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 activeTab="3"/>
  </bookViews>
  <sheets>
    <sheet name="Matrix" sheetId="8" r:id="rId1"/>
    <sheet name="Projected Bracket" sheetId="9" r:id="rId2"/>
    <sheet name="Possible Brackets" sheetId="10" r:id="rId3"/>
    <sheet name="Summary" sheetId="11" r:id="rId4"/>
    <sheet name="HURRICANES" sheetId="1" r:id="rId5"/>
    <sheet name="LIONS" sheetId="2" r:id="rId6"/>
    <sheet name="STORMERS" sheetId="3" r:id="rId7"/>
    <sheet name="BRUMBIES" sheetId="4" r:id="rId8"/>
    <sheet name="HIGHLANDERS" sheetId="5" r:id="rId9"/>
    <sheet name="CHIEFS" sheetId="6" r:id="rId10"/>
    <sheet name="CRUSADERS" sheetId="7" r:id="rId11"/>
  </sheets>
  <calcPr calcId="152511"/>
</workbook>
</file>

<file path=xl/calcChain.xml><?xml version="1.0" encoding="utf-8"?>
<calcChain xmlns="http://schemas.openxmlformats.org/spreadsheetml/2006/main">
  <c r="L4" i="11" l="1"/>
  <c r="L3" i="11"/>
  <c r="L2" i="11"/>
  <c r="F9" i="11"/>
  <c r="F8" i="11"/>
  <c r="F7" i="11"/>
  <c r="F6" i="11"/>
  <c r="F5" i="11"/>
  <c r="F4" i="11"/>
  <c r="F3" i="11"/>
  <c r="F2" i="11"/>
  <c r="B1571" i="10" l="1"/>
  <c r="B1568" i="10"/>
  <c r="B1565" i="10"/>
  <c r="B1562" i="10"/>
  <c r="B5" i="11"/>
  <c r="B4" i="11"/>
  <c r="C9" i="11"/>
  <c r="D9" i="11" s="1"/>
  <c r="C8" i="11"/>
  <c r="D8" i="11" s="1"/>
  <c r="C7" i="11"/>
  <c r="C6" i="11"/>
  <c r="C5" i="11"/>
  <c r="D5" i="11" s="1"/>
  <c r="C4" i="11"/>
  <c r="C3" i="11"/>
  <c r="D3" i="11"/>
  <c r="B3" i="11"/>
  <c r="D2" i="11"/>
  <c r="C2" i="11"/>
  <c r="B2" i="11"/>
  <c r="F10" i="11"/>
  <c r="E10" i="11"/>
  <c r="D4" i="11" l="1"/>
  <c r="J1565" i="10"/>
  <c r="J1552" i="10"/>
  <c r="J1539" i="10"/>
  <c r="J1526" i="10"/>
  <c r="J1513" i="10"/>
  <c r="J1500" i="10"/>
  <c r="J1487" i="10"/>
  <c r="J1474" i="10"/>
  <c r="J1461" i="10"/>
  <c r="J1448" i="10"/>
  <c r="J1435" i="10"/>
  <c r="J1422" i="10"/>
  <c r="J1409" i="10"/>
  <c r="J1396" i="10"/>
  <c r="J1383" i="10"/>
  <c r="J1370" i="10"/>
  <c r="J1357" i="10"/>
  <c r="J1344" i="10"/>
  <c r="J1331" i="10"/>
  <c r="J1318" i="10"/>
  <c r="J1305" i="10"/>
  <c r="J1292" i="10"/>
  <c r="J1279" i="10"/>
  <c r="J1266" i="10"/>
  <c r="J1253" i="10"/>
  <c r="J1240" i="10"/>
  <c r="J1227" i="10"/>
  <c r="J1214" i="10"/>
  <c r="J1201" i="10"/>
  <c r="J1188" i="10"/>
  <c r="J1175" i="10"/>
  <c r="J1162" i="10"/>
  <c r="J1149" i="10"/>
  <c r="J1136" i="10"/>
  <c r="J1123" i="10"/>
  <c r="J1110" i="10"/>
  <c r="J1097" i="10"/>
  <c r="J1084" i="10"/>
  <c r="J1071" i="10"/>
  <c r="J1058" i="10"/>
  <c r="J1045" i="10"/>
  <c r="J1032" i="10"/>
  <c r="J1019" i="10"/>
  <c r="J1006" i="10"/>
  <c r="J993" i="10"/>
  <c r="J980" i="10"/>
  <c r="J967" i="10"/>
  <c r="J954" i="10"/>
  <c r="J941" i="10"/>
  <c r="J928" i="10"/>
  <c r="J915" i="10"/>
  <c r="J902" i="10"/>
  <c r="J889" i="10"/>
  <c r="J876" i="10"/>
  <c r="J863" i="10"/>
  <c r="J850" i="10"/>
  <c r="J837" i="10"/>
  <c r="J824" i="10"/>
  <c r="J811" i="10"/>
  <c r="J798" i="10"/>
  <c r="J785" i="10"/>
  <c r="J772" i="10"/>
  <c r="J759" i="10"/>
  <c r="J746" i="10"/>
  <c r="J733" i="10"/>
  <c r="J720" i="10"/>
  <c r="J707" i="10"/>
  <c r="J694" i="10"/>
  <c r="J681" i="10"/>
  <c r="J668" i="10"/>
  <c r="J655" i="10"/>
  <c r="J642" i="10"/>
  <c r="J629" i="10"/>
  <c r="J616" i="10"/>
  <c r="J603" i="10"/>
  <c r="J590" i="10"/>
  <c r="J577" i="10"/>
  <c r="J564" i="10"/>
  <c r="J551" i="10"/>
  <c r="J538" i="10"/>
  <c r="J525" i="10"/>
  <c r="J512" i="10"/>
  <c r="J499" i="10"/>
  <c r="J486" i="10"/>
  <c r="J473" i="10"/>
  <c r="J460" i="10"/>
  <c r="J447" i="10"/>
  <c r="J434" i="10"/>
  <c r="J421" i="10"/>
  <c r="J408" i="10"/>
  <c r="J395" i="10"/>
  <c r="J382" i="10"/>
  <c r="J369" i="10"/>
  <c r="J356" i="10"/>
  <c r="J343" i="10"/>
  <c r="J330" i="10"/>
  <c r="J317" i="10"/>
  <c r="J304" i="10"/>
  <c r="J291" i="10"/>
  <c r="J278" i="10"/>
  <c r="J265" i="10"/>
  <c r="J252" i="10"/>
  <c r="J239" i="10"/>
  <c r="J226" i="10"/>
  <c r="J213" i="10"/>
  <c r="J200" i="10"/>
  <c r="J187" i="10"/>
  <c r="J174" i="10"/>
  <c r="J161" i="10"/>
  <c r="J148" i="10"/>
  <c r="J135" i="10"/>
  <c r="J122" i="10"/>
  <c r="J109" i="10"/>
  <c r="J96" i="10"/>
  <c r="J83" i="10"/>
  <c r="J70" i="10"/>
  <c r="J57" i="10"/>
  <c r="J44" i="10"/>
  <c r="J31" i="10"/>
  <c r="J18" i="10"/>
  <c r="J5" i="10"/>
  <c r="H1656" i="10"/>
  <c r="H1643" i="10"/>
  <c r="H1630" i="10"/>
  <c r="H1617" i="10"/>
  <c r="H1604" i="10"/>
  <c r="H1591" i="10"/>
  <c r="H1578" i="10"/>
  <c r="H1565" i="10"/>
  <c r="H1552" i="10"/>
  <c r="H1539" i="10"/>
  <c r="H1526" i="10"/>
  <c r="H1513" i="10"/>
  <c r="H1500" i="10"/>
  <c r="H1487" i="10"/>
  <c r="H1474" i="10"/>
  <c r="H1461" i="10"/>
  <c r="H1448" i="10"/>
  <c r="H1435" i="10"/>
  <c r="H1422" i="10"/>
  <c r="H1409" i="10"/>
  <c r="H1396" i="10"/>
  <c r="H1383" i="10"/>
  <c r="H1370" i="10"/>
  <c r="H1357" i="10"/>
  <c r="H1344" i="10"/>
  <c r="H1331" i="10"/>
  <c r="H1318" i="10"/>
  <c r="H1305" i="10"/>
  <c r="H1292" i="10"/>
  <c r="H1279" i="10"/>
  <c r="H1266" i="10"/>
  <c r="H1253" i="10"/>
  <c r="H1240" i="10"/>
  <c r="H1227" i="10"/>
  <c r="H1214" i="10"/>
  <c r="H1201" i="10"/>
  <c r="H1188" i="10"/>
  <c r="H1175" i="10"/>
  <c r="H1162" i="10"/>
  <c r="H1149" i="10"/>
  <c r="H1136" i="10"/>
  <c r="H1123" i="10"/>
  <c r="H1110" i="10"/>
  <c r="H1097" i="10"/>
  <c r="H1084" i="10"/>
  <c r="H1071" i="10"/>
  <c r="H1058" i="10"/>
  <c r="H1045" i="10"/>
  <c r="H1032" i="10"/>
  <c r="H1019" i="10"/>
  <c r="H1006" i="10"/>
  <c r="H993" i="10"/>
  <c r="H980" i="10"/>
  <c r="H967" i="10"/>
  <c r="H954" i="10"/>
  <c r="H941" i="10"/>
  <c r="H928" i="10"/>
  <c r="H915" i="10"/>
  <c r="H902" i="10"/>
  <c r="H889" i="10"/>
  <c r="H876" i="10"/>
  <c r="H863" i="10"/>
  <c r="H850" i="10"/>
  <c r="H837" i="10"/>
  <c r="H824" i="10"/>
  <c r="H811" i="10"/>
  <c r="H798" i="10"/>
  <c r="H785" i="10"/>
  <c r="H772" i="10"/>
  <c r="H759" i="10"/>
  <c r="H746" i="10"/>
  <c r="H733" i="10"/>
  <c r="H720" i="10"/>
  <c r="H707" i="10"/>
  <c r="H694" i="10"/>
  <c r="H681" i="10"/>
  <c r="H668" i="10"/>
  <c r="H655" i="10"/>
  <c r="H642" i="10"/>
  <c r="H629" i="10"/>
  <c r="H616" i="10"/>
  <c r="H603" i="10"/>
  <c r="H590" i="10"/>
  <c r="H577" i="10"/>
  <c r="H564" i="10"/>
  <c r="H551" i="10"/>
  <c r="H538" i="10"/>
  <c r="H525" i="10"/>
  <c r="H512" i="10"/>
  <c r="H499" i="10"/>
  <c r="H486" i="10"/>
  <c r="H473" i="10"/>
  <c r="H460" i="10"/>
  <c r="H447" i="10"/>
  <c r="H434" i="10"/>
  <c r="H421" i="10"/>
  <c r="H408" i="10"/>
  <c r="H395" i="10"/>
  <c r="H382" i="10"/>
  <c r="H369" i="10"/>
  <c r="H356" i="10"/>
  <c r="H343" i="10"/>
  <c r="H330" i="10"/>
  <c r="H317" i="10"/>
  <c r="H304" i="10"/>
  <c r="H291" i="10"/>
  <c r="H278" i="10"/>
  <c r="H265" i="10"/>
  <c r="H252" i="10"/>
  <c r="H239" i="10"/>
  <c r="H226" i="10"/>
  <c r="H213" i="10"/>
  <c r="H200" i="10"/>
  <c r="H187" i="10"/>
  <c r="H174" i="10"/>
  <c r="H161" i="10"/>
  <c r="H148" i="10"/>
  <c r="H135" i="10"/>
  <c r="H122" i="10"/>
  <c r="H109" i="10"/>
  <c r="H96" i="10"/>
  <c r="H83" i="10"/>
  <c r="H70" i="10"/>
  <c r="H57" i="10"/>
  <c r="H44" i="10"/>
  <c r="H31" i="10"/>
  <c r="H18" i="10"/>
  <c r="H5" i="10"/>
  <c r="E1568" i="10"/>
  <c r="E1581" i="10" s="1"/>
  <c r="E1594" i="10" s="1"/>
  <c r="E1607" i="10" s="1"/>
  <c r="E1620" i="10" s="1"/>
  <c r="E1633" i="10" s="1"/>
  <c r="E1646" i="10" s="1"/>
  <c r="E1659" i="10" s="1"/>
  <c r="E1565" i="10"/>
  <c r="E1464" i="10"/>
  <c r="E1461" i="10"/>
  <c r="E1360" i="10"/>
  <c r="E1357" i="10"/>
  <c r="E1370" i="10" s="1"/>
  <c r="E1383" i="10" s="1"/>
  <c r="E1396" i="10" s="1"/>
  <c r="E1409" i="10" s="1"/>
  <c r="E1422" i="10" s="1"/>
  <c r="E1435" i="10" s="1"/>
  <c r="E1448" i="10" s="1"/>
  <c r="E1256" i="10"/>
  <c r="E1269" i="10" s="1"/>
  <c r="E1282" i="10" s="1"/>
  <c r="E1295" i="10" s="1"/>
  <c r="E1308" i="10" s="1"/>
  <c r="E1321" i="10" s="1"/>
  <c r="E1334" i="10" s="1"/>
  <c r="E1347" i="10" s="1"/>
  <c r="E1253" i="10"/>
  <c r="E1152" i="10"/>
  <c r="E1149" i="10"/>
  <c r="E1048" i="10"/>
  <c r="E1045" i="10"/>
  <c r="E1058" i="10" s="1"/>
  <c r="E1071" i="10" s="1"/>
  <c r="E1084" i="10" s="1"/>
  <c r="E1097" i="10" s="1"/>
  <c r="E1110" i="10" s="1"/>
  <c r="E1123" i="10" s="1"/>
  <c r="E1136" i="10" s="1"/>
  <c r="E944" i="10"/>
  <c r="E941" i="10"/>
  <c r="E840" i="10"/>
  <c r="E853" i="10" s="1"/>
  <c r="E866" i="10" s="1"/>
  <c r="E879" i="10" s="1"/>
  <c r="E892" i="10" s="1"/>
  <c r="E905" i="10" s="1"/>
  <c r="E918" i="10" s="1"/>
  <c r="E931" i="10" s="1"/>
  <c r="E837" i="10"/>
  <c r="E736" i="10"/>
  <c r="E733" i="10"/>
  <c r="E632" i="10"/>
  <c r="E645" i="10" s="1"/>
  <c r="E658" i="10" s="1"/>
  <c r="E671" i="10" s="1"/>
  <c r="E684" i="10" s="1"/>
  <c r="E697" i="10" s="1"/>
  <c r="E710" i="10" s="1"/>
  <c r="E723" i="10" s="1"/>
  <c r="E629" i="10"/>
  <c r="E528" i="10"/>
  <c r="E541" i="10" s="1"/>
  <c r="E554" i="10" s="1"/>
  <c r="E567" i="10" s="1"/>
  <c r="E580" i="10" s="1"/>
  <c r="E593" i="10" s="1"/>
  <c r="E606" i="10" s="1"/>
  <c r="E619" i="10" s="1"/>
  <c r="E525" i="10"/>
  <c r="E424" i="10"/>
  <c r="E421" i="10"/>
  <c r="E320" i="10"/>
  <c r="E317" i="10"/>
  <c r="E216" i="10"/>
  <c r="E229" i="10" s="1"/>
  <c r="E242" i="10" s="1"/>
  <c r="E255" i="10" s="1"/>
  <c r="E268" i="10" s="1"/>
  <c r="E281" i="10" s="1"/>
  <c r="E294" i="10" s="1"/>
  <c r="E307" i="10" s="1"/>
  <c r="E213" i="10"/>
  <c r="E112" i="10"/>
  <c r="E109" i="10"/>
  <c r="E122" i="10" s="1"/>
  <c r="E135" i="10" s="1"/>
  <c r="E148" i="10" s="1"/>
  <c r="E161" i="10" s="1"/>
  <c r="E174" i="10" s="1"/>
  <c r="E187" i="10" s="1"/>
  <c r="E200" i="10" s="1"/>
  <c r="E1578" i="10"/>
  <c r="E1591" i="10" s="1"/>
  <c r="E1604" i="10" s="1"/>
  <c r="E1617" i="10" s="1"/>
  <c r="E1630" i="10" s="1"/>
  <c r="E1643" i="10" s="1"/>
  <c r="E1656" i="10" s="1"/>
  <c r="E1487" i="10"/>
  <c r="E1500" i="10" s="1"/>
  <c r="E1513" i="10" s="1"/>
  <c r="E1526" i="10" s="1"/>
  <c r="E1539" i="10" s="1"/>
  <c r="E1552" i="10" s="1"/>
  <c r="E1477" i="10"/>
  <c r="E1490" i="10" s="1"/>
  <c r="E1503" i="10" s="1"/>
  <c r="E1516" i="10" s="1"/>
  <c r="E1529" i="10" s="1"/>
  <c r="E1542" i="10" s="1"/>
  <c r="E1555" i="10" s="1"/>
  <c r="E1474" i="10"/>
  <c r="E1373" i="10"/>
  <c r="E1386" i="10" s="1"/>
  <c r="E1399" i="10" s="1"/>
  <c r="E1412" i="10" s="1"/>
  <c r="E1425" i="10" s="1"/>
  <c r="E1438" i="10" s="1"/>
  <c r="E1451" i="10" s="1"/>
  <c r="E1266" i="10"/>
  <c r="E1279" i="10" s="1"/>
  <c r="E1292" i="10" s="1"/>
  <c r="E1305" i="10" s="1"/>
  <c r="E1318" i="10" s="1"/>
  <c r="E1331" i="10" s="1"/>
  <c r="E1344" i="10" s="1"/>
  <c r="E1178" i="10"/>
  <c r="E1191" i="10" s="1"/>
  <c r="E1204" i="10" s="1"/>
  <c r="E1217" i="10" s="1"/>
  <c r="E1230" i="10" s="1"/>
  <c r="E1243" i="10" s="1"/>
  <c r="E1175" i="10"/>
  <c r="E1188" i="10" s="1"/>
  <c r="E1201" i="10" s="1"/>
  <c r="E1214" i="10" s="1"/>
  <c r="E1227" i="10" s="1"/>
  <c r="E1240" i="10" s="1"/>
  <c r="E1165" i="10"/>
  <c r="E1162" i="10"/>
  <c r="E1061" i="10"/>
  <c r="E1074" i="10" s="1"/>
  <c r="E1087" i="10" s="1"/>
  <c r="E1100" i="10" s="1"/>
  <c r="E1113" i="10" s="1"/>
  <c r="E1126" i="10" s="1"/>
  <c r="E1139" i="10" s="1"/>
  <c r="E967" i="10"/>
  <c r="E980" i="10" s="1"/>
  <c r="E993" i="10" s="1"/>
  <c r="E1006" i="10" s="1"/>
  <c r="E1019" i="10" s="1"/>
  <c r="E1032" i="10" s="1"/>
  <c r="E957" i="10"/>
  <c r="E970" i="10" s="1"/>
  <c r="E983" i="10" s="1"/>
  <c r="E996" i="10" s="1"/>
  <c r="E1009" i="10" s="1"/>
  <c r="E1022" i="10" s="1"/>
  <c r="E1035" i="10" s="1"/>
  <c r="E954" i="10"/>
  <c r="E850" i="10"/>
  <c r="E863" i="10" s="1"/>
  <c r="E876" i="10" s="1"/>
  <c r="E889" i="10" s="1"/>
  <c r="E902" i="10" s="1"/>
  <c r="E915" i="10" s="1"/>
  <c r="E928" i="10" s="1"/>
  <c r="E759" i="10"/>
  <c r="E772" i="10" s="1"/>
  <c r="E785" i="10" s="1"/>
  <c r="E798" i="10" s="1"/>
  <c r="E811" i="10" s="1"/>
  <c r="E824" i="10" s="1"/>
  <c r="E749" i="10"/>
  <c r="E762" i="10" s="1"/>
  <c r="E775" i="10" s="1"/>
  <c r="E788" i="10" s="1"/>
  <c r="E801" i="10" s="1"/>
  <c r="E814" i="10" s="1"/>
  <c r="E827" i="10" s="1"/>
  <c r="E746" i="10"/>
  <c r="E655" i="10"/>
  <c r="E668" i="10" s="1"/>
  <c r="E681" i="10" s="1"/>
  <c r="E694" i="10" s="1"/>
  <c r="E707" i="10" s="1"/>
  <c r="E720" i="10" s="1"/>
  <c r="E642" i="10"/>
  <c r="E538" i="10"/>
  <c r="E551" i="10" s="1"/>
  <c r="E564" i="10" s="1"/>
  <c r="E577" i="10" s="1"/>
  <c r="E590" i="10" s="1"/>
  <c r="E603" i="10" s="1"/>
  <c r="E616" i="10" s="1"/>
  <c r="E437" i="10"/>
  <c r="E450" i="10" s="1"/>
  <c r="E463" i="10" s="1"/>
  <c r="E476" i="10" s="1"/>
  <c r="E489" i="10" s="1"/>
  <c r="E502" i="10" s="1"/>
  <c r="E515" i="10" s="1"/>
  <c r="E434" i="10"/>
  <c r="E447" i="10" s="1"/>
  <c r="E460" i="10" s="1"/>
  <c r="E473" i="10" s="1"/>
  <c r="E486" i="10" s="1"/>
  <c r="E499" i="10" s="1"/>
  <c r="E512" i="10" s="1"/>
  <c r="E343" i="10"/>
  <c r="E356" i="10" s="1"/>
  <c r="E369" i="10" s="1"/>
  <c r="E382" i="10" s="1"/>
  <c r="E395" i="10" s="1"/>
  <c r="E408" i="10" s="1"/>
  <c r="E333" i="10"/>
  <c r="E346" i="10" s="1"/>
  <c r="E359" i="10" s="1"/>
  <c r="E372" i="10" s="1"/>
  <c r="E385" i="10" s="1"/>
  <c r="E398" i="10" s="1"/>
  <c r="E411" i="10" s="1"/>
  <c r="E330" i="10"/>
  <c r="E239" i="10"/>
  <c r="E252" i="10" s="1"/>
  <c r="E265" i="10" s="1"/>
  <c r="E278" i="10" s="1"/>
  <c r="E291" i="10" s="1"/>
  <c r="E304" i="10" s="1"/>
  <c r="E226" i="10"/>
  <c r="E125" i="10"/>
  <c r="E138" i="10" s="1"/>
  <c r="E151" i="10" s="1"/>
  <c r="E164" i="10" s="1"/>
  <c r="E177" i="10" s="1"/>
  <c r="E190" i="10" s="1"/>
  <c r="E203" i="10" s="1"/>
  <c r="E8" i="10"/>
  <c r="E21" i="10" s="1"/>
  <c r="E34" i="10" s="1"/>
  <c r="E47" i="10" s="1"/>
  <c r="E60" i="10" s="1"/>
  <c r="E73" i="10" s="1"/>
  <c r="E86" i="10" s="1"/>
  <c r="E99" i="10" s="1"/>
  <c r="E5" i="10"/>
  <c r="E18" i="10"/>
  <c r="E31" i="10" s="1"/>
  <c r="E44" i="10" s="1"/>
  <c r="E57" i="10" s="1"/>
  <c r="E70" i="10" s="1"/>
  <c r="E83" i="10" s="1"/>
  <c r="E96" i="10" s="1"/>
  <c r="B1467" i="10"/>
  <c r="B1464" i="10"/>
  <c r="B1461" i="10"/>
  <c r="B1458" i="10"/>
  <c r="B1363" i="10"/>
  <c r="B1360" i="10"/>
  <c r="B1357" i="10"/>
  <c r="B1354" i="10"/>
  <c r="B1253" i="10"/>
  <c r="B1250" i="10"/>
  <c r="B1155" i="10"/>
  <c r="B1152" i="10"/>
  <c r="B1149" i="10"/>
  <c r="B1146" i="10"/>
  <c r="B1048" i="10"/>
  <c r="B1045" i="10"/>
  <c r="B960" i="10"/>
  <c r="B957" i="10"/>
  <c r="B954" i="10"/>
  <c r="B951" i="10"/>
  <c r="B964" i="10" s="1"/>
  <c r="B977" i="10" s="1"/>
  <c r="B990" i="10" s="1"/>
  <c r="B1003" i="10" s="1"/>
  <c r="B1016" i="10" s="1"/>
  <c r="B1029" i="10" s="1"/>
  <c r="B1042" i="10" s="1"/>
  <c r="B1055" i="10" s="1"/>
  <c r="B1068" i="10" s="1"/>
  <c r="B1081" i="10" s="1"/>
  <c r="B1094" i="10" s="1"/>
  <c r="B1107" i="10" s="1"/>
  <c r="B1120" i="10" s="1"/>
  <c r="B1133" i="10" s="1"/>
  <c r="B947" i="10"/>
  <c r="B944" i="10"/>
  <c r="B941" i="10"/>
  <c r="B938" i="10"/>
  <c r="B739" i="10"/>
  <c r="B736" i="10"/>
  <c r="B840" i="10"/>
  <c r="B853" i="10" s="1"/>
  <c r="B866" i="10" s="1"/>
  <c r="B879" i="10" s="1"/>
  <c r="B892" i="10" s="1"/>
  <c r="B905" i="10" s="1"/>
  <c r="B918" i="10" s="1"/>
  <c r="B931" i="10" s="1"/>
  <c r="B837" i="10"/>
  <c r="B834" i="10"/>
  <c r="B635" i="10"/>
  <c r="B632" i="10"/>
  <c r="B629" i="10"/>
  <c r="B626" i="10"/>
  <c r="B531" i="10"/>
  <c r="B528" i="10"/>
  <c r="B525" i="10"/>
  <c r="B522" i="10"/>
  <c r="B427" i="10"/>
  <c r="B424" i="10"/>
  <c r="B421" i="10"/>
  <c r="B418" i="10"/>
  <c r="B323" i="10"/>
  <c r="B320" i="10"/>
  <c r="B317" i="10"/>
  <c r="B314" i="10"/>
  <c r="B213" i="10"/>
  <c r="B219" i="10"/>
  <c r="B216" i="10"/>
  <c r="B210" i="10"/>
  <c r="B115" i="10"/>
  <c r="B112" i="10"/>
  <c r="B109" i="10"/>
  <c r="B106" i="10"/>
  <c r="B1594" i="10"/>
  <c r="B1607" i="10" s="1"/>
  <c r="B1620" i="10" s="1"/>
  <c r="B1633" i="10" s="1"/>
  <c r="B1646" i="10" s="1"/>
  <c r="B1659" i="10" s="1"/>
  <c r="B1584" i="10"/>
  <c r="B1597" i="10" s="1"/>
  <c r="B1610" i="10" s="1"/>
  <c r="B1623" i="10" s="1"/>
  <c r="B1636" i="10" s="1"/>
  <c r="B1649" i="10" s="1"/>
  <c r="B1662" i="10" s="1"/>
  <c r="B1581" i="10"/>
  <c r="B1578" i="10"/>
  <c r="B1591" i="10" s="1"/>
  <c r="B1604" i="10" s="1"/>
  <c r="B1617" i="10" s="1"/>
  <c r="B1630" i="10" s="1"/>
  <c r="B1643" i="10" s="1"/>
  <c r="B1656" i="10" s="1"/>
  <c r="B1575" i="10"/>
  <c r="B1588" i="10" s="1"/>
  <c r="B1601" i="10" s="1"/>
  <c r="B1614" i="10" s="1"/>
  <c r="B1627" i="10" s="1"/>
  <c r="B1640" i="10" s="1"/>
  <c r="B1653" i="10" s="1"/>
  <c r="B1490" i="10"/>
  <c r="B1503" i="10" s="1"/>
  <c r="B1516" i="10" s="1"/>
  <c r="B1529" i="10" s="1"/>
  <c r="B1542" i="10" s="1"/>
  <c r="B1555" i="10" s="1"/>
  <c r="B1480" i="10"/>
  <c r="B1493" i="10" s="1"/>
  <c r="B1506" i="10" s="1"/>
  <c r="B1519" i="10" s="1"/>
  <c r="B1532" i="10" s="1"/>
  <c r="B1545" i="10" s="1"/>
  <c r="B1558" i="10" s="1"/>
  <c r="B1477" i="10"/>
  <c r="B1474" i="10"/>
  <c r="B1487" i="10" s="1"/>
  <c r="B1500" i="10" s="1"/>
  <c r="B1513" i="10" s="1"/>
  <c r="B1526" i="10" s="1"/>
  <c r="B1539" i="10" s="1"/>
  <c r="B1552" i="10" s="1"/>
  <c r="B1471" i="10"/>
  <c r="B1484" i="10" s="1"/>
  <c r="B1497" i="10" s="1"/>
  <c r="B1510" i="10" s="1"/>
  <c r="B1523" i="10" s="1"/>
  <c r="B1536" i="10" s="1"/>
  <c r="B1549" i="10" s="1"/>
  <c r="B1389" i="10"/>
  <c r="B1402" i="10" s="1"/>
  <c r="B1415" i="10" s="1"/>
  <c r="B1428" i="10" s="1"/>
  <c r="B1441" i="10" s="1"/>
  <c r="B1454" i="10" s="1"/>
  <c r="B1386" i="10"/>
  <c r="B1399" i="10" s="1"/>
  <c r="B1412" i="10" s="1"/>
  <c r="B1425" i="10" s="1"/>
  <c r="B1438" i="10" s="1"/>
  <c r="B1451" i="10" s="1"/>
  <c r="B1376" i="10"/>
  <c r="B1373" i="10"/>
  <c r="B1370" i="10"/>
  <c r="B1383" i="10" s="1"/>
  <c r="B1396" i="10" s="1"/>
  <c r="B1409" i="10" s="1"/>
  <c r="B1422" i="10" s="1"/>
  <c r="B1435" i="10" s="1"/>
  <c r="B1448" i="10" s="1"/>
  <c r="B1367" i="10"/>
  <c r="B1380" i="10" s="1"/>
  <c r="B1393" i="10" s="1"/>
  <c r="B1406" i="10" s="1"/>
  <c r="B1419" i="10" s="1"/>
  <c r="B1432" i="10" s="1"/>
  <c r="B1445" i="10" s="1"/>
  <c r="B1194" i="10"/>
  <c r="B1207" i="10" s="1"/>
  <c r="B1220" i="10" s="1"/>
  <c r="B1233" i="10" s="1"/>
  <c r="B1246" i="10" s="1"/>
  <c r="B1259" i="10" s="1"/>
  <c r="B1272" i="10" s="1"/>
  <c r="B1285" i="10" s="1"/>
  <c r="B1298" i="10" s="1"/>
  <c r="B1311" i="10" s="1"/>
  <c r="B1324" i="10" s="1"/>
  <c r="B1337" i="10" s="1"/>
  <c r="B1350" i="10" s="1"/>
  <c r="B1191" i="10"/>
  <c r="B1204" i="10" s="1"/>
  <c r="B1217" i="10" s="1"/>
  <c r="B1230" i="10" s="1"/>
  <c r="B1243" i="10" s="1"/>
  <c r="B1256" i="10" s="1"/>
  <c r="B1269" i="10" s="1"/>
  <c r="B1282" i="10" s="1"/>
  <c r="B1295" i="10" s="1"/>
  <c r="B1308" i="10" s="1"/>
  <c r="B1321" i="10" s="1"/>
  <c r="B1334" i="10" s="1"/>
  <c r="B1347" i="10" s="1"/>
  <c r="B1188" i="10"/>
  <c r="B1201" i="10" s="1"/>
  <c r="B1214" i="10" s="1"/>
  <c r="B1227" i="10" s="1"/>
  <c r="B1240" i="10" s="1"/>
  <c r="B1266" i="10" s="1"/>
  <c r="B1279" i="10" s="1"/>
  <c r="B1292" i="10" s="1"/>
  <c r="B1305" i="10" s="1"/>
  <c r="B1318" i="10" s="1"/>
  <c r="B1331" i="10" s="1"/>
  <c r="B1344" i="10" s="1"/>
  <c r="B1181" i="10"/>
  <c r="B1178" i="10"/>
  <c r="B1175" i="10"/>
  <c r="B1168" i="10"/>
  <c r="B1165" i="10"/>
  <c r="B1162" i="10"/>
  <c r="B1159" i="10"/>
  <c r="B1172" i="10" s="1"/>
  <c r="B1185" i="10" s="1"/>
  <c r="B1198" i="10" s="1"/>
  <c r="B1211" i="10" s="1"/>
  <c r="B1224" i="10" s="1"/>
  <c r="B1237" i="10" s="1"/>
  <c r="B1263" i="10" s="1"/>
  <c r="B1276" i="10" s="1"/>
  <c r="B1289" i="10" s="1"/>
  <c r="B1302" i="10" s="1"/>
  <c r="B1315" i="10" s="1"/>
  <c r="B1328" i="10" s="1"/>
  <c r="B1341" i="10" s="1"/>
  <c r="B973" i="10"/>
  <c r="B986" i="10" s="1"/>
  <c r="B999" i="10" s="1"/>
  <c r="B1012" i="10" s="1"/>
  <c r="B1025" i="10" s="1"/>
  <c r="B1038" i="10" s="1"/>
  <c r="B1051" i="10" s="1"/>
  <c r="B1064" i="10" s="1"/>
  <c r="B1077" i="10" s="1"/>
  <c r="B1090" i="10" s="1"/>
  <c r="B1103" i="10" s="1"/>
  <c r="B1116" i="10" s="1"/>
  <c r="B1129" i="10" s="1"/>
  <c r="B1142" i="10" s="1"/>
  <c r="B970" i="10"/>
  <c r="B983" i="10" s="1"/>
  <c r="B996" i="10" s="1"/>
  <c r="B1009" i="10" s="1"/>
  <c r="B1022" i="10" s="1"/>
  <c r="B1035" i="10" s="1"/>
  <c r="B1061" i="10" s="1"/>
  <c r="B1074" i="10" s="1"/>
  <c r="B1087" i="10" s="1"/>
  <c r="B1100" i="10" s="1"/>
  <c r="B1113" i="10" s="1"/>
  <c r="B1126" i="10" s="1"/>
  <c r="B1139" i="10" s="1"/>
  <c r="B967" i="10"/>
  <c r="B980" i="10" s="1"/>
  <c r="B993" i="10" s="1"/>
  <c r="B1006" i="10" s="1"/>
  <c r="B1019" i="10" s="1"/>
  <c r="B1032" i="10" s="1"/>
  <c r="B1058" i="10" s="1"/>
  <c r="B1071" i="10" s="1"/>
  <c r="B1084" i="10" s="1"/>
  <c r="B1097" i="10" s="1"/>
  <c r="B1110" i="10" s="1"/>
  <c r="B1123" i="10" s="1"/>
  <c r="B1136" i="10" s="1"/>
  <c r="B863" i="10"/>
  <c r="B876" i="10" s="1"/>
  <c r="B889" i="10" s="1"/>
  <c r="B902" i="10" s="1"/>
  <c r="B915" i="10" s="1"/>
  <c r="B928" i="10" s="1"/>
  <c r="B850" i="10"/>
  <c r="B847" i="10"/>
  <c r="B860" i="10" s="1"/>
  <c r="B873" i="10" s="1"/>
  <c r="B886" i="10" s="1"/>
  <c r="B899" i="10" s="1"/>
  <c r="B912" i="10" s="1"/>
  <c r="B925" i="10" s="1"/>
  <c r="B658" i="10"/>
  <c r="B671" i="10" s="1"/>
  <c r="B684" i="10" s="1"/>
  <c r="B697" i="10" s="1"/>
  <c r="B710" i="10" s="1"/>
  <c r="B723" i="10" s="1"/>
  <c r="B749" i="10" s="1"/>
  <c r="B762" i="10" s="1"/>
  <c r="B775" i="10" s="1"/>
  <c r="B788" i="10" s="1"/>
  <c r="B801" i="10" s="1"/>
  <c r="B814" i="10" s="1"/>
  <c r="B827" i="10" s="1"/>
  <c r="B655" i="10"/>
  <c r="B668" i="10" s="1"/>
  <c r="B681" i="10" s="1"/>
  <c r="B694" i="10" s="1"/>
  <c r="B707" i="10" s="1"/>
  <c r="B720" i="10" s="1"/>
  <c r="B733" i="10" s="1"/>
  <c r="B746" i="10" s="1"/>
  <c r="B759" i="10" s="1"/>
  <c r="B772" i="10" s="1"/>
  <c r="B785" i="10" s="1"/>
  <c r="B798" i="10" s="1"/>
  <c r="B811" i="10" s="1"/>
  <c r="B824" i="10" s="1"/>
  <c r="B648" i="10"/>
  <c r="B661" i="10" s="1"/>
  <c r="B674" i="10" s="1"/>
  <c r="B687" i="10" s="1"/>
  <c r="B700" i="10" s="1"/>
  <c r="B713" i="10" s="1"/>
  <c r="B726" i="10" s="1"/>
  <c r="B752" i="10" s="1"/>
  <c r="B765" i="10" s="1"/>
  <c r="B778" i="10" s="1"/>
  <c r="B791" i="10" s="1"/>
  <c r="B804" i="10" s="1"/>
  <c r="B817" i="10" s="1"/>
  <c r="B830" i="10" s="1"/>
  <c r="B843" i="10" s="1"/>
  <c r="B856" i="10" s="1"/>
  <c r="B869" i="10" s="1"/>
  <c r="B882" i="10" s="1"/>
  <c r="B895" i="10" s="1"/>
  <c r="B908" i="10" s="1"/>
  <c r="B921" i="10" s="1"/>
  <c r="B934" i="10" s="1"/>
  <c r="B645" i="10"/>
  <c r="B642" i="10"/>
  <c r="B639" i="10"/>
  <c r="B652" i="10" s="1"/>
  <c r="B665" i="10" s="1"/>
  <c r="B678" i="10" s="1"/>
  <c r="B691" i="10" s="1"/>
  <c r="B704" i="10" s="1"/>
  <c r="B717" i="10" s="1"/>
  <c r="B730" i="10" s="1"/>
  <c r="B743" i="10" s="1"/>
  <c r="B756" i="10" s="1"/>
  <c r="B769" i="10" s="1"/>
  <c r="B782" i="10" s="1"/>
  <c r="B795" i="10" s="1"/>
  <c r="B808" i="10" s="1"/>
  <c r="B821" i="10" s="1"/>
  <c r="B554" i="10"/>
  <c r="B567" i="10" s="1"/>
  <c r="B580" i="10" s="1"/>
  <c r="B593" i="10" s="1"/>
  <c r="B606" i="10" s="1"/>
  <c r="B619" i="10" s="1"/>
  <c r="B551" i="10"/>
  <c r="B564" i="10" s="1"/>
  <c r="B577" i="10" s="1"/>
  <c r="B590" i="10" s="1"/>
  <c r="B603" i="10" s="1"/>
  <c r="B616" i="10" s="1"/>
  <c r="B544" i="10"/>
  <c r="B557" i="10" s="1"/>
  <c r="B570" i="10" s="1"/>
  <c r="B583" i="10" s="1"/>
  <c r="B596" i="10" s="1"/>
  <c r="B609" i="10" s="1"/>
  <c r="B622" i="10" s="1"/>
  <c r="B541" i="10"/>
  <c r="B538" i="10"/>
  <c r="B535" i="10"/>
  <c r="B548" i="10" s="1"/>
  <c r="B561" i="10" s="1"/>
  <c r="B574" i="10" s="1"/>
  <c r="B587" i="10" s="1"/>
  <c r="B600" i="10" s="1"/>
  <c r="B613" i="10" s="1"/>
  <c r="B450" i="10"/>
  <c r="B463" i="10" s="1"/>
  <c r="B476" i="10" s="1"/>
  <c r="B489" i="10" s="1"/>
  <c r="B502" i="10" s="1"/>
  <c r="B515" i="10" s="1"/>
  <c r="B447" i="10"/>
  <c r="B460" i="10" s="1"/>
  <c r="B473" i="10" s="1"/>
  <c r="B486" i="10" s="1"/>
  <c r="B499" i="10" s="1"/>
  <c r="B512" i="10" s="1"/>
  <c r="B440" i="10"/>
  <c r="B453" i="10" s="1"/>
  <c r="B466" i="10" s="1"/>
  <c r="B479" i="10" s="1"/>
  <c r="B492" i="10" s="1"/>
  <c r="B505" i="10" s="1"/>
  <c r="B518" i="10" s="1"/>
  <c r="B437" i="10"/>
  <c r="B434" i="10"/>
  <c r="B431" i="10"/>
  <c r="B444" i="10" s="1"/>
  <c r="B457" i="10" s="1"/>
  <c r="B470" i="10" s="1"/>
  <c r="B483" i="10" s="1"/>
  <c r="B496" i="10" s="1"/>
  <c r="B509" i="10" s="1"/>
  <c r="B346" i="10"/>
  <c r="B359" i="10" s="1"/>
  <c r="B372" i="10" s="1"/>
  <c r="B385" i="10" s="1"/>
  <c r="B398" i="10" s="1"/>
  <c r="B411" i="10" s="1"/>
  <c r="B343" i="10"/>
  <c r="B356" i="10" s="1"/>
  <c r="B369" i="10" s="1"/>
  <c r="B382" i="10" s="1"/>
  <c r="B395" i="10" s="1"/>
  <c r="B408" i="10" s="1"/>
  <c r="B336" i="10"/>
  <c r="B349" i="10" s="1"/>
  <c r="B362" i="10" s="1"/>
  <c r="B375" i="10" s="1"/>
  <c r="B388" i="10" s="1"/>
  <c r="B401" i="10" s="1"/>
  <c r="B414" i="10" s="1"/>
  <c r="B333" i="10"/>
  <c r="B330" i="10"/>
  <c r="B327" i="10"/>
  <c r="B340" i="10" s="1"/>
  <c r="B353" i="10" s="1"/>
  <c r="B366" i="10" s="1"/>
  <c r="B379" i="10" s="1"/>
  <c r="B392" i="10" s="1"/>
  <c r="B405" i="10" s="1"/>
  <c r="B242" i="10"/>
  <c r="B255" i="10" s="1"/>
  <c r="B268" i="10" s="1"/>
  <c r="B281" i="10" s="1"/>
  <c r="B294" i="10" s="1"/>
  <c r="B307" i="10" s="1"/>
  <c r="B232" i="10"/>
  <c r="B245" i="10" s="1"/>
  <c r="B258" i="10" s="1"/>
  <c r="B271" i="10" s="1"/>
  <c r="B284" i="10" s="1"/>
  <c r="B297" i="10" s="1"/>
  <c r="B310" i="10" s="1"/>
  <c r="B229" i="10"/>
  <c r="B226" i="10"/>
  <c r="B239" i="10" s="1"/>
  <c r="B252" i="10" s="1"/>
  <c r="B265" i="10" s="1"/>
  <c r="B278" i="10" s="1"/>
  <c r="B291" i="10" s="1"/>
  <c r="B304" i="10" s="1"/>
  <c r="B223" i="10"/>
  <c r="B236" i="10" s="1"/>
  <c r="B249" i="10" s="1"/>
  <c r="B262" i="10" s="1"/>
  <c r="B275" i="10" s="1"/>
  <c r="B288" i="10" s="1"/>
  <c r="B301" i="10" s="1"/>
  <c r="B138" i="10"/>
  <c r="B151" i="10" s="1"/>
  <c r="B164" i="10" s="1"/>
  <c r="B177" i="10" s="1"/>
  <c r="B190" i="10" s="1"/>
  <c r="B203" i="10" s="1"/>
  <c r="B135" i="10"/>
  <c r="B148" i="10" s="1"/>
  <c r="B161" i="10" s="1"/>
  <c r="B174" i="10" s="1"/>
  <c r="B187" i="10" s="1"/>
  <c r="B200" i="10" s="1"/>
  <c r="B128" i="10"/>
  <c r="B141" i="10" s="1"/>
  <c r="B154" i="10" s="1"/>
  <c r="B167" i="10" s="1"/>
  <c r="B180" i="10" s="1"/>
  <c r="B193" i="10" s="1"/>
  <c r="B206" i="10" s="1"/>
  <c r="B125" i="10"/>
  <c r="B122" i="10"/>
  <c r="B119" i="10"/>
  <c r="B132" i="10" s="1"/>
  <c r="B145" i="10" s="1"/>
  <c r="B158" i="10" s="1"/>
  <c r="B171" i="10" s="1"/>
  <c r="B184" i="10" s="1"/>
  <c r="B197" i="10" s="1"/>
  <c r="B102" i="10"/>
  <c r="B99" i="10"/>
  <c r="B96" i="10"/>
  <c r="B93" i="10"/>
  <c r="B89" i="10"/>
  <c r="B86" i="10"/>
  <c r="B83" i="10"/>
  <c r="B80" i="10"/>
  <c r="B76" i="10"/>
  <c r="B73" i="10"/>
  <c r="B70" i="10"/>
  <c r="B67" i="10"/>
  <c r="B63" i="10"/>
  <c r="B60" i="10"/>
  <c r="B57" i="10"/>
  <c r="B54" i="10"/>
  <c r="B50" i="10"/>
  <c r="B47" i="10"/>
  <c r="B44" i="10"/>
  <c r="B41" i="10"/>
  <c r="B37" i="10"/>
  <c r="B34" i="10"/>
  <c r="B31" i="10"/>
  <c r="B28" i="10"/>
  <c r="B24" i="10"/>
  <c r="B21" i="10"/>
  <c r="B18" i="10"/>
  <c r="B15" i="10"/>
  <c r="B11" i="10"/>
  <c r="B8" i="10"/>
  <c r="B5" i="10"/>
  <c r="B2" i="10"/>
  <c r="J1656" i="10" l="1"/>
  <c r="J1617" i="10"/>
  <c r="J1578" i="10"/>
  <c r="J1630" i="10"/>
  <c r="J1591" i="10"/>
  <c r="B6" i="11" s="1"/>
  <c r="J1643" i="10"/>
  <c r="J1604" i="10"/>
  <c r="R2" i="8"/>
  <c r="L3" i="8"/>
  <c r="M3" i="8"/>
  <c r="N3" i="8"/>
  <c r="O3" i="8"/>
  <c r="P3" i="8"/>
  <c r="Q3" i="8"/>
  <c r="M4" i="8"/>
  <c r="N4" i="8"/>
  <c r="O4" i="8"/>
  <c r="P4" i="8"/>
  <c r="Q4" i="8"/>
  <c r="N5" i="8"/>
  <c r="O5" i="8"/>
  <c r="P5" i="8"/>
  <c r="Q5" i="8"/>
  <c r="O6" i="8"/>
  <c r="P6" i="8"/>
  <c r="Q6" i="8"/>
  <c r="P7" i="8"/>
  <c r="Q7" i="8"/>
  <c r="Q8" i="8"/>
  <c r="L2" i="8"/>
  <c r="M2" i="8"/>
  <c r="N2" i="8"/>
  <c r="O2" i="8"/>
  <c r="P2" i="8"/>
  <c r="Q2" i="8"/>
  <c r="K2" i="8"/>
  <c r="I8" i="8"/>
  <c r="I7" i="8"/>
  <c r="H7" i="8"/>
  <c r="I6" i="8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B1" i="8" a="1"/>
  <c r="C1" i="8" s="1"/>
  <c r="B7" i="11" l="1"/>
  <c r="D7" i="11" s="1"/>
  <c r="D6" i="11"/>
  <c r="H1" i="8"/>
  <c r="D1" i="8"/>
  <c r="F1" i="8"/>
  <c r="B1" i="8"/>
  <c r="I1" i="8"/>
  <c r="E1" i="8"/>
  <c r="G1" i="8"/>
  <c r="B10" i="11" l="1"/>
</calcChain>
</file>

<file path=xl/sharedStrings.xml><?xml version="1.0" encoding="utf-8"?>
<sst xmlns="http://schemas.openxmlformats.org/spreadsheetml/2006/main" count="2094" uniqueCount="51">
  <si>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</si>
  <si>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</si>
  <si>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</si>
  <si>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</si>
  <si>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</si>
  <si>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</si>
  <si>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</si>
  <si>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</si>
  <si>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</si>
  <si>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</si>
  <si>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</si>
  <si>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</si>
  <si>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</si>
  <si>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</si>
  <si>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</si>
  <si>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</si>
  <si>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</si>
  <si>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</si>
  <si>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</si>
  <si>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</si>
  <si>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</si>
  <si>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</si>
  <si>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</si>
  <si>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</si>
  <si>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LIONS</t>
  </si>
  <si>
    <t xml:space="preserve"> </t>
  </si>
  <si>
    <t>STORMERS</t>
  </si>
  <si>
    <t>BRUMBIES</t>
  </si>
  <si>
    <t>HIGHLANDERS</t>
  </si>
  <si>
    <t>CHIEFS</t>
  </si>
  <si>
    <t>CRUSADERS</t>
  </si>
  <si>
    <t>SHARKS</t>
  </si>
  <si>
    <t>HUR</t>
  </si>
  <si>
    <t>SHA</t>
  </si>
  <si>
    <t>LIO</t>
  </si>
  <si>
    <t>CRU</t>
  </si>
  <si>
    <t>BRU</t>
  </si>
  <si>
    <t>STO</t>
  </si>
  <si>
    <t>CHI</t>
  </si>
  <si>
    <t>HIG</t>
  </si>
  <si>
    <t>Champions</t>
  </si>
  <si>
    <t>2016 SUPER RUGBY</t>
  </si>
  <si>
    <t>SF</t>
  </si>
  <si>
    <t>F</t>
  </si>
  <si>
    <t>SUM</t>
  </si>
  <si>
    <t>QF_A</t>
  </si>
  <si>
    <t>Diff</t>
  </si>
  <si>
    <t>QF_Calc</t>
  </si>
  <si>
    <t>NZ</t>
  </si>
  <si>
    <t>SA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</si>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</sst>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0" borderId="0" xfId="0" applyFont="1"/>
    <xf numFmtId="0" fontId="0" fillId="0" borderId="0" xfId="0" applyFont="1"/>
    <xf numFmtId="0" fontId="0" fillId="0" borderId="2" xfId="0" applyBorder="1"/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A2" sqref="A2:A9"/>
    </sheetView>
  </sheetViews>
  <sheetFormatPr defaultRowHeight="14.5" x14ac:dyDescent="0.35"/>
  <sheetData>
    <row r="1" spans="1:18" x14ac:dyDescent="0.35">
      <c r="B1" t="str">
        <f t="array" ref="B1:I1">TRANSPOSE(A2:A9)</f>
        <v>HUR</v>
      </c>
      <c r="C1" t="str">
        <v>LIO</v>
      </c>
      <c r="D1" t="str">
        <v>STO</v>
      </c>
      <c r="E1" t="str">
        <v>BRU</v>
      </c>
      <c r="F1" t="str">
        <v>HIG</v>
      </c>
      <c r="G1" t="str">
        <v>CHI</v>
      </c>
      <c r="H1" t="str">
        <v>CRU</v>
      </c>
      <c r="I1" t="str">
        <v>SHA</v>
      </c>
    </row>
    <row r="2" spans="1:18" x14ac:dyDescent="0.35">
      <c r="A2" t="s">
        <v>32</v>
      </c>
      <c r="C2">
        <f>HURRICANES!B2</f>
        <v>0.4632484</v>
      </c>
      <c r="D2">
        <f>HURRICANES!E2</f>
        <v>0.54619640000000003</v>
      </c>
      <c r="E2">
        <f>HURRICANES!H2</f>
        <v>0.58436160000000004</v>
      </c>
      <c r="F2">
        <f>HURRICANES!K2</f>
        <v>0.47954289999999999</v>
      </c>
      <c r="G2">
        <f>HURRICANES!N2</f>
        <v>0.47288770000000002</v>
      </c>
      <c r="H2">
        <f>HURRICANES!Q2</f>
        <v>0.46737770000000001</v>
      </c>
      <c r="I2">
        <f>HURRICANES!T2</f>
        <v>0.61387259999999999</v>
      </c>
      <c r="K2">
        <f>2*(0.5-ABS(C2-0.5))</f>
        <v>0.92649680000000001</v>
      </c>
      <c r="L2">
        <f t="shared" ref="L2:Q2" si="0">2*(0.5-ABS(D2-0.5))</f>
        <v>0.90760719999999995</v>
      </c>
      <c r="M2">
        <f t="shared" si="0"/>
        <v>0.83127679999999993</v>
      </c>
      <c r="N2">
        <f t="shared" si="0"/>
        <v>0.95908579999999999</v>
      </c>
      <c r="O2">
        <f t="shared" si="0"/>
        <v>0.94577540000000004</v>
      </c>
      <c r="P2">
        <f t="shared" si="0"/>
        <v>0.93475540000000001</v>
      </c>
      <c r="Q2">
        <f t="shared" si="0"/>
        <v>0.77225480000000002</v>
      </c>
      <c r="R2">
        <f>AVERAGE(K2:Q8)</f>
        <v>0.86223814285714284</v>
      </c>
    </row>
    <row r="3" spans="1:18" x14ac:dyDescent="0.35">
      <c r="A3" t="s">
        <v>34</v>
      </c>
      <c r="D3">
        <f>LIONS!B2</f>
        <v>0.58297770000000004</v>
      </c>
      <c r="E3">
        <f>LIONS!E2</f>
        <v>0.61593690000000001</v>
      </c>
      <c r="F3">
        <f>LIONS!H2</f>
        <v>0.52183590000000002</v>
      </c>
      <c r="G3">
        <f>LIONS!K2</f>
        <v>0.51123669999999999</v>
      </c>
      <c r="H3">
        <f>LIONS!N2</f>
        <v>0.5077644</v>
      </c>
      <c r="I3">
        <f>LIONS!Q2</f>
        <v>0.64651309999999995</v>
      </c>
      <c r="L3">
        <f t="shared" ref="L3" si="1">2*(0.5-ABS(D3-0.5))</f>
        <v>0.83404459999999991</v>
      </c>
      <c r="M3">
        <f t="shared" ref="M3:M4" si="2">2*(0.5-ABS(E3-0.5))</f>
        <v>0.76812619999999998</v>
      </c>
      <c r="N3">
        <f t="shared" ref="N3:N5" si="3">2*(0.5-ABS(F3-0.5))</f>
        <v>0.95632819999999996</v>
      </c>
      <c r="O3">
        <f t="shared" ref="O3:O6" si="4">2*(0.5-ABS(G3-0.5))</f>
        <v>0.97752660000000002</v>
      </c>
      <c r="P3">
        <f t="shared" ref="P3:P7" si="5">2*(0.5-ABS(H3-0.5))</f>
        <v>0.98447119999999999</v>
      </c>
      <c r="Q3">
        <f t="shared" ref="Q3:Q8" si="6">2*(0.5-ABS(I3-0.5))</f>
        <v>0.7069738000000001</v>
      </c>
    </row>
    <row r="4" spans="1:18" x14ac:dyDescent="0.35">
      <c r="A4" t="s">
        <v>37</v>
      </c>
      <c r="E4">
        <f>STORMERS!B2</f>
        <v>0.54857549999999999</v>
      </c>
      <c r="F4">
        <f>STORMERS!E2</f>
        <v>0.42094389999999998</v>
      </c>
      <c r="G4">
        <f>STORMERS!H2</f>
        <v>0.42528820000000001</v>
      </c>
      <c r="H4">
        <f>STORMERS!K2</f>
        <v>0.4212593</v>
      </c>
      <c r="I4">
        <f>STORMERS!N2</f>
        <v>0.57393729999999998</v>
      </c>
      <c r="M4">
        <f t="shared" si="2"/>
        <v>0.90284900000000001</v>
      </c>
      <c r="N4">
        <f t="shared" si="3"/>
        <v>0.84188779999999996</v>
      </c>
      <c r="O4">
        <f t="shared" si="4"/>
        <v>0.85057640000000001</v>
      </c>
      <c r="P4">
        <f t="shared" si="5"/>
        <v>0.84251860000000001</v>
      </c>
      <c r="Q4">
        <f t="shared" si="6"/>
        <v>0.85212540000000003</v>
      </c>
    </row>
    <row r="5" spans="1:18" x14ac:dyDescent="0.35">
      <c r="A5" t="s">
        <v>36</v>
      </c>
      <c r="F5">
        <f>BRUMBIES!B2</f>
        <v>0.38449309999999998</v>
      </c>
      <c r="G5">
        <f>BRUMBIES!E2</f>
        <v>0.39119809999999999</v>
      </c>
      <c r="H5">
        <f>BRUMBIES!H2</f>
        <v>0.38675100000000001</v>
      </c>
      <c r="I5">
        <f>BRUMBIES!K2</f>
        <v>0.51474200000000003</v>
      </c>
      <c r="N5">
        <f t="shared" si="3"/>
        <v>0.76898619999999995</v>
      </c>
      <c r="O5">
        <f t="shared" si="4"/>
        <v>0.78239619999999999</v>
      </c>
      <c r="P5">
        <f t="shared" si="5"/>
        <v>0.77350200000000002</v>
      </c>
      <c r="Q5">
        <f t="shared" si="6"/>
        <v>0.97051599999999993</v>
      </c>
    </row>
    <row r="6" spans="1:18" x14ac:dyDescent="0.35">
      <c r="A6" t="s">
        <v>39</v>
      </c>
      <c r="G6">
        <f>HIGHLANDERS!B2</f>
        <v>0.48774509999999999</v>
      </c>
      <c r="H6">
        <f>HIGHLANDERS!E2</f>
        <v>0.48499609999999999</v>
      </c>
      <c r="I6">
        <f>HIGHLANDERS!H2</f>
        <v>0.65726530000000005</v>
      </c>
      <c r="O6">
        <f t="shared" si="4"/>
        <v>0.97549019999999997</v>
      </c>
      <c r="P6">
        <f t="shared" si="5"/>
        <v>0.96999219999999997</v>
      </c>
      <c r="Q6">
        <f t="shared" si="6"/>
        <v>0.6854693999999999</v>
      </c>
    </row>
    <row r="7" spans="1:18" x14ac:dyDescent="0.35">
      <c r="A7" t="s">
        <v>38</v>
      </c>
      <c r="H7">
        <f>CHIEFS!B2</f>
        <v>0.4966912</v>
      </c>
      <c r="I7">
        <f>CHIEFS!E2</f>
        <v>0.6398954</v>
      </c>
      <c r="P7">
        <f t="shared" si="5"/>
        <v>0.9933824</v>
      </c>
      <c r="Q7">
        <f t="shared" si="6"/>
        <v>0.72020919999999999</v>
      </c>
    </row>
    <row r="8" spans="1:18" x14ac:dyDescent="0.35">
      <c r="A8" t="s">
        <v>35</v>
      </c>
      <c r="I8">
        <f>CRUSADERS!B2</f>
        <v>0.64597789999999999</v>
      </c>
      <c r="Q8">
        <f t="shared" si="6"/>
        <v>0.70804420000000001</v>
      </c>
    </row>
    <row r="9" spans="1:18" x14ac:dyDescent="0.35">
      <c r="A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workbookViewId="0">
      <selection activeCell="I18" sqref="I18"/>
    </sheetView>
  </sheetViews>
  <sheetFormatPr defaultRowHeight="14.5" x14ac:dyDescent="0.35"/>
  <cols>
    <col min="1" max="1" width="3.90625" style="15" customWidth="1"/>
    <col min="2" max="2" width="3.6328125" style="15" customWidth="1"/>
    <col min="3" max="14" width="12.6328125" style="15" customWidth="1"/>
    <col min="15" max="15" width="3.6328125" style="15" customWidth="1"/>
    <col min="16" max="16384" width="8.7265625" style="15"/>
  </cols>
  <sheetData>
    <row r="1" spans="2:15" ht="15" thickBot="1" x14ac:dyDescent="0.4"/>
    <row r="2" spans="2:15" ht="15" thickBot="1" x14ac:dyDescent="0.4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5"/>
    </row>
    <row r="3" spans="2:15" x14ac:dyDescent="0.35">
      <c r="B3" s="31"/>
      <c r="C3" s="32"/>
      <c r="D3" s="32"/>
      <c r="E3" s="32"/>
      <c r="F3" s="32"/>
      <c r="G3" s="32"/>
      <c r="H3" s="46" t="s">
        <v>41</v>
      </c>
      <c r="I3" s="47"/>
      <c r="J3" s="32"/>
      <c r="K3" s="32"/>
      <c r="L3" s="32"/>
      <c r="M3" s="32"/>
      <c r="N3" s="32"/>
      <c r="O3" s="36"/>
    </row>
    <row r="4" spans="2:15" ht="15" thickBot="1" x14ac:dyDescent="0.4">
      <c r="B4" s="31"/>
      <c r="C4" s="32"/>
      <c r="D4" s="32"/>
      <c r="E4" s="32"/>
      <c r="F4" s="32"/>
      <c r="G4" s="32"/>
      <c r="H4" s="48" t="s">
        <v>40</v>
      </c>
      <c r="I4" s="49"/>
      <c r="J4" s="32"/>
      <c r="K4" s="32"/>
      <c r="L4" s="32"/>
      <c r="M4" s="32"/>
      <c r="N4" s="32"/>
      <c r="O4" s="36"/>
    </row>
    <row r="5" spans="2:15" ht="15" thickBot="1" x14ac:dyDescent="0.4">
      <c r="B5" s="31"/>
      <c r="C5" s="32"/>
      <c r="D5" s="32"/>
      <c r="E5" s="32"/>
      <c r="F5" s="32"/>
      <c r="G5" s="32"/>
      <c r="H5" s="50" t="s">
        <v>24</v>
      </c>
      <c r="I5" s="51"/>
      <c r="J5" s="32"/>
      <c r="K5" s="32"/>
      <c r="L5" s="32"/>
      <c r="M5" s="32"/>
      <c r="N5" s="32"/>
      <c r="O5" s="36"/>
    </row>
    <row r="6" spans="2:15" ht="15" thickBot="1" x14ac:dyDescent="0.4">
      <c r="B6" s="31"/>
      <c r="C6" s="32"/>
      <c r="D6" s="32"/>
      <c r="E6" s="32"/>
      <c r="F6" s="32"/>
      <c r="G6" s="32"/>
      <c r="H6" s="20"/>
      <c r="I6" s="28"/>
      <c r="J6" s="32"/>
      <c r="K6" s="32"/>
      <c r="L6" s="32"/>
      <c r="M6" s="32"/>
      <c r="N6" s="32"/>
      <c r="O6" s="36"/>
    </row>
    <row r="7" spans="2:15" x14ac:dyDescent="0.35">
      <c r="B7" s="31"/>
      <c r="C7" s="32"/>
      <c r="D7" s="32"/>
      <c r="E7" s="32"/>
      <c r="F7" s="32"/>
      <c r="G7" s="32"/>
      <c r="H7" s="16" t="s">
        <v>24</v>
      </c>
      <c r="I7" s="17" t="s">
        <v>29</v>
      </c>
      <c r="J7" s="32"/>
      <c r="K7" s="32"/>
      <c r="L7" s="32"/>
      <c r="M7" s="32"/>
      <c r="N7" s="32"/>
      <c r="O7" s="36"/>
    </row>
    <row r="8" spans="2:15" ht="15" thickBot="1" x14ac:dyDescent="0.4">
      <c r="B8" s="31"/>
      <c r="C8" s="32"/>
      <c r="D8" s="32"/>
      <c r="E8" s="32"/>
      <c r="F8" s="33"/>
      <c r="G8" s="34"/>
      <c r="H8" s="44">
        <v>36</v>
      </c>
      <c r="I8" s="19">
        <v>35</v>
      </c>
      <c r="J8" s="37"/>
      <c r="K8" s="32"/>
      <c r="L8" s="32"/>
      <c r="M8" s="32"/>
      <c r="N8" s="32"/>
      <c r="O8" s="36"/>
    </row>
    <row r="9" spans="2:15" ht="15" thickBot="1" x14ac:dyDescent="0.4">
      <c r="B9" s="31"/>
      <c r="C9" s="32"/>
      <c r="D9" s="32"/>
      <c r="E9" s="32"/>
      <c r="F9" s="33"/>
      <c r="G9" s="32"/>
      <c r="H9" s="32"/>
      <c r="I9" s="32"/>
      <c r="J9" s="33"/>
      <c r="K9" s="32"/>
      <c r="L9" s="32"/>
      <c r="M9" s="32"/>
      <c r="N9" s="32"/>
      <c r="O9" s="36"/>
    </row>
    <row r="10" spans="2:15" x14ac:dyDescent="0.35">
      <c r="B10" s="31"/>
      <c r="C10" s="32"/>
      <c r="D10" s="32"/>
      <c r="E10" s="32"/>
      <c r="F10" s="16" t="s">
        <v>24</v>
      </c>
      <c r="G10" s="23" t="s">
        <v>28</v>
      </c>
      <c r="H10" s="32"/>
      <c r="I10" s="32"/>
      <c r="J10" s="25" t="s">
        <v>23</v>
      </c>
      <c r="K10" s="17" t="s">
        <v>29</v>
      </c>
      <c r="L10" s="32"/>
      <c r="M10" s="32"/>
      <c r="N10" s="32"/>
      <c r="O10" s="36"/>
    </row>
    <row r="11" spans="2:15" ht="15" thickBot="1" x14ac:dyDescent="0.4">
      <c r="B11" s="31"/>
      <c r="C11" s="33"/>
      <c r="D11" s="39"/>
      <c r="E11" s="40"/>
      <c r="F11" s="44">
        <v>30</v>
      </c>
      <c r="G11" s="19">
        <v>29</v>
      </c>
      <c r="H11" s="32"/>
      <c r="I11" s="32"/>
      <c r="J11" s="18">
        <v>31</v>
      </c>
      <c r="K11" s="45">
        <v>32</v>
      </c>
      <c r="L11" s="40"/>
      <c r="M11" s="42"/>
      <c r="N11" s="32"/>
      <c r="O11" s="36"/>
    </row>
    <row r="12" spans="2:15" ht="15" thickBot="1" x14ac:dyDescent="0.4">
      <c r="B12" s="31"/>
      <c r="C12" s="33"/>
      <c r="D12" s="32"/>
      <c r="E12" s="32"/>
      <c r="F12" s="21"/>
      <c r="G12" s="28"/>
      <c r="H12" s="32"/>
      <c r="I12" s="32"/>
      <c r="J12" s="21"/>
      <c r="K12" s="28"/>
      <c r="L12" s="32"/>
      <c r="M12" s="33"/>
      <c r="N12" s="32"/>
      <c r="O12" s="36"/>
    </row>
    <row r="13" spans="2:15" x14ac:dyDescent="0.35">
      <c r="B13" s="31"/>
      <c r="C13" s="16" t="s">
        <v>24</v>
      </c>
      <c r="D13" s="22" t="s">
        <v>30</v>
      </c>
      <c r="E13" s="28"/>
      <c r="F13" s="24" t="s">
        <v>27</v>
      </c>
      <c r="G13" s="23" t="s">
        <v>28</v>
      </c>
      <c r="H13" s="32"/>
      <c r="I13" s="32"/>
      <c r="J13" s="25" t="s">
        <v>23</v>
      </c>
      <c r="K13" s="26" t="s">
        <v>31</v>
      </c>
      <c r="L13" s="32"/>
      <c r="M13" s="27" t="s">
        <v>26</v>
      </c>
      <c r="N13" s="17" t="s">
        <v>29</v>
      </c>
      <c r="O13" s="36"/>
    </row>
    <row r="14" spans="2:15" ht="15" thickBot="1" x14ac:dyDescent="0.4">
      <c r="B14" s="31"/>
      <c r="C14" s="44">
        <v>34</v>
      </c>
      <c r="D14" s="19">
        <v>34</v>
      </c>
      <c r="E14" s="32"/>
      <c r="F14" s="18">
        <v>22</v>
      </c>
      <c r="G14" s="45">
        <v>27</v>
      </c>
      <c r="H14" s="32"/>
      <c r="I14" s="32"/>
      <c r="J14" s="44">
        <v>25</v>
      </c>
      <c r="K14" s="19">
        <v>20</v>
      </c>
      <c r="L14" s="32"/>
      <c r="M14" s="18">
        <v>25</v>
      </c>
      <c r="N14" s="45">
        <v>29</v>
      </c>
      <c r="O14" s="36"/>
    </row>
    <row r="15" spans="2:15" ht="15" thickBot="1" x14ac:dyDescent="0.4">
      <c r="B15" s="41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43"/>
    </row>
  </sheetData>
  <mergeCells count="3">
    <mergeCell ref="H3:I3"/>
    <mergeCell ref="H4:I4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64"/>
  <sheetViews>
    <sheetView topLeftCell="A1647" workbookViewId="0">
      <selection activeCell="G1135" sqref="G1135"/>
    </sheetView>
  </sheetViews>
  <sheetFormatPr defaultRowHeight="14.5" x14ac:dyDescent="0.35"/>
  <sheetData>
    <row r="2" spans="1:10" x14ac:dyDescent="0.35">
      <c r="A2" s="12" t="s">
        <v>32</v>
      </c>
      <c r="B2">
        <f>Matrix!I2</f>
        <v>0.61387259999999999</v>
      </c>
    </row>
    <row r="3" spans="1:10" x14ac:dyDescent="0.35">
      <c r="A3" t="s">
        <v>33</v>
      </c>
    </row>
    <row r="5" spans="1:10" x14ac:dyDescent="0.35">
      <c r="A5" s="12" t="s">
        <v>34</v>
      </c>
      <c r="B5">
        <f>Matrix!H3</f>
        <v>0.5077644</v>
      </c>
      <c r="D5" s="12" t="s">
        <v>32</v>
      </c>
      <c r="E5">
        <f>Matrix!E2</f>
        <v>0.58436160000000004</v>
      </c>
      <c r="G5" s="12" t="s">
        <v>32</v>
      </c>
      <c r="H5">
        <f>Matrix!C2</f>
        <v>0.4632484</v>
      </c>
      <c r="J5">
        <f>B2*B5*B8*B11*E5*E8*H5</f>
        <v>8.0437751361329291E-3</v>
      </c>
    </row>
    <row r="6" spans="1:10" x14ac:dyDescent="0.35">
      <c r="A6" t="s">
        <v>35</v>
      </c>
      <c r="D6" t="s">
        <v>36</v>
      </c>
      <c r="G6" t="s">
        <v>34</v>
      </c>
    </row>
    <row r="8" spans="1:10" x14ac:dyDescent="0.35">
      <c r="A8" s="12" t="s">
        <v>37</v>
      </c>
      <c r="B8">
        <f>Matrix!G4</f>
        <v>0.42528820000000001</v>
      </c>
      <c r="D8" s="12" t="s">
        <v>34</v>
      </c>
      <c r="E8">
        <f>Matrix!D3</f>
        <v>0.58297770000000004</v>
      </c>
    </row>
    <row r="9" spans="1:10" x14ac:dyDescent="0.35">
      <c r="A9" t="s">
        <v>38</v>
      </c>
      <c r="D9" t="s">
        <v>37</v>
      </c>
    </row>
    <row r="11" spans="1:10" x14ac:dyDescent="0.35">
      <c r="A11" s="12" t="s">
        <v>36</v>
      </c>
      <c r="B11">
        <f>Matrix!F5</f>
        <v>0.38449309999999998</v>
      </c>
    </row>
    <row r="12" spans="1:10" x14ac:dyDescent="0.35">
      <c r="A12" t="s">
        <v>39</v>
      </c>
    </row>
    <row r="15" spans="1:10" x14ac:dyDescent="0.35">
      <c r="A15" s="12" t="s">
        <v>32</v>
      </c>
      <c r="B15">
        <f>B2</f>
        <v>0.61387259999999999</v>
      </c>
    </row>
    <row r="16" spans="1:10" x14ac:dyDescent="0.35">
      <c r="A16" t="s">
        <v>33</v>
      </c>
    </row>
    <row r="18" spans="1:10" x14ac:dyDescent="0.35">
      <c r="A18" s="12" t="s">
        <v>34</v>
      </c>
      <c r="B18">
        <f>B5</f>
        <v>0.5077644</v>
      </c>
      <c r="D18" s="12" t="s">
        <v>32</v>
      </c>
      <c r="E18">
        <f>E5</f>
        <v>0.58436160000000004</v>
      </c>
      <c r="G18" s="13" t="s">
        <v>32</v>
      </c>
      <c r="H18">
        <f>1-H5</f>
        <v>0.5367516</v>
      </c>
      <c r="J18">
        <f>B15*B18*B21*B24*E18*E21*H18</f>
        <v>9.3200735811706358E-3</v>
      </c>
    </row>
    <row r="19" spans="1:10" x14ac:dyDescent="0.35">
      <c r="A19" t="s">
        <v>35</v>
      </c>
      <c r="D19" t="s">
        <v>36</v>
      </c>
      <c r="G19" s="12" t="s">
        <v>34</v>
      </c>
    </row>
    <row r="21" spans="1:10" x14ac:dyDescent="0.35">
      <c r="A21" s="12" t="s">
        <v>37</v>
      </c>
      <c r="B21">
        <f>B8</f>
        <v>0.42528820000000001</v>
      </c>
      <c r="D21" s="12" t="s">
        <v>34</v>
      </c>
      <c r="E21">
        <f>E8</f>
        <v>0.58297770000000004</v>
      </c>
    </row>
    <row r="22" spans="1:10" x14ac:dyDescent="0.35">
      <c r="A22" t="s">
        <v>38</v>
      </c>
      <c r="D22" t="s">
        <v>37</v>
      </c>
    </row>
    <row r="24" spans="1:10" x14ac:dyDescent="0.35">
      <c r="A24" s="12" t="s">
        <v>36</v>
      </c>
      <c r="B24">
        <f>B11</f>
        <v>0.38449309999999998</v>
      </c>
    </row>
    <row r="25" spans="1:10" x14ac:dyDescent="0.35">
      <c r="A25" t="s">
        <v>39</v>
      </c>
    </row>
    <row r="26" spans="1:10" x14ac:dyDescent="0.35">
      <c r="A26" s="14"/>
      <c r="B26" s="14"/>
      <c r="C26" s="14"/>
      <c r="D26" s="14"/>
      <c r="E26" s="14"/>
      <c r="F26" s="14"/>
      <c r="G26" s="14"/>
      <c r="H26" s="14"/>
    </row>
    <row r="28" spans="1:10" x14ac:dyDescent="0.35">
      <c r="A28" s="12" t="s">
        <v>32</v>
      </c>
      <c r="B28">
        <f>B15</f>
        <v>0.61387259999999999</v>
      </c>
    </row>
    <row r="29" spans="1:10" x14ac:dyDescent="0.35">
      <c r="A29" t="s">
        <v>33</v>
      </c>
    </row>
    <row r="31" spans="1:10" x14ac:dyDescent="0.35">
      <c r="A31" s="12" t="s">
        <v>34</v>
      </c>
      <c r="B31">
        <f>B18</f>
        <v>0.5077644</v>
      </c>
      <c r="D31" s="13" t="s">
        <v>32</v>
      </c>
      <c r="E31">
        <f>1-E18</f>
        <v>0.41563839999999996</v>
      </c>
      <c r="G31" s="12" t="s">
        <v>34</v>
      </c>
      <c r="H31">
        <f>Matrix!E3</f>
        <v>0.61593690000000001</v>
      </c>
      <c r="J31">
        <f>B28*B31*B34*B37*E31*E34*H31</f>
        <v>7.6070489541192445E-3</v>
      </c>
    </row>
    <row r="32" spans="1:10" x14ac:dyDescent="0.35">
      <c r="A32" t="s">
        <v>35</v>
      </c>
      <c r="D32" s="12" t="s">
        <v>36</v>
      </c>
      <c r="G32" t="s">
        <v>36</v>
      </c>
    </row>
    <row r="34" spans="1:10" x14ac:dyDescent="0.35">
      <c r="A34" s="12" t="s">
        <v>37</v>
      </c>
      <c r="B34">
        <f>B21</f>
        <v>0.42528820000000001</v>
      </c>
      <c r="D34" s="12" t="s">
        <v>34</v>
      </c>
      <c r="E34">
        <f>E21</f>
        <v>0.58297770000000004</v>
      </c>
    </row>
    <row r="35" spans="1:10" x14ac:dyDescent="0.35">
      <c r="A35" t="s">
        <v>38</v>
      </c>
      <c r="D35" s="13" t="s">
        <v>37</v>
      </c>
    </row>
    <row r="37" spans="1:10" x14ac:dyDescent="0.35">
      <c r="A37" s="12" t="s">
        <v>36</v>
      </c>
      <c r="B37">
        <f>B24</f>
        <v>0.38449309999999998</v>
      </c>
    </row>
    <row r="38" spans="1:10" x14ac:dyDescent="0.35">
      <c r="A38" t="s">
        <v>39</v>
      </c>
    </row>
    <row r="41" spans="1:10" x14ac:dyDescent="0.35">
      <c r="A41" s="12" t="s">
        <v>32</v>
      </c>
      <c r="B41">
        <f>B28</f>
        <v>0.61387259999999999</v>
      </c>
    </row>
    <row r="42" spans="1:10" x14ac:dyDescent="0.35">
      <c r="A42" t="s">
        <v>33</v>
      </c>
    </row>
    <row r="44" spans="1:10" x14ac:dyDescent="0.35">
      <c r="A44" s="12" t="s">
        <v>34</v>
      </c>
      <c r="B44">
        <f>B31</f>
        <v>0.5077644</v>
      </c>
      <c r="D44" s="13" t="s">
        <v>32</v>
      </c>
      <c r="E44">
        <f>E31</f>
        <v>0.41563839999999996</v>
      </c>
      <c r="G44" s="13" t="s">
        <v>34</v>
      </c>
      <c r="H44">
        <f>1-H31</f>
        <v>0.38406309999999999</v>
      </c>
      <c r="J44">
        <f>B41*B44*B47*B50*E44*E47*H44</f>
        <v>4.7433216018894055E-3</v>
      </c>
    </row>
    <row r="45" spans="1:10" x14ac:dyDescent="0.35">
      <c r="A45" t="s">
        <v>35</v>
      </c>
      <c r="D45" s="12" t="s">
        <v>36</v>
      </c>
      <c r="G45" s="12" t="s">
        <v>36</v>
      </c>
    </row>
    <row r="47" spans="1:10" x14ac:dyDescent="0.35">
      <c r="A47" s="12" t="s">
        <v>37</v>
      </c>
      <c r="B47">
        <f>B34</f>
        <v>0.42528820000000001</v>
      </c>
      <c r="D47" s="12" t="s">
        <v>34</v>
      </c>
      <c r="E47">
        <f>E34</f>
        <v>0.58297770000000004</v>
      </c>
    </row>
    <row r="48" spans="1:10" x14ac:dyDescent="0.35">
      <c r="A48" t="s">
        <v>38</v>
      </c>
      <c r="D48" s="13" t="s">
        <v>37</v>
      </c>
    </row>
    <row r="50" spans="1:10" x14ac:dyDescent="0.35">
      <c r="A50" s="12" t="s">
        <v>36</v>
      </c>
      <c r="B50">
        <f>B37</f>
        <v>0.38449309999999998</v>
      </c>
    </row>
    <row r="51" spans="1:10" x14ac:dyDescent="0.35">
      <c r="A51" t="s">
        <v>39</v>
      </c>
    </row>
    <row r="52" spans="1:10" x14ac:dyDescent="0.35">
      <c r="A52" s="14"/>
      <c r="B52" s="14"/>
      <c r="C52" s="14"/>
      <c r="D52" s="14"/>
      <c r="E52" s="14"/>
      <c r="F52" s="14"/>
      <c r="G52" s="14"/>
    </row>
    <row r="54" spans="1:10" x14ac:dyDescent="0.35">
      <c r="A54" s="12" t="s">
        <v>32</v>
      </c>
      <c r="B54">
        <f>B41</f>
        <v>0.61387259999999999</v>
      </c>
    </row>
    <row r="55" spans="1:10" x14ac:dyDescent="0.35">
      <c r="A55" t="s">
        <v>33</v>
      </c>
    </row>
    <row r="57" spans="1:10" x14ac:dyDescent="0.35">
      <c r="A57" s="12" t="s">
        <v>34</v>
      </c>
      <c r="B57">
        <f>B44</f>
        <v>0.5077644</v>
      </c>
      <c r="D57" s="12" t="s">
        <v>32</v>
      </c>
      <c r="E57">
        <f>1-E44</f>
        <v>0.58436160000000004</v>
      </c>
      <c r="G57" s="12" t="s">
        <v>32</v>
      </c>
      <c r="H57">
        <f>Matrix!D2</f>
        <v>0.54619640000000003</v>
      </c>
      <c r="J57">
        <f>B54*B57*B60*B63*E57*E60*H57</f>
        <v>6.7842550012195083E-3</v>
      </c>
    </row>
    <row r="58" spans="1:10" x14ac:dyDescent="0.35">
      <c r="A58" t="s">
        <v>35</v>
      </c>
      <c r="D58" s="13" t="s">
        <v>36</v>
      </c>
      <c r="G58" t="s">
        <v>37</v>
      </c>
    </row>
    <row r="60" spans="1:10" x14ac:dyDescent="0.35">
      <c r="A60" s="12" t="s">
        <v>37</v>
      </c>
      <c r="B60">
        <f>B47</f>
        <v>0.42528820000000001</v>
      </c>
      <c r="D60" s="13" t="s">
        <v>34</v>
      </c>
      <c r="E60">
        <f>1-E47</f>
        <v>0.41702229999999996</v>
      </c>
    </row>
    <row r="61" spans="1:10" x14ac:dyDescent="0.35">
      <c r="A61" t="s">
        <v>38</v>
      </c>
      <c r="D61" s="12" t="s">
        <v>37</v>
      </c>
    </row>
    <row r="63" spans="1:10" x14ac:dyDescent="0.35">
      <c r="A63" s="12" t="s">
        <v>36</v>
      </c>
      <c r="B63">
        <f>B50</f>
        <v>0.38449309999999998</v>
      </c>
    </row>
    <row r="64" spans="1:10" x14ac:dyDescent="0.35">
      <c r="A64" t="s">
        <v>39</v>
      </c>
    </row>
    <row r="67" spans="1:10" x14ac:dyDescent="0.35">
      <c r="A67" s="12" t="s">
        <v>32</v>
      </c>
      <c r="B67">
        <f>B54</f>
        <v>0.61387259999999999</v>
      </c>
    </row>
    <row r="68" spans="1:10" x14ac:dyDescent="0.35">
      <c r="A68" t="s">
        <v>33</v>
      </c>
    </row>
    <row r="70" spans="1:10" x14ac:dyDescent="0.35">
      <c r="A70" s="12" t="s">
        <v>34</v>
      </c>
      <c r="B70">
        <f>B57</f>
        <v>0.5077644</v>
      </c>
      <c r="D70" s="12" t="s">
        <v>32</v>
      </c>
      <c r="E70">
        <f>E57</f>
        <v>0.58436160000000004</v>
      </c>
      <c r="G70" s="13" t="s">
        <v>32</v>
      </c>
      <c r="H70">
        <f>1-H57</f>
        <v>0.45380359999999997</v>
      </c>
      <c r="J70">
        <f>B67*B70*B73*B76*E70*E73*H70</f>
        <v>5.6366525719895207E-3</v>
      </c>
    </row>
    <row r="71" spans="1:10" x14ac:dyDescent="0.35">
      <c r="A71" t="s">
        <v>35</v>
      </c>
      <c r="D71" s="13" t="s">
        <v>36</v>
      </c>
      <c r="G71" s="12" t="s">
        <v>37</v>
      </c>
    </row>
    <row r="73" spans="1:10" x14ac:dyDescent="0.35">
      <c r="A73" s="12" t="s">
        <v>37</v>
      </c>
      <c r="B73">
        <f>B60</f>
        <v>0.42528820000000001</v>
      </c>
      <c r="D73" s="13" t="s">
        <v>34</v>
      </c>
      <c r="E73">
        <f>E60</f>
        <v>0.41702229999999996</v>
      </c>
    </row>
    <row r="74" spans="1:10" x14ac:dyDescent="0.35">
      <c r="A74" t="s">
        <v>38</v>
      </c>
      <c r="D74" s="12" t="s">
        <v>37</v>
      </c>
    </row>
    <row r="76" spans="1:10" x14ac:dyDescent="0.35">
      <c r="A76" s="12" t="s">
        <v>36</v>
      </c>
      <c r="B76">
        <f>B63</f>
        <v>0.38449309999999998</v>
      </c>
    </row>
    <row r="77" spans="1:10" x14ac:dyDescent="0.35">
      <c r="A77" t="s">
        <v>39</v>
      </c>
    </row>
    <row r="78" spans="1:10" x14ac:dyDescent="0.35">
      <c r="A78" s="14"/>
      <c r="B78" s="14"/>
      <c r="C78" s="14"/>
      <c r="D78" s="14"/>
      <c r="E78" s="14"/>
      <c r="F78" s="14"/>
      <c r="G78" s="14"/>
      <c r="H78" s="14"/>
    </row>
    <row r="80" spans="1:10" x14ac:dyDescent="0.35">
      <c r="A80" s="12" t="s">
        <v>32</v>
      </c>
      <c r="B80">
        <f>B67</f>
        <v>0.61387259999999999</v>
      </c>
    </row>
    <row r="81" spans="1:10" x14ac:dyDescent="0.35">
      <c r="A81" t="s">
        <v>33</v>
      </c>
    </row>
    <row r="83" spans="1:10" x14ac:dyDescent="0.35">
      <c r="A83" s="12" t="s">
        <v>34</v>
      </c>
      <c r="B83">
        <f>B70</f>
        <v>0.5077644</v>
      </c>
      <c r="D83" s="13" t="s">
        <v>32</v>
      </c>
      <c r="E83">
        <f>1-E70</f>
        <v>0.41563839999999996</v>
      </c>
      <c r="G83" s="12" t="s">
        <v>37</v>
      </c>
      <c r="H83">
        <f>Matrix!E4</f>
        <v>0.54857549999999999</v>
      </c>
      <c r="J83">
        <f>B80*B83*B86*B89*E83*E86*H83</f>
        <v>4.8464499552862417E-3</v>
      </c>
    </row>
    <row r="84" spans="1:10" x14ac:dyDescent="0.35">
      <c r="A84" t="s">
        <v>35</v>
      </c>
      <c r="D84" s="12" t="s">
        <v>36</v>
      </c>
      <c r="G84" t="s">
        <v>36</v>
      </c>
    </row>
    <row r="86" spans="1:10" x14ac:dyDescent="0.35">
      <c r="A86" s="12" t="s">
        <v>37</v>
      </c>
      <c r="B86">
        <f>B73</f>
        <v>0.42528820000000001</v>
      </c>
      <c r="D86" s="13" t="s">
        <v>34</v>
      </c>
      <c r="E86">
        <f>E73</f>
        <v>0.41702229999999996</v>
      </c>
    </row>
    <row r="87" spans="1:10" x14ac:dyDescent="0.35">
      <c r="A87" t="s">
        <v>38</v>
      </c>
      <c r="D87" s="12" t="s">
        <v>37</v>
      </c>
    </row>
    <row r="89" spans="1:10" x14ac:dyDescent="0.35">
      <c r="A89" s="12" t="s">
        <v>36</v>
      </c>
      <c r="B89">
        <f>B76</f>
        <v>0.38449309999999998</v>
      </c>
    </row>
    <row r="90" spans="1:10" x14ac:dyDescent="0.35">
      <c r="A90" t="s">
        <v>39</v>
      </c>
    </row>
    <row r="93" spans="1:10" x14ac:dyDescent="0.35">
      <c r="A93" s="12" t="s">
        <v>32</v>
      </c>
      <c r="B93">
        <f>B80</f>
        <v>0.61387259999999999</v>
      </c>
    </row>
    <row r="94" spans="1:10" x14ac:dyDescent="0.35">
      <c r="A94" t="s">
        <v>33</v>
      </c>
    </row>
    <row r="96" spans="1:10" x14ac:dyDescent="0.35">
      <c r="A96" s="12" t="s">
        <v>34</v>
      </c>
      <c r="B96">
        <f>B83</f>
        <v>0.5077644</v>
      </c>
      <c r="D96" s="13" t="s">
        <v>32</v>
      </c>
      <c r="E96">
        <f>E83</f>
        <v>0.41563839999999996</v>
      </c>
      <c r="G96" s="13" t="s">
        <v>37</v>
      </c>
      <c r="H96">
        <f>1-H83</f>
        <v>0.45142450000000001</v>
      </c>
      <c r="J96">
        <f>B93*B96*B99*B102*E96*E99*H96</f>
        <v>3.988158873008572E-3</v>
      </c>
    </row>
    <row r="97" spans="1:10" x14ac:dyDescent="0.35">
      <c r="A97" t="s">
        <v>35</v>
      </c>
      <c r="D97" s="12" t="s">
        <v>36</v>
      </c>
      <c r="G97" s="12" t="s">
        <v>36</v>
      </c>
    </row>
    <row r="99" spans="1:10" x14ac:dyDescent="0.35">
      <c r="A99" s="12" t="s">
        <v>37</v>
      </c>
      <c r="B99">
        <f>B86</f>
        <v>0.42528820000000001</v>
      </c>
      <c r="D99" s="13" t="s">
        <v>34</v>
      </c>
      <c r="E99">
        <f>E86</f>
        <v>0.41702229999999996</v>
      </c>
    </row>
    <row r="100" spans="1:10" x14ac:dyDescent="0.35">
      <c r="A100" t="s">
        <v>38</v>
      </c>
      <c r="D100" s="12" t="s">
        <v>37</v>
      </c>
    </row>
    <row r="102" spans="1:10" x14ac:dyDescent="0.35">
      <c r="A102" s="12" t="s">
        <v>36</v>
      </c>
      <c r="B102">
        <f>B89</f>
        <v>0.38449309999999998</v>
      </c>
    </row>
    <row r="103" spans="1:10" x14ac:dyDescent="0.35">
      <c r="A103" t="s">
        <v>39</v>
      </c>
    </row>
    <row r="104" spans="1:10" x14ac:dyDescent="0.35">
      <c r="A104" s="14"/>
      <c r="B104" s="14"/>
      <c r="C104" s="14"/>
      <c r="D104" s="14"/>
      <c r="E104" s="14"/>
      <c r="F104" s="14"/>
      <c r="G104" s="14"/>
    </row>
    <row r="106" spans="1:10" x14ac:dyDescent="0.35">
      <c r="A106" s="13" t="s">
        <v>32</v>
      </c>
      <c r="B106">
        <f>1-B93</f>
        <v>0.38612740000000001</v>
      </c>
    </row>
    <row r="107" spans="1:10" x14ac:dyDescent="0.35">
      <c r="A107" s="12" t="s">
        <v>33</v>
      </c>
    </row>
    <row r="109" spans="1:10" x14ac:dyDescent="0.35">
      <c r="A109" s="12" t="s">
        <v>34</v>
      </c>
      <c r="B109">
        <f>B96</f>
        <v>0.5077644</v>
      </c>
      <c r="D109" s="12" t="s">
        <v>34</v>
      </c>
      <c r="E109">
        <f>Matrix!I3</f>
        <v>0.64651309999999995</v>
      </c>
      <c r="G109" s="12" t="s">
        <v>34</v>
      </c>
      <c r="H109">
        <f>Matrix!D3</f>
        <v>0.58297770000000004</v>
      </c>
      <c r="J109">
        <f>B106*B109*B112*B115*E109*E112*H109</f>
        <v>6.6287315629050304E-3</v>
      </c>
    </row>
    <row r="110" spans="1:10" x14ac:dyDescent="0.35">
      <c r="A110" t="s">
        <v>35</v>
      </c>
      <c r="D110" t="s">
        <v>33</v>
      </c>
      <c r="G110" t="s">
        <v>37</v>
      </c>
    </row>
    <row r="112" spans="1:10" x14ac:dyDescent="0.35">
      <c r="A112" s="12" t="s">
        <v>37</v>
      </c>
      <c r="B112">
        <f>B99</f>
        <v>0.42528820000000001</v>
      </c>
      <c r="D112" s="12" t="s">
        <v>37</v>
      </c>
      <c r="E112">
        <f>Matrix!E4</f>
        <v>0.54857549999999999</v>
      </c>
    </row>
    <row r="113" spans="1:10" x14ac:dyDescent="0.35">
      <c r="A113" t="s">
        <v>38</v>
      </c>
      <c r="D113" t="s">
        <v>36</v>
      </c>
    </row>
    <row r="115" spans="1:10" x14ac:dyDescent="0.35">
      <c r="A115" s="12" t="s">
        <v>36</v>
      </c>
      <c r="B115">
        <f>B102</f>
        <v>0.38449309999999998</v>
      </c>
    </row>
    <row r="116" spans="1:10" x14ac:dyDescent="0.35">
      <c r="A116" t="s">
        <v>39</v>
      </c>
    </row>
    <row r="119" spans="1:10" x14ac:dyDescent="0.35">
      <c r="A119" s="13" t="s">
        <v>32</v>
      </c>
      <c r="B119">
        <f>B106</f>
        <v>0.38612740000000001</v>
      </c>
    </row>
    <row r="120" spans="1:10" x14ac:dyDescent="0.35">
      <c r="A120" s="12" t="s">
        <v>33</v>
      </c>
    </row>
    <row r="122" spans="1:10" x14ac:dyDescent="0.35">
      <c r="A122" s="12" t="s">
        <v>34</v>
      </c>
      <c r="B122">
        <f>B109</f>
        <v>0.5077644</v>
      </c>
      <c r="D122" s="12" t="s">
        <v>34</v>
      </c>
      <c r="E122">
        <f>E109</f>
        <v>0.64651309999999995</v>
      </c>
      <c r="G122" s="13" t="s">
        <v>34</v>
      </c>
      <c r="H122">
        <f>1-H109</f>
        <v>0.41702229999999996</v>
      </c>
      <c r="J122">
        <f>B119*B122*B125*B128*E122*E125*H122</f>
        <v>4.7417403486364057E-3</v>
      </c>
    </row>
    <row r="123" spans="1:10" x14ac:dyDescent="0.35">
      <c r="A123" t="s">
        <v>35</v>
      </c>
      <c r="D123" t="s">
        <v>33</v>
      </c>
      <c r="G123" s="12" t="s">
        <v>37</v>
      </c>
    </row>
    <row r="125" spans="1:10" x14ac:dyDescent="0.35">
      <c r="A125" s="12" t="s">
        <v>37</v>
      </c>
      <c r="B125">
        <f>B112</f>
        <v>0.42528820000000001</v>
      </c>
      <c r="D125" s="12" t="s">
        <v>37</v>
      </c>
      <c r="E125">
        <f>E112</f>
        <v>0.54857549999999999</v>
      </c>
    </row>
    <row r="126" spans="1:10" x14ac:dyDescent="0.35">
      <c r="A126" t="s">
        <v>38</v>
      </c>
      <c r="D126" t="s">
        <v>36</v>
      </c>
    </row>
    <row r="128" spans="1:10" x14ac:dyDescent="0.35">
      <c r="A128" s="12" t="s">
        <v>36</v>
      </c>
      <c r="B128">
        <f>B115</f>
        <v>0.38449309999999998</v>
      </c>
    </row>
    <row r="129" spans="1:10" x14ac:dyDescent="0.35">
      <c r="A129" t="s">
        <v>39</v>
      </c>
    </row>
    <row r="130" spans="1:10" x14ac:dyDescent="0.35">
      <c r="A130" s="14"/>
      <c r="B130" s="14"/>
      <c r="C130" s="14"/>
      <c r="D130" s="14"/>
      <c r="E130" s="14"/>
      <c r="F130" s="14"/>
      <c r="G130" s="14"/>
      <c r="H130" s="14"/>
    </row>
    <row r="132" spans="1:10" x14ac:dyDescent="0.35">
      <c r="A132" s="13" t="s">
        <v>32</v>
      </c>
      <c r="B132">
        <f>B119</f>
        <v>0.38612740000000001</v>
      </c>
    </row>
    <row r="133" spans="1:10" x14ac:dyDescent="0.35">
      <c r="A133" s="12" t="s">
        <v>33</v>
      </c>
    </row>
    <row r="135" spans="1:10" x14ac:dyDescent="0.35">
      <c r="A135" s="12" t="s">
        <v>34</v>
      </c>
      <c r="B135">
        <f>B122</f>
        <v>0.5077644</v>
      </c>
      <c r="D135" s="13" t="s">
        <v>34</v>
      </c>
      <c r="E135">
        <f>1-E122</f>
        <v>0.35348690000000005</v>
      </c>
      <c r="G135" s="12" t="s">
        <v>37</v>
      </c>
      <c r="H135">
        <f>Matrix!I4</f>
        <v>0.57393729999999998</v>
      </c>
      <c r="J135">
        <f>B132*B135*B138*B141*E135*E138*H135</f>
        <v>3.5681157505635616E-3</v>
      </c>
    </row>
    <row r="136" spans="1:10" x14ac:dyDescent="0.35">
      <c r="A136" t="s">
        <v>35</v>
      </c>
      <c r="D136" s="12" t="s">
        <v>33</v>
      </c>
      <c r="G136" t="s">
        <v>33</v>
      </c>
    </row>
    <row r="138" spans="1:10" x14ac:dyDescent="0.35">
      <c r="A138" s="12" t="s">
        <v>37</v>
      </c>
      <c r="B138">
        <f>B125</f>
        <v>0.42528820000000001</v>
      </c>
      <c r="D138" s="12" t="s">
        <v>37</v>
      </c>
      <c r="E138">
        <f>E125</f>
        <v>0.54857549999999999</v>
      </c>
    </row>
    <row r="139" spans="1:10" x14ac:dyDescent="0.35">
      <c r="A139" t="s">
        <v>38</v>
      </c>
      <c r="D139" t="s">
        <v>36</v>
      </c>
    </row>
    <row r="141" spans="1:10" x14ac:dyDescent="0.35">
      <c r="A141" s="12" t="s">
        <v>36</v>
      </c>
      <c r="B141">
        <f>B128</f>
        <v>0.38449309999999998</v>
      </c>
    </row>
    <row r="142" spans="1:10" x14ac:dyDescent="0.35">
      <c r="A142" t="s">
        <v>39</v>
      </c>
    </row>
    <row r="145" spans="1:10" x14ac:dyDescent="0.35">
      <c r="A145" s="13" t="s">
        <v>32</v>
      </c>
      <c r="B145">
        <f>B132</f>
        <v>0.38612740000000001</v>
      </c>
    </row>
    <row r="146" spans="1:10" x14ac:dyDescent="0.35">
      <c r="A146" s="12" t="s">
        <v>33</v>
      </c>
    </row>
    <row r="148" spans="1:10" x14ac:dyDescent="0.35">
      <c r="A148" s="12" t="s">
        <v>34</v>
      </c>
      <c r="B148">
        <f>B135</f>
        <v>0.5077644</v>
      </c>
      <c r="D148" s="13" t="s">
        <v>34</v>
      </c>
      <c r="E148">
        <f>E135</f>
        <v>0.35348690000000005</v>
      </c>
      <c r="G148" s="13" t="s">
        <v>37</v>
      </c>
      <c r="H148">
        <f>1-H135</f>
        <v>0.42606270000000002</v>
      </c>
      <c r="J148">
        <f>B145*B148*B151*B154*E148*E151*H148</f>
        <v>2.6487928744091693E-3</v>
      </c>
    </row>
    <row r="149" spans="1:10" x14ac:dyDescent="0.35">
      <c r="A149" t="s">
        <v>35</v>
      </c>
      <c r="D149" s="12" t="s">
        <v>33</v>
      </c>
      <c r="G149" s="12" t="s">
        <v>33</v>
      </c>
    </row>
    <row r="151" spans="1:10" x14ac:dyDescent="0.35">
      <c r="A151" s="12" t="s">
        <v>37</v>
      </c>
      <c r="B151">
        <f>B138</f>
        <v>0.42528820000000001</v>
      </c>
      <c r="D151" s="12" t="s">
        <v>37</v>
      </c>
      <c r="E151">
        <f>E138</f>
        <v>0.54857549999999999</v>
      </c>
    </row>
    <row r="152" spans="1:10" x14ac:dyDescent="0.35">
      <c r="A152" t="s">
        <v>38</v>
      </c>
      <c r="D152" t="s">
        <v>36</v>
      </c>
    </row>
    <row r="154" spans="1:10" x14ac:dyDescent="0.35">
      <c r="A154" s="12" t="s">
        <v>36</v>
      </c>
      <c r="B154">
        <f>B141</f>
        <v>0.38449309999999998</v>
      </c>
    </row>
    <row r="155" spans="1:10" x14ac:dyDescent="0.35">
      <c r="A155" t="s">
        <v>39</v>
      </c>
    </row>
    <row r="156" spans="1:10" x14ac:dyDescent="0.35">
      <c r="A156" s="14"/>
      <c r="B156" s="14"/>
      <c r="C156" s="14"/>
      <c r="D156" s="14"/>
      <c r="E156" s="14"/>
      <c r="F156" s="14"/>
      <c r="G156" s="14"/>
      <c r="H156" s="14"/>
    </row>
    <row r="158" spans="1:10" x14ac:dyDescent="0.35">
      <c r="A158" s="13" t="s">
        <v>32</v>
      </c>
      <c r="B158">
        <f>B145</f>
        <v>0.38612740000000001</v>
      </c>
    </row>
    <row r="159" spans="1:10" x14ac:dyDescent="0.35">
      <c r="A159" s="12" t="s">
        <v>33</v>
      </c>
    </row>
    <row r="161" spans="1:10" x14ac:dyDescent="0.35">
      <c r="A161" s="12" t="s">
        <v>34</v>
      </c>
      <c r="B161">
        <f>B148</f>
        <v>0.5077644</v>
      </c>
      <c r="D161" s="12" t="s">
        <v>34</v>
      </c>
      <c r="E161">
        <f>1-E148</f>
        <v>0.64651309999999995</v>
      </c>
      <c r="G161" s="12" t="s">
        <v>34</v>
      </c>
      <c r="H161">
        <f>Matrix!E3</f>
        <v>0.61593690000000001</v>
      </c>
      <c r="J161">
        <f>B158*B161*B164*B167*E161*E164*H161</f>
        <v>5.7631965434517055E-3</v>
      </c>
    </row>
    <row r="162" spans="1:10" x14ac:dyDescent="0.35">
      <c r="A162" t="s">
        <v>35</v>
      </c>
      <c r="D162" s="13" t="s">
        <v>33</v>
      </c>
      <c r="G162" t="s">
        <v>36</v>
      </c>
    </row>
    <row r="164" spans="1:10" x14ac:dyDescent="0.35">
      <c r="A164" s="12" t="s">
        <v>37</v>
      </c>
      <c r="B164">
        <f>B151</f>
        <v>0.42528820000000001</v>
      </c>
      <c r="D164" s="13" t="s">
        <v>37</v>
      </c>
      <c r="E164">
        <f>1-E151</f>
        <v>0.45142450000000001</v>
      </c>
    </row>
    <row r="165" spans="1:10" x14ac:dyDescent="0.35">
      <c r="A165" t="s">
        <v>38</v>
      </c>
      <c r="D165" s="12" t="s">
        <v>36</v>
      </c>
    </row>
    <row r="167" spans="1:10" x14ac:dyDescent="0.35">
      <c r="A167" s="12" t="s">
        <v>36</v>
      </c>
      <c r="B167">
        <f>B154</f>
        <v>0.38449309999999998</v>
      </c>
    </row>
    <row r="168" spans="1:10" x14ac:dyDescent="0.35">
      <c r="A168" t="s">
        <v>39</v>
      </c>
    </row>
    <row r="171" spans="1:10" x14ac:dyDescent="0.35">
      <c r="A171" s="13" t="s">
        <v>32</v>
      </c>
      <c r="B171">
        <f>B158</f>
        <v>0.38612740000000001</v>
      </c>
    </row>
    <row r="172" spans="1:10" x14ac:dyDescent="0.35">
      <c r="A172" s="12" t="s">
        <v>33</v>
      </c>
    </row>
    <row r="174" spans="1:10" x14ac:dyDescent="0.35">
      <c r="A174" s="12" t="s">
        <v>34</v>
      </c>
      <c r="B174">
        <f>B161</f>
        <v>0.5077644</v>
      </c>
      <c r="D174" s="12" t="s">
        <v>34</v>
      </c>
      <c r="E174">
        <f>E161</f>
        <v>0.64651309999999995</v>
      </c>
      <c r="G174" s="13" t="s">
        <v>34</v>
      </c>
      <c r="H174">
        <f>1-H161</f>
        <v>0.38406309999999999</v>
      </c>
      <c r="J174">
        <f>B171*B174*B177*B180*E174*E177*H174</f>
        <v>3.5936004652219189E-3</v>
      </c>
    </row>
    <row r="175" spans="1:10" x14ac:dyDescent="0.35">
      <c r="A175" t="s">
        <v>35</v>
      </c>
      <c r="D175" s="13" t="s">
        <v>33</v>
      </c>
      <c r="G175" s="12" t="s">
        <v>36</v>
      </c>
    </row>
    <row r="177" spans="1:10" x14ac:dyDescent="0.35">
      <c r="A177" s="12" t="s">
        <v>37</v>
      </c>
      <c r="B177">
        <f>B164</f>
        <v>0.42528820000000001</v>
      </c>
      <c r="D177" s="13" t="s">
        <v>37</v>
      </c>
      <c r="E177">
        <f>E164</f>
        <v>0.45142450000000001</v>
      </c>
    </row>
    <row r="178" spans="1:10" x14ac:dyDescent="0.35">
      <c r="A178" t="s">
        <v>38</v>
      </c>
      <c r="D178" s="12" t="s">
        <v>36</v>
      </c>
    </row>
    <row r="180" spans="1:10" x14ac:dyDescent="0.35">
      <c r="A180" s="12" t="s">
        <v>36</v>
      </c>
      <c r="B180">
        <f>B167</f>
        <v>0.38449309999999998</v>
      </c>
    </row>
    <row r="181" spans="1:10" x14ac:dyDescent="0.35">
      <c r="A181" t="s">
        <v>39</v>
      </c>
    </row>
    <row r="182" spans="1:10" x14ac:dyDescent="0.35">
      <c r="A182" s="14"/>
      <c r="B182" s="14"/>
      <c r="C182" s="14"/>
      <c r="D182" s="14"/>
      <c r="E182" s="14"/>
      <c r="F182" s="14"/>
      <c r="G182" s="14"/>
      <c r="H182" s="14"/>
    </row>
    <row r="184" spans="1:10" x14ac:dyDescent="0.35">
      <c r="A184" s="13" t="s">
        <v>32</v>
      </c>
      <c r="B184">
        <f>B171</f>
        <v>0.38612740000000001</v>
      </c>
    </row>
    <row r="185" spans="1:10" x14ac:dyDescent="0.35">
      <c r="A185" s="12" t="s">
        <v>33</v>
      </c>
    </row>
    <row r="187" spans="1:10" x14ac:dyDescent="0.35">
      <c r="A187" s="12" t="s">
        <v>34</v>
      </c>
      <c r="B187">
        <f>B174</f>
        <v>0.5077644</v>
      </c>
      <c r="D187" s="13" t="s">
        <v>34</v>
      </c>
      <c r="E187">
        <f>1-E174</f>
        <v>0.35348690000000005</v>
      </c>
      <c r="G187" s="12" t="s">
        <v>36</v>
      </c>
      <c r="H187">
        <f>Matrix!I5</f>
        <v>0.51474200000000003</v>
      </c>
      <c r="J187">
        <f>B184*B187*B190*B193*E187*E190*H187</f>
        <v>2.6333756043876865E-3</v>
      </c>
    </row>
    <row r="188" spans="1:10" x14ac:dyDescent="0.35">
      <c r="A188" t="s">
        <v>35</v>
      </c>
      <c r="D188" s="12" t="s">
        <v>33</v>
      </c>
      <c r="G188" t="s">
        <v>33</v>
      </c>
    </row>
    <row r="190" spans="1:10" x14ac:dyDescent="0.35">
      <c r="A190" s="12" t="s">
        <v>37</v>
      </c>
      <c r="B190">
        <f>B177</f>
        <v>0.42528820000000001</v>
      </c>
      <c r="D190" s="13" t="s">
        <v>37</v>
      </c>
      <c r="E190">
        <f>E177</f>
        <v>0.45142450000000001</v>
      </c>
    </row>
    <row r="191" spans="1:10" x14ac:dyDescent="0.35">
      <c r="A191" t="s">
        <v>38</v>
      </c>
      <c r="D191" s="12" t="s">
        <v>36</v>
      </c>
    </row>
    <row r="193" spans="1:10" x14ac:dyDescent="0.35">
      <c r="A193" s="12" t="s">
        <v>36</v>
      </c>
      <c r="B193">
        <f>B180</f>
        <v>0.38449309999999998</v>
      </c>
    </row>
    <row r="194" spans="1:10" x14ac:dyDescent="0.35">
      <c r="A194" t="s">
        <v>39</v>
      </c>
    </row>
    <row r="197" spans="1:10" x14ac:dyDescent="0.35">
      <c r="A197" s="13" t="s">
        <v>32</v>
      </c>
      <c r="B197">
        <f>B184</f>
        <v>0.38612740000000001</v>
      </c>
    </row>
    <row r="198" spans="1:10" x14ac:dyDescent="0.35">
      <c r="A198" s="12" t="s">
        <v>33</v>
      </c>
    </row>
    <row r="200" spans="1:10" x14ac:dyDescent="0.35">
      <c r="A200" s="12" t="s">
        <v>34</v>
      </c>
      <c r="B200">
        <f>B187</f>
        <v>0.5077644</v>
      </c>
      <c r="D200" s="13" t="s">
        <v>34</v>
      </c>
      <c r="E200">
        <f>E187</f>
        <v>0.35348690000000005</v>
      </c>
      <c r="G200" s="13" t="s">
        <v>36</v>
      </c>
      <c r="H200">
        <f>1-H187</f>
        <v>0.48525799999999997</v>
      </c>
      <c r="J200">
        <f>B197*B200*B203*B206*E200*E203*H200</f>
        <v>2.4825380074560842E-3</v>
      </c>
    </row>
    <row r="201" spans="1:10" x14ac:dyDescent="0.35">
      <c r="A201" t="s">
        <v>35</v>
      </c>
      <c r="D201" s="12" t="s">
        <v>33</v>
      </c>
      <c r="G201" s="12" t="s">
        <v>33</v>
      </c>
    </row>
    <row r="203" spans="1:10" x14ac:dyDescent="0.35">
      <c r="A203" s="12" t="s">
        <v>37</v>
      </c>
      <c r="B203">
        <f>B190</f>
        <v>0.42528820000000001</v>
      </c>
      <c r="D203" s="13" t="s">
        <v>37</v>
      </c>
      <c r="E203">
        <f>E190</f>
        <v>0.45142450000000001</v>
      </c>
    </row>
    <row r="204" spans="1:10" x14ac:dyDescent="0.35">
      <c r="A204" t="s">
        <v>38</v>
      </c>
      <c r="D204" s="12" t="s">
        <v>36</v>
      </c>
    </row>
    <row r="206" spans="1:10" x14ac:dyDescent="0.35">
      <c r="A206" s="12" t="s">
        <v>36</v>
      </c>
      <c r="B206">
        <f>B193</f>
        <v>0.38449309999999998</v>
      </c>
    </row>
    <row r="207" spans="1:10" x14ac:dyDescent="0.35">
      <c r="A207" t="s">
        <v>39</v>
      </c>
    </row>
    <row r="208" spans="1:10" x14ac:dyDescent="0.35">
      <c r="A208" s="14"/>
      <c r="B208" s="14"/>
      <c r="C208" s="14"/>
      <c r="D208" s="14"/>
      <c r="E208" s="14"/>
      <c r="F208" s="14"/>
      <c r="G208" s="14"/>
      <c r="H208" s="14"/>
    </row>
    <row r="210" spans="1:10" x14ac:dyDescent="0.35">
      <c r="A210" s="12" t="s">
        <v>32</v>
      </c>
      <c r="B210">
        <f>1-B197</f>
        <v>0.61387259999999999</v>
      </c>
    </row>
    <row r="211" spans="1:10" x14ac:dyDescent="0.35">
      <c r="A211" s="13" t="s">
        <v>33</v>
      </c>
    </row>
    <row r="213" spans="1:10" x14ac:dyDescent="0.35">
      <c r="A213" s="13" t="s">
        <v>34</v>
      </c>
      <c r="B213">
        <f>1-B200</f>
        <v>0.4922356</v>
      </c>
      <c r="D213" s="12" t="s">
        <v>32</v>
      </c>
      <c r="E213">
        <f>Matrix!H2</f>
        <v>0.46737770000000001</v>
      </c>
      <c r="G213" s="12" t="s">
        <v>32</v>
      </c>
      <c r="H213">
        <f>Matrix!D2</f>
        <v>0.54619640000000003</v>
      </c>
      <c r="J213">
        <f>B210*B213*B216*B219*E213*E216*H213</f>
        <v>6.9195265614376807E-3</v>
      </c>
    </row>
    <row r="214" spans="1:10" x14ac:dyDescent="0.35">
      <c r="A214" s="12" t="s">
        <v>35</v>
      </c>
      <c r="D214" s="13" t="s">
        <v>35</v>
      </c>
      <c r="G214" t="s">
        <v>37</v>
      </c>
    </row>
    <row r="216" spans="1:10" x14ac:dyDescent="0.35">
      <c r="A216" s="12" t="s">
        <v>37</v>
      </c>
      <c r="B216">
        <f>B203</f>
        <v>0.42528820000000001</v>
      </c>
      <c r="D216" s="12" t="s">
        <v>37</v>
      </c>
      <c r="E216">
        <f>Matrix!E4</f>
        <v>0.54857549999999999</v>
      </c>
    </row>
    <row r="217" spans="1:10" x14ac:dyDescent="0.35">
      <c r="A217" t="s">
        <v>38</v>
      </c>
      <c r="D217" s="13" t="s">
        <v>36</v>
      </c>
    </row>
    <row r="219" spans="1:10" x14ac:dyDescent="0.35">
      <c r="A219" s="12" t="s">
        <v>36</v>
      </c>
      <c r="B219">
        <f>B206</f>
        <v>0.38449309999999998</v>
      </c>
    </row>
    <row r="220" spans="1:10" x14ac:dyDescent="0.35">
      <c r="A220" t="s">
        <v>39</v>
      </c>
    </row>
    <row r="223" spans="1:10" x14ac:dyDescent="0.35">
      <c r="A223" s="12" t="s">
        <v>32</v>
      </c>
      <c r="B223">
        <f>B210</f>
        <v>0.61387259999999999</v>
      </c>
    </row>
    <row r="224" spans="1:10" x14ac:dyDescent="0.35">
      <c r="A224" s="13" t="s">
        <v>33</v>
      </c>
    </row>
    <row r="226" spans="1:10" x14ac:dyDescent="0.35">
      <c r="A226" s="13" t="s">
        <v>34</v>
      </c>
      <c r="B226">
        <f>B213</f>
        <v>0.4922356</v>
      </c>
      <c r="D226" s="12" t="s">
        <v>32</v>
      </c>
      <c r="E226">
        <f>E213</f>
        <v>0.46737770000000001</v>
      </c>
      <c r="G226" s="13" t="s">
        <v>32</v>
      </c>
      <c r="H226">
        <f>1-H213</f>
        <v>0.45380359999999997</v>
      </c>
      <c r="J226">
        <f>B223*B226*B229*B232*E226*E229*H226</f>
        <v>5.7490420366667376E-3</v>
      </c>
    </row>
    <row r="227" spans="1:10" x14ac:dyDescent="0.35">
      <c r="A227" s="12" t="s">
        <v>35</v>
      </c>
      <c r="D227" s="13" t="s">
        <v>35</v>
      </c>
      <c r="G227" s="12" t="s">
        <v>37</v>
      </c>
    </row>
    <row r="229" spans="1:10" x14ac:dyDescent="0.35">
      <c r="A229" s="12" t="s">
        <v>37</v>
      </c>
      <c r="B229">
        <f>B216</f>
        <v>0.42528820000000001</v>
      </c>
      <c r="D229" s="12" t="s">
        <v>37</v>
      </c>
      <c r="E229">
        <f>E216</f>
        <v>0.54857549999999999</v>
      </c>
    </row>
    <row r="230" spans="1:10" x14ac:dyDescent="0.35">
      <c r="A230" t="s">
        <v>38</v>
      </c>
      <c r="D230" s="13" t="s">
        <v>36</v>
      </c>
    </row>
    <row r="232" spans="1:10" x14ac:dyDescent="0.35">
      <c r="A232" s="12" t="s">
        <v>36</v>
      </c>
      <c r="B232">
        <f>B219</f>
        <v>0.38449309999999998</v>
      </c>
    </row>
    <row r="233" spans="1:10" x14ac:dyDescent="0.35">
      <c r="A233" t="s">
        <v>39</v>
      </c>
    </row>
    <row r="234" spans="1:10" x14ac:dyDescent="0.35">
      <c r="A234" s="14"/>
      <c r="B234" s="14"/>
      <c r="C234" s="14"/>
      <c r="D234" s="14"/>
      <c r="E234" s="14"/>
      <c r="F234" s="14"/>
      <c r="G234" s="14"/>
      <c r="H234" s="14"/>
    </row>
    <row r="236" spans="1:10" x14ac:dyDescent="0.35">
      <c r="A236" s="12" t="s">
        <v>32</v>
      </c>
      <c r="B236">
        <f>B223</f>
        <v>0.61387259999999999</v>
      </c>
    </row>
    <row r="237" spans="1:10" x14ac:dyDescent="0.35">
      <c r="A237" s="13" t="s">
        <v>33</v>
      </c>
    </row>
    <row r="239" spans="1:10" x14ac:dyDescent="0.35">
      <c r="A239" s="13" t="s">
        <v>34</v>
      </c>
      <c r="B239">
        <f>B226</f>
        <v>0.4922356</v>
      </c>
      <c r="D239" s="13" t="s">
        <v>32</v>
      </c>
      <c r="E239">
        <f>1-E226</f>
        <v>0.53262229999999999</v>
      </c>
      <c r="G239" s="12" t="s">
        <v>37</v>
      </c>
      <c r="H239">
        <f>Matrix!H4</f>
        <v>0.4212593</v>
      </c>
      <c r="J239">
        <f>B236*B239*B242*B245*E239*E242*H239</f>
        <v>6.0817478148168912E-3</v>
      </c>
    </row>
    <row r="240" spans="1:10" x14ac:dyDescent="0.35">
      <c r="A240" s="12" t="s">
        <v>35</v>
      </c>
      <c r="D240" s="12" t="s">
        <v>35</v>
      </c>
      <c r="G240" t="s">
        <v>35</v>
      </c>
    </row>
    <row r="242" spans="1:10" x14ac:dyDescent="0.35">
      <c r="A242" s="12" t="s">
        <v>37</v>
      </c>
      <c r="B242">
        <f>B229</f>
        <v>0.42528820000000001</v>
      </c>
      <c r="D242" s="12" t="s">
        <v>37</v>
      </c>
      <c r="E242">
        <f>E229</f>
        <v>0.54857549999999999</v>
      </c>
    </row>
    <row r="243" spans="1:10" x14ac:dyDescent="0.35">
      <c r="A243" t="s">
        <v>38</v>
      </c>
      <c r="D243" s="13" t="s">
        <v>36</v>
      </c>
    </row>
    <row r="245" spans="1:10" x14ac:dyDescent="0.35">
      <c r="A245" s="12" t="s">
        <v>36</v>
      </c>
      <c r="B245">
        <f>B232</f>
        <v>0.38449309999999998</v>
      </c>
    </row>
    <row r="246" spans="1:10" x14ac:dyDescent="0.35">
      <c r="A246" t="s">
        <v>39</v>
      </c>
    </row>
    <row r="249" spans="1:10" x14ac:dyDescent="0.35">
      <c r="A249" s="12" t="s">
        <v>32</v>
      </c>
      <c r="B249">
        <f>B236</f>
        <v>0.61387259999999999</v>
      </c>
    </row>
    <row r="250" spans="1:10" x14ac:dyDescent="0.35">
      <c r="A250" s="13" t="s">
        <v>33</v>
      </c>
    </row>
    <row r="252" spans="1:10" x14ac:dyDescent="0.35">
      <c r="A252" s="13" t="s">
        <v>34</v>
      </c>
      <c r="B252">
        <f>B239</f>
        <v>0.4922356</v>
      </c>
      <c r="D252" s="13" t="s">
        <v>32</v>
      </c>
      <c r="E252">
        <f>E239</f>
        <v>0.53262229999999999</v>
      </c>
      <c r="G252" s="13" t="s">
        <v>37</v>
      </c>
      <c r="H252">
        <f>1-H239</f>
        <v>0.5787407</v>
      </c>
      <c r="J252">
        <f>B249*B252*B255*B258*E252*E255*H252</f>
        <v>8.3553169925758269E-3</v>
      </c>
    </row>
    <row r="253" spans="1:10" x14ac:dyDescent="0.35">
      <c r="A253" s="12" t="s">
        <v>35</v>
      </c>
      <c r="D253" s="12" t="s">
        <v>35</v>
      </c>
      <c r="G253" s="12" t="s">
        <v>35</v>
      </c>
    </row>
    <row r="255" spans="1:10" x14ac:dyDescent="0.35">
      <c r="A255" s="12" t="s">
        <v>37</v>
      </c>
      <c r="B255">
        <f>B242</f>
        <v>0.42528820000000001</v>
      </c>
      <c r="D255" s="12" t="s">
        <v>37</v>
      </c>
      <c r="E255">
        <f>E242</f>
        <v>0.54857549999999999</v>
      </c>
    </row>
    <row r="256" spans="1:10" x14ac:dyDescent="0.35">
      <c r="A256" t="s">
        <v>38</v>
      </c>
      <c r="D256" s="13" t="s">
        <v>36</v>
      </c>
    </row>
    <row r="258" spans="1:10" x14ac:dyDescent="0.35">
      <c r="A258" s="12" t="s">
        <v>36</v>
      </c>
      <c r="B258">
        <f>B245</f>
        <v>0.38449309999999998</v>
      </c>
    </row>
    <row r="259" spans="1:10" x14ac:dyDescent="0.35">
      <c r="A259" t="s">
        <v>39</v>
      </c>
    </row>
    <row r="260" spans="1:10" x14ac:dyDescent="0.35">
      <c r="A260" s="14"/>
      <c r="B260" s="14"/>
      <c r="C260" s="14"/>
      <c r="D260" s="14"/>
      <c r="E260" s="14"/>
      <c r="F260" s="14"/>
      <c r="G260" s="14"/>
      <c r="H260" s="14"/>
    </row>
    <row r="262" spans="1:10" x14ac:dyDescent="0.35">
      <c r="A262" s="12" t="s">
        <v>32</v>
      </c>
      <c r="B262">
        <f>B249</f>
        <v>0.61387259999999999</v>
      </c>
    </row>
    <row r="263" spans="1:10" x14ac:dyDescent="0.35">
      <c r="A263" s="13" t="s">
        <v>33</v>
      </c>
    </row>
    <row r="265" spans="1:10" x14ac:dyDescent="0.35">
      <c r="A265" s="13" t="s">
        <v>34</v>
      </c>
      <c r="B265">
        <f>B252</f>
        <v>0.4922356</v>
      </c>
      <c r="D265" s="12" t="s">
        <v>32</v>
      </c>
      <c r="E265">
        <f>1-E252</f>
        <v>0.46737770000000001</v>
      </c>
      <c r="G265" s="12" t="s">
        <v>32</v>
      </c>
      <c r="H265">
        <f>Matrix!E2</f>
        <v>0.58436160000000004</v>
      </c>
      <c r="J265">
        <f>B262*B265*B268*B271*E265*E268*H265</f>
        <v>6.0919725109834233E-3</v>
      </c>
    </row>
    <row r="266" spans="1:10" x14ac:dyDescent="0.35">
      <c r="A266" s="12" t="s">
        <v>35</v>
      </c>
      <c r="D266" s="13" t="s">
        <v>35</v>
      </c>
      <c r="G266" t="s">
        <v>36</v>
      </c>
    </row>
    <row r="268" spans="1:10" x14ac:dyDescent="0.35">
      <c r="A268" s="12" t="s">
        <v>37</v>
      </c>
      <c r="B268">
        <f>B255</f>
        <v>0.42528820000000001</v>
      </c>
      <c r="D268" s="13" t="s">
        <v>37</v>
      </c>
      <c r="E268">
        <f>1-E255</f>
        <v>0.45142450000000001</v>
      </c>
    </row>
    <row r="269" spans="1:10" x14ac:dyDescent="0.35">
      <c r="A269" t="s">
        <v>38</v>
      </c>
      <c r="D269" s="12" t="s">
        <v>36</v>
      </c>
    </row>
    <row r="271" spans="1:10" x14ac:dyDescent="0.35">
      <c r="A271" s="12" t="s">
        <v>36</v>
      </c>
      <c r="B271">
        <f>B258</f>
        <v>0.38449309999999998</v>
      </c>
    </row>
    <row r="272" spans="1:10" x14ac:dyDescent="0.35">
      <c r="A272" t="s">
        <v>39</v>
      </c>
    </row>
    <row r="275" spans="1:10" x14ac:dyDescent="0.35">
      <c r="A275" s="12" t="s">
        <v>32</v>
      </c>
      <c r="B275">
        <f>B262</f>
        <v>0.61387259999999999</v>
      </c>
    </row>
    <row r="276" spans="1:10" x14ac:dyDescent="0.35">
      <c r="A276" s="13" t="s">
        <v>33</v>
      </c>
    </row>
    <row r="278" spans="1:10" x14ac:dyDescent="0.35">
      <c r="A278" s="13" t="s">
        <v>34</v>
      </c>
      <c r="B278">
        <f>B265</f>
        <v>0.4922356</v>
      </c>
      <c r="D278" s="12" t="s">
        <v>32</v>
      </c>
      <c r="E278">
        <f>E265</f>
        <v>0.46737770000000001</v>
      </c>
      <c r="G278" s="13" t="s">
        <v>32</v>
      </c>
      <c r="H278">
        <f>1-H265</f>
        <v>0.41563839999999996</v>
      </c>
      <c r="J278">
        <f>B275*B278*B281*B284*E278*E281*H278</f>
        <v>4.3330323335912767E-3</v>
      </c>
    </row>
    <row r="279" spans="1:10" x14ac:dyDescent="0.35">
      <c r="A279" s="12" t="s">
        <v>35</v>
      </c>
      <c r="D279" s="13" t="s">
        <v>35</v>
      </c>
      <c r="G279" s="12" t="s">
        <v>36</v>
      </c>
    </row>
    <row r="281" spans="1:10" x14ac:dyDescent="0.35">
      <c r="A281" s="12" t="s">
        <v>37</v>
      </c>
      <c r="B281">
        <f>B268</f>
        <v>0.42528820000000001</v>
      </c>
      <c r="D281" s="13" t="s">
        <v>37</v>
      </c>
      <c r="E281">
        <f>E268</f>
        <v>0.45142450000000001</v>
      </c>
    </row>
    <row r="282" spans="1:10" x14ac:dyDescent="0.35">
      <c r="A282" t="s">
        <v>38</v>
      </c>
      <c r="D282" s="12" t="s">
        <v>36</v>
      </c>
    </row>
    <row r="284" spans="1:10" x14ac:dyDescent="0.35">
      <c r="A284" s="12" t="s">
        <v>36</v>
      </c>
      <c r="B284">
        <f>B271</f>
        <v>0.38449309999999998</v>
      </c>
    </row>
    <row r="285" spans="1:10" x14ac:dyDescent="0.35">
      <c r="A285" t="s">
        <v>39</v>
      </c>
    </row>
    <row r="286" spans="1:10" x14ac:dyDescent="0.35">
      <c r="A286" s="14"/>
      <c r="B286" s="14"/>
      <c r="C286" s="14"/>
      <c r="D286" s="14"/>
      <c r="E286" s="14"/>
      <c r="F286" s="14"/>
      <c r="G286" s="14"/>
      <c r="H286" s="14"/>
    </row>
    <row r="288" spans="1:10" x14ac:dyDescent="0.35">
      <c r="A288" s="12" t="s">
        <v>32</v>
      </c>
      <c r="B288">
        <f>B275</f>
        <v>0.61387259999999999</v>
      </c>
    </row>
    <row r="289" spans="1:10" x14ac:dyDescent="0.35">
      <c r="A289" s="13" t="s">
        <v>33</v>
      </c>
    </row>
    <row r="291" spans="1:10" x14ac:dyDescent="0.35">
      <c r="A291" s="13" t="s">
        <v>34</v>
      </c>
      <c r="B291">
        <f>B278</f>
        <v>0.4922356</v>
      </c>
      <c r="D291" s="13" t="s">
        <v>32</v>
      </c>
      <c r="E291">
        <f>1-E278</f>
        <v>0.53262229999999999</v>
      </c>
      <c r="G291" s="12" t="s">
        <v>36</v>
      </c>
      <c r="H291">
        <f>Matrix!H5</f>
        <v>0.38675100000000001</v>
      </c>
      <c r="J291">
        <f>B288*B291*B294*B297*E291*E294*H291</f>
        <v>4.5947201962251039E-3</v>
      </c>
    </row>
    <row r="292" spans="1:10" x14ac:dyDescent="0.35">
      <c r="A292" s="12" t="s">
        <v>35</v>
      </c>
      <c r="D292" s="12" t="s">
        <v>35</v>
      </c>
      <c r="G292" t="s">
        <v>35</v>
      </c>
    </row>
    <row r="294" spans="1:10" x14ac:dyDescent="0.35">
      <c r="A294" s="12" t="s">
        <v>37</v>
      </c>
      <c r="B294">
        <f>B281</f>
        <v>0.42528820000000001</v>
      </c>
      <c r="D294" s="13" t="s">
        <v>37</v>
      </c>
      <c r="E294">
        <f>E281</f>
        <v>0.45142450000000001</v>
      </c>
    </row>
    <row r="295" spans="1:10" x14ac:dyDescent="0.35">
      <c r="A295" t="s">
        <v>38</v>
      </c>
      <c r="D295" s="12" t="s">
        <v>36</v>
      </c>
    </row>
    <row r="297" spans="1:10" x14ac:dyDescent="0.35">
      <c r="A297" s="12" t="s">
        <v>36</v>
      </c>
      <c r="B297">
        <f>B284</f>
        <v>0.38449309999999998</v>
      </c>
    </row>
    <row r="298" spans="1:10" x14ac:dyDescent="0.35">
      <c r="A298" t="s">
        <v>39</v>
      </c>
    </row>
    <row r="301" spans="1:10" x14ac:dyDescent="0.35">
      <c r="A301" s="12" t="s">
        <v>32</v>
      </c>
      <c r="B301">
        <f>B288</f>
        <v>0.61387259999999999</v>
      </c>
    </row>
    <row r="302" spans="1:10" x14ac:dyDescent="0.35">
      <c r="A302" s="13" t="s">
        <v>33</v>
      </c>
    </row>
    <row r="304" spans="1:10" x14ac:dyDescent="0.35">
      <c r="A304" s="13" t="s">
        <v>34</v>
      </c>
      <c r="B304">
        <f>B291</f>
        <v>0.4922356</v>
      </c>
      <c r="D304" s="13" t="s">
        <v>32</v>
      </c>
      <c r="E304">
        <f>E291</f>
        <v>0.53262229999999999</v>
      </c>
      <c r="G304" s="13" t="s">
        <v>36</v>
      </c>
      <c r="H304">
        <f>1-H291</f>
        <v>0.61324899999999993</v>
      </c>
      <c r="J304">
        <f>B301*B304*B307*B310*E304*E307*H304</f>
        <v>7.285585727289259E-3</v>
      </c>
    </row>
    <row r="305" spans="1:10" x14ac:dyDescent="0.35">
      <c r="A305" s="12" t="s">
        <v>35</v>
      </c>
      <c r="D305" s="12" t="s">
        <v>35</v>
      </c>
      <c r="G305" s="12" t="s">
        <v>35</v>
      </c>
    </row>
    <row r="307" spans="1:10" x14ac:dyDescent="0.35">
      <c r="A307" s="12" t="s">
        <v>37</v>
      </c>
      <c r="B307">
        <f>B294</f>
        <v>0.42528820000000001</v>
      </c>
      <c r="D307" s="13" t="s">
        <v>37</v>
      </c>
      <c r="E307">
        <f>E294</f>
        <v>0.45142450000000001</v>
      </c>
    </row>
    <row r="308" spans="1:10" x14ac:dyDescent="0.35">
      <c r="A308" t="s">
        <v>38</v>
      </c>
      <c r="D308" s="12" t="s">
        <v>36</v>
      </c>
    </row>
    <row r="310" spans="1:10" x14ac:dyDescent="0.35">
      <c r="A310" s="12" t="s">
        <v>36</v>
      </c>
      <c r="B310">
        <f>B297</f>
        <v>0.38449309999999998</v>
      </c>
    </row>
    <row r="311" spans="1:10" x14ac:dyDescent="0.35">
      <c r="A311" t="s">
        <v>39</v>
      </c>
    </row>
    <row r="312" spans="1:10" x14ac:dyDescent="0.35">
      <c r="A312" s="14"/>
      <c r="B312" s="14"/>
      <c r="C312" s="14"/>
      <c r="D312" s="14"/>
      <c r="E312" s="14"/>
      <c r="F312" s="14"/>
      <c r="G312" s="14"/>
      <c r="H312" s="14"/>
    </row>
    <row r="314" spans="1:10" x14ac:dyDescent="0.35">
      <c r="A314" s="12" t="s">
        <v>32</v>
      </c>
      <c r="B314">
        <f>B301</f>
        <v>0.61387259999999999</v>
      </c>
    </row>
    <row r="315" spans="1:10" x14ac:dyDescent="0.35">
      <c r="A315" s="13" t="s">
        <v>33</v>
      </c>
    </row>
    <row r="317" spans="1:10" x14ac:dyDescent="0.35">
      <c r="A317" s="12" t="s">
        <v>34</v>
      </c>
      <c r="B317">
        <f>1-B304</f>
        <v>0.5077644</v>
      </c>
      <c r="D317" s="12" t="s">
        <v>32</v>
      </c>
      <c r="E317">
        <f>Matrix!G2</f>
        <v>0.47288770000000002</v>
      </c>
      <c r="G317" s="12" t="s">
        <v>32</v>
      </c>
      <c r="H317">
        <f>Matrix!C2</f>
        <v>0.4632484</v>
      </c>
      <c r="J317">
        <f>B314*B317*B320*B323*E317*E320*H317</f>
        <v>8.8172423524622359E-3</v>
      </c>
    </row>
    <row r="318" spans="1:10" x14ac:dyDescent="0.35">
      <c r="A318" s="13" t="s">
        <v>35</v>
      </c>
      <c r="D318" s="13" t="s">
        <v>38</v>
      </c>
      <c r="G318" t="s">
        <v>34</v>
      </c>
    </row>
    <row r="320" spans="1:10" x14ac:dyDescent="0.35">
      <c r="A320" s="13" t="s">
        <v>37</v>
      </c>
      <c r="B320">
        <f>1-B307</f>
        <v>0.57471179999999999</v>
      </c>
      <c r="D320" s="12" t="s">
        <v>34</v>
      </c>
      <c r="E320">
        <f>Matrix!E2</f>
        <v>0.58436160000000004</v>
      </c>
    </row>
    <row r="321" spans="1:10" x14ac:dyDescent="0.35">
      <c r="A321" s="12" t="s">
        <v>38</v>
      </c>
      <c r="D321" s="13" t="s">
        <v>36</v>
      </c>
    </row>
    <row r="323" spans="1:10" x14ac:dyDescent="0.35">
      <c r="A323" s="12" t="s">
        <v>36</v>
      </c>
      <c r="B323">
        <f>B310</f>
        <v>0.38449309999999998</v>
      </c>
    </row>
    <row r="324" spans="1:10" x14ac:dyDescent="0.35">
      <c r="A324" s="13" t="s">
        <v>39</v>
      </c>
    </row>
    <row r="327" spans="1:10" x14ac:dyDescent="0.35">
      <c r="A327" s="12" t="s">
        <v>32</v>
      </c>
      <c r="B327">
        <f>B314</f>
        <v>0.61387259999999999</v>
      </c>
    </row>
    <row r="328" spans="1:10" x14ac:dyDescent="0.35">
      <c r="A328" s="13" t="s">
        <v>33</v>
      </c>
    </row>
    <row r="330" spans="1:10" x14ac:dyDescent="0.35">
      <c r="A330" s="12" t="s">
        <v>34</v>
      </c>
      <c r="B330">
        <f>B317</f>
        <v>0.5077644</v>
      </c>
      <c r="D330" s="12" t="s">
        <v>32</v>
      </c>
      <c r="E330">
        <f>E317</f>
        <v>0.47288770000000002</v>
      </c>
      <c r="G330" s="13" t="s">
        <v>32</v>
      </c>
      <c r="H330">
        <f>1-H317</f>
        <v>0.5367516</v>
      </c>
      <c r="J330">
        <f>B327*B330*B333*B336*E330*E333*H330</f>
        <v>1.0216266133400285E-2</v>
      </c>
    </row>
    <row r="331" spans="1:10" x14ac:dyDescent="0.35">
      <c r="A331" s="13" t="s">
        <v>35</v>
      </c>
      <c r="D331" s="13" t="s">
        <v>38</v>
      </c>
      <c r="G331" s="12" t="s">
        <v>34</v>
      </c>
    </row>
    <row r="333" spans="1:10" x14ac:dyDescent="0.35">
      <c r="A333" s="13" t="s">
        <v>37</v>
      </c>
      <c r="B333">
        <f>B320</f>
        <v>0.57471179999999999</v>
      </c>
      <c r="D333" s="12" t="s">
        <v>34</v>
      </c>
      <c r="E333">
        <f>E320</f>
        <v>0.58436160000000004</v>
      </c>
    </row>
    <row r="334" spans="1:10" x14ac:dyDescent="0.35">
      <c r="A334" s="12" t="s">
        <v>38</v>
      </c>
      <c r="D334" s="13" t="s">
        <v>36</v>
      </c>
    </row>
    <row r="336" spans="1:10" x14ac:dyDescent="0.35">
      <c r="A336" s="12" t="s">
        <v>36</v>
      </c>
      <c r="B336">
        <f>B323</f>
        <v>0.38449309999999998</v>
      </c>
    </row>
    <row r="337" spans="1:10" x14ac:dyDescent="0.35">
      <c r="A337" s="13" t="s">
        <v>39</v>
      </c>
    </row>
    <row r="338" spans="1:10" x14ac:dyDescent="0.35">
      <c r="A338" s="14"/>
      <c r="B338" s="14"/>
      <c r="C338" s="14"/>
      <c r="D338" s="14"/>
      <c r="E338" s="14"/>
      <c r="F338" s="14"/>
      <c r="G338" s="14"/>
      <c r="H338" s="14"/>
    </row>
    <row r="340" spans="1:10" x14ac:dyDescent="0.35">
      <c r="A340" s="12" t="s">
        <v>32</v>
      </c>
      <c r="B340">
        <f>B327</f>
        <v>0.61387259999999999</v>
      </c>
    </row>
    <row r="341" spans="1:10" x14ac:dyDescent="0.35">
      <c r="A341" s="13" t="s">
        <v>33</v>
      </c>
    </row>
    <row r="343" spans="1:10" x14ac:dyDescent="0.35">
      <c r="A343" s="12" t="s">
        <v>34</v>
      </c>
      <c r="B343">
        <f>B330</f>
        <v>0.5077644</v>
      </c>
      <c r="D343" s="13" t="s">
        <v>32</v>
      </c>
      <c r="E343">
        <f>1-E330</f>
        <v>0.52711229999999998</v>
      </c>
      <c r="G343" s="12" t="s">
        <v>34</v>
      </c>
      <c r="H343">
        <f>Matrix!G3</f>
        <v>0.51123669999999999</v>
      </c>
      <c r="J343">
        <f>B340*B343*B346*B349*E343*E346*H343</f>
        <v>1.0846409710440789E-2</v>
      </c>
    </row>
    <row r="344" spans="1:10" x14ac:dyDescent="0.35">
      <c r="A344" s="13" t="s">
        <v>35</v>
      </c>
      <c r="D344" s="12" t="s">
        <v>38</v>
      </c>
      <c r="G344" t="s">
        <v>38</v>
      </c>
    </row>
    <row r="346" spans="1:10" x14ac:dyDescent="0.35">
      <c r="A346" s="13" t="s">
        <v>37</v>
      </c>
      <c r="B346">
        <f>B333</f>
        <v>0.57471179999999999</v>
      </c>
      <c r="D346" s="12" t="s">
        <v>34</v>
      </c>
      <c r="E346">
        <f>E333</f>
        <v>0.58436160000000004</v>
      </c>
    </row>
    <row r="347" spans="1:10" x14ac:dyDescent="0.35">
      <c r="A347" s="12" t="s">
        <v>38</v>
      </c>
      <c r="D347" s="13" t="s">
        <v>36</v>
      </c>
    </row>
    <row r="349" spans="1:10" x14ac:dyDescent="0.35">
      <c r="A349" s="12" t="s">
        <v>36</v>
      </c>
      <c r="B349">
        <f>B336</f>
        <v>0.38449309999999998</v>
      </c>
    </row>
    <row r="350" spans="1:10" x14ac:dyDescent="0.35">
      <c r="A350" s="13" t="s">
        <v>39</v>
      </c>
    </row>
    <row r="353" spans="1:10" x14ac:dyDescent="0.35">
      <c r="A353" s="12" t="s">
        <v>32</v>
      </c>
      <c r="B353">
        <f>B340</f>
        <v>0.61387259999999999</v>
      </c>
    </row>
    <row r="354" spans="1:10" x14ac:dyDescent="0.35">
      <c r="A354" s="13" t="s">
        <v>33</v>
      </c>
    </row>
    <row r="356" spans="1:10" x14ac:dyDescent="0.35">
      <c r="A356" s="12" t="s">
        <v>34</v>
      </c>
      <c r="B356">
        <f>B343</f>
        <v>0.5077644</v>
      </c>
      <c r="D356" s="13" t="s">
        <v>32</v>
      </c>
      <c r="E356">
        <f>E343</f>
        <v>0.52711229999999998</v>
      </c>
      <c r="G356" s="13" t="s">
        <v>34</v>
      </c>
      <c r="H356">
        <f>1-H343</f>
        <v>0.48876330000000001</v>
      </c>
      <c r="J356">
        <f>B353*B356*B359*B362*E356*E359*H356</f>
        <v>1.0369613533666664E-2</v>
      </c>
    </row>
    <row r="357" spans="1:10" x14ac:dyDescent="0.35">
      <c r="A357" s="13" t="s">
        <v>35</v>
      </c>
      <c r="D357" s="12" t="s">
        <v>38</v>
      </c>
      <c r="G357" s="12" t="s">
        <v>38</v>
      </c>
    </row>
    <row r="359" spans="1:10" x14ac:dyDescent="0.35">
      <c r="A359" s="13" t="s">
        <v>37</v>
      </c>
      <c r="B359">
        <f>B346</f>
        <v>0.57471179999999999</v>
      </c>
      <c r="D359" s="12" t="s">
        <v>34</v>
      </c>
      <c r="E359">
        <f>E346</f>
        <v>0.58436160000000004</v>
      </c>
    </row>
    <row r="360" spans="1:10" x14ac:dyDescent="0.35">
      <c r="A360" s="12" t="s">
        <v>38</v>
      </c>
      <c r="D360" s="13" t="s">
        <v>36</v>
      </c>
    </row>
    <row r="362" spans="1:10" x14ac:dyDescent="0.35">
      <c r="A362" s="12" t="s">
        <v>36</v>
      </c>
      <c r="B362">
        <f>B349</f>
        <v>0.38449309999999998</v>
      </c>
    </row>
    <row r="363" spans="1:10" x14ac:dyDescent="0.35">
      <c r="A363" s="13" t="s">
        <v>39</v>
      </c>
    </row>
    <row r="364" spans="1:10" x14ac:dyDescent="0.35">
      <c r="A364" s="14"/>
      <c r="B364" s="14"/>
      <c r="C364" s="14"/>
      <c r="D364" s="14"/>
      <c r="E364" s="14"/>
      <c r="F364" s="14"/>
      <c r="G364" s="14"/>
      <c r="H364" s="14"/>
    </row>
    <row r="366" spans="1:10" x14ac:dyDescent="0.35">
      <c r="A366" s="12" t="s">
        <v>32</v>
      </c>
      <c r="B366">
        <f>B353</f>
        <v>0.61387259999999999</v>
      </c>
    </row>
    <row r="367" spans="1:10" x14ac:dyDescent="0.35">
      <c r="A367" s="13" t="s">
        <v>33</v>
      </c>
    </row>
    <row r="369" spans="1:10" x14ac:dyDescent="0.35">
      <c r="A369" s="12" t="s">
        <v>34</v>
      </c>
      <c r="B369">
        <f>B356</f>
        <v>0.5077644</v>
      </c>
      <c r="D369" s="12" t="s">
        <v>32</v>
      </c>
      <c r="E369">
        <f>1-E356</f>
        <v>0.47288770000000002</v>
      </c>
      <c r="G369" s="12" t="s">
        <v>32</v>
      </c>
      <c r="H369">
        <f>Matrix!E2</f>
        <v>0.58436160000000004</v>
      </c>
      <c r="J369">
        <f>B366*B369*B372*B375*E369*E372*H369</f>
        <v>7.9110570134503216E-3</v>
      </c>
    </row>
    <row r="370" spans="1:10" x14ac:dyDescent="0.35">
      <c r="A370" s="13" t="s">
        <v>35</v>
      </c>
      <c r="D370" s="13" t="s">
        <v>38</v>
      </c>
      <c r="G370" t="s">
        <v>36</v>
      </c>
    </row>
    <row r="372" spans="1:10" x14ac:dyDescent="0.35">
      <c r="A372" s="13" t="s">
        <v>37</v>
      </c>
      <c r="B372">
        <f>B359</f>
        <v>0.57471179999999999</v>
      </c>
      <c r="D372" s="13" t="s">
        <v>34</v>
      </c>
      <c r="E372">
        <f>1-E359</f>
        <v>0.41563839999999996</v>
      </c>
    </row>
    <row r="373" spans="1:10" x14ac:dyDescent="0.35">
      <c r="A373" s="12" t="s">
        <v>38</v>
      </c>
      <c r="D373" s="12" t="s">
        <v>36</v>
      </c>
    </row>
    <row r="375" spans="1:10" x14ac:dyDescent="0.35">
      <c r="A375" s="12" t="s">
        <v>36</v>
      </c>
      <c r="B375">
        <f>B362</f>
        <v>0.38449309999999998</v>
      </c>
    </row>
    <row r="376" spans="1:10" x14ac:dyDescent="0.35">
      <c r="A376" s="13" t="s">
        <v>39</v>
      </c>
    </row>
    <row r="379" spans="1:10" x14ac:dyDescent="0.35">
      <c r="A379" s="12" t="s">
        <v>32</v>
      </c>
      <c r="B379">
        <f>B366</f>
        <v>0.61387259999999999</v>
      </c>
    </row>
    <row r="380" spans="1:10" x14ac:dyDescent="0.35">
      <c r="A380" s="13" t="s">
        <v>33</v>
      </c>
    </row>
    <row r="382" spans="1:10" x14ac:dyDescent="0.35">
      <c r="A382" s="12" t="s">
        <v>34</v>
      </c>
      <c r="B382">
        <f>B369</f>
        <v>0.5077644</v>
      </c>
      <c r="D382" s="12" t="s">
        <v>32</v>
      </c>
      <c r="E382">
        <f>E369</f>
        <v>0.47288770000000002</v>
      </c>
      <c r="G382" s="13" t="s">
        <v>32</v>
      </c>
      <c r="H382">
        <f>1-H369</f>
        <v>0.41563839999999996</v>
      </c>
      <c r="J382">
        <f>B379*B382*B385*B388*E382*E385*H382</f>
        <v>5.6268910882906571E-3</v>
      </c>
    </row>
    <row r="383" spans="1:10" x14ac:dyDescent="0.35">
      <c r="A383" s="13" t="s">
        <v>35</v>
      </c>
      <c r="D383" s="13" t="s">
        <v>38</v>
      </c>
      <c r="G383" s="12" t="s">
        <v>36</v>
      </c>
    </row>
    <row r="385" spans="1:10" x14ac:dyDescent="0.35">
      <c r="A385" s="13" t="s">
        <v>37</v>
      </c>
      <c r="B385">
        <f>B372</f>
        <v>0.57471179999999999</v>
      </c>
      <c r="D385" s="13" t="s">
        <v>34</v>
      </c>
      <c r="E385">
        <f>E372</f>
        <v>0.41563839999999996</v>
      </c>
    </row>
    <row r="386" spans="1:10" x14ac:dyDescent="0.35">
      <c r="A386" s="12" t="s">
        <v>38</v>
      </c>
      <c r="D386" s="12" t="s">
        <v>36</v>
      </c>
    </row>
    <row r="388" spans="1:10" x14ac:dyDescent="0.35">
      <c r="A388" s="12" t="s">
        <v>36</v>
      </c>
      <c r="B388">
        <f>B375</f>
        <v>0.38449309999999998</v>
      </c>
    </row>
    <row r="389" spans="1:10" x14ac:dyDescent="0.35">
      <c r="A389" s="13" t="s">
        <v>39</v>
      </c>
    </row>
    <row r="390" spans="1:10" x14ac:dyDescent="0.35">
      <c r="A390" s="14"/>
      <c r="B390" s="14"/>
      <c r="C390" s="14"/>
      <c r="D390" s="14"/>
      <c r="E390" s="14"/>
      <c r="F390" s="14"/>
      <c r="G390" s="14"/>
      <c r="H390" s="14"/>
    </row>
    <row r="392" spans="1:10" x14ac:dyDescent="0.35">
      <c r="A392" s="12" t="s">
        <v>32</v>
      </c>
      <c r="B392">
        <f>B379</f>
        <v>0.61387259999999999</v>
      </c>
    </row>
    <row r="393" spans="1:10" x14ac:dyDescent="0.35">
      <c r="A393" s="13" t="s">
        <v>33</v>
      </c>
    </row>
    <row r="395" spans="1:10" x14ac:dyDescent="0.35">
      <c r="A395" s="12" t="s">
        <v>34</v>
      </c>
      <c r="B395">
        <f>B382</f>
        <v>0.5077644</v>
      </c>
      <c r="D395" s="13" t="s">
        <v>32</v>
      </c>
      <c r="E395">
        <f>1-E382</f>
        <v>0.52711229999999998</v>
      </c>
      <c r="G395" s="12" t="s">
        <v>36</v>
      </c>
      <c r="H395">
        <f>Matrix!G5</f>
        <v>0.39119809999999999</v>
      </c>
      <c r="J395">
        <f>B392*B395*B398*B401*E395*E398*H395</f>
        <v>5.9032980963159669E-3</v>
      </c>
    </row>
    <row r="396" spans="1:10" x14ac:dyDescent="0.35">
      <c r="A396" s="13" t="s">
        <v>35</v>
      </c>
      <c r="D396" s="12" t="s">
        <v>38</v>
      </c>
      <c r="G396" t="s">
        <v>38</v>
      </c>
    </row>
    <row r="398" spans="1:10" x14ac:dyDescent="0.35">
      <c r="A398" s="13" t="s">
        <v>37</v>
      </c>
      <c r="B398">
        <f>B385</f>
        <v>0.57471179999999999</v>
      </c>
      <c r="D398" s="13" t="s">
        <v>34</v>
      </c>
      <c r="E398">
        <f>E385</f>
        <v>0.41563839999999996</v>
      </c>
    </row>
    <row r="399" spans="1:10" x14ac:dyDescent="0.35">
      <c r="A399" s="12" t="s">
        <v>38</v>
      </c>
      <c r="D399" s="12" t="s">
        <v>36</v>
      </c>
    </row>
    <row r="401" spans="1:10" x14ac:dyDescent="0.35">
      <c r="A401" s="12" t="s">
        <v>36</v>
      </c>
      <c r="B401">
        <f>B388</f>
        <v>0.38449309999999998</v>
      </c>
    </row>
    <row r="402" spans="1:10" x14ac:dyDescent="0.35">
      <c r="A402" s="13" t="s">
        <v>39</v>
      </c>
    </row>
    <row r="405" spans="1:10" x14ac:dyDescent="0.35">
      <c r="A405" s="12" t="s">
        <v>32</v>
      </c>
      <c r="B405">
        <f>B392</f>
        <v>0.61387259999999999</v>
      </c>
    </row>
    <row r="406" spans="1:10" x14ac:dyDescent="0.35">
      <c r="A406" s="13" t="s">
        <v>33</v>
      </c>
    </row>
    <row r="408" spans="1:10" x14ac:dyDescent="0.35">
      <c r="A408" s="12" t="s">
        <v>34</v>
      </c>
      <c r="B408">
        <f>B395</f>
        <v>0.5077644</v>
      </c>
      <c r="D408" s="13" t="s">
        <v>32</v>
      </c>
      <c r="E408">
        <f>E395</f>
        <v>0.52711229999999998</v>
      </c>
      <c r="G408" s="13" t="s">
        <v>36</v>
      </c>
      <c r="H408">
        <f>1-H395</f>
        <v>0.60880190000000001</v>
      </c>
      <c r="J408">
        <f>B405*B408*B411*B414*E408*E411*H408</f>
        <v>9.1870055025920216E-3</v>
      </c>
    </row>
    <row r="409" spans="1:10" x14ac:dyDescent="0.35">
      <c r="A409" s="13" t="s">
        <v>35</v>
      </c>
      <c r="D409" s="12" t="s">
        <v>38</v>
      </c>
      <c r="G409" s="12" t="s">
        <v>38</v>
      </c>
    </row>
    <row r="411" spans="1:10" x14ac:dyDescent="0.35">
      <c r="A411" s="13" t="s">
        <v>37</v>
      </c>
      <c r="B411">
        <f>B398</f>
        <v>0.57471179999999999</v>
      </c>
      <c r="D411" s="12" t="s">
        <v>34</v>
      </c>
      <c r="E411">
        <f>E398</f>
        <v>0.41563839999999996</v>
      </c>
    </row>
    <row r="412" spans="1:10" x14ac:dyDescent="0.35">
      <c r="A412" s="12" t="s">
        <v>38</v>
      </c>
      <c r="D412" s="13" t="s">
        <v>36</v>
      </c>
    </row>
    <row r="414" spans="1:10" x14ac:dyDescent="0.35">
      <c r="A414" s="12" t="s">
        <v>36</v>
      </c>
      <c r="B414">
        <f>B401</f>
        <v>0.38449309999999998</v>
      </c>
    </row>
    <row r="415" spans="1:10" x14ac:dyDescent="0.35">
      <c r="A415" s="13" t="s">
        <v>39</v>
      </c>
    </row>
    <row r="416" spans="1:10" x14ac:dyDescent="0.35">
      <c r="A416" s="14"/>
      <c r="B416" s="14"/>
      <c r="C416" s="14"/>
      <c r="D416" s="14"/>
      <c r="E416" s="14"/>
      <c r="F416" s="14"/>
      <c r="G416" s="14"/>
      <c r="H416" s="14"/>
    </row>
    <row r="418" spans="1:10" x14ac:dyDescent="0.35">
      <c r="A418" s="12" t="s">
        <v>32</v>
      </c>
      <c r="B418">
        <f>B405</f>
        <v>0.61387259999999999</v>
      </c>
    </row>
    <row r="419" spans="1:10" x14ac:dyDescent="0.35">
      <c r="A419" s="13" t="s">
        <v>33</v>
      </c>
    </row>
    <row r="421" spans="1:10" x14ac:dyDescent="0.35">
      <c r="A421" s="12" t="s">
        <v>34</v>
      </c>
      <c r="B421">
        <f>B408</f>
        <v>0.5077644</v>
      </c>
      <c r="D421" s="12" t="s">
        <v>32</v>
      </c>
      <c r="E421">
        <f>Matrix!F2</f>
        <v>0.47954289999999999</v>
      </c>
      <c r="G421" s="12" t="s">
        <v>32</v>
      </c>
      <c r="H421">
        <f>Matrix!C2</f>
        <v>0.4632484</v>
      </c>
      <c r="J421">
        <f>B418*B421*B424*B427*E421*E424*H421</f>
        <v>1.056696070777283E-2</v>
      </c>
    </row>
    <row r="422" spans="1:10" x14ac:dyDescent="0.35">
      <c r="A422" s="13" t="s">
        <v>35</v>
      </c>
      <c r="D422" s="13" t="s">
        <v>39</v>
      </c>
      <c r="G422" t="s">
        <v>34</v>
      </c>
    </row>
    <row r="424" spans="1:10" x14ac:dyDescent="0.35">
      <c r="A424" s="12" t="s">
        <v>37</v>
      </c>
      <c r="B424">
        <f>1-B411</f>
        <v>0.42528820000000001</v>
      </c>
      <c r="D424" s="12" t="s">
        <v>34</v>
      </c>
      <c r="E424">
        <f>Matrix!D3</f>
        <v>0.58297770000000004</v>
      </c>
    </row>
    <row r="425" spans="1:10" x14ac:dyDescent="0.35">
      <c r="A425" s="13" t="s">
        <v>38</v>
      </c>
      <c r="D425" s="13" t="s">
        <v>37</v>
      </c>
    </row>
    <row r="427" spans="1:10" x14ac:dyDescent="0.35">
      <c r="A427" s="13" t="s">
        <v>36</v>
      </c>
      <c r="B427">
        <f>1-B414</f>
        <v>0.61550689999999997</v>
      </c>
    </row>
    <row r="428" spans="1:10" x14ac:dyDescent="0.35">
      <c r="A428" s="12" t="s">
        <v>39</v>
      </c>
    </row>
    <row r="431" spans="1:10" x14ac:dyDescent="0.35">
      <c r="A431" s="12" t="s">
        <v>32</v>
      </c>
      <c r="B431">
        <f>B418</f>
        <v>0.61387259999999999</v>
      </c>
    </row>
    <row r="432" spans="1:10" x14ac:dyDescent="0.35">
      <c r="A432" s="13" t="s">
        <v>33</v>
      </c>
    </row>
    <row r="434" spans="1:10" x14ac:dyDescent="0.35">
      <c r="A434" s="12" t="s">
        <v>34</v>
      </c>
      <c r="B434">
        <f>B421</f>
        <v>0.5077644</v>
      </c>
      <c r="D434" s="12" t="s">
        <v>32</v>
      </c>
      <c r="E434">
        <f>E421</f>
        <v>0.47954289999999999</v>
      </c>
      <c r="G434" s="13" t="s">
        <v>32</v>
      </c>
      <c r="H434">
        <f>1-H421</f>
        <v>0.5367516</v>
      </c>
      <c r="J434">
        <f>B431*B434*B437*B440*E434*E437*H434</f>
        <v>1.22436107000784E-2</v>
      </c>
    </row>
    <row r="435" spans="1:10" x14ac:dyDescent="0.35">
      <c r="A435" s="13" t="s">
        <v>35</v>
      </c>
      <c r="D435" s="13" t="s">
        <v>39</v>
      </c>
      <c r="G435" s="12" t="s">
        <v>34</v>
      </c>
    </row>
    <row r="437" spans="1:10" x14ac:dyDescent="0.35">
      <c r="A437" s="12" t="s">
        <v>37</v>
      </c>
      <c r="B437">
        <f>B424</f>
        <v>0.42528820000000001</v>
      </c>
      <c r="D437" s="12" t="s">
        <v>34</v>
      </c>
      <c r="E437">
        <f>E424</f>
        <v>0.58297770000000004</v>
      </c>
    </row>
    <row r="438" spans="1:10" x14ac:dyDescent="0.35">
      <c r="A438" s="13" t="s">
        <v>38</v>
      </c>
      <c r="D438" s="13" t="s">
        <v>37</v>
      </c>
    </row>
    <row r="440" spans="1:10" x14ac:dyDescent="0.35">
      <c r="A440" s="13" t="s">
        <v>36</v>
      </c>
      <c r="B440">
        <f>B427</f>
        <v>0.61550689999999997</v>
      </c>
    </row>
    <row r="441" spans="1:10" x14ac:dyDescent="0.35">
      <c r="A441" s="12" t="s">
        <v>39</v>
      </c>
    </row>
    <row r="442" spans="1:10" x14ac:dyDescent="0.35">
      <c r="A442" s="14"/>
      <c r="B442" s="14"/>
      <c r="C442" s="14"/>
      <c r="D442" s="14"/>
      <c r="E442" s="14"/>
      <c r="F442" s="14"/>
      <c r="G442" s="14"/>
      <c r="H442" s="14"/>
    </row>
    <row r="444" spans="1:10" x14ac:dyDescent="0.35">
      <c r="A444" s="12" t="s">
        <v>32</v>
      </c>
      <c r="B444">
        <f>B431</f>
        <v>0.61387259999999999</v>
      </c>
    </row>
    <row r="445" spans="1:10" x14ac:dyDescent="0.35">
      <c r="A445" s="13" t="s">
        <v>33</v>
      </c>
    </row>
    <row r="447" spans="1:10" x14ac:dyDescent="0.35">
      <c r="A447" s="12" t="s">
        <v>34</v>
      </c>
      <c r="B447">
        <f>B434</f>
        <v>0.5077644</v>
      </c>
      <c r="D447" s="13" t="s">
        <v>32</v>
      </c>
      <c r="E447">
        <f>1-E434</f>
        <v>0.52045710000000001</v>
      </c>
      <c r="G447" s="12" t="s">
        <v>34</v>
      </c>
      <c r="H447">
        <f>Matrix!F3</f>
        <v>0.52183590000000002</v>
      </c>
      <c r="J447">
        <f>B444*B447*B450*B453*E447*E450*H447</f>
        <v>1.291896108566668E-2</v>
      </c>
    </row>
    <row r="448" spans="1:10" x14ac:dyDescent="0.35">
      <c r="A448" s="13" t="s">
        <v>35</v>
      </c>
      <c r="D448" s="12" t="s">
        <v>39</v>
      </c>
      <c r="G448" t="s">
        <v>39</v>
      </c>
    </row>
    <row r="450" spans="1:10" x14ac:dyDescent="0.35">
      <c r="A450" s="12" t="s">
        <v>37</v>
      </c>
      <c r="B450">
        <f>B437</f>
        <v>0.42528820000000001</v>
      </c>
      <c r="D450" s="12" t="s">
        <v>34</v>
      </c>
      <c r="E450">
        <f>E437</f>
        <v>0.58297770000000004</v>
      </c>
    </row>
    <row r="451" spans="1:10" x14ac:dyDescent="0.35">
      <c r="A451" s="13" t="s">
        <v>38</v>
      </c>
      <c r="D451" s="13" t="s">
        <v>37</v>
      </c>
    </row>
    <row r="453" spans="1:10" x14ac:dyDescent="0.35">
      <c r="A453" s="13" t="s">
        <v>36</v>
      </c>
      <c r="B453">
        <f>B440</f>
        <v>0.61550689999999997</v>
      </c>
    </row>
    <row r="454" spans="1:10" x14ac:dyDescent="0.35">
      <c r="A454" s="12" t="s">
        <v>39</v>
      </c>
    </row>
    <row r="457" spans="1:10" x14ac:dyDescent="0.35">
      <c r="A457" s="12" t="s">
        <v>32</v>
      </c>
      <c r="B457">
        <f>B444</f>
        <v>0.61387259999999999</v>
      </c>
    </row>
    <row r="458" spans="1:10" x14ac:dyDescent="0.35">
      <c r="A458" s="13" t="s">
        <v>33</v>
      </c>
    </row>
    <row r="460" spans="1:10" x14ac:dyDescent="0.35">
      <c r="A460" s="12" t="s">
        <v>34</v>
      </c>
      <c r="B460">
        <f>B447</f>
        <v>0.5077644</v>
      </c>
      <c r="D460" s="13" t="s">
        <v>32</v>
      </c>
      <c r="E460">
        <f>E447</f>
        <v>0.52045710000000001</v>
      </c>
      <c r="G460" s="13" t="s">
        <v>34</v>
      </c>
      <c r="H460">
        <f>1-H447</f>
        <v>0.47816409999999998</v>
      </c>
      <c r="J460">
        <f>B457*B460*B463*B466*E460*E463*H460</f>
        <v>1.1837789236928372E-2</v>
      </c>
    </row>
    <row r="461" spans="1:10" x14ac:dyDescent="0.35">
      <c r="A461" s="13" t="s">
        <v>35</v>
      </c>
      <c r="D461" s="12" t="s">
        <v>39</v>
      </c>
      <c r="G461" s="12" t="s">
        <v>39</v>
      </c>
    </row>
    <row r="463" spans="1:10" x14ac:dyDescent="0.35">
      <c r="A463" s="12" t="s">
        <v>37</v>
      </c>
      <c r="B463">
        <f>B450</f>
        <v>0.42528820000000001</v>
      </c>
      <c r="D463" s="12" t="s">
        <v>34</v>
      </c>
      <c r="E463">
        <f>E450</f>
        <v>0.58297770000000004</v>
      </c>
    </row>
    <row r="464" spans="1:10" x14ac:dyDescent="0.35">
      <c r="A464" s="13" t="s">
        <v>38</v>
      </c>
      <c r="D464" s="13" t="s">
        <v>37</v>
      </c>
    </row>
    <row r="466" spans="1:10" x14ac:dyDescent="0.35">
      <c r="A466" s="13" t="s">
        <v>36</v>
      </c>
      <c r="B466">
        <f>B453</f>
        <v>0.61550689999999997</v>
      </c>
    </row>
    <row r="467" spans="1:10" x14ac:dyDescent="0.35">
      <c r="A467" s="12" t="s">
        <v>39</v>
      </c>
    </row>
    <row r="468" spans="1:10" x14ac:dyDescent="0.35">
      <c r="A468" s="14"/>
      <c r="B468" s="14"/>
      <c r="C468" s="14"/>
      <c r="D468" s="14"/>
      <c r="E468" s="14"/>
      <c r="F468" s="14"/>
      <c r="G468" s="14"/>
      <c r="H468" s="14"/>
    </row>
    <row r="470" spans="1:10" x14ac:dyDescent="0.35">
      <c r="A470" s="12" t="s">
        <v>32</v>
      </c>
      <c r="B470">
        <f>B457</f>
        <v>0.61387259999999999</v>
      </c>
    </row>
    <row r="471" spans="1:10" x14ac:dyDescent="0.35">
      <c r="A471" s="13" t="s">
        <v>33</v>
      </c>
    </row>
    <row r="473" spans="1:10" x14ac:dyDescent="0.35">
      <c r="A473" s="12" t="s">
        <v>34</v>
      </c>
      <c r="B473">
        <f>B460</f>
        <v>0.5077644</v>
      </c>
      <c r="D473" s="12" t="s">
        <v>32</v>
      </c>
      <c r="E473">
        <f>1-E460</f>
        <v>0.47954289999999999</v>
      </c>
      <c r="G473" s="12" t="s">
        <v>32</v>
      </c>
      <c r="H473">
        <f>Matrix!D2</f>
        <v>0.54619640000000003</v>
      </c>
      <c r="J473">
        <f>B470*B473*B476*B479*E473*E476*H473</f>
        <v>8.9123520755035116E-3</v>
      </c>
    </row>
    <row r="474" spans="1:10" x14ac:dyDescent="0.35">
      <c r="A474" s="13" t="s">
        <v>35</v>
      </c>
      <c r="D474" s="13" t="s">
        <v>39</v>
      </c>
      <c r="G474" t="s">
        <v>37</v>
      </c>
    </row>
    <row r="476" spans="1:10" x14ac:dyDescent="0.35">
      <c r="A476" s="12" t="s">
        <v>37</v>
      </c>
      <c r="B476">
        <f>B463</f>
        <v>0.42528820000000001</v>
      </c>
      <c r="D476" s="13" t="s">
        <v>34</v>
      </c>
      <c r="E476">
        <f>1-E463</f>
        <v>0.41702229999999996</v>
      </c>
    </row>
    <row r="477" spans="1:10" x14ac:dyDescent="0.35">
      <c r="A477" s="13" t="s">
        <v>38</v>
      </c>
      <c r="D477" s="12" t="s">
        <v>37</v>
      </c>
    </row>
    <row r="479" spans="1:10" x14ac:dyDescent="0.35">
      <c r="A479" s="13" t="s">
        <v>36</v>
      </c>
      <c r="B479">
        <f>B466</f>
        <v>0.61550689999999997</v>
      </c>
    </row>
    <row r="480" spans="1:10" x14ac:dyDescent="0.35">
      <c r="A480" s="12" t="s">
        <v>39</v>
      </c>
    </row>
    <row r="483" spans="1:10" x14ac:dyDescent="0.35">
      <c r="A483" s="12" t="s">
        <v>32</v>
      </c>
      <c r="B483">
        <f>B470</f>
        <v>0.61387259999999999</v>
      </c>
    </row>
    <row r="484" spans="1:10" x14ac:dyDescent="0.35">
      <c r="A484" s="13" t="s">
        <v>33</v>
      </c>
    </row>
    <row r="486" spans="1:10" x14ac:dyDescent="0.35">
      <c r="A486" s="12" t="s">
        <v>34</v>
      </c>
      <c r="B486">
        <f>B473</f>
        <v>0.5077644</v>
      </c>
      <c r="D486" s="12" t="s">
        <v>32</v>
      </c>
      <c r="E486">
        <f>E473</f>
        <v>0.47954289999999999</v>
      </c>
      <c r="G486" s="13" t="s">
        <v>32</v>
      </c>
      <c r="H486">
        <f>1-H473</f>
        <v>0.45380359999999997</v>
      </c>
      <c r="J486">
        <f>B483*B486*B489*B492*E486*E489*H486</f>
        <v>7.4047676922274937E-3</v>
      </c>
    </row>
    <row r="487" spans="1:10" x14ac:dyDescent="0.35">
      <c r="A487" s="13" t="s">
        <v>35</v>
      </c>
      <c r="D487" s="13" t="s">
        <v>39</v>
      </c>
      <c r="G487" s="12" t="s">
        <v>37</v>
      </c>
    </row>
    <row r="489" spans="1:10" x14ac:dyDescent="0.35">
      <c r="A489" s="12" t="s">
        <v>37</v>
      </c>
      <c r="B489">
        <f>B476</f>
        <v>0.42528820000000001</v>
      </c>
      <c r="D489" s="13" t="s">
        <v>34</v>
      </c>
      <c r="E489">
        <f>E476</f>
        <v>0.41702229999999996</v>
      </c>
    </row>
    <row r="490" spans="1:10" x14ac:dyDescent="0.35">
      <c r="A490" s="13" t="s">
        <v>38</v>
      </c>
      <c r="D490" s="12" t="s">
        <v>37</v>
      </c>
    </row>
    <row r="492" spans="1:10" x14ac:dyDescent="0.35">
      <c r="A492" s="13" t="s">
        <v>36</v>
      </c>
      <c r="B492">
        <f>B479</f>
        <v>0.61550689999999997</v>
      </c>
    </row>
    <row r="493" spans="1:10" x14ac:dyDescent="0.35">
      <c r="A493" s="12" t="s">
        <v>39</v>
      </c>
    </row>
    <row r="494" spans="1:10" x14ac:dyDescent="0.35">
      <c r="A494" s="14"/>
      <c r="B494" s="14"/>
      <c r="C494" s="14"/>
      <c r="D494" s="14"/>
      <c r="E494" s="14"/>
      <c r="F494" s="14"/>
      <c r="G494" s="14"/>
      <c r="H494" s="14"/>
    </row>
    <row r="496" spans="1:10" x14ac:dyDescent="0.35">
      <c r="A496" s="12" t="s">
        <v>32</v>
      </c>
      <c r="B496">
        <f>B483</f>
        <v>0.61387259999999999</v>
      </c>
    </row>
    <row r="497" spans="1:10" x14ac:dyDescent="0.35">
      <c r="A497" s="13" t="s">
        <v>33</v>
      </c>
    </row>
    <row r="499" spans="1:10" x14ac:dyDescent="0.35">
      <c r="A499" s="12" t="s">
        <v>34</v>
      </c>
      <c r="B499">
        <f>B486</f>
        <v>0.5077644</v>
      </c>
      <c r="D499" s="13" t="s">
        <v>32</v>
      </c>
      <c r="E499">
        <f>1-E486</f>
        <v>0.52045710000000001</v>
      </c>
      <c r="G499" s="12" t="s">
        <v>37</v>
      </c>
      <c r="H499">
        <f>Matrix!F4</f>
        <v>0.42094389999999998</v>
      </c>
      <c r="J499">
        <f>B496*B499*B502*B505*E499*E502*H499</f>
        <v>7.4546145714002674E-3</v>
      </c>
    </row>
    <row r="500" spans="1:10" x14ac:dyDescent="0.35">
      <c r="A500" s="13" t="s">
        <v>35</v>
      </c>
      <c r="D500" s="12" t="s">
        <v>39</v>
      </c>
      <c r="G500" t="s">
        <v>39</v>
      </c>
    </row>
    <row r="502" spans="1:10" x14ac:dyDescent="0.35">
      <c r="A502" s="12" t="s">
        <v>37</v>
      </c>
      <c r="B502">
        <f>B489</f>
        <v>0.42528820000000001</v>
      </c>
      <c r="D502" s="13" t="s">
        <v>34</v>
      </c>
      <c r="E502">
        <f>E489</f>
        <v>0.41702229999999996</v>
      </c>
    </row>
    <row r="503" spans="1:10" x14ac:dyDescent="0.35">
      <c r="A503" s="13" t="s">
        <v>38</v>
      </c>
      <c r="D503" s="12" t="s">
        <v>37</v>
      </c>
    </row>
    <row r="505" spans="1:10" x14ac:dyDescent="0.35">
      <c r="A505" s="13" t="s">
        <v>36</v>
      </c>
      <c r="B505">
        <f>B492</f>
        <v>0.61550689999999997</v>
      </c>
    </row>
    <row r="506" spans="1:10" x14ac:dyDescent="0.35">
      <c r="A506" s="12" t="s">
        <v>39</v>
      </c>
    </row>
    <row r="509" spans="1:10" x14ac:dyDescent="0.35">
      <c r="A509" s="12" t="s">
        <v>32</v>
      </c>
      <c r="B509">
        <f>B496</f>
        <v>0.61387259999999999</v>
      </c>
    </row>
    <row r="510" spans="1:10" x14ac:dyDescent="0.35">
      <c r="A510" s="13" t="s">
        <v>33</v>
      </c>
    </row>
    <row r="512" spans="1:10" x14ac:dyDescent="0.35">
      <c r="A512" s="12" t="s">
        <v>34</v>
      </c>
      <c r="B512">
        <f>B499</f>
        <v>0.5077644</v>
      </c>
      <c r="D512" s="13" t="s">
        <v>32</v>
      </c>
      <c r="E512">
        <f>E499</f>
        <v>0.52045710000000001</v>
      </c>
      <c r="G512" s="13" t="s">
        <v>37</v>
      </c>
      <c r="H512">
        <f>1-H499</f>
        <v>0.57905610000000007</v>
      </c>
      <c r="J512">
        <f>B509*B512*B515*B518*E512*E515*H512</f>
        <v>1.0254668236594499E-2</v>
      </c>
    </row>
    <row r="513" spans="1:10" x14ac:dyDescent="0.35">
      <c r="A513" s="13" t="s">
        <v>35</v>
      </c>
      <c r="D513" s="12" t="s">
        <v>39</v>
      </c>
      <c r="G513" s="12" t="s">
        <v>39</v>
      </c>
    </row>
    <row r="515" spans="1:10" x14ac:dyDescent="0.35">
      <c r="A515" s="12" t="s">
        <v>37</v>
      </c>
      <c r="B515">
        <f>B502</f>
        <v>0.42528820000000001</v>
      </c>
      <c r="D515" s="13" t="s">
        <v>34</v>
      </c>
      <c r="E515">
        <f>E502</f>
        <v>0.41702229999999996</v>
      </c>
    </row>
    <row r="516" spans="1:10" x14ac:dyDescent="0.35">
      <c r="A516" s="13" t="s">
        <v>38</v>
      </c>
      <c r="D516" s="12" t="s">
        <v>37</v>
      </c>
    </row>
    <row r="518" spans="1:10" x14ac:dyDescent="0.35">
      <c r="A518" s="13" t="s">
        <v>36</v>
      </c>
      <c r="B518">
        <f>B505</f>
        <v>0.61550689999999997</v>
      </c>
    </row>
    <row r="519" spans="1:10" x14ac:dyDescent="0.35">
      <c r="A519" s="12" t="s">
        <v>39</v>
      </c>
    </row>
    <row r="520" spans="1:10" x14ac:dyDescent="0.35">
      <c r="A520" s="14"/>
      <c r="B520" s="14"/>
      <c r="C520" s="14"/>
      <c r="D520" s="14"/>
      <c r="E520" s="14"/>
      <c r="F520" s="14"/>
      <c r="G520" s="14"/>
      <c r="H520" s="14"/>
    </row>
    <row r="522" spans="1:10" x14ac:dyDescent="0.35">
      <c r="A522" s="13" t="s">
        <v>32</v>
      </c>
      <c r="B522">
        <f>1-B509</f>
        <v>0.38612740000000001</v>
      </c>
    </row>
    <row r="523" spans="1:10" x14ac:dyDescent="0.35">
      <c r="A523" s="12" t="s">
        <v>33</v>
      </c>
    </row>
    <row r="525" spans="1:10" x14ac:dyDescent="0.35">
      <c r="A525" s="13" t="s">
        <v>34</v>
      </c>
      <c r="B525">
        <f>1-B512</f>
        <v>0.4922356</v>
      </c>
      <c r="D525" s="12" t="s">
        <v>37</v>
      </c>
      <c r="E525">
        <f>Matrix!I4</f>
        <v>0.57393729999999998</v>
      </c>
      <c r="G525" s="12" t="s">
        <v>37</v>
      </c>
      <c r="H525">
        <f>Matrix!E4</f>
        <v>0.54857549999999999</v>
      </c>
      <c r="J525">
        <f>B522*B525*B528*B531*E525*E528*H525</f>
        <v>3.7844940559108469E-3</v>
      </c>
    </row>
    <row r="526" spans="1:10" x14ac:dyDescent="0.35">
      <c r="A526" s="12" t="s">
        <v>35</v>
      </c>
      <c r="D526" s="13" t="s">
        <v>33</v>
      </c>
      <c r="G526" t="s">
        <v>36</v>
      </c>
    </row>
    <row r="528" spans="1:10" x14ac:dyDescent="0.35">
      <c r="A528" s="12" t="s">
        <v>37</v>
      </c>
      <c r="B528">
        <f>B515</f>
        <v>0.42528820000000001</v>
      </c>
      <c r="D528" s="12" t="s">
        <v>36</v>
      </c>
      <c r="E528">
        <f>Matrix!H5</f>
        <v>0.38675100000000001</v>
      </c>
    </row>
    <row r="529" spans="1:10" x14ac:dyDescent="0.35">
      <c r="A529" s="13" t="s">
        <v>38</v>
      </c>
      <c r="D529" s="13" t="s">
        <v>35</v>
      </c>
    </row>
    <row r="531" spans="1:10" x14ac:dyDescent="0.35">
      <c r="A531" s="12" t="s">
        <v>36</v>
      </c>
      <c r="B531">
        <f>1-B518</f>
        <v>0.38449310000000003</v>
      </c>
    </row>
    <row r="532" spans="1:10" x14ac:dyDescent="0.35">
      <c r="A532" s="13" t="s">
        <v>39</v>
      </c>
    </row>
    <row r="535" spans="1:10" x14ac:dyDescent="0.35">
      <c r="A535" s="13" t="s">
        <v>32</v>
      </c>
      <c r="B535">
        <f>B522</f>
        <v>0.38612740000000001</v>
      </c>
    </row>
    <row r="536" spans="1:10" x14ac:dyDescent="0.35">
      <c r="A536" s="12" t="s">
        <v>33</v>
      </c>
    </row>
    <row r="538" spans="1:10" x14ac:dyDescent="0.35">
      <c r="A538" s="13" t="s">
        <v>34</v>
      </c>
      <c r="B538">
        <f>B525</f>
        <v>0.4922356</v>
      </c>
      <c r="D538" s="12" t="s">
        <v>37</v>
      </c>
      <c r="E538">
        <f>E525</f>
        <v>0.57393729999999998</v>
      </c>
      <c r="G538" s="13" t="s">
        <v>37</v>
      </c>
      <c r="H538">
        <f>1-H525</f>
        <v>0.45142450000000001</v>
      </c>
      <c r="J538">
        <f>B535*B538*B541*B544*E538*E541*H538</f>
        <v>3.1142720317304108E-3</v>
      </c>
    </row>
    <row r="539" spans="1:10" x14ac:dyDescent="0.35">
      <c r="A539" s="12" t="s">
        <v>35</v>
      </c>
      <c r="D539" s="13" t="s">
        <v>33</v>
      </c>
      <c r="G539" s="12" t="s">
        <v>36</v>
      </c>
    </row>
    <row r="541" spans="1:10" x14ac:dyDescent="0.35">
      <c r="A541" s="12" t="s">
        <v>37</v>
      </c>
      <c r="B541">
        <f>B528</f>
        <v>0.42528820000000001</v>
      </c>
      <c r="D541" s="12" t="s">
        <v>36</v>
      </c>
      <c r="E541">
        <f>E528</f>
        <v>0.38675100000000001</v>
      </c>
    </row>
    <row r="542" spans="1:10" x14ac:dyDescent="0.35">
      <c r="A542" s="13" t="s">
        <v>38</v>
      </c>
      <c r="D542" s="13" t="s">
        <v>35</v>
      </c>
    </row>
    <row r="544" spans="1:10" x14ac:dyDescent="0.35">
      <c r="A544" s="12" t="s">
        <v>36</v>
      </c>
      <c r="B544">
        <f>B531</f>
        <v>0.38449310000000003</v>
      </c>
    </row>
    <row r="545" spans="1:10" x14ac:dyDescent="0.35">
      <c r="A545" s="13" t="s">
        <v>39</v>
      </c>
    </row>
    <row r="546" spans="1:10" x14ac:dyDescent="0.35">
      <c r="A546" s="14"/>
      <c r="B546" s="14"/>
      <c r="C546" s="14"/>
      <c r="D546" s="14"/>
      <c r="E546" s="14"/>
      <c r="F546" s="14"/>
      <c r="G546" s="14"/>
      <c r="H546" s="14"/>
    </row>
    <row r="548" spans="1:10" x14ac:dyDescent="0.35">
      <c r="A548" s="13" t="s">
        <v>32</v>
      </c>
      <c r="B548">
        <f>B535</f>
        <v>0.38612740000000001</v>
      </c>
    </row>
    <row r="549" spans="1:10" x14ac:dyDescent="0.35">
      <c r="A549" s="12" t="s">
        <v>33</v>
      </c>
    </row>
    <row r="551" spans="1:10" x14ac:dyDescent="0.35">
      <c r="A551" s="13" t="s">
        <v>34</v>
      </c>
      <c r="B551">
        <f>B538</f>
        <v>0.4922356</v>
      </c>
      <c r="D551" s="13" t="s">
        <v>37</v>
      </c>
      <c r="E551">
        <f>1-E538</f>
        <v>0.42606270000000002</v>
      </c>
      <c r="G551" s="12" t="s">
        <v>36</v>
      </c>
      <c r="H551">
        <f>Matrix!I5</f>
        <v>0.51474200000000003</v>
      </c>
      <c r="J551">
        <f>B548*B551*B554*B557*E551*E554*H551</f>
        <v>2.6361498292448125E-3</v>
      </c>
    </row>
    <row r="552" spans="1:10" x14ac:dyDescent="0.35">
      <c r="A552" s="12" t="s">
        <v>35</v>
      </c>
      <c r="D552" s="12" t="s">
        <v>33</v>
      </c>
      <c r="G552" t="s">
        <v>33</v>
      </c>
    </row>
    <row r="554" spans="1:10" x14ac:dyDescent="0.35">
      <c r="A554" s="12" t="s">
        <v>37</v>
      </c>
      <c r="B554">
        <f>B541</f>
        <v>0.42528820000000001</v>
      </c>
      <c r="D554" s="12" t="s">
        <v>36</v>
      </c>
      <c r="E554">
        <f>E541</f>
        <v>0.38675100000000001</v>
      </c>
    </row>
    <row r="555" spans="1:10" x14ac:dyDescent="0.35">
      <c r="A555" s="13" t="s">
        <v>38</v>
      </c>
      <c r="D555" s="13" t="s">
        <v>35</v>
      </c>
    </row>
    <row r="557" spans="1:10" x14ac:dyDescent="0.35">
      <c r="A557" s="12" t="s">
        <v>36</v>
      </c>
      <c r="B557">
        <f>B544</f>
        <v>0.38449310000000003</v>
      </c>
    </row>
    <row r="558" spans="1:10" x14ac:dyDescent="0.35">
      <c r="A558" s="13" t="s">
        <v>39</v>
      </c>
    </row>
    <row r="561" spans="1:10" x14ac:dyDescent="0.35">
      <c r="A561" s="13" t="s">
        <v>32</v>
      </c>
      <c r="B561">
        <f>B548</f>
        <v>0.38612740000000001</v>
      </c>
    </row>
    <row r="562" spans="1:10" x14ac:dyDescent="0.35">
      <c r="A562" s="12" t="s">
        <v>33</v>
      </c>
    </row>
    <row r="564" spans="1:10" x14ac:dyDescent="0.35">
      <c r="A564" s="13" t="s">
        <v>34</v>
      </c>
      <c r="B564">
        <f>B551</f>
        <v>0.4922356</v>
      </c>
      <c r="D564" s="13" t="s">
        <v>37</v>
      </c>
      <c r="E564">
        <f>E551</f>
        <v>0.42606270000000002</v>
      </c>
      <c r="G564" s="13" t="s">
        <v>36</v>
      </c>
      <c r="H564">
        <f>1-H551</f>
        <v>0.48525799999999997</v>
      </c>
      <c r="J564">
        <f>B561*B564*B567*B570*E564*E567*H564</f>
        <v>2.4851533269864886E-3</v>
      </c>
    </row>
    <row r="565" spans="1:10" x14ac:dyDescent="0.35">
      <c r="A565" s="12" t="s">
        <v>35</v>
      </c>
      <c r="D565" s="12" t="s">
        <v>33</v>
      </c>
      <c r="G565" s="12" t="s">
        <v>33</v>
      </c>
    </row>
    <row r="567" spans="1:10" x14ac:dyDescent="0.35">
      <c r="A567" s="12" t="s">
        <v>37</v>
      </c>
      <c r="B567">
        <f>B554</f>
        <v>0.42528820000000001</v>
      </c>
      <c r="D567" s="12" t="s">
        <v>36</v>
      </c>
      <c r="E567">
        <f>E554</f>
        <v>0.38675100000000001</v>
      </c>
    </row>
    <row r="568" spans="1:10" x14ac:dyDescent="0.35">
      <c r="A568" s="13" t="s">
        <v>38</v>
      </c>
      <c r="D568" s="13" t="s">
        <v>35</v>
      </c>
    </row>
    <row r="570" spans="1:10" x14ac:dyDescent="0.35">
      <c r="A570" s="12" t="s">
        <v>36</v>
      </c>
      <c r="B570">
        <f>B557</f>
        <v>0.38449310000000003</v>
      </c>
    </row>
    <row r="571" spans="1:10" x14ac:dyDescent="0.35">
      <c r="A571" s="13" t="s">
        <v>39</v>
      </c>
    </row>
    <row r="572" spans="1:10" x14ac:dyDescent="0.35">
      <c r="A572" s="14"/>
      <c r="B572" s="14"/>
      <c r="C572" s="14"/>
      <c r="D572" s="14"/>
      <c r="E572" s="14"/>
      <c r="F572" s="14"/>
      <c r="G572" s="14"/>
      <c r="H572" s="14"/>
    </row>
    <row r="574" spans="1:10" x14ac:dyDescent="0.35">
      <c r="A574" s="13" t="s">
        <v>32</v>
      </c>
      <c r="B574">
        <f>B561</f>
        <v>0.38612740000000001</v>
      </c>
    </row>
    <row r="575" spans="1:10" x14ac:dyDescent="0.35">
      <c r="A575" s="12" t="s">
        <v>33</v>
      </c>
    </row>
    <row r="577" spans="1:10" x14ac:dyDescent="0.35">
      <c r="A577" s="13" t="s">
        <v>34</v>
      </c>
      <c r="B577">
        <f>B564</f>
        <v>0.4922356</v>
      </c>
      <c r="D577" s="12" t="s">
        <v>37</v>
      </c>
      <c r="E577">
        <f>1-E564</f>
        <v>0.57393729999999998</v>
      </c>
      <c r="G577" s="12" t="s">
        <v>37</v>
      </c>
      <c r="H577">
        <f>Matrix!H4</f>
        <v>0.4212593</v>
      </c>
      <c r="J577">
        <f>B574*B577*B580*B583*E577*E580*H577</f>
        <v>4.608147003597211E-3</v>
      </c>
    </row>
    <row r="578" spans="1:10" x14ac:dyDescent="0.35">
      <c r="A578" s="12" t="s">
        <v>35</v>
      </c>
      <c r="D578" s="13" t="s">
        <v>33</v>
      </c>
      <c r="G578" t="s">
        <v>35</v>
      </c>
    </row>
    <row r="580" spans="1:10" x14ac:dyDescent="0.35">
      <c r="A580" s="12" t="s">
        <v>37</v>
      </c>
      <c r="B580">
        <f>B567</f>
        <v>0.42528820000000001</v>
      </c>
      <c r="D580" s="13" t="s">
        <v>36</v>
      </c>
      <c r="E580">
        <f>1-E567</f>
        <v>0.61324899999999993</v>
      </c>
    </row>
    <row r="581" spans="1:10" x14ac:dyDescent="0.35">
      <c r="A581" s="13" t="s">
        <v>38</v>
      </c>
      <c r="D581" s="12" t="s">
        <v>35</v>
      </c>
    </row>
    <row r="583" spans="1:10" x14ac:dyDescent="0.35">
      <c r="A583" s="12" t="s">
        <v>36</v>
      </c>
      <c r="B583">
        <f>B570</f>
        <v>0.38449310000000003</v>
      </c>
    </row>
    <row r="584" spans="1:10" x14ac:dyDescent="0.35">
      <c r="A584" s="13" t="s">
        <v>39</v>
      </c>
    </row>
    <row r="587" spans="1:10" x14ac:dyDescent="0.35">
      <c r="A587" s="13" t="s">
        <v>32</v>
      </c>
      <c r="B587">
        <f>B574</f>
        <v>0.38612740000000001</v>
      </c>
    </row>
    <row r="588" spans="1:10" x14ac:dyDescent="0.35">
      <c r="A588" s="12" t="s">
        <v>33</v>
      </c>
    </row>
    <row r="590" spans="1:10" x14ac:dyDescent="0.35">
      <c r="A590" s="13" t="s">
        <v>34</v>
      </c>
      <c r="B590">
        <f>B577</f>
        <v>0.4922356</v>
      </c>
      <c r="D590" s="12" t="s">
        <v>37</v>
      </c>
      <c r="E590">
        <f>E577</f>
        <v>0.57393729999999998</v>
      </c>
      <c r="G590" s="13" t="s">
        <v>37</v>
      </c>
      <c r="H590">
        <f>1-H577</f>
        <v>0.5787407</v>
      </c>
      <c r="J590">
        <f>B587*B590*B593*B596*E590*E593*H590</f>
        <v>6.3308328684132369E-3</v>
      </c>
    </row>
    <row r="591" spans="1:10" x14ac:dyDescent="0.35">
      <c r="A591" s="12" t="s">
        <v>35</v>
      </c>
      <c r="D591" s="13" t="s">
        <v>33</v>
      </c>
      <c r="G591" s="12" t="s">
        <v>35</v>
      </c>
    </row>
    <row r="593" spans="1:10" x14ac:dyDescent="0.35">
      <c r="A593" s="12" t="s">
        <v>37</v>
      </c>
      <c r="B593">
        <f>B580</f>
        <v>0.42528820000000001</v>
      </c>
      <c r="D593" s="13" t="s">
        <v>36</v>
      </c>
      <c r="E593">
        <f>E580</f>
        <v>0.61324899999999993</v>
      </c>
    </row>
    <row r="594" spans="1:10" x14ac:dyDescent="0.35">
      <c r="A594" s="13" t="s">
        <v>38</v>
      </c>
      <c r="D594" s="12" t="s">
        <v>35</v>
      </c>
    </row>
    <row r="596" spans="1:10" x14ac:dyDescent="0.35">
      <c r="A596" s="12" t="s">
        <v>36</v>
      </c>
      <c r="B596">
        <f>B583</f>
        <v>0.38449310000000003</v>
      </c>
    </row>
    <row r="597" spans="1:10" x14ac:dyDescent="0.35">
      <c r="A597" s="13" t="s">
        <v>39</v>
      </c>
    </row>
    <row r="598" spans="1:10" x14ac:dyDescent="0.35">
      <c r="A598" s="14"/>
      <c r="B598" s="14"/>
      <c r="C598" s="14"/>
      <c r="D598" s="14"/>
      <c r="E598" s="14"/>
      <c r="F598" s="14"/>
      <c r="G598" s="14"/>
      <c r="H598" s="14"/>
    </row>
    <row r="600" spans="1:10" x14ac:dyDescent="0.35">
      <c r="A600" s="13" t="s">
        <v>32</v>
      </c>
      <c r="B600">
        <f>B587</f>
        <v>0.38612740000000001</v>
      </c>
    </row>
    <row r="601" spans="1:10" x14ac:dyDescent="0.35">
      <c r="A601" s="12" t="s">
        <v>33</v>
      </c>
    </row>
    <row r="603" spans="1:10" x14ac:dyDescent="0.35">
      <c r="A603" s="13" t="s">
        <v>34</v>
      </c>
      <c r="B603">
        <f>B590</f>
        <v>0.4922356</v>
      </c>
      <c r="D603" s="13" t="s">
        <v>37</v>
      </c>
      <c r="E603">
        <f>1-E590</f>
        <v>0.42606270000000002</v>
      </c>
      <c r="G603" s="12" t="s">
        <v>35</v>
      </c>
      <c r="H603">
        <f>Matrix!I8</f>
        <v>0.64597789999999999</v>
      </c>
      <c r="J603">
        <f>B600*B603*B606*B609*E603*E606*H603</f>
        <v>5.2457011910684321E-3</v>
      </c>
    </row>
    <row r="604" spans="1:10" x14ac:dyDescent="0.35">
      <c r="A604" s="12" t="s">
        <v>35</v>
      </c>
      <c r="D604" s="12" t="s">
        <v>33</v>
      </c>
      <c r="G604" t="s">
        <v>33</v>
      </c>
    </row>
    <row r="606" spans="1:10" x14ac:dyDescent="0.35">
      <c r="A606" s="12" t="s">
        <v>37</v>
      </c>
      <c r="B606">
        <f>B593</f>
        <v>0.42528820000000001</v>
      </c>
      <c r="D606" s="13" t="s">
        <v>36</v>
      </c>
      <c r="E606">
        <f>E593</f>
        <v>0.61324899999999993</v>
      </c>
    </row>
    <row r="607" spans="1:10" x14ac:dyDescent="0.35">
      <c r="A607" s="13" t="s">
        <v>38</v>
      </c>
      <c r="D607" s="12" t="s">
        <v>35</v>
      </c>
    </row>
    <row r="609" spans="1:10" x14ac:dyDescent="0.35">
      <c r="A609" s="12" t="s">
        <v>36</v>
      </c>
      <c r="B609">
        <f>B596</f>
        <v>0.38449310000000003</v>
      </c>
    </row>
    <row r="610" spans="1:10" x14ac:dyDescent="0.35">
      <c r="A610" s="13" t="s">
        <v>39</v>
      </c>
    </row>
    <row r="613" spans="1:10" x14ac:dyDescent="0.35">
      <c r="A613" s="13" t="s">
        <v>32</v>
      </c>
      <c r="B613">
        <f>B600</f>
        <v>0.38612740000000001</v>
      </c>
    </row>
    <row r="614" spans="1:10" x14ac:dyDescent="0.35">
      <c r="A614" s="12" t="s">
        <v>33</v>
      </c>
    </row>
    <row r="616" spans="1:10" x14ac:dyDescent="0.35">
      <c r="A616" s="13" t="s">
        <v>34</v>
      </c>
      <c r="B616">
        <f>B603</f>
        <v>0.4922356</v>
      </c>
      <c r="D616" s="13" t="s">
        <v>37</v>
      </c>
      <c r="E616">
        <f>E603</f>
        <v>0.42606270000000002</v>
      </c>
      <c r="G616" s="13" t="s">
        <v>35</v>
      </c>
      <c r="H616">
        <f>1-H603</f>
        <v>0.35402210000000001</v>
      </c>
      <c r="J616">
        <f>B613*B616*B619*B622*E616*E619*H616</f>
        <v>2.8748570990347311E-3</v>
      </c>
    </row>
    <row r="617" spans="1:10" x14ac:dyDescent="0.35">
      <c r="A617" s="12" t="s">
        <v>35</v>
      </c>
      <c r="D617" s="12" t="s">
        <v>33</v>
      </c>
      <c r="G617" s="12" t="s">
        <v>33</v>
      </c>
    </row>
    <row r="619" spans="1:10" x14ac:dyDescent="0.35">
      <c r="A619" s="12" t="s">
        <v>37</v>
      </c>
      <c r="B619">
        <f>B606</f>
        <v>0.42528820000000001</v>
      </c>
      <c r="D619" s="13" t="s">
        <v>36</v>
      </c>
      <c r="E619">
        <f>E606</f>
        <v>0.61324899999999993</v>
      </c>
    </row>
    <row r="620" spans="1:10" x14ac:dyDescent="0.35">
      <c r="A620" s="13" t="s">
        <v>38</v>
      </c>
      <c r="D620" s="12" t="s">
        <v>35</v>
      </c>
    </row>
    <row r="622" spans="1:10" x14ac:dyDescent="0.35">
      <c r="A622" s="12" t="s">
        <v>36</v>
      </c>
      <c r="B622">
        <f>B609</f>
        <v>0.38449310000000003</v>
      </c>
    </row>
    <row r="623" spans="1:10" x14ac:dyDescent="0.35">
      <c r="A623" s="13" t="s">
        <v>39</v>
      </c>
    </row>
    <row r="624" spans="1:10" x14ac:dyDescent="0.35">
      <c r="A624" s="14"/>
      <c r="B624" s="14"/>
      <c r="C624" s="14"/>
      <c r="D624" s="14"/>
      <c r="E624" s="14"/>
      <c r="F624" s="14"/>
      <c r="G624" s="14"/>
      <c r="H624" s="14"/>
    </row>
    <row r="626" spans="1:10" x14ac:dyDescent="0.35">
      <c r="A626" s="13" t="s">
        <v>32</v>
      </c>
      <c r="B626">
        <f>B613</f>
        <v>0.38612740000000001</v>
      </c>
    </row>
    <row r="627" spans="1:10" x14ac:dyDescent="0.35">
      <c r="A627" s="12" t="s">
        <v>33</v>
      </c>
    </row>
    <row r="629" spans="1:10" x14ac:dyDescent="0.35">
      <c r="A629" s="12" t="s">
        <v>34</v>
      </c>
      <c r="B629">
        <f>1-B616</f>
        <v>0.5077644</v>
      </c>
      <c r="D629" s="12" t="s">
        <v>34</v>
      </c>
      <c r="E629">
        <f>Matrix!I3</f>
        <v>0.64651309999999995</v>
      </c>
      <c r="G629" s="12" t="s">
        <v>34</v>
      </c>
      <c r="H629">
        <f>Matrix!E3</f>
        <v>0.61593690000000001</v>
      </c>
      <c r="J629">
        <f>B626*B629*B632*B635*E629*E632*H629</f>
        <v>6.7490372159622015E-3</v>
      </c>
    </row>
    <row r="630" spans="1:10" x14ac:dyDescent="0.35">
      <c r="A630" s="13" t="s">
        <v>35</v>
      </c>
      <c r="D630" s="13" t="s">
        <v>33</v>
      </c>
      <c r="G630" t="s">
        <v>36</v>
      </c>
    </row>
    <row r="632" spans="1:10" x14ac:dyDescent="0.35">
      <c r="A632" s="13" t="s">
        <v>37</v>
      </c>
      <c r="B632">
        <f>1-B619</f>
        <v>0.57471179999999999</v>
      </c>
      <c r="D632" s="12" t="s">
        <v>36</v>
      </c>
      <c r="E632">
        <f>Matrix!G5</f>
        <v>0.39119809999999999</v>
      </c>
    </row>
    <row r="633" spans="1:10" x14ac:dyDescent="0.35">
      <c r="A633" s="12" t="s">
        <v>38</v>
      </c>
      <c r="D633" s="13" t="s">
        <v>38</v>
      </c>
    </row>
    <row r="635" spans="1:10" x14ac:dyDescent="0.35">
      <c r="A635" s="12" t="s">
        <v>36</v>
      </c>
      <c r="B635">
        <f>B622</f>
        <v>0.38449310000000003</v>
      </c>
    </row>
    <row r="636" spans="1:10" x14ac:dyDescent="0.35">
      <c r="A636" s="13" t="s">
        <v>39</v>
      </c>
    </row>
    <row r="639" spans="1:10" x14ac:dyDescent="0.35">
      <c r="A639" s="13" t="s">
        <v>32</v>
      </c>
      <c r="B639">
        <f>B626</f>
        <v>0.38612740000000001</v>
      </c>
    </row>
    <row r="640" spans="1:10" x14ac:dyDescent="0.35">
      <c r="A640" s="12" t="s">
        <v>33</v>
      </c>
    </row>
    <row r="642" spans="1:10" x14ac:dyDescent="0.35">
      <c r="A642" s="12" t="s">
        <v>34</v>
      </c>
      <c r="B642">
        <f>B629</f>
        <v>0.5077644</v>
      </c>
      <c r="D642" s="12" t="s">
        <v>34</v>
      </c>
      <c r="E642">
        <f>E629</f>
        <v>0.64651309999999995</v>
      </c>
      <c r="G642" s="13" t="s">
        <v>34</v>
      </c>
      <c r="H642">
        <f>1-H629</f>
        <v>0.38406309999999999</v>
      </c>
      <c r="J642">
        <f>B639*B642*B645*B648*E642*E645*H642</f>
        <v>4.2083144477588737E-3</v>
      </c>
    </row>
    <row r="643" spans="1:10" x14ac:dyDescent="0.35">
      <c r="A643" s="13" t="s">
        <v>35</v>
      </c>
      <c r="D643" s="13" t="s">
        <v>33</v>
      </c>
      <c r="G643" s="12" t="s">
        <v>36</v>
      </c>
    </row>
    <row r="645" spans="1:10" x14ac:dyDescent="0.35">
      <c r="A645" s="13" t="s">
        <v>37</v>
      </c>
      <c r="B645">
        <f>B632</f>
        <v>0.57471179999999999</v>
      </c>
      <c r="D645" s="12" t="s">
        <v>36</v>
      </c>
      <c r="E645">
        <f>E632</f>
        <v>0.39119809999999999</v>
      </c>
    </row>
    <row r="646" spans="1:10" x14ac:dyDescent="0.35">
      <c r="A646" s="12" t="s">
        <v>38</v>
      </c>
      <c r="D646" s="13" t="s">
        <v>38</v>
      </c>
    </row>
    <row r="648" spans="1:10" x14ac:dyDescent="0.35">
      <c r="A648" s="12" t="s">
        <v>36</v>
      </c>
      <c r="B648">
        <f>B635</f>
        <v>0.38449310000000003</v>
      </c>
    </row>
    <row r="649" spans="1:10" x14ac:dyDescent="0.35">
      <c r="A649" s="13" t="s">
        <v>39</v>
      </c>
    </row>
    <row r="650" spans="1:10" x14ac:dyDescent="0.35">
      <c r="A650" s="14"/>
      <c r="B650" s="14"/>
      <c r="C650" s="14"/>
      <c r="D650" s="14"/>
      <c r="E650" s="14"/>
      <c r="F650" s="14"/>
      <c r="G650" s="14"/>
      <c r="H650" s="14"/>
    </row>
    <row r="652" spans="1:10" x14ac:dyDescent="0.35">
      <c r="A652" s="13" t="s">
        <v>32</v>
      </c>
      <c r="B652">
        <f>B639</f>
        <v>0.38612740000000001</v>
      </c>
    </row>
    <row r="653" spans="1:10" x14ac:dyDescent="0.35">
      <c r="A653" s="12" t="s">
        <v>33</v>
      </c>
    </row>
    <row r="655" spans="1:10" x14ac:dyDescent="0.35">
      <c r="A655" s="12" t="s">
        <v>34</v>
      </c>
      <c r="B655">
        <f>B642</f>
        <v>0.5077644</v>
      </c>
      <c r="D655" s="13" t="s">
        <v>34</v>
      </c>
      <c r="E655">
        <f>1-E642</f>
        <v>0.35348690000000005</v>
      </c>
      <c r="G655" s="12" t="s">
        <v>36</v>
      </c>
      <c r="H655">
        <f>Matrix!I5</f>
        <v>0.51474200000000003</v>
      </c>
      <c r="J655">
        <f>B652*B655*B658*B661*E655*E658*H655</f>
        <v>3.0838354763058217E-3</v>
      </c>
    </row>
    <row r="656" spans="1:10" x14ac:dyDescent="0.35">
      <c r="A656" s="13" t="s">
        <v>35</v>
      </c>
      <c r="D656" s="12" t="s">
        <v>33</v>
      </c>
      <c r="G656" t="s">
        <v>33</v>
      </c>
    </row>
    <row r="658" spans="1:10" x14ac:dyDescent="0.35">
      <c r="A658" s="13" t="s">
        <v>37</v>
      </c>
      <c r="B658">
        <f>B645</f>
        <v>0.57471179999999999</v>
      </c>
      <c r="D658" s="12" t="s">
        <v>36</v>
      </c>
      <c r="E658">
        <f>E645</f>
        <v>0.39119809999999999</v>
      </c>
    </row>
    <row r="659" spans="1:10" x14ac:dyDescent="0.35">
      <c r="A659" s="12" t="s">
        <v>38</v>
      </c>
      <c r="D659" s="13" t="s">
        <v>38</v>
      </c>
    </row>
    <row r="661" spans="1:10" x14ac:dyDescent="0.35">
      <c r="A661" s="12" t="s">
        <v>36</v>
      </c>
      <c r="B661">
        <f>B648</f>
        <v>0.38449310000000003</v>
      </c>
    </row>
    <row r="662" spans="1:10" x14ac:dyDescent="0.35">
      <c r="A662" s="13" t="s">
        <v>39</v>
      </c>
    </row>
    <row r="665" spans="1:10" x14ac:dyDescent="0.35">
      <c r="A665" s="13" t="s">
        <v>32</v>
      </c>
      <c r="B665">
        <f>B652</f>
        <v>0.38612740000000001</v>
      </c>
    </row>
    <row r="666" spans="1:10" x14ac:dyDescent="0.35">
      <c r="A666" s="12" t="s">
        <v>33</v>
      </c>
    </row>
    <row r="668" spans="1:10" x14ac:dyDescent="0.35">
      <c r="A668" s="12" t="s">
        <v>34</v>
      </c>
      <c r="B668">
        <f>B655</f>
        <v>0.5077644</v>
      </c>
      <c r="D668" s="13" t="s">
        <v>34</v>
      </c>
      <c r="E668">
        <f>E655</f>
        <v>0.35348690000000005</v>
      </c>
      <c r="G668" s="13" t="s">
        <v>36</v>
      </c>
      <c r="H668">
        <f>1-H655</f>
        <v>0.48525799999999997</v>
      </c>
      <c r="J668">
        <f>B665*B668*B671*B674*E668*E671*H668</f>
        <v>2.9071959070004201E-3</v>
      </c>
    </row>
    <row r="669" spans="1:10" x14ac:dyDescent="0.35">
      <c r="A669" s="13" t="s">
        <v>35</v>
      </c>
      <c r="D669" s="12" t="s">
        <v>33</v>
      </c>
      <c r="G669" s="12" t="s">
        <v>33</v>
      </c>
    </row>
    <row r="671" spans="1:10" x14ac:dyDescent="0.35">
      <c r="A671" s="13" t="s">
        <v>37</v>
      </c>
      <c r="B671">
        <f>B658</f>
        <v>0.57471179999999999</v>
      </c>
      <c r="D671" s="12" t="s">
        <v>36</v>
      </c>
      <c r="E671">
        <f>E658</f>
        <v>0.39119809999999999</v>
      </c>
    </row>
    <row r="672" spans="1:10" x14ac:dyDescent="0.35">
      <c r="A672" s="12" t="s">
        <v>38</v>
      </c>
      <c r="D672" s="13" t="s">
        <v>38</v>
      </c>
    </row>
    <row r="674" spans="1:10" x14ac:dyDescent="0.35">
      <c r="A674" s="12" t="s">
        <v>36</v>
      </c>
      <c r="B674">
        <f>B661</f>
        <v>0.38449310000000003</v>
      </c>
    </row>
    <row r="675" spans="1:10" x14ac:dyDescent="0.35">
      <c r="A675" s="13" t="s">
        <v>39</v>
      </c>
    </row>
    <row r="676" spans="1:10" x14ac:dyDescent="0.35">
      <c r="A676" s="14"/>
      <c r="B676" s="14"/>
      <c r="C676" s="14"/>
      <c r="D676" s="14"/>
      <c r="E676" s="14"/>
      <c r="F676" s="14"/>
      <c r="G676" s="14"/>
      <c r="H676" s="14"/>
    </row>
    <row r="678" spans="1:10" x14ac:dyDescent="0.35">
      <c r="A678" s="13" t="s">
        <v>32</v>
      </c>
      <c r="B678">
        <f>B665</f>
        <v>0.38612740000000001</v>
      </c>
    </row>
    <row r="679" spans="1:10" x14ac:dyDescent="0.35">
      <c r="A679" s="12" t="s">
        <v>33</v>
      </c>
    </row>
    <row r="681" spans="1:10" x14ac:dyDescent="0.35">
      <c r="A681" s="12" t="s">
        <v>34</v>
      </c>
      <c r="B681">
        <f>B668</f>
        <v>0.5077644</v>
      </c>
      <c r="D681" s="12" t="s">
        <v>34</v>
      </c>
      <c r="E681">
        <f>1-E668</f>
        <v>0.64651309999999995</v>
      </c>
      <c r="G681" s="12" t="s">
        <v>34</v>
      </c>
      <c r="H681">
        <f>Matrix!G3</f>
        <v>0.51123669999999999</v>
      </c>
      <c r="J681">
        <f>B678*B681*B684*B687*E681*E684*H681</f>
        <v>8.7177996756308013E-3</v>
      </c>
    </row>
    <row r="682" spans="1:10" x14ac:dyDescent="0.35">
      <c r="A682" s="13" t="s">
        <v>35</v>
      </c>
      <c r="D682" s="13" t="s">
        <v>33</v>
      </c>
      <c r="G682" t="s">
        <v>38</v>
      </c>
    </row>
    <row r="684" spans="1:10" x14ac:dyDescent="0.35">
      <c r="A684" s="13" t="s">
        <v>37</v>
      </c>
      <c r="B684">
        <f>B671</f>
        <v>0.57471179999999999</v>
      </c>
      <c r="D684" s="13" t="s">
        <v>36</v>
      </c>
      <c r="E684">
        <f>1-E671</f>
        <v>0.60880190000000001</v>
      </c>
    </row>
    <row r="685" spans="1:10" x14ac:dyDescent="0.35">
      <c r="A685" s="12" t="s">
        <v>38</v>
      </c>
      <c r="D685" s="12" t="s">
        <v>38</v>
      </c>
    </row>
    <row r="687" spans="1:10" x14ac:dyDescent="0.35">
      <c r="A687" s="12" t="s">
        <v>36</v>
      </c>
      <c r="B687">
        <f>B674</f>
        <v>0.38449310000000003</v>
      </c>
    </row>
    <row r="688" spans="1:10" x14ac:dyDescent="0.35">
      <c r="A688" s="13" t="s">
        <v>39</v>
      </c>
    </row>
    <row r="691" spans="1:10" x14ac:dyDescent="0.35">
      <c r="A691" s="13" t="s">
        <v>32</v>
      </c>
      <c r="B691">
        <f>B678</f>
        <v>0.38612740000000001</v>
      </c>
    </row>
    <row r="692" spans="1:10" x14ac:dyDescent="0.35">
      <c r="A692" s="12" t="s">
        <v>33</v>
      </c>
    </row>
    <row r="694" spans="1:10" x14ac:dyDescent="0.35">
      <c r="A694" s="12" t="s">
        <v>34</v>
      </c>
      <c r="B694">
        <f>B681</f>
        <v>0.5077644</v>
      </c>
      <c r="D694" s="12" t="s">
        <v>34</v>
      </c>
      <c r="E694">
        <f>E681</f>
        <v>0.64651309999999995</v>
      </c>
      <c r="G694" s="13" t="s">
        <v>34</v>
      </c>
      <c r="H694">
        <f>1-H681</f>
        <v>0.48876330000000001</v>
      </c>
      <c r="J694">
        <f>B691*B694*B697*B700*E694*E697*H694</f>
        <v>8.3345748421430627E-3</v>
      </c>
    </row>
    <row r="695" spans="1:10" x14ac:dyDescent="0.35">
      <c r="A695" s="13" t="s">
        <v>35</v>
      </c>
      <c r="D695" s="13" t="s">
        <v>33</v>
      </c>
      <c r="G695" s="12" t="s">
        <v>38</v>
      </c>
    </row>
    <row r="697" spans="1:10" x14ac:dyDescent="0.35">
      <c r="A697" s="13" t="s">
        <v>37</v>
      </c>
      <c r="B697">
        <f>B684</f>
        <v>0.57471179999999999</v>
      </c>
      <c r="D697" s="13" t="s">
        <v>36</v>
      </c>
      <c r="E697">
        <f>E684</f>
        <v>0.60880190000000001</v>
      </c>
    </row>
    <row r="698" spans="1:10" x14ac:dyDescent="0.35">
      <c r="A698" s="12" t="s">
        <v>38</v>
      </c>
      <c r="D698" s="12" t="s">
        <v>38</v>
      </c>
    </row>
    <row r="700" spans="1:10" x14ac:dyDescent="0.35">
      <c r="A700" s="12" t="s">
        <v>36</v>
      </c>
      <c r="B700">
        <f>B687</f>
        <v>0.38449310000000003</v>
      </c>
    </row>
    <row r="701" spans="1:10" x14ac:dyDescent="0.35">
      <c r="A701" s="13" t="s">
        <v>39</v>
      </c>
    </row>
    <row r="702" spans="1:10" x14ac:dyDescent="0.35">
      <c r="A702" s="14"/>
      <c r="B702" s="14"/>
      <c r="C702" s="14"/>
      <c r="D702" s="14"/>
      <c r="E702" s="14"/>
      <c r="F702" s="14"/>
      <c r="G702" s="14"/>
      <c r="H702" s="14"/>
    </row>
    <row r="704" spans="1:10" x14ac:dyDescent="0.35">
      <c r="A704" s="13" t="s">
        <v>32</v>
      </c>
      <c r="B704">
        <f>B691</f>
        <v>0.38612740000000001</v>
      </c>
    </row>
    <row r="705" spans="1:10" x14ac:dyDescent="0.35">
      <c r="A705" s="12" t="s">
        <v>33</v>
      </c>
    </row>
    <row r="707" spans="1:10" x14ac:dyDescent="0.35">
      <c r="A707" s="12" t="s">
        <v>34</v>
      </c>
      <c r="B707">
        <f>B694</f>
        <v>0.5077644</v>
      </c>
      <c r="D707" s="13" t="s">
        <v>34</v>
      </c>
      <c r="E707">
        <f>1-E694</f>
        <v>0.35348690000000005</v>
      </c>
      <c r="G707" s="12" t="s">
        <v>38</v>
      </c>
      <c r="H707">
        <f>Matrix!I7</f>
        <v>0.6398954</v>
      </c>
      <c r="J707">
        <f>B704*B707*B710*B713*E707*E710*H707</f>
        <v>5.9660906126325717E-3</v>
      </c>
    </row>
    <row r="708" spans="1:10" x14ac:dyDescent="0.35">
      <c r="A708" s="13" t="s">
        <v>35</v>
      </c>
      <c r="D708" s="12" t="s">
        <v>33</v>
      </c>
      <c r="G708" t="s">
        <v>33</v>
      </c>
    </row>
    <row r="710" spans="1:10" x14ac:dyDescent="0.35">
      <c r="A710" s="13" t="s">
        <v>37</v>
      </c>
      <c r="B710">
        <f>B697</f>
        <v>0.57471179999999999</v>
      </c>
      <c r="D710" s="13" t="s">
        <v>36</v>
      </c>
      <c r="E710">
        <f>E697</f>
        <v>0.60880190000000001</v>
      </c>
    </row>
    <row r="711" spans="1:10" x14ac:dyDescent="0.35">
      <c r="A711" s="12" t="s">
        <v>38</v>
      </c>
      <c r="D711" s="12" t="s">
        <v>38</v>
      </c>
    </row>
    <row r="713" spans="1:10" x14ac:dyDescent="0.35">
      <c r="A713" s="12" t="s">
        <v>36</v>
      </c>
      <c r="B713">
        <f>B700</f>
        <v>0.38449310000000003</v>
      </c>
    </row>
    <row r="714" spans="1:10" x14ac:dyDescent="0.35">
      <c r="A714" s="13" t="s">
        <v>39</v>
      </c>
    </row>
    <row r="717" spans="1:10" x14ac:dyDescent="0.35">
      <c r="A717" s="13" t="s">
        <v>32</v>
      </c>
      <c r="B717">
        <f>B704</f>
        <v>0.38612740000000001</v>
      </c>
    </row>
    <row r="718" spans="1:10" x14ac:dyDescent="0.35">
      <c r="A718" s="12" t="s">
        <v>33</v>
      </c>
    </row>
    <row r="720" spans="1:10" x14ac:dyDescent="0.35">
      <c r="A720" s="12" t="s">
        <v>34</v>
      </c>
      <c r="B720">
        <f>B707</f>
        <v>0.5077644</v>
      </c>
      <c r="D720" s="13" t="s">
        <v>34</v>
      </c>
      <c r="E720">
        <f>E707</f>
        <v>0.35348690000000005</v>
      </c>
      <c r="G720" s="13" t="s">
        <v>38</v>
      </c>
      <c r="H720">
        <f>1-H707</f>
        <v>0.3601046</v>
      </c>
      <c r="J720">
        <f>B717*B720*B723*B726*E720*E723*H720</f>
        <v>3.3574497857396805E-3</v>
      </c>
    </row>
    <row r="721" spans="1:10" x14ac:dyDescent="0.35">
      <c r="A721" s="13" t="s">
        <v>35</v>
      </c>
      <c r="D721" s="12" t="s">
        <v>33</v>
      </c>
      <c r="G721" s="12" t="s">
        <v>33</v>
      </c>
    </row>
    <row r="723" spans="1:10" x14ac:dyDescent="0.35">
      <c r="A723" s="13" t="s">
        <v>37</v>
      </c>
      <c r="B723">
        <f>B710</f>
        <v>0.57471179999999999</v>
      </c>
      <c r="D723" s="13" t="s">
        <v>36</v>
      </c>
      <c r="E723">
        <f>E710</f>
        <v>0.60880190000000001</v>
      </c>
    </row>
    <row r="724" spans="1:10" x14ac:dyDescent="0.35">
      <c r="A724" s="12" t="s">
        <v>38</v>
      </c>
      <c r="D724" s="12" t="s">
        <v>38</v>
      </c>
    </row>
    <row r="726" spans="1:10" x14ac:dyDescent="0.35">
      <c r="A726" s="12" t="s">
        <v>36</v>
      </c>
      <c r="B726">
        <f>B713</f>
        <v>0.38449310000000003</v>
      </c>
    </row>
    <row r="727" spans="1:10" x14ac:dyDescent="0.35">
      <c r="A727" s="13" t="s">
        <v>39</v>
      </c>
    </row>
    <row r="728" spans="1:10" x14ac:dyDescent="0.35">
      <c r="A728" s="14"/>
      <c r="B728" s="14"/>
      <c r="C728" s="14"/>
      <c r="D728" s="14"/>
      <c r="E728" s="14"/>
      <c r="F728" s="14"/>
      <c r="G728" s="14"/>
      <c r="H728" s="14"/>
    </row>
    <row r="730" spans="1:10" x14ac:dyDescent="0.35">
      <c r="A730" s="13" t="s">
        <v>32</v>
      </c>
      <c r="B730">
        <f>B717</f>
        <v>0.38612740000000001</v>
      </c>
    </row>
    <row r="731" spans="1:10" x14ac:dyDescent="0.35">
      <c r="A731" s="12" t="s">
        <v>33</v>
      </c>
    </row>
    <row r="733" spans="1:10" x14ac:dyDescent="0.35">
      <c r="A733" s="12" t="s">
        <v>34</v>
      </c>
      <c r="B733">
        <f>B720</f>
        <v>0.5077644</v>
      </c>
      <c r="D733" s="12" t="s">
        <v>34</v>
      </c>
      <c r="E733">
        <f>Matrix!I3</f>
        <v>0.64651309999999995</v>
      </c>
      <c r="G733" s="12" t="s">
        <v>34</v>
      </c>
      <c r="H733">
        <f>Matrix!D3</f>
        <v>0.58297770000000004</v>
      </c>
      <c r="J733">
        <f>B730*B733*B736*B739*E733*E736*H733</f>
        <v>8.1425909908691523E-3</v>
      </c>
    </row>
    <row r="734" spans="1:10" x14ac:dyDescent="0.35">
      <c r="A734" s="13" t="s">
        <v>35</v>
      </c>
      <c r="D734" s="13" t="s">
        <v>33</v>
      </c>
      <c r="G734" s="13" t="s">
        <v>37</v>
      </c>
    </row>
    <row r="736" spans="1:10" x14ac:dyDescent="0.35">
      <c r="A736" s="12" t="s">
        <v>37</v>
      </c>
      <c r="B736">
        <f>1-B723</f>
        <v>0.42528820000000001</v>
      </c>
      <c r="D736" s="12" t="s">
        <v>37</v>
      </c>
      <c r="E736">
        <f>Matrix!F4</f>
        <v>0.42094389999999998</v>
      </c>
    </row>
    <row r="737" spans="1:10" x14ac:dyDescent="0.35">
      <c r="A737" s="13" t="s">
        <v>38</v>
      </c>
      <c r="D737" s="13" t="s">
        <v>39</v>
      </c>
    </row>
    <row r="739" spans="1:10" x14ac:dyDescent="0.35">
      <c r="A739" s="13" t="s">
        <v>36</v>
      </c>
      <c r="B739">
        <f>1-B726</f>
        <v>0.61550689999999997</v>
      </c>
    </row>
    <row r="740" spans="1:10" x14ac:dyDescent="0.35">
      <c r="A740" s="12" t="s">
        <v>39</v>
      </c>
    </row>
    <row r="743" spans="1:10" x14ac:dyDescent="0.35">
      <c r="A743" s="13" t="s">
        <v>32</v>
      </c>
      <c r="B743">
        <f>B730</f>
        <v>0.38612740000000001</v>
      </c>
    </row>
    <row r="744" spans="1:10" x14ac:dyDescent="0.35">
      <c r="A744" s="12" t="s">
        <v>33</v>
      </c>
    </row>
    <row r="746" spans="1:10" x14ac:dyDescent="0.35">
      <c r="A746" s="12" t="s">
        <v>34</v>
      </c>
      <c r="B746">
        <f>B733</f>
        <v>0.5077644</v>
      </c>
      <c r="D746" s="12" t="s">
        <v>34</v>
      </c>
      <c r="E746">
        <f>E733</f>
        <v>0.64651309999999995</v>
      </c>
      <c r="G746" s="13" t="s">
        <v>34</v>
      </c>
      <c r="H746">
        <f>1-H733</f>
        <v>0.41702229999999996</v>
      </c>
      <c r="J746">
        <f>B743*B746*B749*B752*E746*E749*H746</f>
        <v>5.8246516512922061E-3</v>
      </c>
    </row>
    <row r="747" spans="1:10" x14ac:dyDescent="0.35">
      <c r="A747" s="13" t="s">
        <v>35</v>
      </c>
      <c r="D747" s="13" t="s">
        <v>33</v>
      </c>
      <c r="G747" s="12" t="s">
        <v>37</v>
      </c>
    </row>
    <row r="749" spans="1:10" x14ac:dyDescent="0.35">
      <c r="A749" s="12" t="s">
        <v>37</v>
      </c>
      <c r="B749">
        <f>B736</f>
        <v>0.42528820000000001</v>
      </c>
      <c r="D749" s="12" t="s">
        <v>37</v>
      </c>
      <c r="E749">
        <f>E736</f>
        <v>0.42094389999999998</v>
      </c>
    </row>
    <row r="750" spans="1:10" x14ac:dyDescent="0.35">
      <c r="A750" s="13" t="s">
        <v>38</v>
      </c>
      <c r="D750" s="13" t="s">
        <v>39</v>
      </c>
    </row>
    <row r="752" spans="1:10" x14ac:dyDescent="0.35">
      <c r="A752" s="13" t="s">
        <v>36</v>
      </c>
      <c r="B752">
        <f>B739</f>
        <v>0.61550689999999997</v>
      </c>
    </row>
    <row r="753" spans="1:10" x14ac:dyDescent="0.35">
      <c r="A753" s="12" t="s">
        <v>39</v>
      </c>
    </row>
    <row r="754" spans="1:10" x14ac:dyDescent="0.35">
      <c r="A754" s="14"/>
      <c r="B754" s="14"/>
      <c r="C754" s="14"/>
      <c r="D754" s="14"/>
      <c r="E754" s="14"/>
      <c r="F754" s="14"/>
      <c r="G754" s="14"/>
      <c r="H754" s="14"/>
    </row>
    <row r="756" spans="1:10" x14ac:dyDescent="0.35">
      <c r="A756" s="13" t="s">
        <v>32</v>
      </c>
      <c r="B756">
        <f>B743</f>
        <v>0.38612740000000001</v>
      </c>
    </row>
    <row r="757" spans="1:10" x14ac:dyDescent="0.35">
      <c r="A757" s="12" t="s">
        <v>33</v>
      </c>
    </row>
    <row r="759" spans="1:10" x14ac:dyDescent="0.35">
      <c r="A759" s="12" t="s">
        <v>34</v>
      </c>
      <c r="B759">
        <f>B746</f>
        <v>0.5077644</v>
      </c>
      <c r="D759" s="13" t="s">
        <v>34</v>
      </c>
      <c r="E759">
        <f>1-E746</f>
        <v>0.35348690000000005</v>
      </c>
      <c r="G759" s="12" t="s">
        <v>37</v>
      </c>
      <c r="H759">
        <f>Matrix!I4</f>
        <v>0.57393729999999998</v>
      </c>
      <c r="J759">
        <f>B756*B759*B762*B765*E759*E762*H759</f>
        <v>4.3829964887255801E-3</v>
      </c>
    </row>
    <row r="760" spans="1:10" x14ac:dyDescent="0.35">
      <c r="A760" s="13" t="s">
        <v>35</v>
      </c>
      <c r="D760" s="12" t="s">
        <v>33</v>
      </c>
      <c r="G760" s="13" t="s">
        <v>33</v>
      </c>
    </row>
    <row r="762" spans="1:10" x14ac:dyDescent="0.35">
      <c r="A762" s="12" t="s">
        <v>37</v>
      </c>
      <c r="B762">
        <f>B749</f>
        <v>0.42528820000000001</v>
      </c>
      <c r="D762" s="12" t="s">
        <v>37</v>
      </c>
      <c r="E762">
        <f>E749</f>
        <v>0.42094389999999998</v>
      </c>
    </row>
    <row r="763" spans="1:10" x14ac:dyDescent="0.35">
      <c r="A763" s="13" t="s">
        <v>38</v>
      </c>
      <c r="D763" s="13" t="s">
        <v>39</v>
      </c>
    </row>
    <row r="765" spans="1:10" x14ac:dyDescent="0.35">
      <c r="A765" s="13" t="s">
        <v>36</v>
      </c>
      <c r="B765">
        <f>B752</f>
        <v>0.61550689999999997</v>
      </c>
    </row>
    <row r="766" spans="1:10" x14ac:dyDescent="0.35">
      <c r="A766" s="12" t="s">
        <v>39</v>
      </c>
    </row>
    <row r="769" spans="1:10" x14ac:dyDescent="0.35">
      <c r="A769" s="13" t="s">
        <v>32</v>
      </c>
      <c r="B769">
        <f>B756</f>
        <v>0.38612740000000001</v>
      </c>
    </row>
    <row r="770" spans="1:10" x14ac:dyDescent="0.35">
      <c r="A770" s="12" t="s">
        <v>33</v>
      </c>
    </row>
    <row r="772" spans="1:10" x14ac:dyDescent="0.35">
      <c r="A772" s="12" t="s">
        <v>34</v>
      </c>
      <c r="B772">
        <f>B759</f>
        <v>0.5077644</v>
      </c>
      <c r="D772" s="13" t="s">
        <v>34</v>
      </c>
      <c r="E772">
        <f>E759</f>
        <v>0.35348690000000005</v>
      </c>
      <c r="G772" s="13" t="s">
        <v>37</v>
      </c>
      <c r="H772">
        <f>1-H759</f>
        <v>0.42606270000000002</v>
      </c>
      <c r="J772">
        <f>B769*B772*B775*B778*E772*E775*H772</f>
        <v>3.2537200807073183E-3</v>
      </c>
    </row>
    <row r="773" spans="1:10" x14ac:dyDescent="0.35">
      <c r="A773" s="13" t="s">
        <v>35</v>
      </c>
      <c r="D773" s="12" t="s">
        <v>33</v>
      </c>
      <c r="G773" s="12" t="s">
        <v>33</v>
      </c>
    </row>
    <row r="775" spans="1:10" x14ac:dyDescent="0.35">
      <c r="A775" s="12" t="s">
        <v>37</v>
      </c>
      <c r="B775">
        <f>B762</f>
        <v>0.42528820000000001</v>
      </c>
      <c r="D775" s="12" t="s">
        <v>37</v>
      </c>
      <c r="E775">
        <f>E762</f>
        <v>0.42094389999999998</v>
      </c>
    </row>
    <row r="776" spans="1:10" x14ac:dyDescent="0.35">
      <c r="A776" s="13" t="s">
        <v>38</v>
      </c>
      <c r="D776" s="13" t="s">
        <v>39</v>
      </c>
    </row>
    <row r="778" spans="1:10" x14ac:dyDescent="0.35">
      <c r="A778" s="13" t="s">
        <v>36</v>
      </c>
      <c r="B778">
        <f>B765</f>
        <v>0.61550689999999997</v>
      </c>
    </row>
    <row r="779" spans="1:10" x14ac:dyDescent="0.35">
      <c r="A779" s="12" t="s">
        <v>39</v>
      </c>
    </row>
    <row r="780" spans="1:10" x14ac:dyDescent="0.35">
      <c r="A780" s="14"/>
      <c r="B780" s="14"/>
      <c r="C780" s="14"/>
      <c r="D780" s="14"/>
      <c r="E780" s="14"/>
      <c r="F780" s="14"/>
      <c r="G780" s="14"/>
      <c r="H780" s="14"/>
    </row>
    <row r="782" spans="1:10" x14ac:dyDescent="0.35">
      <c r="A782" s="13" t="s">
        <v>32</v>
      </c>
      <c r="B782">
        <f>B769</f>
        <v>0.38612740000000001</v>
      </c>
    </row>
    <row r="783" spans="1:10" x14ac:dyDescent="0.35">
      <c r="A783" s="12" t="s">
        <v>33</v>
      </c>
    </row>
    <row r="785" spans="1:10" x14ac:dyDescent="0.35">
      <c r="A785" s="12" t="s">
        <v>34</v>
      </c>
      <c r="B785">
        <f>B772</f>
        <v>0.5077644</v>
      </c>
      <c r="D785" s="12" t="s">
        <v>34</v>
      </c>
      <c r="E785">
        <f>1-E772</f>
        <v>0.64651309999999995</v>
      </c>
      <c r="G785" s="12" t="s">
        <v>34</v>
      </c>
      <c r="H785">
        <f>Matrix!F3</f>
        <v>0.52183590000000002</v>
      </c>
      <c r="J785">
        <f>B782*B785*B788*B791*E785*E788*H785</f>
        <v>1.0026308233544405E-2</v>
      </c>
    </row>
    <row r="786" spans="1:10" x14ac:dyDescent="0.35">
      <c r="A786" s="13" t="s">
        <v>35</v>
      </c>
      <c r="D786" s="13" t="s">
        <v>33</v>
      </c>
      <c r="G786" s="13" t="s">
        <v>39</v>
      </c>
    </row>
    <row r="788" spans="1:10" x14ac:dyDescent="0.35">
      <c r="A788" s="12" t="s">
        <v>37</v>
      </c>
      <c r="B788">
        <f>B775</f>
        <v>0.42528820000000001</v>
      </c>
      <c r="D788" s="13" t="s">
        <v>37</v>
      </c>
      <c r="E788">
        <f>1-E775</f>
        <v>0.57905610000000007</v>
      </c>
    </row>
    <row r="789" spans="1:10" x14ac:dyDescent="0.35">
      <c r="A789" s="13" t="s">
        <v>38</v>
      </c>
      <c r="D789" s="12" t="s">
        <v>39</v>
      </c>
    </row>
    <row r="791" spans="1:10" x14ac:dyDescent="0.35">
      <c r="A791" s="13" t="s">
        <v>36</v>
      </c>
      <c r="B791">
        <f>B778</f>
        <v>0.61550689999999997</v>
      </c>
    </row>
    <row r="792" spans="1:10" x14ac:dyDescent="0.35">
      <c r="A792" s="12" t="s">
        <v>39</v>
      </c>
    </row>
    <row r="795" spans="1:10" x14ac:dyDescent="0.35">
      <c r="A795" s="13" t="s">
        <v>32</v>
      </c>
      <c r="B795">
        <f>B782</f>
        <v>0.38612740000000001</v>
      </c>
    </row>
    <row r="796" spans="1:10" x14ac:dyDescent="0.35">
      <c r="A796" s="12" t="s">
        <v>33</v>
      </c>
    </row>
    <row r="798" spans="1:10" x14ac:dyDescent="0.35">
      <c r="A798" s="12" t="s">
        <v>34</v>
      </c>
      <c r="B798">
        <f>B785</f>
        <v>0.5077644</v>
      </c>
      <c r="D798" s="12" t="s">
        <v>34</v>
      </c>
      <c r="E798">
        <f>E785</f>
        <v>0.64651309999999995</v>
      </c>
      <c r="G798" s="13" t="s">
        <v>34</v>
      </c>
      <c r="H798">
        <f>1-H785</f>
        <v>0.47816409999999998</v>
      </c>
      <c r="J798">
        <f>B795*B798*B801*B804*E798*E801*H798</f>
        <v>9.1872189184671865E-3</v>
      </c>
    </row>
    <row r="799" spans="1:10" x14ac:dyDescent="0.35">
      <c r="A799" s="13" t="s">
        <v>35</v>
      </c>
      <c r="D799" s="13" t="s">
        <v>33</v>
      </c>
      <c r="G799" s="12" t="s">
        <v>39</v>
      </c>
    </row>
    <row r="801" spans="1:10" x14ac:dyDescent="0.35">
      <c r="A801" s="12" t="s">
        <v>37</v>
      </c>
      <c r="B801">
        <f>B788</f>
        <v>0.42528820000000001</v>
      </c>
      <c r="D801" s="13" t="s">
        <v>37</v>
      </c>
      <c r="E801">
        <f>E788</f>
        <v>0.57905610000000007</v>
      </c>
    </row>
    <row r="802" spans="1:10" x14ac:dyDescent="0.35">
      <c r="A802" s="13" t="s">
        <v>38</v>
      </c>
      <c r="D802" s="12" t="s">
        <v>39</v>
      </c>
    </row>
    <row r="804" spans="1:10" x14ac:dyDescent="0.35">
      <c r="A804" s="13" t="s">
        <v>36</v>
      </c>
      <c r="B804">
        <f>B791</f>
        <v>0.61550689999999997</v>
      </c>
    </row>
    <row r="805" spans="1:10" x14ac:dyDescent="0.35">
      <c r="A805" s="12" t="s">
        <v>39</v>
      </c>
    </row>
    <row r="806" spans="1:10" x14ac:dyDescent="0.35">
      <c r="A806" s="14"/>
      <c r="B806" s="14"/>
      <c r="C806" s="14"/>
      <c r="D806" s="14"/>
      <c r="E806" s="14"/>
      <c r="F806" s="14"/>
      <c r="G806" s="14"/>
      <c r="H806" s="14"/>
    </row>
    <row r="808" spans="1:10" x14ac:dyDescent="0.35">
      <c r="A808" s="13" t="s">
        <v>32</v>
      </c>
      <c r="B808">
        <f>B795</f>
        <v>0.38612740000000001</v>
      </c>
    </row>
    <row r="809" spans="1:10" x14ac:dyDescent="0.35">
      <c r="A809" s="12" t="s">
        <v>33</v>
      </c>
    </row>
    <row r="811" spans="1:10" x14ac:dyDescent="0.35">
      <c r="A811" s="12" t="s">
        <v>34</v>
      </c>
      <c r="B811">
        <f>B798</f>
        <v>0.5077644</v>
      </c>
      <c r="D811" s="13" t="s">
        <v>34</v>
      </c>
      <c r="E811">
        <f>1-E798</f>
        <v>0.35348690000000005</v>
      </c>
      <c r="G811" s="12" t="s">
        <v>39</v>
      </c>
      <c r="H811">
        <f>Matrix!I6</f>
        <v>0.65726530000000005</v>
      </c>
      <c r="J811">
        <f>B808*B811*B814*B817*E811*E814*H811</f>
        <v>6.9046838420382299E-3</v>
      </c>
    </row>
    <row r="812" spans="1:10" x14ac:dyDescent="0.35">
      <c r="A812" s="13" t="s">
        <v>35</v>
      </c>
      <c r="D812" s="12" t="s">
        <v>33</v>
      </c>
      <c r="G812" s="13" t="s">
        <v>33</v>
      </c>
    </row>
    <row r="814" spans="1:10" x14ac:dyDescent="0.35">
      <c r="A814" s="12" t="s">
        <v>37</v>
      </c>
      <c r="B814">
        <f>B801</f>
        <v>0.42528820000000001</v>
      </c>
      <c r="D814" s="13" t="s">
        <v>37</v>
      </c>
      <c r="E814">
        <f>E801</f>
        <v>0.57905610000000007</v>
      </c>
    </row>
    <row r="815" spans="1:10" x14ac:dyDescent="0.35">
      <c r="A815" s="13" t="s">
        <v>38</v>
      </c>
      <c r="D815" s="12" t="s">
        <v>39</v>
      </c>
    </row>
    <row r="817" spans="1:10" x14ac:dyDescent="0.35">
      <c r="A817" s="13" t="s">
        <v>36</v>
      </c>
      <c r="B817">
        <f>B804</f>
        <v>0.61550689999999997</v>
      </c>
    </row>
    <row r="818" spans="1:10" x14ac:dyDescent="0.35">
      <c r="A818" s="12" t="s">
        <v>39</v>
      </c>
    </row>
    <row r="821" spans="1:10" x14ac:dyDescent="0.35">
      <c r="A821" s="13" t="s">
        <v>32</v>
      </c>
      <c r="B821">
        <f>B808</f>
        <v>0.38612740000000001</v>
      </c>
    </row>
    <row r="822" spans="1:10" x14ac:dyDescent="0.35">
      <c r="A822" s="12" t="s">
        <v>33</v>
      </c>
    </row>
    <row r="824" spans="1:10" x14ac:dyDescent="0.35">
      <c r="A824" s="12" t="s">
        <v>34</v>
      </c>
      <c r="B824">
        <f>B811</f>
        <v>0.5077644</v>
      </c>
      <c r="D824" s="13" t="s">
        <v>34</v>
      </c>
      <c r="E824">
        <f>E811</f>
        <v>0.35348690000000005</v>
      </c>
      <c r="G824" s="13" t="s">
        <v>39</v>
      </c>
      <c r="H824">
        <f>1-H811</f>
        <v>0.34273469999999995</v>
      </c>
      <c r="J824">
        <f>B821*B824*B827*B830*E824*E827*H824</f>
        <v>3.600486356416229E-3</v>
      </c>
    </row>
    <row r="825" spans="1:10" x14ac:dyDescent="0.35">
      <c r="A825" s="13" t="s">
        <v>35</v>
      </c>
      <c r="D825" s="12" t="s">
        <v>33</v>
      </c>
      <c r="G825" s="12" t="s">
        <v>33</v>
      </c>
    </row>
    <row r="827" spans="1:10" x14ac:dyDescent="0.35">
      <c r="A827" s="12" t="s">
        <v>37</v>
      </c>
      <c r="B827">
        <f>B814</f>
        <v>0.42528820000000001</v>
      </c>
      <c r="D827" s="13" t="s">
        <v>37</v>
      </c>
      <c r="E827">
        <f>E814</f>
        <v>0.57905610000000007</v>
      </c>
    </row>
    <row r="828" spans="1:10" x14ac:dyDescent="0.35">
      <c r="A828" s="13" t="s">
        <v>38</v>
      </c>
      <c r="D828" s="12" t="s">
        <v>39</v>
      </c>
    </row>
    <row r="830" spans="1:10" x14ac:dyDescent="0.35">
      <c r="A830" s="13" t="s">
        <v>36</v>
      </c>
      <c r="B830">
        <f>B817</f>
        <v>0.61550689999999997</v>
      </c>
    </row>
    <row r="831" spans="1:10" x14ac:dyDescent="0.35">
      <c r="A831" s="12" t="s">
        <v>39</v>
      </c>
    </row>
    <row r="832" spans="1:10" x14ac:dyDescent="0.35">
      <c r="A832" s="14"/>
      <c r="B832" s="14"/>
      <c r="C832" s="14"/>
      <c r="D832" s="14"/>
      <c r="E832" s="14"/>
      <c r="F832" s="14"/>
      <c r="G832" s="14"/>
      <c r="H832" s="14"/>
    </row>
    <row r="834" spans="1:10" x14ac:dyDescent="0.35">
      <c r="A834" s="12" t="s">
        <v>32</v>
      </c>
      <c r="B834">
        <f>1-B821</f>
        <v>0.61387259999999999</v>
      </c>
    </row>
    <row r="835" spans="1:10" x14ac:dyDescent="0.35">
      <c r="A835" s="13" t="s">
        <v>33</v>
      </c>
    </row>
    <row r="837" spans="1:10" x14ac:dyDescent="0.35">
      <c r="A837" s="13" t="s">
        <v>34</v>
      </c>
      <c r="B837">
        <f>1-B824</f>
        <v>0.4922356</v>
      </c>
      <c r="D837" s="12" t="s">
        <v>32</v>
      </c>
      <c r="E837">
        <f>Matrix!H2</f>
        <v>0.46737770000000001</v>
      </c>
      <c r="G837" s="12" t="s">
        <v>32</v>
      </c>
      <c r="H837">
        <f>Matrix!E2</f>
        <v>0.58436160000000004</v>
      </c>
      <c r="J837">
        <f>B834*B837*B840*B843*E837*E840*H837</f>
        <v>7.1340529314346743E-3</v>
      </c>
    </row>
    <row r="838" spans="1:10" x14ac:dyDescent="0.35">
      <c r="A838" s="12" t="s">
        <v>35</v>
      </c>
      <c r="D838" s="13" t="s">
        <v>35</v>
      </c>
      <c r="G838" s="13" t="s">
        <v>36</v>
      </c>
    </row>
    <row r="840" spans="1:10" x14ac:dyDescent="0.35">
      <c r="A840" s="13" t="s">
        <v>37</v>
      </c>
      <c r="B840">
        <f>1-B827</f>
        <v>0.57471179999999999</v>
      </c>
      <c r="D840" s="12" t="s">
        <v>36</v>
      </c>
      <c r="E840">
        <f>Matrix!G5</f>
        <v>0.39119809999999999</v>
      </c>
    </row>
    <row r="841" spans="1:10" x14ac:dyDescent="0.35">
      <c r="A841" s="12" t="s">
        <v>38</v>
      </c>
      <c r="D841" s="13" t="s">
        <v>38</v>
      </c>
    </row>
    <row r="843" spans="1:10" x14ac:dyDescent="0.35">
      <c r="A843" s="12" t="s">
        <v>36</v>
      </c>
      <c r="B843">
        <f>1-B830</f>
        <v>0.38449310000000003</v>
      </c>
    </row>
    <row r="844" spans="1:10" x14ac:dyDescent="0.35">
      <c r="A844" s="13" t="s">
        <v>39</v>
      </c>
    </row>
    <row r="847" spans="1:10" x14ac:dyDescent="0.35">
      <c r="A847" s="12" t="s">
        <v>32</v>
      </c>
      <c r="B847">
        <f>B834</f>
        <v>0.61387259999999999</v>
      </c>
    </row>
    <row r="848" spans="1:10" x14ac:dyDescent="0.35">
      <c r="A848" s="13" t="s">
        <v>33</v>
      </c>
    </row>
    <row r="850" spans="1:10" x14ac:dyDescent="0.35">
      <c r="A850" s="13" t="s">
        <v>34</v>
      </c>
      <c r="B850">
        <f>B837</f>
        <v>0.4922356</v>
      </c>
      <c r="D850" s="12" t="s">
        <v>32</v>
      </c>
      <c r="E850">
        <f>E837</f>
        <v>0.46737770000000001</v>
      </c>
      <c r="G850" s="13" t="s">
        <v>32</v>
      </c>
      <c r="H850">
        <f>1-H837</f>
        <v>0.41563839999999996</v>
      </c>
      <c r="J850">
        <f>B847*B850*B853*B856*E850*E853*H850</f>
        <v>5.0742320267738623E-3</v>
      </c>
    </row>
    <row r="851" spans="1:10" x14ac:dyDescent="0.35">
      <c r="A851" s="12" t="s">
        <v>35</v>
      </c>
      <c r="D851" s="13" t="s">
        <v>35</v>
      </c>
      <c r="G851" s="12" t="s">
        <v>36</v>
      </c>
    </row>
    <row r="853" spans="1:10" x14ac:dyDescent="0.35">
      <c r="A853" s="13" t="s">
        <v>37</v>
      </c>
      <c r="B853">
        <f>B840</f>
        <v>0.57471179999999999</v>
      </c>
      <c r="D853" s="12" t="s">
        <v>36</v>
      </c>
      <c r="E853">
        <f>E840</f>
        <v>0.39119809999999999</v>
      </c>
    </row>
    <row r="854" spans="1:10" x14ac:dyDescent="0.35">
      <c r="A854" s="12" t="s">
        <v>38</v>
      </c>
      <c r="D854" s="13" t="s">
        <v>38</v>
      </c>
    </row>
    <row r="856" spans="1:10" x14ac:dyDescent="0.35">
      <c r="A856" s="12" t="s">
        <v>36</v>
      </c>
      <c r="B856">
        <f>B843</f>
        <v>0.38449310000000003</v>
      </c>
    </row>
    <row r="857" spans="1:10" x14ac:dyDescent="0.35">
      <c r="A857" s="13" t="s">
        <v>39</v>
      </c>
    </row>
    <row r="858" spans="1:10" x14ac:dyDescent="0.35">
      <c r="A858" s="14"/>
      <c r="B858" s="14"/>
      <c r="C858" s="14"/>
      <c r="D858" s="14"/>
      <c r="E858" s="14"/>
      <c r="F858" s="14"/>
      <c r="G858" s="14"/>
      <c r="H858" s="14"/>
    </row>
    <row r="860" spans="1:10" x14ac:dyDescent="0.35">
      <c r="A860" s="12" t="s">
        <v>32</v>
      </c>
      <c r="B860">
        <f>B847</f>
        <v>0.61387259999999999</v>
      </c>
    </row>
    <row r="861" spans="1:10" x14ac:dyDescent="0.35">
      <c r="A861" s="13" t="s">
        <v>33</v>
      </c>
    </row>
    <row r="863" spans="1:10" x14ac:dyDescent="0.35">
      <c r="A863" s="13" t="s">
        <v>34</v>
      </c>
      <c r="B863">
        <f>B850</f>
        <v>0.4922356</v>
      </c>
      <c r="D863" s="13" t="s">
        <v>32</v>
      </c>
      <c r="E863">
        <f>1-E850</f>
        <v>0.53262229999999999</v>
      </c>
      <c r="G863" s="12" t="s">
        <v>36</v>
      </c>
      <c r="H863">
        <f>Matrix!H5</f>
        <v>0.38675100000000001</v>
      </c>
      <c r="J863">
        <f>B860*B863*B866*B869*E863*E866*H863</f>
        <v>5.3806836826501558E-3</v>
      </c>
    </row>
    <row r="864" spans="1:10" x14ac:dyDescent="0.35">
      <c r="A864" s="12" t="s">
        <v>35</v>
      </c>
      <c r="D864" s="12" t="s">
        <v>35</v>
      </c>
      <c r="G864" s="13" t="s">
        <v>35</v>
      </c>
    </row>
    <row r="866" spans="1:10" x14ac:dyDescent="0.35">
      <c r="A866" s="13" t="s">
        <v>37</v>
      </c>
      <c r="B866">
        <f>B853</f>
        <v>0.57471179999999999</v>
      </c>
      <c r="D866" s="12" t="s">
        <v>36</v>
      </c>
      <c r="E866">
        <f>E853</f>
        <v>0.39119809999999999</v>
      </c>
    </row>
    <row r="867" spans="1:10" x14ac:dyDescent="0.35">
      <c r="A867" s="12" t="s">
        <v>38</v>
      </c>
      <c r="D867" s="13" t="s">
        <v>38</v>
      </c>
    </row>
    <row r="869" spans="1:10" x14ac:dyDescent="0.35">
      <c r="A869" s="12" t="s">
        <v>36</v>
      </c>
      <c r="B869">
        <f>B856</f>
        <v>0.38449310000000003</v>
      </c>
    </row>
    <row r="870" spans="1:10" x14ac:dyDescent="0.35">
      <c r="A870" s="13" t="s">
        <v>39</v>
      </c>
    </row>
    <row r="873" spans="1:10" x14ac:dyDescent="0.35">
      <c r="A873" s="12" t="s">
        <v>32</v>
      </c>
      <c r="B873">
        <f>B860</f>
        <v>0.61387259999999999</v>
      </c>
    </row>
    <row r="874" spans="1:10" x14ac:dyDescent="0.35">
      <c r="A874" s="13" t="s">
        <v>33</v>
      </c>
    </row>
    <row r="876" spans="1:10" x14ac:dyDescent="0.35">
      <c r="A876" s="13" t="s">
        <v>34</v>
      </c>
      <c r="B876">
        <f>B863</f>
        <v>0.4922356</v>
      </c>
      <c r="D876" s="13" t="s">
        <v>32</v>
      </c>
      <c r="E876">
        <f>E863</f>
        <v>0.53262229999999999</v>
      </c>
      <c r="G876" s="13" t="s">
        <v>36</v>
      </c>
      <c r="H876">
        <f>1-H863</f>
        <v>0.61324899999999993</v>
      </c>
      <c r="J876">
        <f>B873*B876*B879*B882*E876*E879*H876</f>
        <v>8.5318431954966509E-3</v>
      </c>
    </row>
    <row r="877" spans="1:10" x14ac:dyDescent="0.35">
      <c r="A877" s="12" t="s">
        <v>35</v>
      </c>
      <c r="D877" s="12" t="s">
        <v>35</v>
      </c>
      <c r="G877" s="12" t="s">
        <v>35</v>
      </c>
    </row>
    <row r="879" spans="1:10" x14ac:dyDescent="0.35">
      <c r="A879" s="13" t="s">
        <v>37</v>
      </c>
      <c r="B879">
        <f>B866</f>
        <v>0.57471179999999999</v>
      </c>
      <c r="D879" s="12" t="s">
        <v>36</v>
      </c>
      <c r="E879">
        <f>E866</f>
        <v>0.39119809999999999</v>
      </c>
    </row>
    <row r="880" spans="1:10" x14ac:dyDescent="0.35">
      <c r="A880" s="12" t="s">
        <v>38</v>
      </c>
      <c r="D880" s="13" t="s">
        <v>38</v>
      </c>
    </row>
    <row r="882" spans="1:10" x14ac:dyDescent="0.35">
      <c r="A882" s="12" t="s">
        <v>36</v>
      </c>
      <c r="B882">
        <f>B869</f>
        <v>0.38449310000000003</v>
      </c>
    </row>
    <row r="883" spans="1:10" x14ac:dyDescent="0.35">
      <c r="A883" s="13" t="s">
        <v>39</v>
      </c>
    </row>
    <row r="884" spans="1:10" x14ac:dyDescent="0.35">
      <c r="A884" s="14"/>
      <c r="B884" s="14"/>
      <c r="C884" s="14"/>
      <c r="D884" s="14"/>
      <c r="E884" s="14"/>
      <c r="F884" s="14"/>
      <c r="G884" s="14"/>
      <c r="H884" s="14"/>
    </row>
    <row r="886" spans="1:10" x14ac:dyDescent="0.35">
      <c r="A886" s="12" t="s">
        <v>32</v>
      </c>
      <c r="B886">
        <f>B873</f>
        <v>0.61387259999999999</v>
      </c>
    </row>
    <row r="887" spans="1:10" x14ac:dyDescent="0.35">
      <c r="A887" s="13" t="s">
        <v>33</v>
      </c>
    </row>
    <row r="889" spans="1:10" x14ac:dyDescent="0.35">
      <c r="A889" s="13" t="s">
        <v>34</v>
      </c>
      <c r="B889">
        <f>B876</f>
        <v>0.4922356</v>
      </c>
      <c r="D889" s="12" t="s">
        <v>32</v>
      </c>
      <c r="E889">
        <f>1-E876</f>
        <v>0.46737770000000001</v>
      </c>
      <c r="G889" s="12" t="s">
        <v>32</v>
      </c>
      <c r="H889">
        <f>Matrix!G2</f>
        <v>0.47288770000000002</v>
      </c>
      <c r="J889">
        <f>B886*B889*B892*B895*E889*E892*H889</f>
        <v>8.9844591435245449E-3</v>
      </c>
    </row>
    <row r="890" spans="1:10" x14ac:dyDescent="0.35">
      <c r="A890" s="12" t="s">
        <v>35</v>
      </c>
      <c r="D890" s="13" t="s">
        <v>35</v>
      </c>
      <c r="G890" s="13" t="s">
        <v>38</v>
      </c>
    </row>
    <row r="892" spans="1:10" x14ac:dyDescent="0.35">
      <c r="A892" s="13" t="s">
        <v>37</v>
      </c>
      <c r="B892">
        <f>B879</f>
        <v>0.57471179999999999</v>
      </c>
      <c r="D892" s="13" t="s">
        <v>36</v>
      </c>
      <c r="E892">
        <f>1-E879</f>
        <v>0.60880190000000001</v>
      </c>
    </row>
    <row r="893" spans="1:10" x14ac:dyDescent="0.35">
      <c r="A893" s="12" t="s">
        <v>38</v>
      </c>
      <c r="D893" s="12" t="s">
        <v>38</v>
      </c>
    </row>
    <row r="895" spans="1:10" x14ac:dyDescent="0.35">
      <c r="A895" s="12" t="s">
        <v>36</v>
      </c>
      <c r="B895">
        <f>B882</f>
        <v>0.38449310000000003</v>
      </c>
    </row>
    <row r="896" spans="1:10" x14ac:dyDescent="0.35">
      <c r="A896" s="13" t="s">
        <v>39</v>
      </c>
    </row>
    <row r="899" spans="1:10" x14ac:dyDescent="0.35">
      <c r="A899" s="12" t="s">
        <v>32</v>
      </c>
      <c r="B899">
        <f>B886</f>
        <v>0.61387259999999999</v>
      </c>
    </row>
    <row r="900" spans="1:10" x14ac:dyDescent="0.35">
      <c r="A900" s="13" t="s">
        <v>33</v>
      </c>
    </row>
    <row r="902" spans="1:10" x14ac:dyDescent="0.35">
      <c r="A902" s="13" t="s">
        <v>34</v>
      </c>
      <c r="B902">
        <f>B889</f>
        <v>0.4922356</v>
      </c>
      <c r="D902" s="12" t="s">
        <v>32</v>
      </c>
      <c r="E902">
        <f>E889</f>
        <v>0.46737770000000001</v>
      </c>
      <c r="G902" s="13" t="s">
        <v>32</v>
      </c>
      <c r="H902">
        <f>1-H889</f>
        <v>0.52711229999999998</v>
      </c>
      <c r="J902">
        <f>B899*B902*B905*B908*E902*E905*H902</f>
        <v>1.0014679856124939E-2</v>
      </c>
    </row>
    <row r="903" spans="1:10" x14ac:dyDescent="0.35">
      <c r="A903" s="12" t="s">
        <v>35</v>
      </c>
      <c r="D903" s="13" t="s">
        <v>35</v>
      </c>
      <c r="G903" s="12" t="s">
        <v>38</v>
      </c>
    </row>
    <row r="905" spans="1:10" x14ac:dyDescent="0.35">
      <c r="A905" s="13" t="s">
        <v>37</v>
      </c>
      <c r="B905">
        <f>B892</f>
        <v>0.57471179999999999</v>
      </c>
      <c r="D905" s="13" t="s">
        <v>36</v>
      </c>
      <c r="E905">
        <f>E892</f>
        <v>0.60880190000000001</v>
      </c>
    </row>
    <row r="906" spans="1:10" x14ac:dyDescent="0.35">
      <c r="A906" s="12" t="s">
        <v>38</v>
      </c>
      <c r="D906" s="12" t="s">
        <v>38</v>
      </c>
    </row>
    <row r="908" spans="1:10" x14ac:dyDescent="0.35">
      <c r="A908" s="12" t="s">
        <v>36</v>
      </c>
      <c r="B908">
        <f>B895</f>
        <v>0.38449310000000003</v>
      </c>
    </row>
    <row r="909" spans="1:10" x14ac:dyDescent="0.35">
      <c r="A909" s="13" t="s">
        <v>39</v>
      </c>
    </row>
    <row r="910" spans="1:10" x14ac:dyDescent="0.35">
      <c r="A910" s="14"/>
      <c r="B910" s="14"/>
      <c r="C910" s="14"/>
      <c r="D910" s="14"/>
      <c r="E910" s="14"/>
      <c r="F910" s="14"/>
      <c r="G910" s="14"/>
      <c r="H910" s="14"/>
    </row>
    <row r="912" spans="1:10" x14ac:dyDescent="0.35">
      <c r="A912" s="12" t="s">
        <v>32</v>
      </c>
      <c r="B912">
        <f>B899</f>
        <v>0.61387259999999999</v>
      </c>
    </row>
    <row r="913" spans="1:10" x14ac:dyDescent="0.35">
      <c r="A913" s="13" t="s">
        <v>33</v>
      </c>
    </row>
    <row r="915" spans="1:10" x14ac:dyDescent="0.35">
      <c r="A915" s="13" t="s">
        <v>34</v>
      </c>
      <c r="B915">
        <f>B902</f>
        <v>0.4922356</v>
      </c>
      <c r="D915" s="13" t="s">
        <v>32</v>
      </c>
      <c r="E915">
        <f>1-E902</f>
        <v>0.53262229999999999</v>
      </c>
      <c r="G915" s="12" t="s">
        <v>38</v>
      </c>
      <c r="H915">
        <f>Matrix!H7</f>
        <v>0.4966912</v>
      </c>
      <c r="J915">
        <f>B912*B915*B918*B921*E915*E918*H915</f>
        <v>1.0754042395954864E-2</v>
      </c>
    </row>
    <row r="916" spans="1:10" x14ac:dyDescent="0.35">
      <c r="A916" s="12" t="s">
        <v>35</v>
      </c>
      <c r="D916" s="12" t="s">
        <v>35</v>
      </c>
      <c r="G916" s="13" t="s">
        <v>35</v>
      </c>
    </row>
    <row r="918" spans="1:10" x14ac:dyDescent="0.35">
      <c r="A918" s="13" t="s">
        <v>37</v>
      </c>
      <c r="B918">
        <f>B905</f>
        <v>0.57471179999999999</v>
      </c>
      <c r="D918" s="13" t="s">
        <v>36</v>
      </c>
      <c r="E918">
        <f>E905</f>
        <v>0.60880190000000001</v>
      </c>
    </row>
    <row r="919" spans="1:10" x14ac:dyDescent="0.35">
      <c r="A919" s="12" t="s">
        <v>38</v>
      </c>
      <c r="D919" s="12" t="s">
        <v>38</v>
      </c>
    </row>
    <row r="921" spans="1:10" x14ac:dyDescent="0.35">
      <c r="A921" s="12" t="s">
        <v>36</v>
      </c>
      <c r="B921">
        <f>B908</f>
        <v>0.38449310000000003</v>
      </c>
    </row>
    <row r="922" spans="1:10" x14ac:dyDescent="0.35">
      <c r="A922" s="13" t="s">
        <v>39</v>
      </c>
    </row>
    <row r="925" spans="1:10" x14ac:dyDescent="0.35">
      <c r="A925" s="12" t="s">
        <v>32</v>
      </c>
      <c r="B925">
        <f>B912</f>
        <v>0.61387259999999999</v>
      </c>
    </row>
    <row r="926" spans="1:10" x14ac:dyDescent="0.35">
      <c r="A926" s="13" t="s">
        <v>33</v>
      </c>
    </row>
    <row r="928" spans="1:10" x14ac:dyDescent="0.35">
      <c r="A928" s="13" t="s">
        <v>34</v>
      </c>
      <c r="B928">
        <f>B915</f>
        <v>0.4922356</v>
      </c>
      <c r="D928" s="13" t="s">
        <v>32</v>
      </c>
      <c r="E928">
        <f>E915</f>
        <v>0.53262229999999999</v>
      </c>
      <c r="G928" s="13" t="s">
        <v>38</v>
      </c>
      <c r="H928">
        <f>1-H915</f>
        <v>0.5033088</v>
      </c>
      <c r="J928">
        <f>B925*B928*B931*B934*E928*E931*H928</f>
        <v>1.0897322468079097E-2</v>
      </c>
    </row>
    <row r="929" spans="1:10" x14ac:dyDescent="0.35">
      <c r="A929" s="12" t="s">
        <v>35</v>
      </c>
      <c r="D929" s="12" t="s">
        <v>35</v>
      </c>
      <c r="G929" s="12" t="s">
        <v>35</v>
      </c>
    </row>
    <row r="931" spans="1:10" x14ac:dyDescent="0.35">
      <c r="A931" s="13" t="s">
        <v>37</v>
      </c>
      <c r="B931">
        <f>B918</f>
        <v>0.57471179999999999</v>
      </c>
      <c r="D931" s="13" t="s">
        <v>36</v>
      </c>
      <c r="E931">
        <f>E918</f>
        <v>0.60880190000000001</v>
      </c>
    </row>
    <row r="932" spans="1:10" x14ac:dyDescent="0.35">
      <c r="A932" s="12" t="s">
        <v>38</v>
      </c>
      <c r="D932" s="12" t="s">
        <v>38</v>
      </c>
    </row>
    <row r="934" spans="1:10" x14ac:dyDescent="0.35">
      <c r="A934" s="12" t="s">
        <v>36</v>
      </c>
      <c r="B934">
        <f>B921</f>
        <v>0.38449310000000003</v>
      </c>
    </row>
    <row r="935" spans="1:10" x14ac:dyDescent="0.35">
      <c r="A935" s="13" t="s">
        <v>39</v>
      </c>
    </row>
    <row r="936" spans="1:10" x14ac:dyDescent="0.35">
      <c r="A936" s="14"/>
      <c r="B936" s="14"/>
      <c r="C936" s="14"/>
      <c r="D936" s="14"/>
      <c r="E936" s="14"/>
      <c r="F936" s="14"/>
      <c r="G936" s="14"/>
      <c r="H936" s="14"/>
    </row>
    <row r="938" spans="1:10" x14ac:dyDescent="0.35">
      <c r="A938" s="12" t="s">
        <v>32</v>
      </c>
      <c r="B938">
        <f>B925</f>
        <v>0.61387259999999999</v>
      </c>
    </row>
    <row r="939" spans="1:10" x14ac:dyDescent="0.35">
      <c r="A939" s="13" t="s">
        <v>33</v>
      </c>
    </row>
    <row r="941" spans="1:10" x14ac:dyDescent="0.35">
      <c r="A941" s="13" t="s">
        <v>34</v>
      </c>
      <c r="B941">
        <f>B928</f>
        <v>0.4922356</v>
      </c>
      <c r="D941" s="12" t="s">
        <v>32</v>
      </c>
      <c r="E941">
        <f>Matrix!H2</f>
        <v>0.46737770000000001</v>
      </c>
      <c r="G941" s="12" t="s">
        <v>32</v>
      </c>
      <c r="H941">
        <f>Matrix!D2</f>
        <v>0.54619640000000003</v>
      </c>
      <c r="J941">
        <f>B938*B941*B944*B947*E941*E944*H941</f>
        <v>8.4997972999151135E-3</v>
      </c>
    </row>
    <row r="942" spans="1:10" x14ac:dyDescent="0.35">
      <c r="A942" s="12" t="s">
        <v>35</v>
      </c>
      <c r="D942" s="13" t="s">
        <v>35</v>
      </c>
      <c r="G942" s="13" t="s">
        <v>37</v>
      </c>
    </row>
    <row r="944" spans="1:10" x14ac:dyDescent="0.35">
      <c r="A944" s="12" t="s">
        <v>37</v>
      </c>
      <c r="B944">
        <f>1-B931</f>
        <v>0.42528820000000001</v>
      </c>
      <c r="D944" s="12" t="s">
        <v>37</v>
      </c>
      <c r="E944">
        <f>Matrix!F4</f>
        <v>0.42094389999999998</v>
      </c>
    </row>
    <row r="945" spans="1:10" x14ac:dyDescent="0.35">
      <c r="A945" s="13" t="s">
        <v>38</v>
      </c>
      <c r="D945" s="13" t="s">
        <v>39</v>
      </c>
    </row>
    <row r="947" spans="1:10" x14ac:dyDescent="0.35">
      <c r="A947" s="13" t="s">
        <v>36</v>
      </c>
      <c r="B947">
        <f>1-B934</f>
        <v>0.61550689999999997</v>
      </c>
    </row>
    <row r="948" spans="1:10" x14ac:dyDescent="0.35">
      <c r="A948" s="12" t="s">
        <v>39</v>
      </c>
    </row>
    <row r="951" spans="1:10" x14ac:dyDescent="0.35">
      <c r="A951" s="12" t="s">
        <v>32</v>
      </c>
      <c r="B951">
        <f>B938</f>
        <v>0.61387259999999999</v>
      </c>
    </row>
    <row r="952" spans="1:10" x14ac:dyDescent="0.35">
      <c r="A952" s="13" t="s">
        <v>33</v>
      </c>
    </row>
    <row r="954" spans="1:10" x14ac:dyDescent="0.35">
      <c r="A954" s="13" t="s">
        <v>34</v>
      </c>
      <c r="B954">
        <f>B941</f>
        <v>0.4922356</v>
      </c>
      <c r="D954" s="12" t="s">
        <v>32</v>
      </c>
      <c r="E954">
        <f>E941</f>
        <v>0.46737770000000001</v>
      </c>
      <c r="G954" s="13" t="s">
        <v>32</v>
      </c>
      <c r="H954">
        <f>1-H941</f>
        <v>0.45380359999999997</v>
      </c>
      <c r="J954">
        <f>B951*B954*B957*B960*E954*E957*H954</f>
        <v>7.061999335718357E-3</v>
      </c>
    </row>
    <row r="955" spans="1:10" x14ac:dyDescent="0.35">
      <c r="A955" s="12" t="s">
        <v>35</v>
      </c>
      <c r="D955" s="13" t="s">
        <v>35</v>
      </c>
      <c r="G955" s="12" t="s">
        <v>37</v>
      </c>
    </row>
    <row r="957" spans="1:10" x14ac:dyDescent="0.35">
      <c r="A957" s="12" t="s">
        <v>37</v>
      </c>
      <c r="B957">
        <f>B944</f>
        <v>0.42528820000000001</v>
      </c>
      <c r="D957" s="12" t="s">
        <v>37</v>
      </c>
      <c r="E957">
        <f>E944</f>
        <v>0.42094389999999998</v>
      </c>
    </row>
    <row r="958" spans="1:10" x14ac:dyDescent="0.35">
      <c r="A958" s="13" t="s">
        <v>38</v>
      </c>
      <c r="D958" s="13" t="s">
        <v>39</v>
      </c>
    </row>
    <row r="960" spans="1:10" x14ac:dyDescent="0.35">
      <c r="A960" s="13" t="s">
        <v>36</v>
      </c>
      <c r="B960">
        <f>B947</f>
        <v>0.61550689999999997</v>
      </c>
    </row>
    <row r="961" spans="1:10" x14ac:dyDescent="0.35">
      <c r="A961" s="12" t="s">
        <v>39</v>
      </c>
    </row>
    <row r="962" spans="1:10" x14ac:dyDescent="0.35">
      <c r="A962" s="14"/>
      <c r="B962" s="14"/>
      <c r="C962" s="14"/>
      <c r="D962" s="14"/>
      <c r="E962" s="14"/>
      <c r="F962" s="14"/>
      <c r="G962" s="14"/>
      <c r="H962" s="14"/>
    </row>
    <row r="964" spans="1:10" x14ac:dyDescent="0.35">
      <c r="A964" s="12" t="s">
        <v>32</v>
      </c>
      <c r="B964">
        <f>B951</f>
        <v>0.61387259999999999</v>
      </c>
    </row>
    <row r="965" spans="1:10" x14ac:dyDescent="0.35">
      <c r="A965" s="13" t="s">
        <v>33</v>
      </c>
    </row>
    <row r="967" spans="1:10" x14ac:dyDescent="0.35">
      <c r="A967" s="13" t="s">
        <v>34</v>
      </c>
      <c r="B967">
        <f>B954</f>
        <v>0.4922356</v>
      </c>
      <c r="D967" s="13" t="s">
        <v>32</v>
      </c>
      <c r="E967">
        <f>1-E954</f>
        <v>0.53262229999999999</v>
      </c>
      <c r="G967" s="12" t="s">
        <v>37</v>
      </c>
      <c r="H967">
        <f>Matrix!H4</f>
        <v>0.4212593</v>
      </c>
      <c r="J967">
        <f>B964*B967*B970*B973*E967*E970*H967</f>
        <v>7.4706879431943075E-3</v>
      </c>
    </row>
    <row r="968" spans="1:10" x14ac:dyDescent="0.35">
      <c r="A968" s="12" t="s">
        <v>35</v>
      </c>
      <c r="D968" s="12" t="s">
        <v>35</v>
      </c>
      <c r="G968" s="13" t="s">
        <v>35</v>
      </c>
    </row>
    <row r="970" spans="1:10" x14ac:dyDescent="0.35">
      <c r="A970" s="12" t="s">
        <v>37</v>
      </c>
      <c r="B970">
        <f>B957</f>
        <v>0.42528820000000001</v>
      </c>
      <c r="D970" s="12" t="s">
        <v>37</v>
      </c>
      <c r="E970">
        <f>E957</f>
        <v>0.42094389999999998</v>
      </c>
    </row>
    <row r="971" spans="1:10" x14ac:dyDescent="0.35">
      <c r="A971" s="13" t="s">
        <v>38</v>
      </c>
      <c r="D971" s="13" t="s">
        <v>39</v>
      </c>
    </row>
    <row r="973" spans="1:10" x14ac:dyDescent="0.35">
      <c r="A973" s="13" t="s">
        <v>36</v>
      </c>
      <c r="B973">
        <f>B960</f>
        <v>0.61550689999999997</v>
      </c>
    </row>
    <row r="974" spans="1:10" x14ac:dyDescent="0.35">
      <c r="A974" s="12" t="s">
        <v>39</v>
      </c>
    </row>
    <row r="977" spans="1:10" x14ac:dyDescent="0.35">
      <c r="A977" s="12" t="s">
        <v>32</v>
      </c>
      <c r="B977">
        <f>B964</f>
        <v>0.61387259999999999</v>
      </c>
    </row>
    <row r="978" spans="1:10" x14ac:dyDescent="0.35">
      <c r="A978" s="13" t="s">
        <v>33</v>
      </c>
    </row>
    <row r="980" spans="1:10" x14ac:dyDescent="0.35">
      <c r="A980" s="13" t="s">
        <v>34</v>
      </c>
      <c r="B980">
        <f>B967</f>
        <v>0.4922356</v>
      </c>
      <c r="D980" s="13" t="s">
        <v>32</v>
      </c>
      <c r="E980">
        <f>E967</f>
        <v>0.53262229999999999</v>
      </c>
      <c r="G980" s="13" t="s">
        <v>37</v>
      </c>
      <c r="H980">
        <f>1-H967</f>
        <v>0.5787407</v>
      </c>
      <c r="J980">
        <f>B977*B980*B983*B986*E980*E983*H980</f>
        <v>1.026349132167725E-2</v>
      </c>
    </row>
    <row r="981" spans="1:10" x14ac:dyDescent="0.35">
      <c r="A981" s="12" t="s">
        <v>35</v>
      </c>
      <c r="D981" s="12" t="s">
        <v>35</v>
      </c>
      <c r="G981" s="12" t="s">
        <v>35</v>
      </c>
    </row>
    <row r="983" spans="1:10" x14ac:dyDescent="0.35">
      <c r="A983" s="12" t="s">
        <v>37</v>
      </c>
      <c r="B983">
        <f>B970</f>
        <v>0.42528820000000001</v>
      </c>
      <c r="D983" s="12" t="s">
        <v>37</v>
      </c>
      <c r="E983">
        <f>E970</f>
        <v>0.42094389999999998</v>
      </c>
    </row>
    <row r="984" spans="1:10" x14ac:dyDescent="0.35">
      <c r="A984" s="13" t="s">
        <v>38</v>
      </c>
      <c r="D984" s="13" t="s">
        <v>39</v>
      </c>
    </row>
    <row r="986" spans="1:10" x14ac:dyDescent="0.35">
      <c r="A986" s="13" t="s">
        <v>36</v>
      </c>
      <c r="B986">
        <f>B973</f>
        <v>0.61550689999999997</v>
      </c>
    </row>
    <row r="987" spans="1:10" x14ac:dyDescent="0.35">
      <c r="A987" s="12" t="s">
        <v>39</v>
      </c>
    </row>
    <row r="988" spans="1:10" x14ac:dyDescent="0.35">
      <c r="A988" s="14"/>
      <c r="B988" s="14"/>
      <c r="C988" s="14"/>
      <c r="D988" s="14"/>
      <c r="E988" s="14"/>
      <c r="F988" s="14"/>
      <c r="G988" s="14"/>
      <c r="H988" s="14"/>
    </row>
    <row r="990" spans="1:10" x14ac:dyDescent="0.35">
      <c r="A990" s="12" t="s">
        <v>32</v>
      </c>
      <c r="B990">
        <f>B977</f>
        <v>0.61387259999999999</v>
      </c>
    </row>
    <row r="991" spans="1:10" x14ac:dyDescent="0.35">
      <c r="A991" s="13" t="s">
        <v>33</v>
      </c>
    </row>
    <row r="993" spans="1:10" x14ac:dyDescent="0.35">
      <c r="A993" s="13" t="s">
        <v>34</v>
      </c>
      <c r="B993">
        <f>B980</f>
        <v>0.4922356</v>
      </c>
      <c r="D993" s="12" t="s">
        <v>32</v>
      </c>
      <c r="E993">
        <f>1-E980</f>
        <v>0.46737770000000001</v>
      </c>
      <c r="G993" s="12" t="s">
        <v>32</v>
      </c>
      <c r="H993">
        <f>Matrix!F2</f>
        <v>0.47954289999999999</v>
      </c>
      <c r="J993">
        <f>B990*B993*B996*B999*E993*E996*H993</f>
        <v>1.0265583064336791E-2</v>
      </c>
    </row>
    <row r="994" spans="1:10" x14ac:dyDescent="0.35">
      <c r="A994" s="12" t="s">
        <v>35</v>
      </c>
      <c r="D994" s="13" t="s">
        <v>35</v>
      </c>
      <c r="G994" s="13" t="s">
        <v>39</v>
      </c>
    </row>
    <row r="996" spans="1:10" x14ac:dyDescent="0.35">
      <c r="A996" s="12" t="s">
        <v>37</v>
      </c>
      <c r="B996">
        <f>B983</f>
        <v>0.42528820000000001</v>
      </c>
      <c r="D996" s="13" t="s">
        <v>37</v>
      </c>
      <c r="E996">
        <f>1-E983</f>
        <v>0.57905610000000007</v>
      </c>
    </row>
    <row r="997" spans="1:10" x14ac:dyDescent="0.35">
      <c r="A997" s="13" t="s">
        <v>38</v>
      </c>
      <c r="D997" s="12" t="s">
        <v>39</v>
      </c>
    </row>
    <row r="999" spans="1:10" x14ac:dyDescent="0.35">
      <c r="A999" s="13" t="s">
        <v>36</v>
      </c>
      <c r="B999">
        <f>B986</f>
        <v>0.61550689999999997</v>
      </c>
    </row>
    <row r="1000" spans="1:10" x14ac:dyDescent="0.35">
      <c r="A1000" s="12" t="s">
        <v>39</v>
      </c>
    </row>
    <row r="1003" spans="1:10" x14ac:dyDescent="0.35">
      <c r="A1003" s="12" t="s">
        <v>32</v>
      </c>
      <c r="B1003">
        <f>B990</f>
        <v>0.61387259999999999</v>
      </c>
    </row>
    <row r="1004" spans="1:10" x14ac:dyDescent="0.35">
      <c r="A1004" s="13" t="s">
        <v>33</v>
      </c>
    </row>
    <row r="1006" spans="1:10" x14ac:dyDescent="0.35">
      <c r="A1006" s="13" t="s">
        <v>34</v>
      </c>
      <c r="B1006">
        <f>B993</f>
        <v>0.4922356</v>
      </c>
      <c r="D1006" s="12" t="s">
        <v>32</v>
      </c>
      <c r="E1006">
        <f>E993</f>
        <v>0.46737770000000001</v>
      </c>
      <c r="G1006" s="13" t="s">
        <v>32</v>
      </c>
      <c r="H1006">
        <f>1-H993</f>
        <v>0.52045710000000001</v>
      </c>
      <c r="J1006">
        <f>B1003*B1006*B1009*B1012*E1006*E1009*H1006</f>
        <v>1.1141434043698363E-2</v>
      </c>
    </row>
    <row r="1007" spans="1:10" x14ac:dyDescent="0.35">
      <c r="A1007" s="12" t="s">
        <v>35</v>
      </c>
      <c r="D1007" s="13" t="s">
        <v>35</v>
      </c>
      <c r="G1007" s="12" t="s">
        <v>39</v>
      </c>
    </row>
    <row r="1009" spans="1:10" x14ac:dyDescent="0.35">
      <c r="A1009" s="12" t="s">
        <v>37</v>
      </c>
      <c r="B1009">
        <f>B996</f>
        <v>0.42528820000000001</v>
      </c>
      <c r="D1009" s="13" t="s">
        <v>37</v>
      </c>
      <c r="E1009">
        <f>E996</f>
        <v>0.57905610000000007</v>
      </c>
    </row>
    <row r="1010" spans="1:10" x14ac:dyDescent="0.35">
      <c r="A1010" s="13" t="s">
        <v>38</v>
      </c>
      <c r="D1010" s="12" t="s">
        <v>39</v>
      </c>
    </row>
    <row r="1012" spans="1:10" x14ac:dyDescent="0.35">
      <c r="A1012" s="13" t="s">
        <v>36</v>
      </c>
      <c r="B1012">
        <f>B999</f>
        <v>0.61550689999999997</v>
      </c>
    </row>
    <row r="1013" spans="1:10" x14ac:dyDescent="0.35">
      <c r="A1013" s="12" t="s">
        <v>39</v>
      </c>
    </row>
    <row r="1014" spans="1:10" x14ac:dyDescent="0.35">
      <c r="A1014" s="14"/>
      <c r="B1014" s="14"/>
      <c r="C1014" s="14"/>
      <c r="D1014" s="14"/>
      <c r="E1014" s="14"/>
      <c r="F1014" s="14"/>
      <c r="G1014" s="14"/>
      <c r="H1014" s="14"/>
    </row>
    <row r="1016" spans="1:10" x14ac:dyDescent="0.35">
      <c r="A1016" s="12" t="s">
        <v>32</v>
      </c>
      <c r="B1016">
        <f>B1003</f>
        <v>0.61387259999999999</v>
      </c>
    </row>
    <row r="1017" spans="1:10" x14ac:dyDescent="0.35">
      <c r="A1017" s="13" t="s">
        <v>33</v>
      </c>
    </row>
    <row r="1019" spans="1:10" x14ac:dyDescent="0.35">
      <c r="A1019" s="13" t="s">
        <v>34</v>
      </c>
      <c r="B1019">
        <f>B1006</f>
        <v>0.4922356</v>
      </c>
      <c r="D1019" s="13" t="s">
        <v>32</v>
      </c>
      <c r="E1019">
        <f>1-E1006</f>
        <v>0.53262229999999999</v>
      </c>
      <c r="G1019" s="12" t="s">
        <v>39</v>
      </c>
      <c r="H1019">
        <f>Matrix!H6</f>
        <v>0.48499609999999999</v>
      </c>
      <c r="J1019">
        <f>B1016*B1019*B1022*B1025*E1019*E1022*H1019</f>
        <v>1.1831662179333579E-2</v>
      </c>
    </row>
    <row r="1020" spans="1:10" x14ac:dyDescent="0.35">
      <c r="A1020" s="12" t="s">
        <v>35</v>
      </c>
      <c r="D1020" s="12" t="s">
        <v>35</v>
      </c>
      <c r="G1020" s="13" t="s">
        <v>35</v>
      </c>
    </row>
    <row r="1022" spans="1:10" x14ac:dyDescent="0.35">
      <c r="A1022" s="12" t="s">
        <v>37</v>
      </c>
      <c r="B1022">
        <f>B1009</f>
        <v>0.42528820000000001</v>
      </c>
      <c r="D1022" s="13" t="s">
        <v>37</v>
      </c>
      <c r="E1022">
        <f>E1009</f>
        <v>0.57905610000000007</v>
      </c>
    </row>
    <row r="1023" spans="1:10" x14ac:dyDescent="0.35">
      <c r="A1023" s="13" t="s">
        <v>38</v>
      </c>
      <c r="D1023" s="12" t="s">
        <v>39</v>
      </c>
    </row>
    <row r="1025" spans="1:10" x14ac:dyDescent="0.35">
      <c r="A1025" s="13" t="s">
        <v>36</v>
      </c>
      <c r="B1025">
        <f>B1012</f>
        <v>0.61550689999999997</v>
      </c>
    </row>
    <row r="1026" spans="1:10" x14ac:dyDescent="0.35">
      <c r="A1026" s="12" t="s">
        <v>39</v>
      </c>
    </row>
    <row r="1029" spans="1:10" x14ac:dyDescent="0.35">
      <c r="A1029" s="12" t="s">
        <v>32</v>
      </c>
      <c r="B1029">
        <f>B1016</f>
        <v>0.61387259999999999</v>
      </c>
    </row>
    <row r="1030" spans="1:10" x14ac:dyDescent="0.35">
      <c r="A1030" s="13" t="s">
        <v>33</v>
      </c>
    </row>
    <row r="1032" spans="1:10" x14ac:dyDescent="0.35">
      <c r="A1032" s="13" t="s">
        <v>34</v>
      </c>
      <c r="B1032">
        <f>B1019</f>
        <v>0.4922356</v>
      </c>
      <c r="D1032" s="13" t="s">
        <v>32</v>
      </c>
      <c r="E1032">
        <f>E1019</f>
        <v>0.53262229999999999</v>
      </c>
      <c r="G1032" s="13" t="s">
        <v>39</v>
      </c>
      <c r="H1032">
        <f>1-H1019</f>
        <v>0.51500389999999996</v>
      </c>
      <c r="J1032">
        <f>B1029*B1032*B1035*B1038*E1032*E1035*H1032</f>
        <v>1.2563713740871922E-2</v>
      </c>
    </row>
    <row r="1033" spans="1:10" x14ac:dyDescent="0.35">
      <c r="A1033" s="12" t="s">
        <v>35</v>
      </c>
      <c r="D1033" s="12" t="s">
        <v>35</v>
      </c>
      <c r="G1033" s="12" t="s">
        <v>35</v>
      </c>
    </row>
    <row r="1035" spans="1:10" x14ac:dyDescent="0.35">
      <c r="A1035" s="12" t="s">
        <v>37</v>
      </c>
      <c r="B1035">
        <f>B1022</f>
        <v>0.42528820000000001</v>
      </c>
      <c r="D1035" s="13" t="s">
        <v>37</v>
      </c>
      <c r="E1035">
        <f>E1022</f>
        <v>0.57905610000000007</v>
      </c>
    </row>
    <row r="1036" spans="1:10" x14ac:dyDescent="0.35">
      <c r="A1036" s="13" t="s">
        <v>38</v>
      </c>
      <c r="D1036" s="12" t="s">
        <v>39</v>
      </c>
    </row>
    <row r="1038" spans="1:10" x14ac:dyDescent="0.35">
      <c r="A1038" s="13" t="s">
        <v>36</v>
      </c>
      <c r="B1038">
        <f>B1025</f>
        <v>0.61550689999999997</v>
      </c>
    </row>
    <row r="1039" spans="1:10" x14ac:dyDescent="0.35">
      <c r="A1039" s="12" t="s">
        <v>39</v>
      </c>
    </row>
    <row r="1040" spans="1:10" x14ac:dyDescent="0.35">
      <c r="A1040" s="14"/>
      <c r="B1040" s="14"/>
      <c r="C1040" s="14"/>
      <c r="D1040" s="14"/>
      <c r="E1040" s="14"/>
      <c r="F1040" s="14"/>
      <c r="G1040" s="14"/>
      <c r="H1040" s="14"/>
    </row>
    <row r="1042" spans="1:10" x14ac:dyDescent="0.35">
      <c r="A1042" s="12" t="s">
        <v>32</v>
      </c>
      <c r="B1042">
        <f>B1029</f>
        <v>0.61387259999999999</v>
      </c>
    </row>
    <row r="1043" spans="1:10" x14ac:dyDescent="0.35">
      <c r="A1043" s="13" t="s">
        <v>33</v>
      </c>
    </row>
    <row r="1045" spans="1:10" x14ac:dyDescent="0.35">
      <c r="A1045" s="12" t="s">
        <v>34</v>
      </c>
      <c r="B1045">
        <f>1-B1032</f>
        <v>0.5077644</v>
      </c>
      <c r="D1045" s="12" t="s">
        <v>32</v>
      </c>
      <c r="E1045">
        <f>Matrix!G2</f>
        <v>0.47288770000000002</v>
      </c>
      <c r="G1045" s="12" t="s">
        <v>32</v>
      </c>
      <c r="H1045">
        <f>Matrix!C2</f>
        <v>0.4632484</v>
      </c>
      <c r="J1045">
        <f>B1042*B1045*B1048*B1051*E1045*E1048*H1045</f>
        <v>1.2604610712466689E-2</v>
      </c>
    </row>
    <row r="1046" spans="1:10" x14ac:dyDescent="0.35">
      <c r="A1046" s="13" t="s">
        <v>35</v>
      </c>
      <c r="D1046" s="13" t="s">
        <v>38</v>
      </c>
      <c r="G1046" s="13" t="s">
        <v>34</v>
      </c>
    </row>
    <row r="1048" spans="1:10" x14ac:dyDescent="0.35">
      <c r="A1048" s="13" t="s">
        <v>37</v>
      </c>
      <c r="B1048">
        <f>1-B1035</f>
        <v>0.57471179999999999</v>
      </c>
      <c r="D1048" s="12" t="s">
        <v>34</v>
      </c>
      <c r="E1048">
        <f>Matrix!F3</f>
        <v>0.52183590000000002</v>
      </c>
    </row>
    <row r="1049" spans="1:10" x14ac:dyDescent="0.35">
      <c r="A1049" s="12" t="s">
        <v>38</v>
      </c>
      <c r="D1049" s="13" t="s">
        <v>39</v>
      </c>
    </row>
    <row r="1051" spans="1:10" x14ac:dyDescent="0.35">
      <c r="A1051" s="13" t="s">
        <v>36</v>
      </c>
      <c r="B1051">
        <f>B1038</f>
        <v>0.61550689999999997</v>
      </c>
    </row>
    <row r="1052" spans="1:10" x14ac:dyDescent="0.35">
      <c r="A1052" s="12" t="s">
        <v>39</v>
      </c>
    </row>
    <row r="1055" spans="1:10" x14ac:dyDescent="0.35">
      <c r="A1055" s="12" t="s">
        <v>32</v>
      </c>
      <c r="B1055">
        <f>B1042</f>
        <v>0.61387259999999999</v>
      </c>
    </row>
    <row r="1056" spans="1:10" x14ac:dyDescent="0.35">
      <c r="A1056" s="13" t="s">
        <v>33</v>
      </c>
    </row>
    <row r="1058" spans="1:10" x14ac:dyDescent="0.35">
      <c r="A1058" s="12" t="s">
        <v>34</v>
      </c>
      <c r="B1058">
        <f>B1045</f>
        <v>0.5077644</v>
      </c>
      <c r="D1058" s="12" t="s">
        <v>32</v>
      </c>
      <c r="E1058">
        <f>E1045</f>
        <v>0.47288770000000002</v>
      </c>
      <c r="G1058" s="13" t="s">
        <v>32</v>
      </c>
      <c r="H1058">
        <f>1-H1045</f>
        <v>0.5367516</v>
      </c>
      <c r="J1058">
        <f>B1055*B1058*B1061*B1064*E1058*E1061*H1058</f>
        <v>1.4604572767641797E-2</v>
      </c>
    </row>
    <row r="1059" spans="1:10" x14ac:dyDescent="0.35">
      <c r="A1059" s="13" t="s">
        <v>35</v>
      </c>
      <c r="D1059" s="13" t="s">
        <v>38</v>
      </c>
      <c r="G1059" s="12" t="s">
        <v>34</v>
      </c>
    </row>
    <row r="1061" spans="1:10" x14ac:dyDescent="0.35">
      <c r="A1061" s="13" t="s">
        <v>37</v>
      </c>
      <c r="B1061">
        <f>B1048</f>
        <v>0.57471179999999999</v>
      </c>
      <c r="D1061" s="12" t="s">
        <v>34</v>
      </c>
      <c r="E1061">
        <f>E1048</f>
        <v>0.52183590000000002</v>
      </c>
    </row>
    <row r="1062" spans="1:10" x14ac:dyDescent="0.35">
      <c r="A1062" s="12" t="s">
        <v>38</v>
      </c>
      <c r="D1062" s="13" t="s">
        <v>39</v>
      </c>
    </row>
    <row r="1064" spans="1:10" x14ac:dyDescent="0.35">
      <c r="A1064" s="13" t="s">
        <v>36</v>
      </c>
      <c r="B1064">
        <f>B1051</f>
        <v>0.61550689999999997</v>
      </c>
    </row>
    <row r="1065" spans="1:10" x14ac:dyDescent="0.35">
      <c r="A1065" s="12" t="s">
        <v>39</v>
      </c>
    </row>
    <row r="1066" spans="1:10" x14ac:dyDescent="0.35">
      <c r="A1066" s="14"/>
      <c r="B1066" s="14"/>
      <c r="C1066" s="14"/>
      <c r="D1066" s="14"/>
      <c r="E1066" s="14"/>
      <c r="F1066" s="14"/>
      <c r="G1066" s="14"/>
      <c r="H1066" s="14"/>
    </row>
    <row r="1068" spans="1:10" x14ac:dyDescent="0.35">
      <c r="A1068" s="12" t="s">
        <v>32</v>
      </c>
      <c r="B1068">
        <f>B1055</f>
        <v>0.61387259999999999</v>
      </c>
    </row>
    <row r="1069" spans="1:10" x14ac:dyDescent="0.35">
      <c r="A1069" s="13" t="s">
        <v>33</v>
      </c>
    </row>
    <row r="1071" spans="1:10" x14ac:dyDescent="0.35">
      <c r="A1071" s="12" t="s">
        <v>34</v>
      </c>
      <c r="B1071">
        <f>B1058</f>
        <v>0.5077644</v>
      </c>
      <c r="D1071" s="13" t="s">
        <v>32</v>
      </c>
      <c r="E1071">
        <f>1-E1058</f>
        <v>0.52711229999999998</v>
      </c>
      <c r="G1071" s="12" t="s">
        <v>34</v>
      </c>
      <c r="H1071">
        <f>Matrix!G3</f>
        <v>0.51123669999999999</v>
      </c>
      <c r="J1071">
        <f>B1068*B1071*B1074*B1077*E1071*E1074*H1071</f>
        <v>1.5505388937148441E-2</v>
      </c>
    </row>
    <row r="1072" spans="1:10" x14ac:dyDescent="0.35">
      <c r="A1072" s="13" t="s">
        <v>35</v>
      </c>
      <c r="D1072" s="12" t="s">
        <v>38</v>
      </c>
      <c r="G1072" s="13" t="s">
        <v>38</v>
      </c>
    </row>
    <row r="1074" spans="1:10" x14ac:dyDescent="0.35">
      <c r="A1074" s="13" t="s">
        <v>37</v>
      </c>
      <c r="B1074">
        <f>B1061</f>
        <v>0.57471179999999999</v>
      </c>
      <c r="D1074" s="12" t="s">
        <v>34</v>
      </c>
      <c r="E1074">
        <f>E1061</f>
        <v>0.52183590000000002</v>
      </c>
    </row>
    <row r="1075" spans="1:10" x14ac:dyDescent="0.35">
      <c r="A1075" s="12" t="s">
        <v>38</v>
      </c>
      <c r="D1075" s="13" t="s">
        <v>39</v>
      </c>
    </row>
    <row r="1077" spans="1:10" x14ac:dyDescent="0.35">
      <c r="A1077" s="13" t="s">
        <v>36</v>
      </c>
      <c r="B1077">
        <f>B1064</f>
        <v>0.61550689999999997</v>
      </c>
    </row>
    <row r="1078" spans="1:10" x14ac:dyDescent="0.35">
      <c r="A1078" s="12" t="s">
        <v>39</v>
      </c>
    </row>
    <row r="1081" spans="1:10" x14ac:dyDescent="0.35">
      <c r="A1081" s="12" t="s">
        <v>32</v>
      </c>
      <c r="B1081">
        <f>B1068</f>
        <v>0.61387259999999999</v>
      </c>
    </row>
    <row r="1082" spans="1:10" x14ac:dyDescent="0.35">
      <c r="A1082" s="13" t="s">
        <v>33</v>
      </c>
    </row>
    <row r="1084" spans="1:10" x14ac:dyDescent="0.35">
      <c r="A1084" s="12" t="s">
        <v>34</v>
      </c>
      <c r="B1084">
        <f>B1071</f>
        <v>0.5077644</v>
      </c>
      <c r="D1084" s="13" t="s">
        <v>32</v>
      </c>
      <c r="E1084">
        <f>E1071</f>
        <v>0.52711229999999998</v>
      </c>
      <c r="G1084" s="13" t="s">
        <v>34</v>
      </c>
      <c r="H1084">
        <f>1-H1071</f>
        <v>0.48876330000000001</v>
      </c>
      <c r="J1084">
        <f>B1081*B1084*B1087*B1090*E1084*E1087*H1084</f>
        <v>1.4823789185526324E-2</v>
      </c>
    </row>
    <row r="1085" spans="1:10" x14ac:dyDescent="0.35">
      <c r="A1085" s="13" t="s">
        <v>35</v>
      </c>
      <c r="D1085" s="12" t="s">
        <v>38</v>
      </c>
      <c r="G1085" s="12" t="s">
        <v>38</v>
      </c>
    </row>
    <row r="1087" spans="1:10" x14ac:dyDescent="0.35">
      <c r="A1087" s="13" t="s">
        <v>37</v>
      </c>
      <c r="B1087">
        <f>B1074</f>
        <v>0.57471179999999999</v>
      </c>
      <c r="D1087" s="12" t="s">
        <v>34</v>
      </c>
      <c r="E1087">
        <f>E1074</f>
        <v>0.52183590000000002</v>
      </c>
    </row>
    <row r="1088" spans="1:10" x14ac:dyDescent="0.35">
      <c r="A1088" s="12" t="s">
        <v>38</v>
      </c>
      <c r="D1088" s="13" t="s">
        <v>39</v>
      </c>
    </row>
    <row r="1090" spans="1:10" x14ac:dyDescent="0.35">
      <c r="A1090" s="13" t="s">
        <v>36</v>
      </c>
      <c r="B1090">
        <f>B1077</f>
        <v>0.61550689999999997</v>
      </c>
    </row>
    <row r="1091" spans="1:10" x14ac:dyDescent="0.35">
      <c r="A1091" s="12" t="s">
        <v>39</v>
      </c>
    </row>
    <row r="1092" spans="1:10" x14ac:dyDescent="0.35">
      <c r="A1092" s="14"/>
      <c r="B1092" s="14"/>
      <c r="C1092" s="14"/>
      <c r="D1092" s="14"/>
      <c r="E1092" s="14"/>
      <c r="F1092" s="14"/>
      <c r="G1092" s="14"/>
      <c r="H1092" s="14"/>
    </row>
    <row r="1094" spans="1:10" x14ac:dyDescent="0.35">
      <c r="A1094" s="12" t="s">
        <v>32</v>
      </c>
      <c r="B1094">
        <f>B1081</f>
        <v>0.61387259999999999</v>
      </c>
    </row>
    <row r="1095" spans="1:10" x14ac:dyDescent="0.35">
      <c r="A1095" s="13" t="s">
        <v>33</v>
      </c>
    </row>
    <row r="1097" spans="1:10" x14ac:dyDescent="0.35">
      <c r="A1097" s="12" t="s">
        <v>34</v>
      </c>
      <c r="B1097">
        <f>B1084</f>
        <v>0.5077644</v>
      </c>
      <c r="D1097" s="12" t="s">
        <v>32</v>
      </c>
      <c r="E1097">
        <f>1-E1084</f>
        <v>0.47288770000000002</v>
      </c>
      <c r="G1097" s="12" t="s">
        <v>32</v>
      </c>
      <c r="H1097">
        <f>Matrix!F2</f>
        <v>0.47954289999999999</v>
      </c>
      <c r="J1097">
        <f>B1094*B1097*B1100*B1103*E1097*E1100*H1097</f>
        <v>1.1956002244734677E-2</v>
      </c>
    </row>
    <row r="1098" spans="1:10" x14ac:dyDescent="0.35">
      <c r="A1098" s="13" t="s">
        <v>35</v>
      </c>
      <c r="D1098" s="13" t="s">
        <v>38</v>
      </c>
      <c r="G1098" s="13" t="s">
        <v>39</v>
      </c>
    </row>
    <row r="1100" spans="1:10" x14ac:dyDescent="0.35">
      <c r="A1100" s="13" t="s">
        <v>37</v>
      </c>
      <c r="B1100">
        <f>B1087</f>
        <v>0.57471179999999999</v>
      </c>
      <c r="D1100" s="13" t="s">
        <v>34</v>
      </c>
      <c r="E1100">
        <f>1-E1087</f>
        <v>0.47816409999999998</v>
      </c>
    </row>
    <row r="1101" spans="1:10" x14ac:dyDescent="0.35">
      <c r="A1101" s="12" t="s">
        <v>38</v>
      </c>
      <c r="D1101" s="12" t="s">
        <v>39</v>
      </c>
    </row>
    <row r="1103" spans="1:10" x14ac:dyDescent="0.35">
      <c r="A1103" s="13" t="s">
        <v>36</v>
      </c>
      <c r="B1103">
        <f>B1090</f>
        <v>0.61550689999999997</v>
      </c>
    </row>
    <row r="1104" spans="1:10" x14ac:dyDescent="0.35">
      <c r="A1104" s="12" t="s">
        <v>39</v>
      </c>
    </row>
    <row r="1107" spans="1:10" x14ac:dyDescent="0.35">
      <c r="A1107" s="12" t="s">
        <v>32</v>
      </c>
      <c r="B1107">
        <f>B1094</f>
        <v>0.61387259999999999</v>
      </c>
    </row>
    <row r="1108" spans="1:10" x14ac:dyDescent="0.35">
      <c r="A1108" s="13" t="s">
        <v>33</v>
      </c>
    </row>
    <row r="1110" spans="1:10" x14ac:dyDescent="0.35">
      <c r="A1110" s="12" t="s">
        <v>34</v>
      </c>
      <c r="B1110">
        <f>B1097</f>
        <v>0.5077644</v>
      </c>
      <c r="D1110" s="12" t="s">
        <v>32</v>
      </c>
      <c r="E1110">
        <f>E1097</f>
        <v>0.47288770000000002</v>
      </c>
      <c r="G1110" s="13" t="s">
        <v>32</v>
      </c>
      <c r="H1110">
        <f>1-H1097</f>
        <v>0.52045710000000001</v>
      </c>
      <c r="J1110">
        <f>B1107*B1110*B1113*B1116*E1110*E1113*H1110</f>
        <v>1.2976078377738676E-2</v>
      </c>
    </row>
    <row r="1111" spans="1:10" x14ac:dyDescent="0.35">
      <c r="A1111" s="13" t="s">
        <v>35</v>
      </c>
      <c r="D1111" s="13" t="s">
        <v>38</v>
      </c>
      <c r="G1111" s="12" t="s">
        <v>39</v>
      </c>
    </row>
    <row r="1113" spans="1:10" x14ac:dyDescent="0.35">
      <c r="A1113" s="13" t="s">
        <v>37</v>
      </c>
      <c r="B1113">
        <f>B1100</f>
        <v>0.57471179999999999</v>
      </c>
      <c r="D1113" s="13" t="s">
        <v>34</v>
      </c>
      <c r="E1113">
        <f>E1100</f>
        <v>0.47816409999999998</v>
      </c>
    </row>
    <row r="1114" spans="1:10" x14ac:dyDescent="0.35">
      <c r="A1114" s="12" t="s">
        <v>38</v>
      </c>
      <c r="D1114" s="12" t="s">
        <v>39</v>
      </c>
    </row>
    <row r="1116" spans="1:10" x14ac:dyDescent="0.35">
      <c r="A1116" s="13" t="s">
        <v>36</v>
      </c>
      <c r="B1116">
        <f>B1103</f>
        <v>0.61550689999999997</v>
      </c>
    </row>
    <row r="1117" spans="1:10" x14ac:dyDescent="0.35">
      <c r="A1117" s="12" t="s">
        <v>39</v>
      </c>
    </row>
    <row r="1118" spans="1:10" x14ac:dyDescent="0.35">
      <c r="A1118" s="14"/>
      <c r="B1118" s="14"/>
      <c r="C1118" s="14"/>
      <c r="D1118" s="14"/>
      <c r="E1118" s="14"/>
      <c r="F1118" s="14"/>
      <c r="G1118" s="14"/>
      <c r="H1118" s="14"/>
    </row>
    <row r="1120" spans="1:10" x14ac:dyDescent="0.35">
      <c r="A1120" s="12" t="s">
        <v>32</v>
      </c>
      <c r="B1120">
        <f>B1107</f>
        <v>0.61387259999999999</v>
      </c>
    </row>
    <row r="1121" spans="1:10" x14ac:dyDescent="0.35">
      <c r="A1121" s="13" t="s">
        <v>33</v>
      </c>
    </row>
    <row r="1123" spans="1:10" x14ac:dyDescent="0.35">
      <c r="A1123" s="12" t="s">
        <v>34</v>
      </c>
      <c r="B1123">
        <f>B1110</f>
        <v>0.5077644</v>
      </c>
      <c r="D1123" s="13" t="s">
        <v>32</v>
      </c>
      <c r="E1123">
        <f>1-E1110</f>
        <v>0.52711229999999998</v>
      </c>
      <c r="G1123" s="12" t="s">
        <v>39</v>
      </c>
      <c r="H1123">
        <f>Matrix!G6</f>
        <v>0.48774509999999999</v>
      </c>
      <c r="J1123">
        <f>B1120*B1123*B1126*B1129*E1123*E1126*H1123</f>
        <v>1.3554907870513378E-2</v>
      </c>
    </row>
    <row r="1124" spans="1:10" x14ac:dyDescent="0.35">
      <c r="A1124" s="13" t="s">
        <v>35</v>
      </c>
      <c r="D1124" s="12" t="s">
        <v>38</v>
      </c>
      <c r="G1124" s="13" t="s">
        <v>38</v>
      </c>
    </row>
    <row r="1126" spans="1:10" x14ac:dyDescent="0.35">
      <c r="A1126" s="13" t="s">
        <v>37</v>
      </c>
      <c r="B1126">
        <f>B1113</f>
        <v>0.57471179999999999</v>
      </c>
      <c r="D1126" s="13" t="s">
        <v>34</v>
      </c>
      <c r="E1126">
        <f>E1113</f>
        <v>0.47816409999999998</v>
      </c>
    </row>
    <row r="1127" spans="1:10" x14ac:dyDescent="0.35">
      <c r="A1127" s="12" t="s">
        <v>38</v>
      </c>
      <c r="D1127" s="12" t="s">
        <v>39</v>
      </c>
    </row>
    <row r="1129" spans="1:10" x14ac:dyDescent="0.35">
      <c r="A1129" s="13" t="s">
        <v>36</v>
      </c>
      <c r="B1129">
        <f>B1116</f>
        <v>0.61550689999999997</v>
      </c>
    </row>
    <row r="1130" spans="1:10" x14ac:dyDescent="0.35">
      <c r="A1130" s="12" t="s">
        <v>39</v>
      </c>
    </row>
    <row r="1133" spans="1:10" x14ac:dyDescent="0.35">
      <c r="A1133" s="12" t="s">
        <v>32</v>
      </c>
      <c r="B1133">
        <f>B1120</f>
        <v>0.61387259999999999</v>
      </c>
    </row>
    <row r="1134" spans="1:10" x14ac:dyDescent="0.35">
      <c r="A1134" s="13" t="s">
        <v>33</v>
      </c>
    </row>
    <row r="1136" spans="1:10" x14ac:dyDescent="0.35">
      <c r="A1136" s="12" t="s">
        <v>34</v>
      </c>
      <c r="B1136">
        <f>B1123</f>
        <v>0.5077644</v>
      </c>
      <c r="D1136" s="13" t="s">
        <v>32</v>
      </c>
      <c r="E1136">
        <f>E1123</f>
        <v>0.52711229999999998</v>
      </c>
      <c r="G1136" s="13" t="s">
        <v>39</v>
      </c>
      <c r="H1136">
        <f>1-H1123</f>
        <v>0.51225490000000007</v>
      </c>
      <c r="J1136">
        <f>B1133*B1136*B1139*B1142*E1136*E1139*H1136</f>
        <v>1.4236058908062931E-2</v>
      </c>
    </row>
    <row r="1137" spans="1:10" x14ac:dyDescent="0.35">
      <c r="A1137" s="13" t="s">
        <v>35</v>
      </c>
      <c r="D1137" s="12" t="s">
        <v>38</v>
      </c>
      <c r="G1137" s="12" t="s">
        <v>38</v>
      </c>
    </row>
    <row r="1139" spans="1:10" x14ac:dyDescent="0.35">
      <c r="A1139" s="13" t="s">
        <v>37</v>
      </c>
      <c r="B1139">
        <f>B1126</f>
        <v>0.57471179999999999</v>
      </c>
      <c r="D1139" s="13" t="s">
        <v>34</v>
      </c>
      <c r="E1139">
        <f>E1126</f>
        <v>0.47816409999999998</v>
      </c>
    </row>
    <row r="1140" spans="1:10" x14ac:dyDescent="0.35">
      <c r="A1140" s="12" t="s">
        <v>38</v>
      </c>
      <c r="D1140" s="12" t="s">
        <v>39</v>
      </c>
    </row>
    <row r="1142" spans="1:10" x14ac:dyDescent="0.35">
      <c r="A1142" s="13" t="s">
        <v>36</v>
      </c>
      <c r="B1142">
        <f>B1129</f>
        <v>0.61550689999999997</v>
      </c>
    </row>
    <row r="1143" spans="1:10" x14ac:dyDescent="0.35">
      <c r="A1143" s="12" t="s">
        <v>39</v>
      </c>
    </row>
    <row r="1144" spans="1:10" x14ac:dyDescent="0.35">
      <c r="A1144" s="14"/>
      <c r="B1144" s="14"/>
      <c r="C1144" s="14"/>
      <c r="D1144" s="14"/>
      <c r="E1144" s="14"/>
      <c r="F1144" s="14"/>
      <c r="G1144" s="14"/>
      <c r="H1144" s="14"/>
    </row>
    <row r="1146" spans="1:10" x14ac:dyDescent="0.35">
      <c r="A1146" s="12" t="s">
        <v>32</v>
      </c>
      <c r="B1146">
        <f>B1133</f>
        <v>0.61387259999999999</v>
      </c>
    </row>
    <row r="1147" spans="1:10" x14ac:dyDescent="0.35">
      <c r="A1147" s="13" t="s">
        <v>33</v>
      </c>
    </row>
    <row r="1149" spans="1:10" x14ac:dyDescent="0.35">
      <c r="A1149" s="13" t="s">
        <v>34</v>
      </c>
      <c r="B1149">
        <f>1-B1136</f>
        <v>0.4922356</v>
      </c>
      <c r="D1149" s="12" t="s">
        <v>32</v>
      </c>
      <c r="E1149">
        <f>Matrix!H2</f>
        <v>0.46737770000000001</v>
      </c>
      <c r="G1149" s="12" t="s">
        <v>32</v>
      </c>
      <c r="H1149">
        <f>Matrix!F2</f>
        <v>0.47954289999999999</v>
      </c>
      <c r="J1149">
        <f>B1146*B1149*B1152*B1155*E1149*E1152*H1149</f>
        <v>1.1684837489904674E-2</v>
      </c>
    </row>
    <row r="1150" spans="1:10" x14ac:dyDescent="0.35">
      <c r="A1150" s="12" t="s">
        <v>35</v>
      </c>
      <c r="D1150" s="13" t="s">
        <v>35</v>
      </c>
      <c r="G1150" s="13" t="s">
        <v>39</v>
      </c>
    </row>
    <row r="1152" spans="1:10" x14ac:dyDescent="0.35">
      <c r="A1152" s="13" t="s">
        <v>37</v>
      </c>
      <c r="B1152">
        <f>B1139</f>
        <v>0.57471179999999999</v>
      </c>
      <c r="D1152" s="12" t="s">
        <v>39</v>
      </c>
      <c r="E1152">
        <f>Matrix!G6</f>
        <v>0.48774509999999999</v>
      </c>
    </row>
    <row r="1153" spans="1:10" x14ac:dyDescent="0.35">
      <c r="A1153" s="12" t="s">
        <v>38</v>
      </c>
      <c r="D1153" s="13" t="s">
        <v>38</v>
      </c>
    </row>
    <row r="1155" spans="1:10" x14ac:dyDescent="0.35">
      <c r="A1155" s="13" t="s">
        <v>36</v>
      </c>
      <c r="B1155">
        <f>B1142</f>
        <v>0.61550689999999997</v>
      </c>
    </row>
    <row r="1156" spans="1:10" x14ac:dyDescent="0.35">
      <c r="A1156" s="12" t="s">
        <v>39</v>
      </c>
    </row>
    <row r="1159" spans="1:10" x14ac:dyDescent="0.35">
      <c r="A1159" s="12" t="s">
        <v>32</v>
      </c>
      <c r="B1159">
        <f>B1146</f>
        <v>0.61387259999999999</v>
      </c>
    </row>
    <row r="1160" spans="1:10" x14ac:dyDescent="0.35">
      <c r="A1160" s="13" t="s">
        <v>33</v>
      </c>
    </row>
    <row r="1162" spans="1:10" x14ac:dyDescent="0.35">
      <c r="A1162" s="13" t="s">
        <v>34</v>
      </c>
      <c r="B1162">
        <f>B1149</f>
        <v>0.4922356</v>
      </c>
      <c r="D1162" s="12" t="s">
        <v>32</v>
      </c>
      <c r="E1162">
        <f>E1149</f>
        <v>0.46737770000000001</v>
      </c>
      <c r="G1162" s="13" t="s">
        <v>32</v>
      </c>
      <c r="H1162">
        <f>1-H1149</f>
        <v>0.52045710000000001</v>
      </c>
      <c r="J1162">
        <f>B1159*B1162*B1165*B1168*E1162*E1165*H1162</f>
        <v>1.2681778072341528E-2</v>
      </c>
    </row>
    <row r="1163" spans="1:10" x14ac:dyDescent="0.35">
      <c r="A1163" s="12" t="s">
        <v>35</v>
      </c>
      <c r="D1163" s="13" t="s">
        <v>35</v>
      </c>
      <c r="G1163" s="12" t="s">
        <v>39</v>
      </c>
    </row>
    <row r="1165" spans="1:10" x14ac:dyDescent="0.35">
      <c r="A1165" s="13" t="s">
        <v>37</v>
      </c>
      <c r="B1165">
        <f>B1152</f>
        <v>0.57471179999999999</v>
      </c>
      <c r="D1165" s="12" t="s">
        <v>39</v>
      </c>
      <c r="E1165">
        <f>E1152</f>
        <v>0.48774509999999999</v>
      </c>
    </row>
    <row r="1166" spans="1:10" x14ac:dyDescent="0.35">
      <c r="A1166" s="12" t="s">
        <v>38</v>
      </c>
      <c r="D1166" s="13" t="s">
        <v>38</v>
      </c>
    </row>
    <row r="1168" spans="1:10" x14ac:dyDescent="0.35">
      <c r="A1168" s="13" t="s">
        <v>36</v>
      </c>
      <c r="B1168">
        <f>B1155</f>
        <v>0.61550689999999997</v>
      </c>
    </row>
    <row r="1169" spans="1:10" x14ac:dyDescent="0.35">
      <c r="A1169" s="12" t="s">
        <v>39</v>
      </c>
    </row>
    <row r="1170" spans="1:10" x14ac:dyDescent="0.35">
      <c r="A1170" s="14"/>
      <c r="B1170" s="14"/>
      <c r="C1170" s="14"/>
      <c r="D1170" s="14"/>
      <c r="E1170" s="14"/>
      <c r="F1170" s="14"/>
      <c r="G1170" s="14"/>
      <c r="H1170" s="14"/>
    </row>
    <row r="1172" spans="1:10" x14ac:dyDescent="0.35">
      <c r="A1172" s="12" t="s">
        <v>32</v>
      </c>
      <c r="B1172">
        <f>B1159</f>
        <v>0.61387259999999999</v>
      </c>
    </row>
    <row r="1173" spans="1:10" x14ac:dyDescent="0.35">
      <c r="A1173" s="13" t="s">
        <v>33</v>
      </c>
    </row>
    <row r="1175" spans="1:10" x14ac:dyDescent="0.35">
      <c r="A1175" s="13" t="s">
        <v>34</v>
      </c>
      <c r="B1175">
        <f>B1162</f>
        <v>0.4922356</v>
      </c>
      <c r="D1175" s="13" t="s">
        <v>32</v>
      </c>
      <c r="E1175">
        <f>1-E1162</f>
        <v>0.53262229999999999</v>
      </c>
      <c r="G1175" s="12" t="s">
        <v>39</v>
      </c>
      <c r="H1175">
        <f>Matrix!H6</f>
        <v>0.48499609999999999</v>
      </c>
      <c r="J1175">
        <f>B1172*B1175*B1178*B1181*E1175*E1178*H1175</f>
        <v>1.3467432773619665E-2</v>
      </c>
    </row>
    <row r="1176" spans="1:10" x14ac:dyDescent="0.35">
      <c r="A1176" s="12" t="s">
        <v>35</v>
      </c>
      <c r="D1176" s="12" t="s">
        <v>35</v>
      </c>
      <c r="G1176" s="13" t="s">
        <v>35</v>
      </c>
    </row>
    <row r="1178" spans="1:10" x14ac:dyDescent="0.35">
      <c r="A1178" s="13" t="s">
        <v>37</v>
      </c>
      <c r="B1178">
        <f>B1165</f>
        <v>0.57471179999999999</v>
      </c>
      <c r="D1178" s="12" t="s">
        <v>39</v>
      </c>
      <c r="E1178">
        <f>E1165</f>
        <v>0.48774509999999999</v>
      </c>
    </row>
    <row r="1179" spans="1:10" x14ac:dyDescent="0.35">
      <c r="A1179" s="12" t="s">
        <v>38</v>
      </c>
      <c r="D1179" s="13" t="s">
        <v>38</v>
      </c>
    </row>
    <row r="1181" spans="1:10" x14ac:dyDescent="0.35">
      <c r="A1181" s="13" t="s">
        <v>36</v>
      </c>
      <c r="B1181">
        <f>B1168</f>
        <v>0.61550689999999997</v>
      </c>
    </row>
    <row r="1182" spans="1:10" x14ac:dyDescent="0.35">
      <c r="A1182" s="12" t="s">
        <v>39</v>
      </c>
    </row>
    <row r="1185" spans="1:10" x14ac:dyDescent="0.35">
      <c r="A1185" s="12" t="s">
        <v>32</v>
      </c>
      <c r="B1185">
        <f>B1172</f>
        <v>0.61387259999999999</v>
      </c>
    </row>
    <row r="1186" spans="1:10" x14ac:dyDescent="0.35">
      <c r="A1186" s="13" t="s">
        <v>33</v>
      </c>
    </row>
    <row r="1188" spans="1:10" x14ac:dyDescent="0.35">
      <c r="A1188" s="13" t="s">
        <v>34</v>
      </c>
      <c r="B1188">
        <f>B1175</f>
        <v>0.4922356</v>
      </c>
      <c r="D1188" s="13" t="s">
        <v>32</v>
      </c>
      <c r="E1188">
        <f>E1175</f>
        <v>0.53262229999999999</v>
      </c>
      <c r="G1188" s="13" t="s">
        <v>39</v>
      </c>
      <c r="H1188">
        <f>1-H1175</f>
        <v>0.51500389999999996</v>
      </c>
      <c r="J1188">
        <f>B1185*B1188*B1191*B1194*E1188*E1191*H1188</f>
        <v>1.4300693142484947E-2</v>
      </c>
    </row>
    <row r="1189" spans="1:10" x14ac:dyDescent="0.35">
      <c r="A1189" s="12" t="s">
        <v>35</v>
      </c>
      <c r="D1189" s="12" t="s">
        <v>35</v>
      </c>
      <c r="G1189" s="12" t="s">
        <v>35</v>
      </c>
    </row>
    <row r="1191" spans="1:10" x14ac:dyDescent="0.35">
      <c r="A1191" s="13" t="s">
        <v>37</v>
      </c>
      <c r="B1191">
        <f>B1178</f>
        <v>0.57471179999999999</v>
      </c>
      <c r="D1191" s="12" t="s">
        <v>39</v>
      </c>
      <c r="E1191">
        <f>E1178</f>
        <v>0.48774509999999999</v>
      </c>
    </row>
    <row r="1192" spans="1:10" x14ac:dyDescent="0.35">
      <c r="A1192" s="12" t="s">
        <v>38</v>
      </c>
      <c r="D1192" s="13" t="s">
        <v>38</v>
      </c>
    </row>
    <row r="1194" spans="1:10" x14ac:dyDescent="0.35">
      <c r="A1194" s="13" t="s">
        <v>36</v>
      </c>
      <c r="B1194">
        <f>B1181</f>
        <v>0.61550689999999997</v>
      </c>
    </row>
    <row r="1195" spans="1:10" x14ac:dyDescent="0.35">
      <c r="A1195" s="12" t="s">
        <v>39</v>
      </c>
    </row>
    <row r="1196" spans="1:10" x14ac:dyDescent="0.35">
      <c r="A1196" s="14"/>
      <c r="B1196" s="14"/>
      <c r="C1196" s="14"/>
      <c r="D1196" s="14"/>
      <c r="E1196" s="14"/>
      <c r="F1196" s="14"/>
      <c r="G1196" s="14"/>
      <c r="H1196" s="14"/>
    </row>
    <row r="1198" spans="1:10" x14ac:dyDescent="0.35">
      <c r="A1198" s="12" t="s">
        <v>32</v>
      </c>
      <c r="B1198">
        <f>B1185</f>
        <v>0.61387259999999999</v>
      </c>
    </row>
    <row r="1199" spans="1:10" x14ac:dyDescent="0.35">
      <c r="A1199" s="13" t="s">
        <v>33</v>
      </c>
    </row>
    <row r="1201" spans="1:10" x14ac:dyDescent="0.35">
      <c r="A1201" s="13" t="s">
        <v>34</v>
      </c>
      <c r="B1201">
        <f>B1188</f>
        <v>0.4922356</v>
      </c>
      <c r="D1201" s="12" t="s">
        <v>32</v>
      </c>
      <c r="E1201">
        <f>1-E1188</f>
        <v>0.46737770000000001</v>
      </c>
      <c r="G1201" s="12" t="s">
        <v>32</v>
      </c>
      <c r="H1201">
        <f>Matrix!G2</f>
        <v>0.47288770000000002</v>
      </c>
      <c r="J1201">
        <f>B1198*B1201*B1204*B1207*E1201*E1204*H1201</f>
        <v>1.2101701478460288E-2</v>
      </c>
    </row>
    <row r="1202" spans="1:10" x14ac:dyDescent="0.35">
      <c r="A1202" s="12" t="s">
        <v>35</v>
      </c>
      <c r="D1202" s="13" t="s">
        <v>35</v>
      </c>
      <c r="G1202" s="13" t="s">
        <v>38</v>
      </c>
    </row>
    <row r="1204" spans="1:10" x14ac:dyDescent="0.35">
      <c r="A1204" s="13" t="s">
        <v>37</v>
      </c>
      <c r="B1204">
        <f>B1191</f>
        <v>0.57471179999999999</v>
      </c>
      <c r="D1204" s="13" t="s">
        <v>39</v>
      </c>
      <c r="E1204">
        <f>1-E1191</f>
        <v>0.51225490000000007</v>
      </c>
    </row>
    <row r="1205" spans="1:10" x14ac:dyDescent="0.35">
      <c r="A1205" s="12" t="s">
        <v>38</v>
      </c>
      <c r="D1205" s="12" t="s">
        <v>38</v>
      </c>
    </row>
    <row r="1207" spans="1:10" x14ac:dyDescent="0.35">
      <c r="A1207" s="13" t="s">
        <v>36</v>
      </c>
      <c r="B1207">
        <f>B1194</f>
        <v>0.61550689999999997</v>
      </c>
    </row>
    <row r="1208" spans="1:10" x14ac:dyDescent="0.35">
      <c r="A1208" s="12" t="s">
        <v>39</v>
      </c>
    </row>
    <row r="1211" spans="1:10" x14ac:dyDescent="0.35">
      <c r="A1211" s="12" t="s">
        <v>32</v>
      </c>
      <c r="B1211">
        <f>B1198</f>
        <v>0.61387259999999999</v>
      </c>
    </row>
    <row r="1212" spans="1:10" x14ac:dyDescent="0.35">
      <c r="A1212" s="13" t="s">
        <v>33</v>
      </c>
    </row>
    <row r="1214" spans="1:10" x14ac:dyDescent="0.35">
      <c r="A1214" s="13" t="s">
        <v>34</v>
      </c>
      <c r="B1214">
        <f>B1201</f>
        <v>0.4922356</v>
      </c>
      <c r="D1214" s="12" t="s">
        <v>32</v>
      </c>
      <c r="E1214">
        <f>E1201</f>
        <v>0.46737770000000001</v>
      </c>
      <c r="G1214" s="13" t="s">
        <v>32</v>
      </c>
      <c r="H1214">
        <f>1-H1201</f>
        <v>0.52711229999999998</v>
      </c>
      <c r="J1214">
        <f>B1211*B1214*B1217*B1220*E1214*E1217*H1214</f>
        <v>1.3489366926279965E-2</v>
      </c>
    </row>
    <row r="1215" spans="1:10" x14ac:dyDescent="0.35">
      <c r="A1215" s="12" t="s">
        <v>35</v>
      </c>
      <c r="D1215" s="13" t="s">
        <v>35</v>
      </c>
      <c r="G1215" s="12" t="s">
        <v>38</v>
      </c>
    </row>
    <row r="1217" spans="1:10" x14ac:dyDescent="0.35">
      <c r="A1217" s="13" t="s">
        <v>37</v>
      </c>
      <c r="B1217">
        <f>B1204</f>
        <v>0.57471179999999999</v>
      </c>
      <c r="D1217" s="13" t="s">
        <v>39</v>
      </c>
      <c r="E1217">
        <f>E1204</f>
        <v>0.51225490000000007</v>
      </c>
    </row>
    <row r="1218" spans="1:10" x14ac:dyDescent="0.35">
      <c r="A1218" s="12" t="s">
        <v>38</v>
      </c>
      <c r="D1218" s="12" t="s">
        <v>38</v>
      </c>
    </row>
    <row r="1220" spans="1:10" x14ac:dyDescent="0.35">
      <c r="A1220" s="13" t="s">
        <v>36</v>
      </c>
      <c r="B1220">
        <f>B1207</f>
        <v>0.61550689999999997</v>
      </c>
    </row>
    <row r="1221" spans="1:10" x14ac:dyDescent="0.35">
      <c r="A1221" s="12" t="s">
        <v>39</v>
      </c>
    </row>
    <row r="1222" spans="1:10" x14ac:dyDescent="0.35">
      <c r="A1222" s="14"/>
      <c r="B1222" s="14"/>
      <c r="C1222" s="14"/>
      <c r="D1222" s="14"/>
      <c r="E1222" s="14"/>
      <c r="F1222" s="14"/>
      <c r="G1222" s="14"/>
    </row>
    <row r="1224" spans="1:10" x14ac:dyDescent="0.35">
      <c r="A1224" s="12" t="s">
        <v>32</v>
      </c>
      <c r="B1224">
        <f>B1211</f>
        <v>0.61387259999999999</v>
      </c>
    </row>
    <row r="1225" spans="1:10" x14ac:dyDescent="0.35">
      <c r="A1225" s="13" t="s">
        <v>33</v>
      </c>
    </row>
    <row r="1227" spans="1:10" x14ac:dyDescent="0.35">
      <c r="A1227" s="13" t="s">
        <v>34</v>
      </c>
      <c r="B1227">
        <f>B1214</f>
        <v>0.4922356</v>
      </c>
      <c r="D1227" s="13" t="s">
        <v>32</v>
      </c>
      <c r="E1227">
        <f>1-E1214</f>
        <v>0.53262229999999999</v>
      </c>
      <c r="G1227" s="12" t="s">
        <v>38</v>
      </c>
      <c r="H1227">
        <f>Matrix!H7</f>
        <v>0.4966912</v>
      </c>
      <c r="J1227">
        <f>B1224*B1227*B1230*B1233*E1227*E1230*H1227</f>
        <v>1.4485258231303802E-2</v>
      </c>
    </row>
    <row r="1228" spans="1:10" x14ac:dyDescent="0.35">
      <c r="A1228" s="12" t="s">
        <v>35</v>
      </c>
      <c r="D1228" s="12" t="s">
        <v>35</v>
      </c>
      <c r="G1228" s="13" t="s">
        <v>35</v>
      </c>
    </row>
    <row r="1230" spans="1:10" x14ac:dyDescent="0.35">
      <c r="A1230" s="13" t="s">
        <v>37</v>
      </c>
      <c r="B1230">
        <f>B1217</f>
        <v>0.57471179999999999</v>
      </c>
      <c r="D1230" s="13" t="s">
        <v>39</v>
      </c>
      <c r="E1230">
        <f>E1217</f>
        <v>0.51225490000000007</v>
      </c>
    </row>
    <row r="1231" spans="1:10" x14ac:dyDescent="0.35">
      <c r="A1231" s="12" t="s">
        <v>38</v>
      </c>
      <c r="D1231" s="12" t="s">
        <v>38</v>
      </c>
    </row>
    <row r="1233" spans="1:10" x14ac:dyDescent="0.35">
      <c r="A1233" s="13" t="s">
        <v>36</v>
      </c>
      <c r="B1233">
        <f>B1220</f>
        <v>0.61550689999999997</v>
      </c>
    </row>
    <row r="1234" spans="1:10" x14ac:dyDescent="0.35">
      <c r="A1234" s="12" t="s">
        <v>39</v>
      </c>
    </row>
    <row r="1237" spans="1:10" x14ac:dyDescent="0.35">
      <c r="A1237" s="12" t="s">
        <v>32</v>
      </c>
      <c r="B1237">
        <f>B1224</f>
        <v>0.61387259999999999</v>
      </c>
    </row>
    <row r="1238" spans="1:10" x14ac:dyDescent="0.35">
      <c r="A1238" s="13" t="s">
        <v>33</v>
      </c>
    </row>
    <row r="1240" spans="1:10" x14ac:dyDescent="0.35">
      <c r="A1240" s="13" t="s">
        <v>34</v>
      </c>
      <c r="B1240">
        <f>B1227</f>
        <v>0.4922356</v>
      </c>
      <c r="D1240" s="13" t="s">
        <v>32</v>
      </c>
      <c r="E1240">
        <f>E1227</f>
        <v>0.53262229999999999</v>
      </c>
      <c r="G1240" s="13" t="s">
        <v>38</v>
      </c>
      <c r="H1240">
        <f>1-H1227</f>
        <v>0.5033088</v>
      </c>
      <c r="J1240">
        <f>B1237*B1240*B1243*B1246*E1240*E1243*H1240</f>
        <v>1.4678250667794475E-2</v>
      </c>
    </row>
    <row r="1241" spans="1:10" x14ac:dyDescent="0.35">
      <c r="A1241" s="12" t="s">
        <v>35</v>
      </c>
      <c r="D1241" s="12" t="s">
        <v>35</v>
      </c>
      <c r="G1241" s="12" t="s">
        <v>35</v>
      </c>
    </row>
    <row r="1243" spans="1:10" x14ac:dyDescent="0.35">
      <c r="A1243" s="13" t="s">
        <v>37</v>
      </c>
      <c r="B1243">
        <f>B1230</f>
        <v>0.57471179999999999</v>
      </c>
      <c r="D1243" s="13" t="s">
        <v>39</v>
      </c>
      <c r="E1243">
        <f>E1230</f>
        <v>0.51225490000000007</v>
      </c>
    </row>
    <row r="1244" spans="1:10" x14ac:dyDescent="0.35">
      <c r="A1244" s="12" t="s">
        <v>38</v>
      </c>
      <c r="D1244" s="12" t="s">
        <v>38</v>
      </c>
    </row>
    <row r="1246" spans="1:10" x14ac:dyDescent="0.35">
      <c r="A1246" s="13" t="s">
        <v>36</v>
      </c>
      <c r="B1246">
        <f>B1233</f>
        <v>0.61550689999999997</v>
      </c>
    </row>
    <row r="1247" spans="1:10" x14ac:dyDescent="0.35">
      <c r="A1247" s="12" t="s">
        <v>39</v>
      </c>
    </row>
    <row r="1248" spans="1:10" x14ac:dyDescent="0.35">
      <c r="A1248" s="14"/>
      <c r="B1248" s="14"/>
      <c r="C1248" s="14"/>
      <c r="D1248" s="14"/>
      <c r="E1248" s="14"/>
      <c r="F1248" s="14"/>
      <c r="G1248" s="14"/>
    </row>
    <row r="1250" spans="1:10" x14ac:dyDescent="0.35">
      <c r="A1250" s="13" t="s">
        <v>32</v>
      </c>
      <c r="B1250">
        <f>1-B1237</f>
        <v>0.38612740000000001</v>
      </c>
    </row>
    <row r="1251" spans="1:10" x14ac:dyDescent="0.35">
      <c r="A1251" s="12" t="s">
        <v>33</v>
      </c>
    </row>
    <row r="1253" spans="1:10" x14ac:dyDescent="0.35">
      <c r="A1253" s="12" t="s">
        <v>34</v>
      </c>
      <c r="B1253">
        <f>1-B1240</f>
        <v>0.5077644</v>
      </c>
      <c r="D1253" s="12" t="s">
        <v>34</v>
      </c>
      <c r="E1253">
        <f>Matrix!I3</f>
        <v>0.64651309999999995</v>
      </c>
      <c r="G1253" s="12" t="s">
        <v>34</v>
      </c>
      <c r="H1253">
        <f>Matrix!F3</f>
        <v>0.52183590000000002</v>
      </c>
      <c r="J1253">
        <f>B1250*B1253*B1256*B1259*E1253*E1256*H1253</f>
        <v>1.1412482038128488E-2</v>
      </c>
    </row>
    <row r="1254" spans="1:10" x14ac:dyDescent="0.35">
      <c r="A1254" s="13" t="s">
        <v>35</v>
      </c>
      <c r="D1254" s="13" t="s">
        <v>33</v>
      </c>
      <c r="G1254" s="13" t="s">
        <v>39</v>
      </c>
    </row>
    <row r="1256" spans="1:10" x14ac:dyDescent="0.35">
      <c r="A1256" s="13" t="s">
        <v>37</v>
      </c>
      <c r="B1256">
        <f>B1243</f>
        <v>0.57471179999999999</v>
      </c>
      <c r="D1256" s="12" t="s">
        <v>39</v>
      </c>
      <c r="E1256">
        <f>Matrix!G6</f>
        <v>0.48774509999999999</v>
      </c>
    </row>
    <row r="1257" spans="1:10" x14ac:dyDescent="0.35">
      <c r="A1257" s="12" t="s">
        <v>38</v>
      </c>
      <c r="D1257" s="13" t="s">
        <v>38</v>
      </c>
    </row>
    <row r="1259" spans="1:10" x14ac:dyDescent="0.35">
      <c r="A1259" s="13" t="s">
        <v>36</v>
      </c>
      <c r="B1259">
        <f>B1246</f>
        <v>0.61550689999999997</v>
      </c>
    </row>
    <row r="1260" spans="1:10" x14ac:dyDescent="0.35">
      <c r="A1260" s="12" t="s">
        <v>39</v>
      </c>
    </row>
    <row r="1263" spans="1:10" x14ac:dyDescent="0.35">
      <c r="A1263" s="13" t="s">
        <v>32</v>
      </c>
      <c r="B1263">
        <f>B1250</f>
        <v>0.38612740000000001</v>
      </c>
    </row>
    <row r="1264" spans="1:10" x14ac:dyDescent="0.35">
      <c r="A1264" s="12" t="s">
        <v>33</v>
      </c>
    </row>
    <row r="1266" spans="1:10" x14ac:dyDescent="0.35">
      <c r="A1266" s="12" t="s">
        <v>34</v>
      </c>
      <c r="B1266">
        <f>B1253</f>
        <v>0.5077644</v>
      </c>
      <c r="D1266" s="12" t="s">
        <v>34</v>
      </c>
      <c r="E1266">
        <f>E1253</f>
        <v>0.64651309999999995</v>
      </c>
      <c r="G1266" s="13" t="s">
        <v>34</v>
      </c>
      <c r="H1266">
        <f>1-H1253</f>
        <v>0.47816409999999998</v>
      </c>
      <c r="J1266">
        <f>B1263*B1266*B1269*B1272*E1266*E1269*H1266</f>
        <v>1.0457385554592687E-2</v>
      </c>
    </row>
    <row r="1267" spans="1:10" x14ac:dyDescent="0.35">
      <c r="A1267" s="13" t="s">
        <v>35</v>
      </c>
      <c r="D1267" s="13" t="s">
        <v>33</v>
      </c>
      <c r="G1267" s="12" t="s">
        <v>39</v>
      </c>
    </row>
    <row r="1269" spans="1:10" x14ac:dyDescent="0.35">
      <c r="A1269" s="13" t="s">
        <v>37</v>
      </c>
      <c r="B1269">
        <f>B1256</f>
        <v>0.57471179999999999</v>
      </c>
      <c r="D1269" s="12" t="s">
        <v>39</v>
      </c>
      <c r="E1269">
        <f>E1256</f>
        <v>0.48774509999999999</v>
      </c>
    </row>
    <row r="1270" spans="1:10" x14ac:dyDescent="0.35">
      <c r="A1270" s="12" t="s">
        <v>38</v>
      </c>
      <c r="D1270" s="13" t="s">
        <v>38</v>
      </c>
    </row>
    <row r="1272" spans="1:10" x14ac:dyDescent="0.35">
      <c r="A1272" s="13" t="s">
        <v>36</v>
      </c>
      <c r="B1272">
        <f>B1259</f>
        <v>0.61550689999999997</v>
      </c>
    </row>
    <row r="1273" spans="1:10" x14ac:dyDescent="0.35">
      <c r="A1273" s="12" t="s">
        <v>39</v>
      </c>
    </row>
    <row r="1274" spans="1:10" x14ac:dyDescent="0.35">
      <c r="A1274" s="14"/>
      <c r="B1274" s="14"/>
      <c r="C1274" s="14"/>
      <c r="D1274" s="14"/>
      <c r="E1274" s="14"/>
      <c r="F1274" s="14"/>
      <c r="G1274" s="14"/>
    </row>
    <row r="1276" spans="1:10" x14ac:dyDescent="0.35">
      <c r="A1276" s="13" t="s">
        <v>32</v>
      </c>
      <c r="B1276">
        <f>B1263</f>
        <v>0.38612740000000001</v>
      </c>
    </row>
    <row r="1277" spans="1:10" x14ac:dyDescent="0.35">
      <c r="A1277" s="12" t="s">
        <v>33</v>
      </c>
    </row>
    <row r="1279" spans="1:10" x14ac:dyDescent="0.35">
      <c r="A1279" s="12" t="s">
        <v>34</v>
      </c>
      <c r="B1279">
        <f>B1266</f>
        <v>0.5077644</v>
      </c>
      <c r="D1279" s="13" t="s">
        <v>34</v>
      </c>
      <c r="E1279">
        <f>1-E1266</f>
        <v>0.35348690000000005</v>
      </c>
      <c r="G1279" s="12" t="s">
        <v>39</v>
      </c>
      <c r="H1279">
        <f>Matrix!I6</f>
        <v>0.65726530000000005</v>
      </c>
      <c r="J1279">
        <f>B1276*B1279*B1282*B1285*E1279*E1282*H1279</f>
        <v>7.8592816509054017E-3</v>
      </c>
    </row>
    <row r="1280" spans="1:10" x14ac:dyDescent="0.35">
      <c r="A1280" s="13" t="s">
        <v>35</v>
      </c>
      <c r="D1280" s="12" t="s">
        <v>33</v>
      </c>
      <c r="G1280" s="13" t="s">
        <v>33</v>
      </c>
    </row>
    <row r="1282" spans="1:10" x14ac:dyDescent="0.35">
      <c r="A1282" s="13" t="s">
        <v>37</v>
      </c>
      <c r="B1282">
        <f>B1269</f>
        <v>0.57471179999999999</v>
      </c>
      <c r="D1282" s="12" t="s">
        <v>39</v>
      </c>
      <c r="E1282">
        <f>E1269</f>
        <v>0.48774509999999999</v>
      </c>
    </row>
    <row r="1283" spans="1:10" x14ac:dyDescent="0.35">
      <c r="A1283" s="12" t="s">
        <v>38</v>
      </c>
      <c r="D1283" s="13" t="s">
        <v>38</v>
      </c>
    </row>
    <row r="1285" spans="1:10" x14ac:dyDescent="0.35">
      <c r="A1285" s="13" t="s">
        <v>36</v>
      </c>
      <c r="B1285">
        <f>B1272</f>
        <v>0.61550689999999997</v>
      </c>
    </row>
    <row r="1286" spans="1:10" x14ac:dyDescent="0.35">
      <c r="A1286" s="12" t="s">
        <v>39</v>
      </c>
    </row>
    <row r="1289" spans="1:10" x14ac:dyDescent="0.35">
      <c r="A1289" s="13" t="s">
        <v>32</v>
      </c>
      <c r="B1289">
        <f>B1276</f>
        <v>0.38612740000000001</v>
      </c>
    </row>
    <row r="1290" spans="1:10" x14ac:dyDescent="0.35">
      <c r="A1290" s="12" t="s">
        <v>33</v>
      </c>
    </row>
    <row r="1292" spans="1:10" x14ac:dyDescent="0.35">
      <c r="A1292" s="12" t="s">
        <v>34</v>
      </c>
      <c r="B1292">
        <f>B1279</f>
        <v>0.5077644</v>
      </c>
      <c r="D1292" s="13" t="s">
        <v>34</v>
      </c>
      <c r="E1292">
        <f>E1279</f>
        <v>0.35348690000000005</v>
      </c>
      <c r="G1292" s="13" t="s">
        <v>39</v>
      </c>
      <c r="H1292">
        <f>1-H1279</f>
        <v>0.34273469999999995</v>
      </c>
      <c r="J1292">
        <f>B1289*B1292*B1295*B1298*E1292*E1295*H1292</f>
        <v>4.0982667711783466E-3</v>
      </c>
    </row>
    <row r="1293" spans="1:10" x14ac:dyDescent="0.35">
      <c r="A1293" s="13" t="s">
        <v>35</v>
      </c>
      <c r="D1293" s="12" t="s">
        <v>33</v>
      </c>
      <c r="G1293" s="12" t="s">
        <v>33</v>
      </c>
    </row>
    <row r="1295" spans="1:10" x14ac:dyDescent="0.35">
      <c r="A1295" s="13" t="s">
        <v>37</v>
      </c>
      <c r="B1295">
        <f>B1282</f>
        <v>0.57471179999999999</v>
      </c>
      <c r="D1295" s="12" t="s">
        <v>39</v>
      </c>
      <c r="E1295">
        <f>E1282</f>
        <v>0.48774509999999999</v>
      </c>
    </row>
    <row r="1296" spans="1:10" x14ac:dyDescent="0.35">
      <c r="A1296" s="12" t="s">
        <v>38</v>
      </c>
      <c r="D1296" s="13" t="s">
        <v>38</v>
      </c>
    </row>
    <row r="1298" spans="1:10" x14ac:dyDescent="0.35">
      <c r="A1298" s="13" t="s">
        <v>36</v>
      </c>
      <c r="B1298">
        <f>B1285</f>
        <v>0.61550689999999997</v>
      </c>
    </row>
    <row r="1299" spans="1:10" x14ac:dyDescent="0.35">
      <c r="A1299" s="12" t="s">
        <v>39</v>
      </c>
    </row>
    <row r="1300" spans="1:10" x14ac:dyDescent="0.35">
      <c r="A1300" s="14"/>
      <c r="B1300" s="14"/>
      <c r="C1300" s="14"/>
      <c r="D1300" s="14"/>
      <c r="E1300" s="14"/>
      <c r="F1300" s="14"/>
      <c r="G1300" s="14"/>
    </row>
    <row r="1302" spans="1:10" x14ac:dyDescent="0.35">
      <c r="A1302" s="13" t="s">
        <v>32</v>
      </c>
      <c r="B1302">
        <f>B1289</f>
        <v>0.38612740000000001</v>
      </c>
    </row>
    <row r="1303" spans="1:10" x14ac:dyDescent="0.35">
      <c r="A1303" s="12" t="s">
        <v>33</v>
      </c>
    </row>
    <row r="1305" spans="1:10" x14ac:dyDescent="0.35">
      <c r="A1305" s="12" t="s">
        <v>34</v>
      </c>
      <c r="B1305">
        <f>B1292</f>
        <v>0.5077644</v>
      </c>
      <c r="D1305" s="12" t="s">
        <v>34</v>
      </c>
      <c r="E1305">
        <f>1-E1292</f>
        <v>0.64651309999999995</v>
      </c>
      <c r="G1305" s="12" t="s">
        <v>34</v>
      </c>
      <c r="H1305">
        <f>Matrix!G3</f>
        <v>0.51123669999999999</v>
      </c>
      <c r="J1305">
        <f>B1302*B1305*B1308*B1311*E1305*E1308*H1305</f>
        <v>1.1742522008076586E-2</v>
      </c>
    </row>
    <row r="1306" spans="1:10" x14ac:dyDescent="0.35">
      <c r="A1306" s="13" t="s">
        <v>35</v>
      </c>
      <c r="D1306" s="13" t="s">
        <v>33</v>
      </c>
      <c r="G1306" s="13" t="s">
        <v>38</v>
      </c>
    </row>
    <row r="1308" spans="1:10" x14ac:dyDescent="0.35">
      <c r="A1308" s="13" t="s">
        <v>37</v>
      </c>
      <c r="B1308">
        <f>B1295</f>
        <v>0.57471179999999999</v>
      </c>
      <c r="D1308" s="13" t="s">
        <v>39</v>
      </c>
      <c r="E1308">
        <f>1-E1295</f>
        <v>0.51225490000000007</v>
      </c>
    </row>
    <row r="1309" spans="1:10" x14ac:dyDescent="0.35">
      <c r="A1309" s="12" t="s">
        <v>38</v>
      </c>
      <c r="D1309" s="12" t="s">
        <v>38</v>
      </c>
    </row>
    <row r="1311" spans="1:10" x14ac:dyDescent="0.35">
      <c r="A1311" s="13" t="s">
        <v>36</v>
      </c>
      <c r="B1311">
        <f>B1298</f>
        <v>0.61550689999999997</v>
      </c>
    </row>
    <row r="1312" spans="1:10" x14ac:dyDescent="0.35">
      <c r="A1312" s="12" t="s">
        <v>39</v>
      </c>
    </row>
    <row r="1315" spans="1:10" x14ac:dyDescent="0.35">
      <c r="A1315" s="13" t="s">
        <v>32</v>
      </c>
      <c r="B1315">
        <f>B1302</f>
        <v>0.38612740000000001</v>
      </c>
    </row>
    <row r="1316" spans="1:10" x14ac:dyDescent="0.35">
      <c r="A1316" s="12" t="s">
        <v>33</v>
      </c>
    </row>
    <row r="1318" spans="1:10" x14ac:dyDescent="0.35">
      <c r="A1318" s="12" t="s">
        <v>34</v>
      </c>
      <c r="B1318">
        <f>B1305</f>
        <v>0.5077644</v>
      </c>
      <c r="D1318" s="12" t="s">
        <v>34</v>
      </c>
      <c r="E1318">
        <f>E1305</f>
        <v>0.64651309999999995</v>
      </c>
      <c r="G1318" s="13" t="s">
        <v>34</v>
      </c>
      <c r="H1318">
        <f>1-H1305</f>
        <v>0.48876330000000001</v>
      </c>
      <c r="J1318">
        <f>B1315*B1318*B1321*B1324*E1318*E1321*H1318</f>
        <v>1.1226333725630689E-2</v>
      </c>
    </row>
    <row r="1319" spans="1:10" x14ac:dyDescent="0.35">
      <c r="A1319" s="13" t="s">
        <v>35</v>
      </c>
      <c r="D1319" s="13" t="s">
        <v>33</v>
      </c>
      <c r="G1319" s="12" t="s">
        <v>38</v>
      </c>
    </row>
    <row r="1321" spans="1:10" x14ac:dyDescent="0.35">
      <c r="A1321" s="13" t="s">
        <v>37</v>
      </c>
      <c r="B1321">
        <f>B1308</f>
        <v>0.57471179999999999</v>
      </c>
      <c r="D1321" s="13" t="s">
        <v>39</v>
      </c>
      <c r="E1321">
        <f>E1308</f>
        <v>0.51225490000000007</v>
      </c>
    </row>
    <row r="1322" spans="1:10" x14ac:dyDescent="0.35">
      <c r="A1322" s="12" t="s">
        <v>38</v>
      </c>
      <c r="D1322" s="12" t="s">
        <v>38</v>
      </c>
    </row>
    <row r="1324" spans="1:10" x14ac:dyDescent="0.35">
      <c r="A1324" s="13" t="s">
        <v>36</v>
      </c>
      <c r="B1324">
        <f>B1311</f>
        <v>0.61550689999999997</v>
      </c>
    </row>
    <row r="1325" spans="1:10" x14ac:dyDescent="0.35">
      <c r="A1325" s="12" t="s">
        <v>39</v>
      </c>
    </row>
    <row r="1326" spans="1:10" x14ac:dyDescent="0.35">
      <c r="A1326" s="14"/>
      <c r="B1326" s="14"/>
      <c r="C1326" s="14"/>
      <c r="D1326" s="14"/>
      <c r="E1326" s="14"/>
      <c r="F1326" s="14"/>
      <c r="G1326" s="14"/>
    </row>
    <row r="1328" spans="1:10" x14ac:dyDescent="0.35">
      <c r="A1328" s="13" t="s">
        <v>32</v>
      </c>
      <c r="B1328">
        <f>B1315</f>
        <v>0.38612740000000001</v>
      </c>
    </row>
    <row r="1329" spans="1:10" x14ac:dyDescent="0.35">
      <c r="A1329" s="12" t="s">
        <v>33</v>
      </c>
    </row>
    <row r="1331" spans="1:10" x14ac:dyDescent="0.35">
      <c r="A1331" s="12" t="s">
        <v>34</v>
      </c>
      <c r="B1331">
        <f>B1318</f>
        <v>0.5077644</v>
      </c>
      <c r="D1331" s="13" t="s">
        <v>34</v>
      </c>
      <c r="E1331">
        <f>1-E1318</f>
        <v>0.35348690000000005</v>
      </c>
      <c r="G1331" s="12" t="s">
        <v>38</v>
      </c>
      <c r="H1331">
        <f>Matrix!I7</f>
        <v>0.6398954</v>
      </c>
      <c r="J1331">
        <f>B1328*B1331*B1334*B1337*E1331*E1334*H1331</f>
        <v>8.0360816866267264E-3</v>
      </c>
    </row>
    <row r="1332" spans="1:10" x14ac:dyDescent="0.35">
      <c r="A1332" s="13" t="s">
        <v>35</v>
      </c>
      <c r="D1332" s="12" t="s">
        <v>33</v>
      </c>
      <c r="G1332" s="13" t="s">
        <v>33</v>
      </c>
    </row>
    <row r="1334" spans="1:10" x14ac:dyDescent="0.35">
      <c r="A1334" s="13" t="s">
        <v>37</v>
      </c>
      <c r="B1334">
        <f>B1321</f>
        <v>0.57471179999999999</v>
      </c>
      <c r="D1334" s="13" t="s">
        <v>39</v>
      </c>
      <c r="E1334">
        <f>E1321</f>
        <v>0.51225490000000007</v>
      </c>
    </row>
    <row r="1335" spans="1:10" x14ac:dyDescent="0.35">
      <c r="A1335" s="12" t="s">
        <v>38</v>
      </c>
      <c r="D1335" s="12" t="s">
        <v>38</v>
      </c>
    </row>
    <row r="1337" spans="1:10" x14ac:dyDescent="0.35">
      <c r="A1337" s="13" t="s">
        <v>36</v>
      </c>
      <c r="B1337">
        <f>B1324</f>
        <v>0.61550689999999997</v>
      </c>
    </row>
    <row r="1338" spans="1:10" x14ac:dyDescent="0.35">
      <c r="A1338" s="12" t="s">
        <v>39</v>
      </c>
    </row>
    <row r="1341" spans="1:10" x14ac:dyDescent="0.35">
      <c r="A1341" s="13" t="s">
        <v>32</v>
      </c>
      <c r="B1341">
        <f>B1328</f>
        <v>0.38612740000000001</v>
      </c>
    </row>
    <row r="1342" spans="1:10" x14ac:dyDescent="0.35">
      <c r="A1342" s="12" t="s">
        <v>33</v>
      </c>
    </row>
    <row r="1344" spans="1:10" x14ac:dyDescent="0.35">
      <c r="A1344" s="12" t="s">
        <v>34</v>
      </c>
      <c r="B1344">
        <f>B1331</f>
        <v>0.5077644</v>
      </c>
      <c r="D1344" s="13" t="s">
        <v>34</v>
      </c>
      <c r="E1344">
        <f>E1331</f>
        <v>0.35348690000000005</v>
      </c>
      <c r="G1344" s="13" t="s">
        <v>38</v>
      </c>
      <c r="H1344">
        <f>1-H1331</f>
        <v>0.3601046</v>
      </c>
      <c r="J1344">
        <f>B1341*B1344*B1347*B1350*E1344*E1347*H1344</f>
        <v>4.5223484671557922E-3</v>
      </c>
    </row>
    <row r="1345" spans="1:10" x14ac:dyDescent="0.35">
      <c r="A1345" s="13" t="s">
        <v>35</v>
      </c>
      <c r="D1345" s="12" t="s">
        <v>33</v>
      </c>
      <c r="G1345" s="12" t="s">
        <v>33</v>
      </c>
    </row>
    <row r="1347" spans="1:10" x14ac:dyDescent="0.35">
      <c r="A1347" s="13" t="s">
        <v>37</v>
      </c>
      <c r="B1347">
        <f>B1334</f>
        <v>0.57471179999999999</v>
      </c>
      <c r="D1347" s="13" t="s">
        <v>39</v>
      </c>
      <c r="E1347">
        <f>E1334</f>
        <v>0.51225490000000007</v>
      </c>
    </row>
    <row r="1348" spans="1:10" x14ac:dyDescent="0.35">
      <c r="A1348" s="12" t="s">
        <v>38</v>
      </c>
      <c r="D1348" s="12" t="s">
        <v>38</v>
      </c>
    </row>
    <row r="1350" spans="1:10" x14ac:dyDescent="0.35">
      <c r="A1350" s="13" t="s">
        <v>36</v>
      </c>
      <c r="B1350">
        <f>B1337</f>
        <v>0.61550689999999997</v>
      </c>
    </row>
    <row r="1351" spans="1:10" x14ac:dyDescent="0.35">
      <c r="A1351" s="12" t="s">
        <v>39</v>
      </c>
    </row>
    <row r="1352" spans="1:10" x14ac:dyDescent="0.35">
      <c r="A1352" s="14"/>
      <c r="B1352" s="14"/>
      <c r="C1352" s="14"/>
      <c r="D1352" s="14"/>
      <c r="E1352" s="14"/>
      <c r="F1352" s="14"/>
      <c r="G1352" s="14"/>
    </row>
    <row r="1354" spans="1:10" x14ac:dyDescent="0.35">
      <c r="A1354" s="13" t="s">
        <v>32</v>
      </c>
      <c r="B1354">
        <f>B1341</f>
        <v>0.38612740000000001</v>
      </c>
    </row>
    <row r="1355" spans="1:10" x14ac:dyDescent="0.35">
      <c r="A1355" s="12" t="s">
        <v>33</v>
      </c>
    </row>
    <row r="1357" spans="1:10" x14ac:dyDescent="0.35">
      <c r="A1357" s="13" t="s">
        <v>34</v>
      </c>
      <c r="B1357">
        <f>1-B1344</f>
        <v>0.4922356</v>
      </c>
      <c r="D1357" s="12" t="s">
        <v>37</v>
      </c>
      <c r="E1357">
        <f>Matrix!I4</f>
        <v>0.57393729999999998</v>
      </c>
      <c r="G1357" s="12" t="s">
        <v>37</v>
      </c>
      <c r="H1357">
        <f>Matrix!F4</f>
        <v>0.42094389999999998</v>
      </c>
      <c r="J1357">
        <f>B1354*B1357*B1360*B1363*E1357*E1360*H1357</f>
        <v>5.829708193431587E-3</v>
      </c>
    </row>
    <row r="1358" spans="1:10" x14ac:dyDescent="0.35">
      <c r="A1358" s="12" t="s">
        <v>35</v>
      </c>
      <c r="D1358" s="13" t="s">
        <v>33</v>
      </c>
      <c r="G1358" s="13" t="s">
        <v>39</v>
      </c>
    </row>
    <row r="1360" spans="1:10" x14ac:dyDescent="0.35">
      <c r="A1360" s="12" t="s">
        <v>37</v>
      </c>
      <c r="B1360">
        <f>1-B1347</f>
        <v>0.42528820000000001</v>
      </c>
      <c r="D1360" s="12" t="s">
        <v>39</v>
      </c>
      <c r="E1360">
        <f>Matrix!H6</f>
        <v>0.48499609999999999</v>
      </c>
    </row>
    <row r="1361" spans="1:10" x14ac:dyDescent="0.35">
      <c r="A1361" s="13" t="s">
        <v>38</v>
      </c>
      <c r="D1361" s="13" t="s">
        <v>35</v>
      </c>
    </row>
    <row r="1363" spans="1:10" x14ac:dyDescent="0.35">
      <c r="A1363" s="13" t="s">
        <v>36</v>
      </c>
      <c r="B1363">
        <f>B1350</f>
        <v>0.61550689999999997</v>
      </c>
    </row>
    <row r="1364" spans="1:10" x14ac:dyDescent="0.35">
      <c r="A1364" s="12" t="s">
        <v>39</v>
      </c>
    </row>
    <row r="1367" spans="1:10" x14ac:dyDescent="0.35">
      <c r="A1367" s="13" t="s">
        <v>32</v>
      </c>
      <c r="B1367">
        <f>B1354</f>
        <v>0.38612740000000001</v>
      </c>
    </row>
    <row r="1368" spans="1:10" x14ac:dyDescent="0.35">
      <c r="A1368" s="12" t="s">
        <v>33</v>
      </c>
    </row>
    <row r="1370" spans="1:10" x14ac:dyDescent="0.35">
      <c r="A1370" s="13" t="s">
        <v>34</v>
      </c>
      <c r="B1370">
        <f>B1357</f>
        <v>0.4922356</v>
      </c>
      <c r="D1370" s="12" t="s">
        <v>37</v>
      </c>
      <c r="E1370">
        <f>E1357</f>
        <v>0.57393729999999998</v>
      </c>
      <c r="G1370" s="13" t="s">
        <v>37</v>
      </c>
      <c r="H1370">
        <f>1-H1357</f>
        <v>0.57905610000000007</v>
      </c>
      <c r="J1370">
        <f>B1367*B1370*B1373*B1376*E1370*E1373*H1370</f>
        <v>8.019425131535439E-3</v>
      </c>
    </row>
    <row r="1371" spans="1:10" x14ac:dyDescent="0.35">
      <c r="A1371" s="12" t="s">
        <v>35</v>
      </c>
      <c r="D1371" s="13" t="s">
        <v>33</v>
      </c>
      <c r="G1371" s="12" t="s">
        <v>39</v>
      </c>
    </row>
    <row r="1373" spans="1:10" x14ac:dyDescent="0.35">
      <c r="A1373" s="12" t="s">
        <v>37</v>
      </c>
      <c r="B1373">
        <f>B1360</f>
        <v>0.42528820000000001</v>
      </c>
      <c r="D1373" s="12" t="s">
        <v>39</v>
      </c>
      <c r="E1373">
        <f>E1360</f>
        <v>0.48499609999999999</v>
      </c>
    </row>
    <row r="1374" spans="1:10" x14ac:dyDescent="0.35">
      <c r="A1374" s="13" t="s">
        <v>38</v>
      </c>
      <c r="D1374" s="13" t="s">
        <v>35</v>
      </c>
    </row>
    <row r="1376" spans="1:10" x14ac:dyDescent="0.35">
      <c r="A1376" s="13" t="s">
        <v>36</v>
      </c>
      <c r="B1376">
        <f>B1363</f>
        <v>0.61550689999999997</v>
      </c>
    </row>
    <row r="1377" spans="1:10" x14ac:dyDescent="0.35">
      <c r="A1377" s="12" t="s">
        <v>39</v>
      </c>
    </row>
    <row r="1378" spans="1:10" x14ac:dyDescent="0.35">
      <c r="A1378" s="14"/>
      <c r="B1378" s="14"/>
      <c r="C1378" s="14"/>
      <c r="D1378" s="14"/>
      <c r="E1378" s="14"/>
      <c r="F1378" s="14"/>
      <c r="G1378" s="14"/>
    </row>
    <row r="1380" spans="1:10" x14ac:dyDescent="0.35">
      <c r="A1380" s="13" t="s">
        <v>32</v>
      </c>
      <c r="B1380">
        <f>B1367</f>
        <v>0.38612740000000001</v>
      </c>
    </row>
    <row r="1381" spans="1:10" x14ac:dyDescent="0.35">
      <c r="A1381" s="12" t="s">
        <v>33</v>
      </c>
    </row>
    <row r="1383" spans="1:10" x14ac:dyDescent="0.35">
      <c r="A1383" s="13" t="s">
        <v>34</v>
      </c>
      <c r="B1383">
        <f>B1370</f>
        <v>0.4922356</v>
      </c>
      <c r="D1383" s="13" t="s">
        <v>37</v>
      </c>
      <c r="E1383">
        <f>1-E1370</f>
        <v>0.42606270000000002</v>
      </c>
      <c r="G1383" s="12" t="s">
        <v>39</v>
      </c>
      <c r="H1383">
        <f>Matrix!I6</f>
        <v>0.65726530000000005</v>
      </c>
      <c r="J1383">
        <f>B1380*B1383*B1386*B1389*E1383*E1386*H1383</f>
        <v>6.7572870103106541E-3</v>
      </c>
    </row>
    <row r="1384" spans="1:10" x14ac:dyDescent="0.35">
      <c r="A1384" s="12" t="s">
        <v>35</v>
      </c>
      <c r="D1384" s="12" t="s">
        <v>33</v>
      </c>
      <c r="G1384" s="13" t="s">
        <v>33</v>
      </c>
    </row>
    <row r="1386" spans="1:10" x14ac:dyDescent="0.35">
      <c r="A1386" s="12" t="s">
        <v>37</v>
      </c>
      <c r="B1386">
        <f>B1373</f>
        <v>0.42528820000000001</v>
      </c>
      <c r="D1386" s="12" t="s">
        <v>39</v>
      </c>
      <c r="E1386">
        <f>E1373</f>
        <v>0.48499609999999999</v>
      </c>
    </row>
    <row r="1387" spans="1:10" x14ac:dyDescent="0.35">
      <c r="A1387" s="13" t="s">
        <v>38</v>
      </c>
      <c r="D1387" s="13" t="s">
        <v>35</v>
      </c>
    </row>
    <row r="1389" spans="1:10" x14ac:dyDescent="0.35">
      <c r="A1389" s="13" t="s">
        <v>36</v>
      </c>
      <c r="B1389">
        <f>B1376</f>
        <v>0.61550689999999997</v>
      </c>
    </row>
    <row r="1390" spans="1:10" x14ac:dyDescent="0.35">
      <c r="A1390" s="12" t="s">
        <v>39</v>
      </c>
    </row>
    <row r="1393" spans="1:10" x14ac:dyDescent="0.35">
      <c r="A1393" s="13" t="s">
        <v>32</v>
      </c>
      <c r="B1393">
        <f>B1380</f>
        <v>0.38612740000000001</v>
      </c>
    </row>
    <row r="1394" spans="1:10" x14ac:dyDescent="0.35">
      <c r="A1394" s="12" t="s">
        <v>33</v>
      </c>
    </row>
    <row r="1396" spans="1:10" x14ac:dyDescent="0.35">
      <c r="A1396" s="13" t="s">
        <v>34</v>
      </c>
      <c r="B1396">
        <f>B1383</f>
        <v>0.4922356</v>
      </c>
      <c r="D1396" s="13" t="s">
        <v>37</v>
      </c>
      <c r="E1396">
        <f>E1383</f>
        <v>0.42606270000000002</v>
      </c>
      <c r="G1396" s="13" t="s">
        <v>39</v>
      </c>
      <c r="H1396">
        <f>1-H1383</f>
        <v>0.34273469999999995</v>
      </c>
      <c r="J1396">
        <f>B1393*B1396*B1399*B1402*E1396*E1399*H1396</f>
        <v>3.5236254466692804E-3</v>
      </c>
    </row>
    <row r="1397" spans="1:10" x14ac:dyDescent="0.35">
      <c r="A1397" s="12" t="s">
        <v>35</v>
      </c>
      <c r="D1397" s="12" t="s">
        <v>33</v>
      </c>
      <c r="G1397" s="12" t="s">
        <v>33</v>
      </c>
    </row>
    <row r="1399" spans="1:10" x14ac:dyDescent="0.35">
      <c r="A1399" s="12" t="s">
        <v>37</v>
      </c>
      <c r="B1399">
        <f>B1386</f>
        <v>0.42528820000000001</v>
      </c>
      <c r="D1399" s="12" t="s">
        <v>39</v>
      </c>
      <c r="E1399">
        <f>E1386</f>
        <v>0.48499609999999999</v>
      </c>
    </row>
    <row r="1400" spans="1:10" x14ac:dyDescent="0.35">
      <c r="A1400" s="13" t="s">
        <v>38</v>
      </c>
      <c r="D1400" s="13" t="s">
        <v>35</v>
      </c>
    </row>
    <row r="1402" spans="1:10" x14ac:dyDescent="0.35">
      <c r="A1402" s="13" t="s">
        <v>36</v>
      </c>
      <c r="B1402">
        <f>B1389</f>
        <v>0.61550689999999997</v>
      </c>
    </row>
    <row r="1403" spans="1:10" x14ac:dyDescent="0.35">
      <c r="A1403" s="12" t="s">
        <v>39</v>
      </c>
    </row>
    <row r="1404" spans="1:10" x14ac:dyDescent="0.35">
      <c r="A1404" s="14"/>
      <c r="B1404" s="14"/>
      <c r="C1404" s="14"/>
      <c r="D1404" s="14"/>
      <c r="E1404" s="14"/>
      <c r="F1404" s="14"/>
      <c r="G1404" s="14"/>
    </row>
    <row r="1406" spans="1:10" x14ac:dyDescent="0.35">
      <c r="A1406" s="13" t="s">
        <v>32</v>
      </c>
      <c r="B1406">
        <f>B1393</f>
        <v>0.38612740000000001</v>
      </c>
    </row>
    <row r="1407" spans="1:10" x14ac:dyDescent="0.35">
      <c r="A1407" s="12" t="s">
        <v>33</v>
      </c>
    </row>
    <row r="1409" spans="1:10" x14ac:dyDescent="0.35">
      <c r="A1409" s="13" t="s">
        <v>34</v>
      </c>
      <c r="B1409">
        <f>B1396</f>
        <v>0.4922356</v>
      </c>
      <c r="D1409" s="12" t="s">
        <v>37</v>
      </c>
      <c r="E1409">
        <f>1-E1396</f>
        <v>0.57393729999999998</v>
      </c>
      <c r="G1409" s="12" t="s">
        <v>37</v>
      </c>
      <c r="H1409">
        <f>Matrix!H4</f>
        <v>0.4212593</v>
      </c>
      <c r="J1409">
        <f>B1406*B1409*B1412*B1415*E1409*E1412*H1409</f>
        <v>6.1950436324943528E-3</v>
      </c>
    </row>
    <row r="1410" spans="1:10" x14ac:dyDescent="0.35">
      <c r="A1410" s="12" t="s">
        <v>35</v>
      </c>
      <c r="D1410" s="13" t="s">
        <v>33</v>
      </c>
      <c r="G1410" s="13" t="s">
        <v>35</v>
      </c>
    </row>
    <row r="1412" spans="1:10" x14ac:dyDescent="0.35">
      <c r="A1412" s="12" t="s">
        <v>37</v>
      </c>
      <c r="B1412">
        <f>B1399</f>
        <v>0.42528820000000001</v>
      </c>
      <c r="D1412" s="13" t="s">
        <v>39</v>
      </c>
      <c r="E1412">
        <f>1-E1399</f>
        <v>0.51500389999999996</v>
      </c>
    </row>
    <row r="1413" spans="1:10" x14ac:dyDescent="0.35">
      <c r="A1413" s="13" t="s">
        <v>38</v>
      </c>
      <c r="D1413" s="12" t="s">
        <v>35</v>
      </c>
    </row>
    <row r="1415" spans="1:10" x14ac:dyDescent="0.35">
      <c r="A1415" s="13" t="s">
        <v>36</v>
      </c>
      <c r="B1415">
        <f>B1402</f>
        <v>0.61550689999999997</v>
      </c>
    </row>
    <row r="1416" spans="1:10" x14ac:dyDescent="0.35">
      <c r="A1416" s="12" t="s">
        <v>39</v>
      </c>
    </row>
    <row r="1419" spans="1:10" x14ac:dyDescent="0.35">
      <c r="A1419" s="13" t="s">
        <v>32</v>
      </c>
      <c r="B1419">
        <f>B1406</f>
        <v>0.38612740000000001</v>
      </c>
    </row>
    <row r="1420" spans="1:10" x14ac:dyDescent="0.35">
      <c r="A1420" s="12" t="s">
        <v>33</v>
      </c>
    </row>
    <row r="1422" spans="1:10" x14ac:dyDescent="0.35">
      <c r="A1422" s="13" t="s">
        <v>34</v>
      </c>
      <c r="B1422">
        <f>B1409</f>
        <v>0.4922356</v>
      </c>
      <c r="D1422" s="12" t="s">
        <v>37</v>
      </c>
      <c r="E1422">
        <f>E1409</f>
        <v>0.57393729999999998</v>
      </c>
      <c r="G1422" s="13" t="s">
        <v>37</v>
      </c>
      <c r="H1422">
        <f>1-H1409</f>
        <v>0.5787407</v>
      </c>
      <c r="J1422">
        <f>B1419*B1422*B1425*B1428*E1422*E1425*H1422</f>
        <v>8.5109667333168066E-3</v>
      </c>
    </row>
    <row r="1423" spans="1:10" x14ac:dyDescent="0.35">
      <c r="A1423" s="12" t="s">
        <v>35</v>
      </c>
      <c r="D1423" s="13" t="s">
        <v>33</v>
      </c>
      <c r="G1423" s="12" t="s">
        <v>35</v>
      </c>
    </row>
    <row r="1425" spans="1:10" x14ac:dyDescent="0.35">
      <c r="A1425" s="12" t="s">
        <v>37</v>
      </c>
      <c r="B1425">
        <f>B1412</f>
        <v>0.42528820000000001</v>
      </c>
      <c r="D1425" s="13" t="s">
        <v>39</v>
      </c>
      <c r="E1425">
        <f>E1412</f>
        <v>0.51500389999999996</v>
      </c>
    </row>
    <row r="1426" spans="1:10" x14ac:dyDescent="0.35">
      <c r="A1426" s="13" t="s">
        <v>38</v>
      </c>
      <c r="D1426" s="12" t="s">
        <v>35</v>
      </c>
    </row>
    <row r="1428" spans="1:10" x14ac:dyDescent="0.35">
      <c r="A1428" s="13" t="s">
        <v>36</v>
      </c>
      <c r="B1428">
        <f>B1415</f>
        <v>0.61550689999999997</v>
      </c>
    </row>
    <row r="1429" spans="1:10" x14ac:dyDescent="0.35">
      <c r="A1429" s="12" t="s">
        <v>39</v>
      </c>
    </row>
    <row r="1430" spans="1:10" x14ac:dyDescent="0.35">
      <c r="A1430" s="14"/>
      <c r="B1430" s="14"/>
      <c r="C1430" s="14"/>
      <c r="D1430" s="14"/>
      <c r="E1430" s="14"/>
      <c r="F1430" s="14"/>
      <c r="G1430" s="14"/>
    </row>
    <row r="1432" spans="1:10" x14ac:dyDescent="0.35">
      <c r="A1432" s="13" t="s">
        <v>32</v>
      </c>
      <c r="B1432">
        <f>B1419</f>
        <v>0.38612740000000001</v>
      </c>
    </row>
    <row r="1433" spans="1:10" x14ac:dyDescent="0.35">
      <c r="A1433" s="12" t="s">
        <v>33</v>
      </c>
    </row>
    <row r="1435" spans="1:10" x14ac:dyDescent="0.35">
      <c r="A1435" s="13" t="s">
        <v>34</v>
      </c>
      <c r="B1435">
        <f>B1422</f>
        <v>0.4922356</v>
      </c>
      <c r="D1435" s="13" t="s">
        <v>37</v>
      </c>
      <c r="E1435">
        <f>1-E1422</f>
        <v>0.42606270000000002</v>
      </c>
      <c r="G1435" s="12" t="s">
        <v>35</v>
      </c>
      <c r="H1435">
        <f>Matrix!I8</f>
        <v>0.64597789999999999</v>
      </c>
      <c r="J1435">
        <f>B1432*B1435*B1438*B1441*E1435*E1438*H1435</f>
        <v>7.0521508398773873E-3</v>
      </c>
    </row>
    <row r="1436" spans="1:10" x14ac:dyDescent="0.35">
      <c r="A1436" s="12" t="s">
        <v>35</v>
      </c>
      <c r="D1436" s="12" t="s">
        <v>33</v>
      </c>
      <c r="G1436" s="13" t="s">
        <v>33</v>
      </c>
    </row>
    <row r="1438" spans="1:10" x14ac:dyDescent="0.35">
      <c r="A1438" s="12" t="s">
        <v>37</v>
      </c>
      <c r="B1438">
        <f>B1425</f>
        <v>0.42528820000000001</v>
      </c>
      <c r="D1438" s="13" t="s">
        <v>39</v>
      </c>
      <c r="E1438">
        <f>E1425</f>
        <v>0.51500389999999996</v>
      </c>
    </row>
    <row r="1439" spans="1:10" x14ac:dyDescent="0.35">
      <c r="A1439" s="13" t="s">
        <v>38</v>
      </c>
      <c r="D1439" s="12" t="s">
        <v>35</v>
      </c>
    </row>
    <row r="1441" spans="1:10" x14ac:dyDescent="0.35">
      <c r="A1441" s="13" t="s">
        <v>36</v>
      </c>
      <c r="B1441">
        <f>B1428</f>
        <v>0.61550689999999997</v>
      </c>
    </row>
    <row r="1442" spans="1:10" x14ac:dyDescent="0.35">
      <c r="A1442" s="12" t="s">
        <v>39</v>
      </c>
    </row>
    <row r="1445" spans="1:10" x14ac:dyDescent="0.35">
      <c r="A1445" s="13" t="s">
        <v>32</v>
      </c>
      <c r="B1445">
        <f>B1432</f>
        <v>0.38612740000000001</v>
      </c>
    </row>
    <row r="1446" spans="1:10" x14ac:dyDescent="0.35">
      <c r="A1446" s="12" t="s">
        <v>33</v>
      </c>
    </row>
    <row r="1448" spans="1:10" x14ac:dyDescent="0.35">
      <c r="A1448" s="13" t="s">
        <v>34</v>
      </c>
      <c r="B1448">
        <f>B1435</f>
        <v>0.4922356</v>
      </c>
      <c r="D1448" s="13" t="s">
        <v>37</v>
      </c>
      <c r="E1448">
        <f>E1435</f>
        <v>0.42606270000000002</v>
      </c>
      <c r="G1448" s="13" t="s">
        <v>35</v>
      </c>
      <c r="H1448">
        <f>1-H1435</f>
        <v>0.35402210000000001</v>
      </c>
      <c r="J1448">
        <f>B1445*B1448*B1451*B1454*E1448*E1451*H1448</f>
        <v>3.8648648039664459E-3</v>
      </c>
    </row>
    <row r="1449" spans="1:10" x14ac:dyDescent="0.35">
      <c r="A1449" s="12" t="s">
        <v>35</v>
      </c>
      <c r="D1449" s="12" t="s">
        <v>33</v>
      </c>
      <c r="G1449" s="12" t="s">
        <v>33</v>
      </c>
    </row>
    <row r="1451" spans="1:10" x14ac:dyDescent="0.35">
      <c r="A1451" s="12" t="s">
        <v>37</v>
      </c>
      <c r="B1451">
        <f>B1438</f>
        <v>0.42528820000000001</v>
      </c>
      <c r="D1451" s="13" t="s">
        <v>39</v>
      </c>
      <c r="E1451">
        <f>E1438</f>
        <v>0.51500389999999996</v>
      </c>
    </row>
    <row r="1452" spans="1:10" x14ac:dyDescent="0.35">
      <c r="A1452" s="13" t="s">
        <v>38</v>
      </c>
      <c r="D1452" s="12" t="s">
        <v>35</v>
      </c>
    </row>
    <row r="1454" spans="1:10" x14ac:dyDescent="0.35">
      <c r="A1454" s="13" t="s">
        <v>36</v>
      </c>
      <c r="B1454">
        <f>B1441</f>
        <v>0.61550689999999997</v>
      </c>
    </row>
    <row r="1455" spans="1:10" x14ac:dyDescent="0.35">
      <c r="A1455" s="12" t="s">
        <v>39</v>
      </c>
    </row>
    <row r="1456" spans="1:10" x14ac:dyDescent="0.35">
      <c r="A1456" s="14"/>
      <c r="B1456" s="14"/>
      <c r="C1456" s="14"/>
      <c r="D1456" s="14"/>
      <c r="E1456" s="14"/>
      <c r="F1456" s="14"/>
      <c r="G1456" s="14"/>
    </row>
    <row r="1458" spans="1:10" x14ac:dyDescent="0.35">
      <c r="A1458" s="13" t="s">
        <v>32</v>
      </c>
      <c r="B1458">
        <f>B1445</f>
        <v>0.38612740000000001</v>
      </c>
    </row>
    <row r="1459" spans="1:10" x14ac:dyDescent="0.35">
      <c r="A1459" s="12" t="s">
        <v>33</v>
      </c>
    </row>
    <row r="1461" spans="1:10" x14ac:dyDescent="0.35">
      <c r="A1461" s="13" t="s">
        <v>34</v>
      </c>
      <c r="B1461">
        <f>B1448</f>
        <v>0.4922356</v>
      </c>
      <c r="D1461" s="12" t="s">
        <v>36</v>
      </c>
      <c r="E1461">
        <f>Matrix!I5</f>
        <v>0.51474200000000003</v>
      </c>
      <c r="G1461" s="12" t="s">
        <v>36</v>
      </c>
      <c r="H1461">
        <f>Matrix!G5</f>
        <v>0.39119809999999999</v>
      </c>
      <c r="J1461">
        <f>B1458*B1461*B1464*B1467*E1461*E1464*H1461</f>
        <v>4.2006366130304873E-3</v>
      </c>
    </row>
    <row r="1462" spans="1:10" x14ac:dyDescent="0.35">
      <c r="A1462" s="12" t="s">
        <v>35</v>
      </c>
      <c r="D1462" s="13" t="s">
        <v>33</v>
      </c>
      <c r="G1462" s="13" t="s">
        <v>38</v>
      </c>
    </row>
    <row r="1464" spans="1:10" x14ac:dyDescent="0.35">
      <c r="A1464" s="13" t="s">
        <v>37</v>
      </c>
      <c r="B1464">
        <f>1-B1451</f>
        <v>0.57471179999999999</v>
      </c>
      <c r="D1464" s="12" t="s">
        <v>38</v>
      </c>
      <c r="E1464">
        <f>Matrix!H7</f>
        <v>0.4966912</v>
      </c>
    </row>
    <row r="1465" spans="1:10" x14ac:dyDescent="0.35">
      <c r="A1465" s="12" t="s">
        <v>38</v>
      </c>
      <c r="D1465" s="13" t="s">
        <v>35</v>
      </c>
    </row>
    <row r="1467" spans="1:10" x14ac:dyDescent="0.35">
      <c r="A1467" s="12" t="s">
        <v>36</v>
      </c>
      <c r="B1467">
        <f>1-B1454</f>
        <v>0.38449310000000003</v>
      </c>
    </row>
    <row r="1468" spans="1:10" x14ac:dyDescent="0.35">
      <c r="A1468" s="13" t="s">
        <v>39</v>
      </c>
    </row>
    <row r="1471" spans="1:10" x14ac:dyDescent="0.35">
      <c r="A1471" s="13" t="s">
        <v>32</v>
      </c>
      <c r="B1471">
        <f>B1458</f>
        <v>0.38612740000000001</v>
      </c>
    </row>
    <row r="1472" spans="1:10" x14ac:dyDescent="0.35">
      <c r="A1472" s="12" t="s">
        <v>33</v>
      </c>
    </row>
    <row r="1474" spans="1:10" x14ac:dyDescent="0.35">
      <c r="A1474" s="13" t="s">
        <v>34</v>
      </c>
      <c r="B1474">
        <f>B1461</f>
        <v>0.4922356</v>
      </c>
      <c r="D1474" s="12" t="s">
        <v>36</v>
      </c>
      <c r="E1474">
        <f>E1461</f>
        <v>0.51474200000000003</v>
      </c>
      <c r="G1474" s="13" t="s">
        <v>36</v>
      </c>
      <c r="H1474">
        <f>1-H1461</f>
        <v>0.60880190000000001</v>
      </c>
      <c r="J1474">
        <f>B1471*B1474*B1477*B1480*E1474*E1477*H1474</f>
        <v>6.5372391921702218E-3</v>
      </c>
    </row>
    <row r="1475" spans="1:10" x14ac:dyDescent="0.35">
      <c r="A1475" s="12" t="s">
        <v>35</v>
      </c>
      <c r="D1475" s="13" t="s">
        <v>33</v>
      </c>
      <c r="G1475" s="12" t="s">
        <v>38</v>
      </c>
    </row>
    <row r="1477" spans="1:10" x14ac:dyDescent="0.35">
      <c r="A1477" s="13" t="s">
        <v>37</v>
      </c>
      <c r="B1477">
        <f>B1464</f>
        <v>0.57471179999999999</v>
      </c>
      <c r="D1477" s="12" t="s">
        <v>38</v>
      </c>
      <c r="E1477">
        <f>E1464</f>
        <v>0.4966912</v>
      </c>
    </row>
    <row r="1478" spans="1:10" x14ac:dyDescent="0.35">
      <c r="A1478" s="12" t="s">
        <v>38</v>
      </c>
      <c r="D1478" s="13" t="s">
        <v>35</v>
      </c>
    </row>
    <row r="1480" spans="1:10" x14ac:dyDescent="0.35">
      <c r="A1480" s="12" t="s">
        <v>36</v>
      </c>
      <c r="B1480">
        <f>B1467</f>
        <v>0.38449310000000003</v>
      </c>
    </row>
    <row r="1481" spans="1:10" x14ac:dyDescent="0.35">
      <c r="A1481" s="13" t="s">
        <v>39</v>
      </c>
    </row>
    <row r="1482" spans="1:10" x14ac:dyDescent="0.35">
      <c r="A1482" s="14"/>
      <c r="B1482" s="14"/>
      <c r="C1482" s="14"/>
      <c r="D1482" s="14"/>
      <c r="E1482" s="14"/>
      <c r="F1482" s="14"/>
      <c r="G1482" s="14"/>
    </row>
    <row r="1484" spans="1:10" x14ac:dyDescent="0.35">
      <c r="A1484" s="13" t="s">
        <v>32</v>
      </c>
      <c r="B1484">
        <f>B1471</f>
        <v>0.38612740000000001</v>
      </c>
    </row>
    <row r="1485" spans="1:10" x14ac:dyDescent="0.35">
      <c r="A1485" s="12" t="s">
        <v>33</v>
      </c>
    </row>
    <row r="1487" spans="1:10" x14ac:dyDescent="0.35">
      <c r="A1487" s="13" t="s">
        <v>34</v>
      </c>
      <c r="B1487">
        <f>B1474</f>
        <v>0.4922356</v>
      </c>
      <c r="D1487" s="13" t="s">
        <v>36</v>
      </c>
      <c r="E1487">
        <f>1-E1474</f>
        <v>0.48525799999999997</v>
      </c>
      <c r="G1487" s="12" t="s">
        <v>38</v>
      </c>
      <c r="H1487">
        <f>Matrix!I7</f>
        <v>0.6398954</v>
      </c>
      <c r="J1487">
        <f>B1484*B1487*B1490*B1493*E1487*E1490*H1487</f>
        <v>6.4775453625872254E-3</v>
      </c>
    </row>
    <row r="1488" spans="1:10" x14ac:dyDescent="0.35">
      <c r="A1488" s="12" t="s">
        <v>35</v>
      </c>
      <c r="D1488" s="12" t="s">
        <v>33</v>
      </c>
      <c r="G1488" s="13" t="s">
        <v>33</v>
      </c>
    </row>
    <row r="1490" spans="1:10" x14ac:dyDescent="0.35">
      <c r="A1490" s="13" t="s">
        <v>37</v>
      </c>
      <c r="B1490">
        <f>B1477</f>
        <v>0.57471179999999999</v>
      </c>
      <c r="D1490" s="12" t="s">
        <v>38</v>
      </c>
      <c r="E1490">
        <f>E1477</f>
        <v>0.4966912</v>
      </c>
    </row>
    <row r="1491" spans="1:10" x14ac:dyDescent="0.35">
      <c r="A1491" s="12" t="s">
        <v>38</v>
      </c>
      <c r="D1491" s="13" t="s">
        <v>35</v>
      </c>
    </row>
    <row r="1493" spans="1:10" x14ac:dyDescent="0.35">
      <c r="A1493" s="12" t="s">
        <v>36</v>
      </c>
      <c r="B1493">
        <f>B1480</f>
        <v>0.38449310000000003</v>
      </c>
    </row>
    <row r="1494" spans="1:10" x14ac:dyDescent="0.35">
      <c r="A1494" s="13" t="s">
        <v>39</v>
      </c>
    </row>
    <row r="1497" spans="1:10" x14ac:dyDescent="0.35">
      <c r="A1497" s="13" t="s">
        <v>32</v>
      </c>
      <c r="B1497">
        <f>B1484</f>
        <v>0.38612740000000001</v>
      </c>
    </row>
    <row r="1498" spans="1:10" x14ac:dyDescent="0.35">
      <c r="A1498" s="12" t="s">
        <v>33</v>
      </c>
    </row>
    <row r="1500" spans="1:10" x14ac:dyDescent="0.35">
      <c r="A1500" s="13" t="s">
        <v>34</v>
      </c>
      <c r="B1500">
        <f>B1487</f>
        <v>0.4922356</v>
      </c>
      <c r="D1500" s="13" t="s">
        <v>36</v>
      </c>
      <c r="E1500">
        <f>E1487</f>
        <v>0.48525799999999997</v>
      </c>
      <c r="G1500" s="13" t="s">
        <v>38</v>
      </c>
      <c r="H1500">
        <f>1-H1487</f>
        <v>0.3601046</v>
      </c>
      <c r="J1500">
        <f>B1497*B1500*B1503*B1506*E1500*E1503*H1500</f>
        <v>3.6452737146982581E-3</v>
      </c>
    </row>
    <row r="1501" spans="1:10" x14ac:dyDescent="0.35">
      <c r="A1501" s="12" t="s">
        <v>35</v>
      </c>
      <c r="D1501" s="12" t="s">
        <v>33</v>
      </c>
      <c r="G1501" s="12" t="s">
        <v>33</v>
      </c>
    </row>
    <row r="1503" spans="1:10" x14ac:dyDescent="0.35">
      <c r="A1503" s="13" t="s">
        <v>37</v>
      </c>
      <c r="B1503">
        <f>B1490</f>
        <v>0.57471179999999999</v>
      </c>
      <c r="D1503" s="12" t="s">
        <v>38</v>
      </c>
      <c r="E1503">
        <f>E1490</f>
        <v>0.4966912</v>
      </c>
    </row>
    <row r="1504" spans="1:10" x14ac:dyDescent="0.35">
      <c r="A1504" s="12" t="s">
        <v>38</v>
      </c>
      <c r="D1504" s="13" t="s">
        <v>35</v>
      </c>
    </row>
    <row r="1506" spans="1:10" x14ac:dyDescent="0.35">
      <c r="A1506" s="12" t="s">
        <v>36</v>
      </c>
      <c r="B1506">
        <f>B1493</f>
        <v>0.38449310000000003</v>
      </c>
    </row>
    <row r="1507" spans="1:10" x14ac:dyDescent="0.35">
      <c r="A1507" s="13" t="s">
        <v>39</v>
      </c>
    </row>
    <row r="1508" spans="1:10" x14ac:dyDescent="0.35">
      <c r="A1508" s="14"/>
      <c r="B1508" s="14"/>
      <c r="C1508" s="14"/>
      <c r="D1508" s="14"/>
      <c r="E1508" s="14"/>
      <c r="F1508" s="14"/>
      <c r="G1508" s="14"/>
    </row>
    <row r="1510" spans="1:10" x14ac:dyDescent="0.35">
      <c r="A1510" s="13" t="s">
        <v>32</v>
      </c>
      <c r="B1510">
        <f>B1497</f>
        <v>0.38612740000000001</v>
      </c>
    </row>
    <row r="1511" spans="1:10" x14ac:dyDescent="0.35">
      <c r="A1511" s="12" t="s">
        <v>33</v>
      </c>
    </row>
    <row r="1513" spans="1:10" x14ac:dyDescent="0.35">
      <c r="A1513" s="13" t="s">
        <v>34</v>
      </c>
      <c r="B1513">
        <f>B1500</f>
        <v>0.4922356</v>
      </c>
      <c r="D1513" s="12" t="s">
        <v>36</v>
      </c>
      <c r="E1513">
        <f>1-E1500</f>
        <v>0.51474200000000003</v>
      </c>
      <c r="G1513" s="12" t="s">
        <v>36</v>
      </c>
      <c r="H1513">
        <f>Matrix!H5</f>
        <v>0.38675100000000001</v>
      </c>
      <c r="J1513">
        <f>B1510*B1513*B1516*B1519*E1513*E1516*H1513</f>
        <v>4.2082146130792558E-3</v>
      </c>
    </row>
    <row r="1514" spans="1:10" x14ac:dyDescent="0.35">
      <c r="A1514" s="12" t="s">
        <v>35</v>
      </c>
      <c r="D1514" s="13" t="s">
        <v>33</v>
      </c>
      <c r="G1514" s="13" t="s">
        <v>35</v>
      </c>
    </row>
    <row r="1516" spans="1:10" x14ac:dyDescent="0.35">
      <c r="A1516" s="13" t="s">
        <v>37</v>
      </c>
      <c r="B1516">
        <f>B1503</f>
        <v>0.57471179999999999</v>
      </c>
      <c r="D1516" s="13" t="s">
        <v>38</v>
      </c>
      <c r="E1516">
        <f>1-E1503</f>
        <v>0.5033088</v>
      </c>
    </row>
    <row r="1517" spans="1:10" x14ac:dyDescent="0.35">
      <c r="A1517" s="12" t="s">
        <v>38</v>
      </c>
      <c r="D1517" s="12" t="s">
        <v>35</v>
      </c>
    </row>
    <row r="1519" spans="1:10" x14ac:dyDescent="0.35">
      <c r="A1519" s="12" t="s">
        <v>36</v>
      </c>
      <c r="B1519">
        <f>B1506</f>
        <v>0.38449310000000003</v>
      </c>
    </row>
    <row r="1520" spans="1:10" x14ac:dyDescent="0.35">
      <c r="A1520" s="13" t="s">
        <v>39</v>
      </c>
    </row>
    <row r="1523" spans="1:10" x14ac:dyDescent="0.35">
      <c r="A1523" s="13" t="s">
        <v>32</v>
      </c>
      <c r="B1523">
        <f>B1510</f>
        <v>0.38612740000000001</v>
      </c>
    </row>
    <row r="1524" spans="1:10" x14ac:dyDescent="0.35">
      <c r="A1524" s="12" t="s">
        <v>33</v>
      </c>
    </row>
    <row r="1526" spans="1:10" x14ac:dyDescent="0.35">
      <c r="A1526" s="13" t="s">
        <v>34</v>
      </c>
      <c r="B1526">
        <f>B1513</f>
        <v>0.4922356</v>
      </c>
      <c r="D1526" s="12" t="s">
        <v>36</v>
      </c>
      <c r="E1526">
        <f>E1513</f>
        <v>0.51474200000000003</v>
      </c>
      <c r="G1526" s="13" t="s">
        <v>36</v>
      </c>
      <c r="H1526">
        <f>1-H1513</f>
        <v>0.61324899999999993</v>
      </c>
      <c r="J1526">
        <f>B1523*B1526*B1529*B1532*E1526*E1529*H1526</f>
        <v>6.6727258707960429E-3</v>
      </c>
    </row>
    <row r="1527" spans="1:10" x14ac:dyDescent="0.35">
      <c r="A1527" s="12" t="s">
        <v>35</v>
      </c>
      <c r="D1527" s="13" t="s">
        <v>33</v>
      </c>
      <c r="G1527" s="12" t="s">
        <v>35</v>
      </c>
    </row>
    <row r="1529" spans="1:10" x14ac:dyDescent="0.35">
      <c r="A1529" s="13" t="s">
        <v>37</v>
      </c>
      <c r="B1529">
        <f>B1516</f>
        <v>0.57471179999999999</v>
      </c>
      <c r="D1529" s="13" t="s">
        <v>38</v>
      </c>
      <c r="E1529">
        <f>E1516</f>
        <v>0.5033088</v>
      </c>
    </row>
    <row r="1530" spans="1:10" x14ac:dyDescent="0.35">
      <c r="A1530" s="12" t="s">
        <v>38</v>
      </c>
      <c r="D1530" s="12" t="s">
        <v>35</v>
      </c>
    </row>
    <row r="1532" spans="1:10" x14ac:dyDescent="0.35">
      <c r="A1532" s="12" t="s">
        <v>36</v>
      </c>
      <c r="B1532">
        <f>B1519</f>
        <v>0.38449310000000003</v>
      </c>
    </row>
    <row r="1533" spans="1:10" x14ac:dyDescent="0.35">
      <c r="A1533" s="13" t="s">
        <v>39</v>
      </c>
    </row>
    <row r="1534" spans="1:10" x14ac:dyDescent="0.35">
      <c r="A1534" s="14"/>
      <c r="B1534" s="14"/>
      <c r="C1534" s="14"/>
      <c r="D1534" s="14"/>
      <c r="E1534" s="14"/>
      <c r="F1534" s="14"/>
      <c r="G1534" s="14"/>
    </row>
    <row r="1536" spans="1:10" x14ac:dyDescent="0.35">
      <c r="A1536" s="13" t="s">
        <v>32</v>
      </c>
      <c r="B1536">
        <f>B1523</f>
        <v>0.38612740000000001</v>
      </c>
    </row>
    <row r="1537" spans="1:10" x14ac:dyDescent="0.35">
      <c r="A1537" s="12" t="s">
        <v>33</v>
      </c>
    </row>
    <row r="1539" spans="1:10" x14ac:dyDescent="0.35">
      <c r="A1539" s="13" t="s">
        <v>34</v>
      </c>
      <c r="B1539">
        <f>B1526</f>
        <v>0.4922356</v>
      </c>
      <c r="D1539" s="13" t="s">
        <v>36</v>
      </c>
      <c r="E1539">
        <f>1-E1526</f>
        <v>0.48525799999999997</v>
      </c>
      <c r="G1539" s="12" t="s">
        <v>35</v>
      </c>
      <c r="H1539">
        <f>Matrix!I8</f>
        <v>0.64597789999999999</v>
      </c>
      <c r="J1539">
        <f>B1536*B1539*B1542*B1545*E1539*E1542*H1539</f>
        <v>6.6262404820084872E-3</v>
      </c>
    </row>
    <row r="1540" spans="1:10" x14ac:dyDescent="0.35">
      <c r="A1540" s="12" t="s">
        <v>35</v>
      </c>
      <c r="D1540" s="12" t="s">
        <v>33</v>
      </c>
      <c r="G1540" s="13" t="s">
        <v>33</v>
      </c>
    </row>
    <row r="1542" spans="1:10" x14ac:dyDescent="0.35">
      <c r="A1542" s="13" t="s">
        <v>37</v>
      </c>
      <c r="B1542">
        <f>B1529</f>
        <v>0.57471179999999999</v>
      </c>
      <c r="D1542" s="13" t="s">
        <v>38</v>
      </c>
      <c r="E1542">
        <f>E1529</f>
        <v>0.5033088</v>
      </c>
    </row>
    <row r="1543" spans="1:10" x14ac:dyDescent="0.35">
      <c r="A1543" s="12" t="s">
        <v>38</v>
      </c>
      <c r="D1543" s="12" t="s">
        <v>35</v>
      </c>
    </row>
    <row r="1545" spans="1:10" x14ac:dyDescent="0.35">
      <c r="A1545" s="12" t="s">
        <v>36</v>
      </c>
      <c r="B1545">
        <f>B1532</f>
        <v>0.38449310000000003</v>
      </c>
    </row>
    <row r="1546" spans="1:10" x14ac:dyDescent="0.35">
      <c r="A1546" s="13" t="s">
        <v>39</v>
      </c>
    </row>
    <row r="1549" spans="1:10" x14ac:dyDescent="0.35">
      <c r="A1549" s="13" t="s">
        <v>32</v>
      </c>
      <c r="B1549">
        <f>B1536</f>
        <v>0.38612740000000001</v>
      </c>
    </row>
    <row r="1550" spans="1:10" x14ac:dyDescent="0.35">
      <c r="A1550" s="12" t="s">
        <v>33</v>
      </c>
    </row>
    <row r="1552" spans="1:10" x14ac:dyDescent="0.35">
      <c r="A1552" s="13" t="s">
        <v>34</v>
      </c>
      <c r="B1552">
        <f>B1539</f>
        <v>0.4922356</v>
      </c>
      <c r="D1552" s="13" t="s">
        <v>36</v>
      </c>
      <c r="E1552">
        <f>E1539</f>
        <v>0.48525799999999997</v>
      </c>
      <c r="G1552" s="13" t="s">
        <v>35</v>
      </c>
      <c r="H1552">
        <f>1-H1539</f>
        <v>0.35402210000000001</v>
      </c>
      <c r="J1552">
        <f>B1549*B1552*B1555*B1558*E1552*E1555*H1552</f>
        <v>3.6314486463788574E-3</v>
      </c>
    </row>
    <row r="1553" spans="1:10" x14ac:dyDescent="0.35">
      <c r="A1553" s="12" t="s">
        <v>35</v>
      </c>
      <c r="D1553" s="12" t="s">
        <v>33</v>
      </c>
      <c r="G1553" s="12" t="s">
        <v>33</v>
      </c>
    </row>
    <row r="1555" spans="1:10" x14ac:dyDescent="0.35">
      <c r="A1555" s="13" t="s">
        <v>37</v>
      </c>
      <c r="B1555">
        <f>B1542</f>
        <v>0.57471179999999999</v>
      </c>
      <c r="D1555" s="13" t="s">
        <v>38</v>
      </c>
      <c r="E1555">
        <f>E1542</f>
        <v>0.5033088</v>
      </c>
    </row>
    <row r="1556" spans="1:10" x14ac:dyDescent="0.35">
      <c r="A1556" s="12" t="s">
        <v>38</v>
      </c>
      <c r="D1556" s="12" t="s">
        <v>35</v>
      </c>
    </row>
    <row r="1558" spans="1:10" x14ac:dyDescent="0.35">
      <c r="A1558" s="12" t="s">
        <v>36</v>
      </c>
      <c r="B1558">
        <f>B1545</f>
        <v>0.38449310000000003</v>
      </c>
    </row>
    <row r="1559" spans="1:10" x14ac:dyDescent="0.35">
      <c r="A1559" s="13" t="s">
        <v>39</v>
      </c>
    </row>
    <row r="1560" spans="1:10" x14ac:dyDescent="0.35">
      <c r="A1560" s="14"/>
      <c r="B1560" s="14"/>
      <c r="C1560" s="14"/>
      <c r="D1560" s="14"/>
      <c r="E1560" s="14"/>
      <c r="F1560" s="14"/>
      <c r="G1560" s="14"/>
    </row>
    <row r="1562" spans="1:10" x14ac:dyDescent="0.35">
      <c r="A1562" s="13" t="s">
        <v>32</v>
      </c>
      <c r="B1562">
        <f>1-Matrix!I2</f>
        <v>0.38612740000000001</v>
      </c>
    </row>
    <row r="1563" spans="1:10" x14ac:dyDescent="0.35">
      <c r="A1563" s="12" t="s">
        <v>33</v>
      </c>
    </row>
    <row r="1565" spans="1:10" x14ac:dyDescent="0.35">
      <c r="A1565" s="13" t="s">
        <v>34</v>
      </c>
      <c r="B1565">
        <f>1-Matrix!H3</f>
        <v>0.4922356</v>
      </c>
      <c r="D1565" s="12" t="s">
        <v>39</v>
      </c>
      <c r="E1565">
        <f>Matrix!I6</f>
        <v>0.65726530000000005</v>
      </c>
      <c r="G1565" s="12" t="s">
        <v>39</v>
      </c>
      <c r="H1565">
        <f>Matrix!G6</f>
        <v>0.48774509999999999</v>
      </c>
      <c r="J1565">
        <f>B1562*B1565*B1568*B1571*E1565*E1568*H1565</f>
        <v>1.0705495318595899E-2</v>
      </c>
    </row>
    <row r="1566" spans="1:10" x14ac:dyDescent="0.35">
      <c r="A1566" s="12" t="s">
        <v>35</v>
      </c>
      <c r="D1566" s="13" t="s">
        <v>33</v>
      </c>
      <c r="G1566" s="13" t="s">
        <v>38</v>
      </c>
    </row>
    <row r="1568" spans="1:10" x14ac:dyDescent="0.35">
      <c r="A1568" s="13" t="s">
        <v>37</v>
      </c>
      <c r="B1568">
        <f>1-Matrix!G4</f>
        <v>0.57471179999999999</v>
      </c>
      <c r="D1568" s="12" t="s">
        <v>38</v>
      </c>
      <c r="E1568">
        <f>Matrix!H7</f>
        <v>0.4966912</v>
      </c>
    </row>
    <row r="1569" spans="1:10" x14ac:dyDescent="0.35">
      <c r="A1569" s="12" t="s">
        <v>38</v>
      </c>
      <c r="D1569" s="13" t="s">
        <v>35</v>
      </c>
    </row>
    <row r="1571" spans="1:10" x14ac:dyDescent="0.35">
      <c r="A1571" s="13" t="s">
        <v>36</v>
      </c>
      <c r="B1571">
        <f>1-Matrix!F5</f>
        <v>0.61550689999999997</v>
      </c>
    </row>
    <row r="1572" spans="1:10" x14ac:dyDescent="0.35">
      <c r="A1572" s="12" t="s">
        <v>39</v>
      </c>
    </row>
    <row r="1575" spans="1:10" x14ac:dyDescent="0.35">
      <c r="A1575" s="13" t="s">
        <v>32</v>
      </c>
      <c r="B1575">
        <f>B1562</f>
        <v>0.38612740000000001</v>
      </c>
    </row>
    <row r="1576" spans="1:10" x14ac:dyDescent="0.35">
      <c r="A1576" s="12" t="s">
        <v>33</v>
      </c>
    </row>
    <row r="1578" spans="1:10" x14ac:dyDescent="0.35">
      <c r="A1578" s="13" t="s">
        <v>34</v>
      </c>
      <c r="B1578">
        <f>B1565</f>
        <v>0.4922356</v>
      </c>
      <c r="D1578" s="12" t="s">
        <v>39</v>
      </c>
      <c r="E1578">
        <f>E1565</f>
        <v>0.65726530000000005</v>
      </c>
      <c r="G1578" s="13" t="s">
        <v>39</v>
      </c>
      <c r="H1578">
        <f>1-H1565</f>
        <v>0.51225490000000007</v>
      </c>
      <c r="J1578">
        <f>B1575*B1578*B1581*B1584*E1578*E1581*H1578</f>
        <v>1.1243459819233061E-2</v>
      </c>
    </row>
    <row r="1579" spans="1:10" x14ac:dyDescent="0.35">
      <c r="A1579" s="12" t="s">
        <v>35</v>
      </c>
      <c r="D1579" s="13" t="s">
        <v>33</v>
      </c>
      <c r="G1579" s="12" t="s">
        <v>38</v>
      </c>
    </row>
    <row r="1581" spans="1:10" x14ac:dyDescent="0.35">
      <c r="A1581" s="13" t="s">
        <v>37</v>
      </c>
      <c r="B1581">
        <f>B1568</f>
        <v>0.57471179999999999</v>
      </c>
      <c r="D1581" s="12" t="s">
        <v>38</v>
      </c>
      <c r="E1581">
        <f>E1568</f>
        <v>0.4966912</v>
      </c>
    </row>
    <row r="1582" spans="1:10" x14ac:dyDescent="0.35">
      <c r="A1582" s="12" t="s">
        <v>38</v>
      </c>
      <c r="D1582" s="13" t="s">
        <v>35</v>
      </c>
    </row>
    <row r="1584" spans="1:10" x14ac:dyDescent="0.35">
      <c r="A1584" s="13" t="s">
        <v>36</v>
      </c>
      <c r="B1584">
        <f>B1571</f>
        <v>0.61550689999999997</v>
      </c>
    </row>
    <row r="1585" spans="1:10" x14ac:dyDescent="0.35">
      <c r="A1585" s="12" t="s">
        <v>39</v>
      </c>
    </row>
    <row r="1586" spans="1:10" x14ac:dyDescent="0.35">
      <c r="A1586" s="14"/>
      <c r="B1586" s="14"/>
      <c r="C1586" s="14"/>
      <c r="D1586" s="14"/>
      <c r="E1586" s="14"/>
      <c r="F1586" s="14"/>
      <c r="G1586" s="14"/>
    </row>
    <row r="1588" spans="1:10" x14ac:dyDescent="0.35">
      <c r="A1588" s="13" t="s">
        <v>32</v>
      </c>
      <c r="B1588">
        <f>B1575</f>
        <v>0.38612740000000001</v>
      </c>
    </row>
    <row r="1589" spans="1:10" x14ac:dyDescent="0.35">
      <c r="A1589" s="12" t="s">
        <v>33</v>
      </c>
    </row>
    <row r="1591" spans="1:10" x14ac:dyDescent="0.35">
      <c r="A1591" s="13" t="s">
        <v>34</v>
      </c>
      <c r="B1591">
        <f>B1578</f>
        <v>0.4922356</v>
      </c>
      <c r="D1591" s="13" t="s">
        <v>39</v>
      </c>
      <c r="E1591">
        <f>1-E1578</f>
        <v>0.34273469999999995</v>
      </c>
      <c r="G1591" s="12" t="s">
        <v>38</v>
      </c>
      <c r="H1591">
        <f>Matrix!I7</f>
        <v>0.6398954</v>
      </c>
      <c r="J1591">
        <f>B1588*B1591*B1594*B1597*E1591*E1594*H1591</f>
        <v>7.323862987646923E-3</v>
      </c>
    </row>
    <row r="1592" spans="1:10" x14ac:dyDescent="0.35">
      <c r="A1592" s="12" t="s">
        <v>35</v>
      </c>
      <c r="D1592" s="12" t="s">
        <v>33</v>
      </c>
      <c r="G1592" s="13" t="s">
        <v>33</v>
      </c>
    </row>
    <row r="1594" spans="1:10" x14ac:dyDescent="0.35">
      <c r="A1594" s="13" t="s">
        <v>37</v>
      </c>
      <c r="B1594">
        <f>B1581</f>
        <v>0.57471179999999999</v>
      </c>
      <c r="D1594" s="12" t="s">
        <v>38</v>
      </c>
      <c r="E1594">
        <f>E1581</f>
        <v>0.4966912</v>
      </c>
    </row>
    <row r="1595" spans="1:10" x14ac:dyDescent="0.35">
      <c r="A1595" s="12" t="s">
        <v>38</v>
      </c>
      <c r="D1595" s="13" t="s">
        <v>35</v>
      </c>
    </row>
    <row r="1597" spans="1:10" x14ac:dyDescent="0.35">
      <c r="A1597" s="13" t="s">
        <v>36</v>
      </c>
      <c r="B1597">
        <f>B1584</f>
        <v>0.61550689999999997</v>
      </c>
    </row>
    <row r="1598" spans="1:10" x14ac:dyDescent="0.35">
      <c r="A1598" s="12" t="s">
        <v>39</v>
      </c>
    </row>
    <row r="1601" spans="1:10" x14ac:dyDescent="0.35">
      <c r="A1601" s="13" t="s">
        <v>32</v>
      </c>
      <c r="B1601">
        <f>B1588</f>
        <v>0.38612740000000001</v>
      </c>
    </row>
    <row r="1602" spans="1:10" x14ac:dyDescent="0.35">
      <c r="A1602" s="12" t="s">
        <v>33</v>
      </c>
    </row>
    <row r="1604" spans="1:10" x14ac:dyDescent="0.35">
      <c r="A1604" s="13" t="s">
        <v>34</v>
      </c>
      <c r="B1604">
        <f>B1591</f>
        <v>0.4922356</v>
      </c>
      <c r="D1604" s="13" t="s">
        <v>39</v>
      </c>
      <c r="E1604">
        <f>E1591</f>
        <v>0.34273469999999995</v>
      </c>
      <c r="G1604" s="13" t="s">
        <v>38</v>
      </c>
      <c r="H1604">
        <f>1-H1591</f>
        <v>0.3601046</v>
      </c>
      <c r="J1604">
        <f>B1601*B1604*B1607*B1610*E1604*E1607*H1604</f>
        <v>4.1215435391806221E-3</v>
      </c>
    </row>
    <row r="1605" spans="1:10" x14ac:dyDescent="0.35">
      <c r="A1605" s="12" t="s">
        <v>35</v>
      </c>
      <c r="D1605" s="12" t="s">
        <v>33</v>
      </c>
      <c r="G1605" s="12" t="s">
        <v>33</v>
      </c>
    </row>
    <row r="1607" spans="1:10" x14ac:dyDescent="0.35">
      <c r="A1607" s="13" t="s">
        <v>37</v>
      </c>
      <c r="B1607">
        <f>B1594</f>
        <v>0.57471179999999999</v>
      </c>
      <c r="D1607" s="12" t="s">
        <v>38</v>
      </c>
      <c r="E1607">
        <f>E1594</f>
        <v>0.4966912</v>
      </c>
    </row>
    <row r="1608" spans="1:10" x14ac:dyDescent="0.35">
      <c r="A1608" s="12" t="s">
        <v>38</v>
      </c>
      <c r="D1608" s="13" t="s">
        <v>35</v>
      </c>
    </row>
    <row r="1610" spans="1:10" x14ac:dyDescent="0.35">
      <c r="A1610" s="13" t="s">
        <v>36</v>
      </c>
      <c r="B1610">
        <f>B1597</f>
        <v>0.61550689999999997</v>
      </c>
    </row>
    <row r="1611" spans="1:10" x14ac:dyDescent="0.35">
      <c r="A1611" s="12" t="s">
        <v>39</v>
      </c>
    </row>
    <row r="1612" spans="1:10" x14ac:dyDescent="0.35">
      <c r="A1612" s="14"/>
      <c r="B1612" s="14"/>
      <c r="C1612" s="14"/>
      <c r="D1612" s="14"/>
      <c r="E1612" s="14"/>
      <c r="F1612" s="14"/>
      <c r="G1612" s="14"/>
    </row>
    <row r="1614" spans="1:10" x14ac:dyDescent="0.35">
      <c r="A1614" s="13" t="s">
        <v>32</v>
      </c>
      <c r="B1614">
        <f>B1601</f>
        <v>0.38612740000000001</v>
      </c>
    </row>
    <row r="1615" spans="1:10" x14ac:dyDescent="0.35">
      <c r="A1615" s="12" t="s">
        <v>33</v>
      </c>
    </row>
    <row r="1617" spans="1:10" x14ac:dyDescent="0.35">
      <c r="A1617" s="13" t="s">
        <v>34</v>
      </c>
      <c r="B1617">
        <f>B1604</f>
        <v>0.4922356</v>
      </c>
      <c r="D1617" s="12" t="s">
        <v>39</v>
      </c>
      <c r="E1617">
        <f>1-E1604</f>
        <v>0.65726530000000005</v>
      </c>
      <c r="G1617" s="12" t="s">
        <v>39</v>
      </c>
      <c r="H1617">
        <f>Matrix!H6</f>
        <v>0.48499609999999999</v>
      </c>
      <c r="J1617">
        <f>B1614*B1617*B1620*B1623*E1617*E1620*H1617</f>
        <v>1.0786987001306418E-2</v>
      </c>
    </row>
    <row r="1618" spans="1:10" x14ac:dyDescent="0.35">
      <c r="A1618" s="12" t="s">
        <v>35</v>
      </c>
      <c r="D1618" s="13" t="s">
        <v>33</v>
      </c>
      <c r="G1618" s="13" t="s">
        <v>35</v>
      </c>
    </row>
    <row r="1620" spans="1:10" x14ac:dyDescent="0.35">
      <c r="A1620" s="13" t="s">
        <v>37</v>
      </c>
      <c r="B1620">
        <f>B1607</f>
        <v>0.57471179999999999</v>
      </c>
      <c r="D1620" s="13" t="s">
        <v>38</v>
      </c>
      <c r="E1620">
        <f>1-E1607</f>
        <v>0.5033088</v>
      </c>
    </row>
    <row r="1621" spans="1:10" x14ac:dyDescent="0.35">
      <c r="A1621" s="12" t="s">
        <v>38</v>
      </c>
      <c r="D1621" s="12" t="s">
        <v>35</v>
      </c>
    </row>
    <row r="1623" spans="1:10" x14ac:dyDescent="0.35">
      <c r="A1623" s="13" t="s">
        <v>36</v>
      </c>
      <c r="B1623">
        <f>B1610</f>
        <v>0.61550689999999997</v>
      </c>
    </row>
    <row r="1624" spans="1:10" x14ac:dyDescent="0.35">
      <c r="A1624" s="12" t="s">
        <v>39</v>
      </c>
    </row>
    <row r="1627" spans="1:10" x14ac:dyDescent="0.35">
      <c r="A1627" s="13" t="s">
        <v>32</v>
      </c>
      <c r="B1627">
        <f>B1614</f>
        <v>0.38612740000000001</v>
      </c>
    </row>
    <row r="1628" spans="1:10" x14ac:dyDescent="0.35">
      <c r="A1628" s="12" t="s">
        <v>33</v>
      </c>
    </row>
    <row r="1630" spans="1:10" x14ac:dyDescent="0.35">
      <c r="A1630" s="13" t="s">
        <v>34</v>
      </c>
      <c r="B1630">
        <f>B1617</f>
        <v>0.4922356</v>
      </c>
      <c r="D1630" s="12" t="s">
        <v>39</v>
      </c>
      <c r="E1630">
        <f>E1617</f>
        <v>0.65726530000000005</v>
      </c>
      <c r="G1630" s="13" t="s">
        <v>39</v>
      </c>
      <c r="H1630">
        <f>1-H1617</f>
        <v>0.51500389999999996</v>
      </c>
      <c r="J1630">
        <f>B1627*B1630*B1633*B1636*E1630*E1633*H1630</f>
        <v>1.1454402158949547E-2</v>
      </c>
    </row>
    <row r="1631" spans="1:10" x14ac:dyDescent="0.35">
      <c r="A1631" s="12" t="s">
        <v>35</v>
      </c>
      <c r="D1631" s="13" t="s">
        <v>33</v>
      </c>
      <c r="G1631" s="12" t="s">
        <v>35</v>
      </c>
    </row>
    <row r="1633" spans="1:10" x14ac:dyDescent="0.35">
      <c r="A1633" s="13" t="s">
        <v>37</v>
      </c>
      <c r="B1633">
        <f>B1620</f>
        <v>0.57471179999999999</v>
      </c>
      <c r="D1633" s="13" t="s">
        <v>38</v>
      </c>
      <c r="E1633">
        <f>E1620</f>
        <v>0.5033088</v>
      </c>
    </row>
    <row r="1634" spans="1:10" x14ac:dyDescent="0.35">
      <c r="A1634" s="12" t="s">
        <v>38</v>
      </c>
      <c r="D1634" s="12" t="s">
        <v>35</v>
      </c>
    </row>
    <row r="1636" spans="1:10" x14ac:dyDescent="0.35">
      <c r="A1636" s="13" t="s">
        <v>36</v>
      </c>
      <c r="B1636">
        <f>B1623</f>
        <v>0.61550689999999997</v>
      </c>
    </row>
    <row r="1637" spans="1:10" x14ac:dyDescent="0.35">
      <c r="A1637" s="12" t="s">
        <v>39</v>
      </c>
    </row>
    <row r="1638" spans="1:10" x14ac:dyDescent="0.35">
      <c r="A1638" s="14"/>
      <c r="B1638" s="14"/>
      <c r="C1638" s="14"/>
      <c r="D1638" s="14"/>
      <c r="E1638" s="14"/>
      <c r="F1638" s="14"/>
      <c r="G1638" s="14"/>
    </row>
    <row r="1640" spans="1:10" x14ac:dyDescent="0.35">
      <c r="A1640" s="13" t="s">
        <v>32</v>
      </c>
      <c r="B1640">
        <f>B1627</f>
        <v>0.38612740000000001</v>
      </c>
    </row>
    <row r="1641" spans="1:10" x14ac:dyDescent="0.35">
      <c r="A1641" s="12" t="s">
        <v>33</v>
      </c>
    </row>
    <row r="1643" spans="1:10" x14ac:dyDescent="0.35">
      <c r="A1643" s="13" t="s">
        <v>34</v>
      </c>
      <c r="B1643">
        <f>B1630</f>
        <v>0.4922356</v>
      </c>
      <c r="D1643" s="13" t="s">
        <v>39</v>
      </c>
      <c r="E1643">
        <f>1-E1630</f>
        <v>0.34273469999999995</v>
      </c>
      <c r="G1643" s="12" t="s">
        <v>35</v>
      </c>
      <c r="H1643">
        <f>Matrix!I8</f>
        <v>0.64597789999999999</v>
      </c>
      <c r="J1643">
        <f>B1640*B1643*B1646*B1649*E1643*E1646*H1643</f>
        <v>7.4919857286875422E-3</v>
      </c>
    </row>
    <row r="1644" spans="1:10" x14ac:dyDescent="0.35">
      <c r="A1644" s="12" t="s">
        <v>35</v>
      </c>
      <c r="D1644" s="12" t="s">
        <v>33</v>
      </c>
      <c r="G1644" s="13" t="s">
        <v>33</v>
      </c>
    </row>
    <row r="1646" spans="1:10" x14ac:dyDescent="0.35">
      <c r="A1646" s="13" t="s">
        <v>37</v>
      </c>
      <c r="B1646">
        <f>B1633</f>
        <v>0.57471179999999999</v>
      </c>
      <c r="D1646" s="13" t="s">
        <v>38</v>
      </c>
      <c r="E1646">
        <f>E1633</f>
        <v>0.5033088</v>
      </c>
    </row>
    <row r="1647" spans="1:10" x14ac:dyDescent="0.35">
      <c r="A1647" s="12" t="s">
        <v>38</v>
      </c>
      <c r="D1647" s="12" t="s">
        <v>35</v>
      </c>
    </row>
    <row r="1649" spans="1:10" x14ac:dyDescent="0.35">
      <c r="A1649" s="13" t="s">
        <v>36</v>
      </c>
      <c r="B1649">
        <f>B1636</f>
        <v>0.61550689999999997</v>
      </c>
    </row>
    <row r="1650" spans="1:10" x14ac:dyDescent="0.35">
      <c r="A1650" s="12" t="s">
        <v>39</v>
      </c>
    </row>
    <row r="1653" spans="1:10" x14ac:dyDescent="0.35">
      <c r="A1653" s="13" t="s">
        <v>32</v>
      </c>
      <c r="B1653">
        <f>B1640</f>
        <v>0.38612740000000001</v>
      </c>
    </row>
    <row r="1654" spans="1:10" x14ac:dyDescent="0.35">
      <c r="A1654" s="12" t="s">
        <v>33</v>
      </c>
    </row>
    <row r="1656" spans="1:10" x14ac:dyDescent="0.35">
      <c r="A1656" s="13" t="s">
        <v>34</v>
      </c>
      <c r="B1656">
        <f>B1643</f>
        <v>0.4922356</v>
      </c>
      <c r="D1656" s="13" t="s">
        <v>39</v>
      </c>
      <c r="E1656">
        <f>E1643</f>
        <v>0.34273469999999995</v>
      </c>
      <c r="G1656" s="13" t="s">
        <v>35</v>
      </c>
      <c r="H1656">
        <f>1-H1643</f>
        <v>0.35402210000000001</v>
      </c>
      <c r="J1656">
        <f>B1653*B1656*B1659*B1662*E1656*E1659*H1656</f>
        <v>4.1059121695030034E-3</v>
      </c>
    </row>
    <row r="1657" spans="1:10" x14ac:dyDescent="0.35">
      <c r="A1657" s="12" t="s">
        <v>35</v>
      </c>
      <c r="D1657" s="12" t="s">
        <v>33</v>
      </c>
      <c r="G1657" s="12" t="s">
        <v>33</v>
      </c>
    </row>
    <row r="1659" spans="1:10" x14ac:dyDescent="0.35">
      <c r="A1659" s="13" t="s">
        <v>37</v>
      </c>
      <c r="B1659">
        <f>B1646</f>
        <v>0.57471179999999999</v>
      </c>
      <c r="D1659" s="13" t="s">
        <v>38</v>
      </c>
      <c r="E1659">
        <f>E1646</f>
        <v>0.5033088</v>
      </c>
    </row>
    <row r="1660" spans="1:10" x14ac:dyDescent="0.35">
      <c r="A1660" s="12" t="s">
        <v>38</v>
      </c>
      <c r="D1660" s="12" t="s">
        <v>35</v>
      </c>
    </row>
    <row r="1662" spans="1:10" x14ac:dyDescent="0.35">
      <c r="A1662" s="13" t="s">
        <v>36</v>
      </c>
      <c r="B1662">
        <f>B1649</f>
        <v>0.61550689999999997</v>
      </c>
    </row>
    <row r="1663" spans="1:10" x14ac:dyDescent="0.35">
      <c r="A1663" s="12" t="s">
        <v>39</v>
      </c>
    </row>
    <row r="1664" spans="1:10" x14ac:dyDescent="0.35">
      <c r="A1664" s="14"/>
      <c r="B1664" s="14"/>
      <c r="C1664" s="14"/>
      <c r="D1664" s="14"/>
      <c r="E1664" s="14"/>
      <c r="F1664" s="14"/>
      <c r="G1664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6" sqref="L6"/>
    </sheetView>
  </sheetViews>
  <sheetFormatPr defaultRowHeight="14.5" x14ac:dyDescent="0.35"/>
  <sheetData>
    <row r="1" spans="1:12" x14ac:dyDescent="0.35">
      <c r="B1" t="s">
        <v>47</v>
      </c>
      <c r="C1" t="s">
        <v>45</v>
      </c>
      <c r="D1" t="s">
        <v>46</v>
      </c>
      <c r="E1" t="s">
        <v>42</v>
      </c>
      <c r="F1" t="s">
        <v>43</v>
      </c>
    </row>
    <row r="2" spans="1:12" x14ac:dyDescent="0.35">
      <c r="A2" t="s">
        <v>32</v>
      </c>
      <c r="B2">
        <f>SUM('Possible Brackets'!J5:J96)+SUM('Possible Brackets'!J213:J512)+SUM('Possible Brackets'!J837:J1240)</f>
        <v>0.61387259999999999</v>
      </c>
      <c r="C2">
        <f>Matrix!I2</f>
        <v>0.61387259999999999</v>
      </c>
      <c r="D2">
        <f>B2-C2</f>
        <v>0</v>
      </c>
      <c r="F2">
        <f>'Possible Brackets'!J5+'Possible Brackets'!J57+'Possible Brackets'!J213+'Possible Brackets'!J265+'Possible Brackets'!J317+'Possible Brackets'!J369+'Possible Brackets'!J421+'Possible Brackets'!J473+'Possible Brackets'!J837+'Possible Brackets'!J889+'Possible Brackets'!J941+'Possible Brackets'!J993+'Possible Brackets'!J1045+'Possible Brackets'!J1097+'Possible Brackets'!J1149+'Possible Brackets'!J1201</f>
        <v>0.14727818572373991</v>
      </c>
      <c r="H2" t="s">
        <v>39</v>
      </c>
      <c r="I2" s="53">
        <v>0.16842351521852</v>
      </c>
      <c r="K2" t="s">
        <v>48</v>
      </c>
      <c r="L2" s="52">
        <f>F2+SUM(F6:F8)</f>
        <v>0.62446792683982877</v>
      </c>
    </row>
    <row r="3" spans="1:12" x14ac:dyDescent="0.35">
      <c r="A3" t="s">
        <v>34</v>
      </c>
      <c r="B3">
        <f>SUM('Possible Brackets'!J5:J200)+SUM('Possible Brackets'!J317:J512)+SUM('Possible Brackets'!J629:J824)+SUM('Possible Brackets'!J1045:J1136)+SUM('Possible Brackets'!J1253:J1344)</f>
        <v>0.5077644</v>
      </c>
      <c r="C3">
        <f>Matrix!H3</f>
        <v>0.5077644</v>
      </c>
      <c r="D3">
        <f t="shared" ref="D3:D9" si="0">B3-C3</f>
        <v>0</v>
      </c>
      <c r="F3">
        <f>'Possible Brackets'!J18+'Possible Brackets'!J31+'Possible Brackets'!J109+'Possible Brackets'!J161+'Possible Brackets'!J330+'Possible Brackets'!J343+'Possible Brackets'!J434+'Possible Brackets'!J447+'Possible Brackets'!J629+'Possible Brackets'!J681+'Possible Brackets'!J733+'Possible Brackets'!J785+'Possible Brackets'!J1058+'Possible Brackets'!J1071+'Possible Brackets'!J1253+'Possible Brackets'!J1305</f>
        <v>0.16244500013823465</v>
      </c>
      <c r="H3" t="s">
        <v>38</v>
      </c>
      <c r="I3" s="53">
        <v>0.162505002768182</v>
      </c>
      <c r="K3" t="s">
        <v>49</v>
      </c>
      <c r="L3" s="52">
        <f>F3+F4+F9</f>
        <v>0.30820933618066698</v>
      </c>
    </row>
    <row r="4" spans="1:12" x14ac:dyDescent="0.35">
      <c r="A4" t="s">
        <v>37</v>
      </c>
      <c r="B4">
        <f>SUM('Possible Brackets'!J5:J304)+SUM('Possible Brackets'!J421:J616)+SUM('Possible Brackets'!J733:J824)+SUM('Possible Brackets'!J941:J1032)+SUM('Possible Brackets'!J1357:J1448)</f>
        <v>0.42528820000000001</v>
      </c>
      <c r="C4">
        <f>Matrix!G4</f>
        <v>0.42528820000000001</v>
      </c>
      <c r="D4">
        <f t="shared" si="0"/>
        <v>0</v>
      </c>
      <c r="F4">
        <f>'Possible Brackets'!J70+'Possible Brackets'!J83+'Possible Brackets'!J122+'Possible Brackets'!J135+'Possible Brackets'!J226+'Possible Brackets'!J239+'Possible Brackets'!J486+'Possible Brackets'!J499+'Possible Brackets'!J525+'Possible Brackets'!J577+'Possible Brackets'!J746+'Possible Brackets'!J759+'Possible Brackets'!J954+'Possible Brackets'!J967+'Possible Brackets'!J1357+'Possible Brackets'!J1409</f>
        <v>9.0640859045951566E-2</v>
      </c>
      <c r="H4" t="s">
        <v>34</v>
      </c>
      <c r="I4" s="53">
        <v>0.16244500013823465</v>
      </c>
      <c r="K4" t="s">
        <v>50</v>
      </c>
      <c r="L4" s="52">
        <f>F5</f>
        <v>6.7322736979504263E-2</v>
      </c>
    </row>
    <row r="5" spans="1:12" x14ac:dyDescent="0.35">
      <c r="A5" t="s">
        <v>36</v>
      </c>
      <c r="B5">
        <f>SUM('Possible Brackets'!J5:J408)+SUM('Possible Brackets'!J525:J720)+SUM('Possible Brackets'!J837:J928)+SUM('Possible Brackets'!J1461:J1552)</f>
        <v>0.38449310000000003</v>
      </c>
      <c r="C5">
        <f>Matrix!F5</f>
        <v>0.38449309999999998</v>
      </c>
      <c r="D5">
        <f t="shared" si="0"/>
        <v>0</v>
      </c>
      <c r="F5">
        <f>'Possible Brackets'!J44+'Possible Brackets'!J96+'Possible Brackets'!J174+'Possible Brackets'!J187+'Possible Brackets'!J278+'Possible Brackets'!J291+'Possible Brackets'!J382+'Possible Brackets'!J395+'Possible Brackets'!J538+'Possible Brackets'!J551+'Possible Brackets'!J642+'Possible Brackets'!J655+'Possible Brackets'!J850+'Possible Brackets'!J863+'Possible Brackets'!J1461+'Possible Brackets'!J1513</f>
        <v>6.7322736979504263E-2</v>
      </c>
      <c r="H5" t="s">
        <v>32</v>
      </c>
      <c r="I5" s="53">
        <v>0.14727818572373991</v>
      </c>
    </row>
    <row r="6" spans="1:12" x14ac:dyDescent="0.35">
      <c r="A6" t="s">
        <v>39</v>
      </c>
      <c r="B6">
        <f>SUM('Possible Brackets'!J421:J512)+SUM('Possible Brackets'!J733:J824)+SUM('Possible Brackets'!J941:J1448)+SUM('Possible Brackets'!J1565:J1656)</f>
        <v>0.61550689999999986</v>
      </c>
      <c r="C6">
        <f>1-C5</f>
        <v>0.61550689999999997</v>
      </c>
      <c r="D6">
        <f t="shared" si="0"/>
        <v>0</v>
      </c>
      <c r="F6">
        <f>'Possible Brackets'!J460+'Possible Brackets'!J512+'Possible Brackets'!J798+'Possible Brackets'!J811+'Possible Brackets'!J1006+'Possible Brackets'!J1019+'Possible Brackets'!J1110+'Possible Brackets'!J1123+'Possible Brackets'!J1162+'Possible Brackets'!J1175+'Possible Brackets'!J1266+'Possible Brackets'!J1279+'Possible Brackets'!J1370+'Possible Brackets'!J1383+'Possible Brackets'!J1565+'Possible Brackets'!J1617</f>
        <v>0.16842351521852</v>
      </c>
      <c r="H6" t="s">
        <v>35</v>
      </c>
      <c r="I6" s="53">
        <v>0.14626122312938689</v>
      </c>
    </row>
    <row r="7" spans="1:12" x14ac:dyDescent="0.35">
      <c r="A7" t="s">
        <v>38</v>
      </c>
      <c r="B7">
        <f>SUM('Possible Brackets'!J317:J408)+SUM('Possible Brackets'!J629:J720)+SUM('Possible Brackets'!J837:J928)+SUM('Possible Brackets'!J1045:J1344)+SUM('Possible Brackets'!J1461:J1656)</f>
        <v>0.57471179999999999</v>
      </c>
      <c r="C7">
        <f>1-C4</f>
        <v>0.57471179999999999</v>
      </c>
      <c r="D7">
        <f t="shared" si="0"/>
        <v>0</v>
      </c>
      <c r="F7">
        <f>'Possible Brackets'!J356+'Possible Brackets'!J408+'Possible Brackets'!J694+'Possible Brackets'!J707+'Possible Brackets'!J902+'Possible Brackets'!J915+'Possible Brackets'!J1084+'Possible Brackets'!J1136+'Possible Brackets'!J1214+'Possible Brackets'!J1227+'Possible Brackets'!J1318+'Possible Brackets'!J1331+'Possible Brackets'!J1474+'Possible Brackets'!J1487+'Possible Brackets'!J1578+'Possible Brackets'!J1591</f>
        <v>0.162505002768182</v>
      </c>
      <c r="H7" t="s">
        <v>37</v>
      </c>
      <c r="I7" s="53">
        <v>9.0640859045951566E-2</v>
      </c>
    </row>
    <row r="8" spans="1:12" x14ac:dyDescent="0.35">
      <c r="A8" t="s">
        <v>35</v>
      </c>
      <c r="C8">
        <f>1-C3</f>
        <v>0.4922356</v>
      </c>
      <c r="D8">
        <f t="shared" si="0"/>
        <v>-0.4922356</v>
      </c>
      <c r="F8">
        <f>'Possible Brackets'!J252+'Possible Brackets'!J304+'Possible Brackets'!J590+'Possible Brackets'!J603+'Possible Brackets'!J876+'Possible Brackets'!J928+'Possible Brackets'!J980+'Possible Brackets'!J1032+'Possible Brackets'!J1188+'Possible Brackets'!J1240+'Possible Brackets'!J1422+'Possible Brackets'!J1435+'Possible Brackets'!J1526+'Possible Brackets'!J1539+'Possible Brackets'!J1630+'Possible Brackets'!J1643</f>
        <v>0.14626122312938689</v>
      </c>
      <c r="H8" t="s">
        <v>36</v>
      </c>
      <c r="I8" s="53">
        <v>6.7322736979504263E-2</v>
      </c>
    </row>
    <row r="9" spans="1:12" x14ac:dyDescent="0.35">
      <c r="A9" t="s">
        <v>33</v>
      </c>
      <c r="C9">
        <f>1-C2</f>
        <v>0.38612740000000001</v>
      </c>
      <c r="D9">
        <f t="shared" si="0"/>
        <v>-0.38612740000000001</v>
      </c>
      <c r="F9">
        <f>'Possible Brackets'!J148+'Possible Brackets'!J200+'Possible Brackets'!J564+'Possible Brackets'!J616+'Possible Brackets'!J668+'Possible Brackets'!J720+'Possible Brackets'!J772+'Possible Brackets'!J824+'Possible Brackets'!J1292+'Possible Brackets'!J1344+'Possible Brackets'!J1396+'Possible Brackets'!J1448+'Possible Brackets'!J1500+'Possible Brackets'!J1552+'Possible Brackets'!J1604+'Possible Brackets'!J1656</f>
        <v>5.5123476996480722E-2</v>
      </c>
      <c r="H9" t="s">
        <v>33</v>
      </c>
      <c r="I9" s="53">
        <v>5.5123476996480722E-2</v>
      </c>
    </row>
    <row r="10" spans="1:12" x14ac:dyDescent="0.35">
      <c r="A10" t="s">
        <v>44</v>
      </c>
      <c r="B10">
        <f>SUM(B2:B9)</f>
        <v>3.1216369999999998</v>
      </c>
      <c r="E10">
        <f>SUM(E2:E9)</f>
        <v>0</v>
      </c>
      <c r="F10">
        <f>SUM(F2:F9)</f>
        <v>0.99999999999999989</v>
      </c>
    </row>
  </sheetData>
  <sortState ref="H2:I9">
    <sortCondition descending="1" ref="I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K1" activePane="topRight" state="frozen"/>
      <selection pane="topRight" activeCell="U1" sqref="U1"/>
    </sheetView>
  </sheetViews>
  <sheetFormatPr defaultRowHeight="14.5" x14ac:dyDescent="0.35"/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K1" s="1" t="s">
        <v>23</v>
      </c>
      <c r="L1" s="5" t="s">
        <v>28</v>
      </c>
      <c r="M1" t="s">
        <v>25</v>
      </c>
      <c r="N1" s="1" t="s">
        <v>23</v>
      </c>
      <c r="O1" s="6" t="s">
        <v>29</v>
      </c>
      <c r="P1" t="s">
        <v>25</v>
      </c>
      <c r="Q1" s="1" t="s">
        <v>23</v>
      </c>
      <c r="R1" s="7" t="s">
        <v>30</v>
      </c>
      <c r="S1" t="s">
        <v>25</v>
      </c>
      <c r="T1" s="1" t="s">
        <v>23</v>
      </c>
      <c r="U1" s="8" t="s">
        <v>31</v>
      </c>
      <c r="V1" t="s">
        <v>25</v>
      </c>
      <c r="BI1" t="s">
        <v>25</v>
      </c>
    </row>
    <row r="2" spans="1:61" x14ac:dyDescent="0.35">
      <c r="A2" s="9" t="s">
        <v>0</v>
      </c>
      <c r="B2" s="10">
        <v>0.4632484</v>
      </c>
      <c r="C2" s="10">
        <v>0.5367516</v>
      </c>
      <c r="E2" s="10">
        <v>0.54619640000000003</v>
      </c>
      <c r="F2" s="10">
        <v>0.45380359999999997</v>
      </c>
      <c r="H2" s="10">
        <v>0.58436160000000004</v>
      </c>
      <c r="I2" s="10">
        <v>0.41563840000000002</v>
      </c>
      <c r="K2" s="10">
        <v>0.47954289999999999</v>
      </c>
      <c r="L2" s="10">
        <v>0.52045710000000001</v>
      </c>
      <c r="N2" s="10">
        <v>0.47288770000000002</v>
      </c>
      <c r="O2" s="10">
        <v>0.52711229999999998</v>
      </c>
      <c r="Q2" s="10">
        <v>0.46737770000000001</v>
      </c>
      <c r="R2" s="10">
        <v>0.53262229999999999</v>
      </c>
      <c r="T2" s="10">
        <v>0.61387259999999999</v>
      </c>
      <c r="U2" s="10">
        <v>0.38612740000000001</v>
      </c>
    </row>
    <row r="3" spans="1:61" x14ac:dyDescent="0.35">
      <c r="A3" s="9" t="s">
        <v>1</v>
      </c>
      <c r="B3" s="11">
        <v>32.149225199999997</v>
      </c>
      <c r="C3" s="11">
        <v>34.105210599999999</v>
      </c>
      <c r="E3" s="11">
        <v>27.016197200000001</v>
      </c>
      <c r="F3" s="11">
        <v>24.814171399999999</v>
      </c>
      <c r="H3" s="11">
        <v>30.726716199999998</v>
      </c>
      <c r="I3" s="11">
        <v>26.421701800000001</v>
      </c>
      <c r="K3" s="11">
        <v>24.8048544</v>
      </c>
      <c r="L3" s="11">
        <v>25.7377994</v>
      </c>
      <c r="N3" s="11">
        <v>30.918369200000001</v>
      </c>
      <c r="O3" s="11">
        <v>32.3246386</v>
      </c>
      <c r="Q3" s="11">
        <v>29.536315200000001</v>
      </c>
      <c r="R3" s="11">
        <v>31.1823686</v>
      </c>
      <c r="T3" s="11">
        <v>24.9760338</v>
      </c>
      <c r="U3" s="11">
        <v>19.9319442</v>
      </c>
    </row>
    <row r="4" spans="1:61" x14ac:dyDescent="0.35">
      <c r="A4" s="9" t="s">
        <v>2</v>
      </c>
      <c r="B4" s="11">
        <v>9</v>
      </c>
      <c r="C4" s="11">
        <v>11</v>
      </c>
      <c r="E4" s="11">
        <v>8</v>
      </c>
      <c r="F4" s="11">
        <v>6</v>
      </c>
      <c r="H4" s="11">
        <v>8</v>
      </c>
      <c r="I4" s="11">
        <v>6</v>
      </c>
      <c r="K4" s="11">
        <v>6</v>
      </c>
      <c r="L4" s="11">
        <v>6</v>
      </c>
      <c r="N4" s="11">
        <v>9</v>
      </c>
      <c r="O4" s="11">
        <v>11</v>
      </c>
      <c r="Q4" s="11">
        <v>8</v>
      </c>
      <c r="R4" s="11">
        <v>9</v>
      </c>
      <c r="T4" s="11">
        <v>6</v>
      </c>
      <c r="U4" s="11">
        <v>3</v>
      </c>
    </row>
    <row r="5" spans="1:61" x14ac:dyDescent="0.35">
      <c r="A5" s="9" t="s">
        <v>3</v>
      </c>
      <c r="B5" s="11">
        <v>14</v>
      </c>
      <c r="C5" s="11">
        <v>15</v>
      </c>
      <c r="E5" s="11">
        <v>11</v>
      </c>
      <c r="F5" s="11">
        <v>9</v>
      </c>
      <c r="H5" s="11">
        <v>12</v>
      </c>
      <c r="I5" s="11">
        <v>9</v>
      </c>
      <c r="K5" s="11">
        <v>9</v>
      </c>
      <c r="L5" s="11">
        <v>10</v>
      </c>
      <c r="N5" s="11">
        <v>14</v>
      </c>
      <c r="O5" s="11">
        <v>14</v>
      </c>
      <c r="Q5" s="11">
        <v>11</v>
      </c>
      <c r="R5" s="11">
        <v>14</v>
      </c>
      <c r="T5" s="11">
        <v>9</v>
      </c>
      <c r="U5" s="11">
        <v>6</v>
      </c>
    </row>
    <row r="6" spans="1:61" x14ac:dyDescent="0.35">
      <c r="A6" s="9" t="s">
        <v>4</v>
      </c>
      <c r="B6" s="11">
        <v>17</v>
      </c>
      <c r="C6" s="11">
        <v>19</v>
      </c>
      <c r="E6" s="11">
        <v>14</v>
      </c>
      <c r="F6" s="11">
        <v>12</v>
      </c>
      <c r="H6" s="11">
        <v>16</v>
      </c>
      <c r="I6" s="11">
        <v>12</v>
      </c>
      <c r="K6" s="11">
        <v>11</v>
      </c>
      <c r="L6" s="11">
        <v>12</v>
      </c>
      <c r="N6" s="11">
        <v>16</v>
      </c>
      <c r="O6" s="11">
        <v>17</v>
      </c>
      <c r="Q6" s="11">
        <v>14</v>
      </c>
      <c r="R6" s="11">
        <v>16</v>
      </c>
      <c r="T6" s="11">
        <v>11</v>
      </c>
      <c r="U6" s="11">
        <v>9</v>
      </c>
    </row>
    <row r="7" spans="1:61" x14ac:dyDescent="0.35">
      <c r="A7" s="9" t="s">
        <v>5</v>
      </c>
      <c r="B7" s="11">
        <v>19</v>
      </c>
      <c r="C7" s="11">
        <v>21</v>
      </c>
      <c r="E7" s="11">
        <v>16</v>
      </c>
      <c r="F7" s="11">
        <v>14</v>
      </c>
      <c r="H7" s="11">
        <v>17</v>
      </c>
      <c r="I7" s="11">
        <v>14</v>
      </c>
      <c r="K7" s="11">
        <v>14</v>
      </c>
      <c r="L7" s="11">
        <v>14</v>
      </c>
      <c r="N7" s="11">
        <v>19</v>
      </c>
      <c r="O7" s="11">
        <v>20</v>
      </c>
      <c r="Q7" s="11">
        <v>16</v>
      </c>
      <c r="R7" s="11">
        <v>19</v>
      </c>
      <c r="T7" s="11">
        <v>14</v>
      </c>
      <c r="U7" s="11">
        <v>11</v>
      </c>
    </row>
    <row r="8" spans="1:61" x14ac:dyDescent="0.35">
      <c r="A8" s="9" t="s">
        <v>6</v>
      </c>
      <c r="B8" s="11">
        <v>22</v>
      </c>
      <c r="C8" s="11">
        <v>23</v>
      </c>
      <c r="E8" s="11">
        <v>17</v>
      </c>
      <c r="F8" s="11">
        <v>16</v>
      </c>
      <c r="H8" s="11">
        <v>20</v>
      </c>
      <c r="I8" s="11">
        <v>16</v>
      </c>
      <c r="K8" s="11">
        <v>16</v>
      </c>
      <c r="L8" s="11">
        <v>16</v>
      </c>
      <c r="N8" s="11">
        <v>20</v>
      </c>
      <c r="O8" s="11">
        <v>22</v>
      </c>
      <c r="Q8" s="11">
        <v>19</v>
      </c>
      <c r="R8" s="11">
        <v>20</v>
      </c>
      <c r="T8" s="11">
        <v>16</v>
      </c>
      <c r="U8" s="11">
        <v>12</v>
      </c>
    </row>
    <row r="9" spans="1:61" x14ac:dyDescent="0.35">
      <c r="A9" s="9" t="s">
        <v>7</v>
      </c>
      <c r="B9" s="11">
        <v>23</v>
      </c>
      <c r="C9" s="11">
        <v>25</v>
      </c>
      <c r="E9" s="11">
        <v>19</v>
      </c>
      <c r="F9" s="11">
        <v>17</v>
      </c>
      <c r="H9" s="11">
        <v>22</v>
      </c>
      <c r="I9" s="11">
        <v>19</v>
      </c>
      <c r="K9" s="11">
        <v>17</v>
      </c>
      <c r="L9" s="11">
        <v>18</v>
      </c>
      <c r="N9" s="11">
        <v>22</v>
      </c>
      <c r="O9" s="11">
        <v>24</v>
      </c>
      <c r="Q9" s="11">
        <v>22</v>
      </c>
      <c r="R9" s="11">
        <v>22</v>
      </c>
      <c r="T9" s="11">
        <v>17</v>
      </c>
      <c r="U9" s="11">
        <v>14</v>
      </c>
    </row>
    <row r="10" spans="1:61" x14ac:dyDescent="0.35">
      <c r="A10" s="9" t="s">
        <v>8</v>
      </c>
      <c r="B10" s="11">
        <v>25</v>
      </c>
      <c r="C10" s="11">
        <v>27</v>
      </c>
      <c r="E10" s="11">
        <v>21</v>
      </c>
      <c r="F10" s="11">
        <v>19</v>
      </c>
      <c r="H10" s="11">
        <v>24</v>
      </c>
      <c r="I10" s="11">
        <v>20</v>
      </c>
      <c r="K10" s="11">
        <v>19</v>
      </c>
      <c r="L10" s="11">
        <v>19</v>
      </c>
      <c r="N10" s="11">
        <v>25</v>
      </c>
      <c r="O10" s="11">
        <v>25</v>
      </c>
      <c r="Q10" s="11">
        <v>23</v>
      </c>
      <c r="R10" s="11">
        <v>25</v>
      </c>
      <c r="T10" s="11">
        <v>19</v>
      </c>
      <c r="U10" s="11">
        <v>14</v>
      </c>
    </row>
    <row r="11" spans="1:61" x14ac:dyDescent="0.35">
      <c r="A11" s="9" t="s">
        <v>9</v>
      </c>
      <c r="B11" s="11">
        <v>27</v>
      </c>
      <c r="C11" s="11">
        <v>29</v>
      </c>
      <c r="E11" s="11">
        <v>22</v>
      </c>
      <c r="F11" s="11">
        <v>20</v>
      </c>
      <c r="H11" s="11">
        <v>25</v>
      </c>
      <c r="I11" s="11">
        <v>22</v>
      </c>
      <c r="K11" s="11">
        <v>20</v>
      </c>
      <c r="L11" s="11">
        <v>22</v>
      </c>
      <c r="N11" s="11">
        <v>26</v>
      </c>
      <c r="O11" s="11">
        <v>28</v>
      </c>
      <c r="Q11" s="11">
        <v>24</v>
      </c>
      <c r="R11" s="11">
        <v>26</v>
      </c>
      <c r="T11" s="11">
        <v>20</v>
      </c>
      <c r="U11" s="11">
        <v>16</v>
      </c>
    </row>
    <row r="12" spans="1:61" x14ac:dyDescent="0.35">
      <c r="A12" s="9" t="s">
        <v>10</v>
      </c>
      <c r="B12" s="11">
        <v>29</v>
      </c>
      <c r="C12" s="11">
        <v>31</v>
      </c>
      <c r="E12" s="11">
        <v>24</v>
      </c>
      <c r="F12" s="11">
        <v>22</v>
      </c>
      <c r="H12" s="11">
        <v>27</v>
      </c>
      <c r="I12" s="11">
        <v>24</v>
      </c>
      <c r="K12" s="11">
        <v>22</v>
      </c>
      <c r="L12" s="11">
        <v>23</v>
      </c>
      <c r="N12" s="11">
        <v>28</v>
      </c>
      <c r="O12" s="11">
        <v>29</v>
      </c>
      <c r="Q12" s="11">
        <v>27</v>
      </c>
      <c r="R12" s="11">
        <v>28</v>
      </c>
      <c r="T12" s="11">
        <v>22</v>
      </c>
      <c r="U12" s="11">
        <v>17</v>
      </c>
    </row>
    <row r="13" spans="1:61" x14ac:dyDescent="0.35">
      <c r="A13" s="9" t="s">
        <v>11</v>
      </c>
      <c r="B13" s="11">
        <v>31</v>
      </c>
      <c r="C13" s="11">
        <v>33</v>
      </c>
      <c r="E13" s="11">
        <v>26</v>
      </c>
      <c r="F13" s="11">
        <v>23</v>
      </c>
      <c r="H13" s="11">
        <v>30</v>
      </c>
      <c r="I13" s="11">
        <v>25</v>
      </c>
      <c r="K13" s="11">
        <v>24</v>
      </c>
      <c r="L13" s="11">
        <v>25</v>
      </c>
      <c r="N13" s="11">
        <v>30</v>
      </c>
      <c r="O13" s="11">
        <v>31</v>
      </c>
      <c r="Q13" s="11">
        <v>28</v>
      </c>
      <c r="R13" s="11">
        <v>30</v>
      </c>
      <c r="T13" s="11">
        <v>24</v>
      </c>
      <c r="U13" s="11">
        <v>19</v>
      </c>
    </row>
    <row r="14" spans="1:61" x14ac:dyDescent="0.35">
      <c r="A14" s="9" t="s">
        <v>12</v>
      </c>
      <c r="B14" s="11">
        <v>33</v>
      </c>
      <c r="C14" s="11">
        <v>35</v>
      </c>
      <c r="E14" s="11">
        <v>28</v>
      </c>
      <c r="F14" s="11">
        <v>25</v>
      </c>
      <c r="H14" s="11">
        <v>31</v>
      </c>
      <c r="I14" s="11">
        <v>27</v>
      </c>
      <c r="K14" s="11">
        <v>25</v>
      </c>
      <c r="L14" s="11">
        <v>26</v>
      </c>
      <c r="N14" s="11">
        <v>31</v>
      </c>
      <c r="O14" s="11">
        <v>33</v>
      </c>
      <c r="Q14" s="11">
        <v>30</v>
      </c>
      <c r="R14" s="11">
        <v>32</v>
      </c>
      <c r="T14" s="11">
        <v>25</v>
      </c>
      <c r="U14" s="11">
        <v>20</v>
      </c>
    </row>
    <row r="15" spans="1:61" x14ac:dyDescent="0.35">
      <c r="A15" s="9" t="s">
        <v>13</v>
      </c>
      <c r="B15" s="11">
        <v>35</v>
      </c>
      <c r="C15" s="11">
        <v>37</v>
      </c>
      <c r="E15" s="11">
        <v>30</v>
      </c>
      <c r="F15" s="11">
        <v>27</v>
      </c>
      <c r="H15" s="11">
        <v>33</v>
      </c>
      <c r="I15" s="11">
        <v>28</v>
      </c>
      <c r="K15" s="11">
        <v>27</v>
      </c>
      <c r="L15" s="11">
        <v>28</v>
      </c>
      <c r="N15" s="11">
        <v>33</v>
      </c>
      <c r="O15" s="11">
        <v>35</v>
      </c>
      <c r="Q15" s="11">
        <v>32</v>
      </c>
      <c r="R15" s="11">
        <v>33</v>
      </c>
      <c r="T15" s="11">
        <v>27</v>
      </c>
      <c r="U15" s="11">
        <v>22</v>
      </c>
    </row>
    <row r="16" spans="1:61" x14ac:dyDescent="0.35">
      <c r="A16" s="9" t="s">
        <v>14</v>
      </c>
      <c r="B16" s="11">
        <v>37</v>
      </c>
      <c r="C16" s="11">
        <v>39</v>
      </c>
      <c r="E16" s="11">
        <v>31</v>
      </c>
      <c r="F16" s="11">
        <v>28</v>
      </c>
      <c r="H16" s="11">
        <v>35</v>
      </c>
      <c r="I16" s="11">
        <v>30</v>
      </c>
      <c r="K16" s="11">
        <v>28</v>
      </c>
      <c r="L16" s="11">
        <v>30</v>
      </c>
      <c r="N16" s="11">
        <v>36</v>
      </c>
      <c r="O16" s="11">
        <v>37</v>
      </c>
      <c r="Q16" s="11">
        <v>34</v>
      </c>
      <c r="R16" s="11">
        <v>36</v>
      </c>
      <c r="T16" s="11">
        <v>29</v>
      </c>
      <c r="U16" s="11">
        <v>23</v>
      </c>
    </row>
    <row r="17" spans="1:21" x14ac:dyDescent="0.35">
      <c r="A17" s="9" t="s">
        <v>15</v>
      </c>
      <c r="B17" s="11">
        <v>39</v>
      </c>
      <c r="C17" s="11">
        <v>41</v>
      </c>
      <c r="E17" s="11">
        <v>33</v>
      </c>
      <c r="F17" s="11">
        <v>31</v>
      </c>
      <c r="H17" s="11">
        <v>38</v>
      </c>
      <c r="I17" s="11">
        <v>33</v>
      </c>
      <c r="K17" s="11">
        <v>31</v>
      </c>
      <c r="L17" s="11">
        <v>32</v>
      </c>
      <c r="N17" s="11">
        <v>38</v>
      </c>
      <c r="O17" s="11">
        <v>39</v>
      </c>
      <c r="Q17" s="11">
        <v>36</v>
      </c>
      <c r="R17" s="11">
        <v>38</v>
      </c>
      <c r="T17" s="11">
        <v>31</v>
      </c>
      <c r="U17" s="11">
        <v>25</v>
      </c>
    </row>
    <row r="18" spans="1:21" x14ac:dyDescent="0.35">
      <c r="A18" s="9" t="s">
        <v>16</v>
      </c>
      <c r="B18" s="11">
        <v>41</v>
      </c>
      <c r="C18" s="11">
        <v>44</v>
      </c>
      <c r="E18" s="11">
        <v>36</v>
      </c>
      <c r="F18" s="11">
        <v>33</v>
      </c>
      <c r="H18" s="11">
        <v>40</v>
      </c>
      <c r="I18" s="11">
        <v>35</v>
      </c>
      <c r="K18" s="11">
        <v>33</v>
      </c>
      <c r="L18" s="11">
        <v>34</v>
      </c>
      <c r="N18" s="11">
        <v>40</v>
      </c>
      <c r="O18" s="11">
        <v>42</v>
      </c>
      <c r="Q18" s="11">
        <v>39</v>
      </c>
      <c r="R18" s="11">
        <v>41</v>
      </c>
      <c r="T18" s="11">
        <v>33</v>
      </c>
      <c r="U18" s="11">
        <v>27</v>
      </c>
    </row>
    <row r="19" spans="1:21" x14ac:dyDescent="0.35">
      <c r="A19" s="9" t="s">
        <v>17</v>
      </c>
      <c r="B19" s="11">
        <v>44</v>
      </c>
      <c r="C19" s="11">
        <v>47</v>
      </c>
      <c r="E19" s="11">
        <v>38</v>
      </c>
      <c r="F19" s="11">
        <v>35</v>
      </c>
      <c r="H19" s="11">
        <v>43</v>
      </c>
      <c r="I19" s="11">
        <v>38</v>
      </c>
      <c r="K19" s="11">
        <v>35</v>
      </c>
      <c r="L19" s="11">
        <v>36</v>
      </c>
      <c r="N19" s="11">
        <v>43</v>
      </c>
      <c r="O19" s="11">
        <v>44</v>
      </c>
      <c r="Q19" s="11">
        <v>41</v>
      </c>
      <c r="R19" s="11">
        <v>43</v>
      </c>
      <c r="T19" s="11">
        <v>36</v>
      </c>
      <c r="U19" s="11">
        <v>29</v>
      </c>
    </row>
    <row r="20" spans="1:21" x14ac:dyDescent="0.35">
      <c r="A20" s="9" t="s">
        <v>18</v>
      </c>
      <c r="B20" s="11">
        <v>48</v>
      </c>
      <c r="C20" s="11">
        <v>50</v>
      </c>
      <c r="E20" s="11">
        <v>41</v>
      </c>
      <c r="F20" s="11">
        <v>38</v>
      </c>
      <c r="H20" s="11">
        <v>46</v>
      </c>
      <c r="I20" s="11">
        <v>41</v>
      </c>
      <c r="K20" s="11">
        <v>38</v>
      </c>
      <c r="L20" s="11">
        <v>39</v>
      </c>
      <c r="N20" s="11">
        <v>46</v>
      </c>
      <c r="O20" s="11">
        <v>48</v>
      </c>
      <c r="Q20" s="11">
        <v>45</v>
      </c>
      <c r="R20" s="11">
        <v>47</v>
      </c>
      <c r="T20" s="11">
        <v>38</v>
      </c>
      <c r="U20" s="11">
        <v>31</v>
      </c>
    </row>
    <row r="21" spans="1:21" x14ac:dyDescent="0.35">
      <c r="A21" s="9" t="s">
        <v>19</v>
      </c>
      <c r="B21" s="11">
        <v>52</v>
      </c>
      <c r="C21" s="11">
        <v>55</v>
      </c>
      <c r="E21" s="11">
        <v>45</v>
      </c>
      <c r="F21" s="11">
        <v>41</v>
      </c>
      <c r="H21" s="11">
        <v>50</v>
      </c>
      <c r="I21" s="11">
        <v>44</v>
      </c>
      <c r="K21" s="11">
        <v>42</v>
      </c>
      <c r="L21" s="11">
        <v>43</v>
      </c>
      <c r="N21" s="11">
        <v>50</v>
      </c>
      <c r="O21" s="11">
        <v>52</v>
      </c>
      <c r="Q21" s="11">
        <v>49</v>
      </c>
      <c r="R21" s="11">
        <v>51</v>
      </c>
      <c r="T21" s="11">
        <v>42</v>
      </c>
      <c r="U21" s="11">
        <v>35</v>
      </c>
    </row>
    <row r="22" spans="1:21" x14ac:dyDescent="0.35">
      <c r="A22" s="9" t="s">
        <v>20</v>
      </c>
      <c r="B22" s="11">
        <v>59</v>
      </c>
      <c r="C22" s="11">
        <v>61</v>
      </c>
      <c r="E22" s="11">
        <v>51</v>
      </c>
      <c r="F22" s="11">
        <v>47</v>
      </c>
      <c r="H22" s="11">
        <v>57</v>
      </c>
      <c r="I22" s="11">
        <v>51</v>
      </c>
      <c r="K22" s="11">
        <v>48</v>
      </c>
      <c r="L22" s="11">
        <v>49</v>
      </c>
      <c r="N22" s="11">
        <v>57</v>
      </c>
      <c r="O22" s="11">
        <v>59</v>
      </c>
      <c r="Q22" s="11">
        <v>55</v>
      </c>
      <c r="R22" s="11">
        <v>57</v>
      </c>
      <c r="T22" s="11">
        <v>48</v>
      </c>
      <c r="U22" s="11">
        <v>40</v>
      </c>
    </row>
    <row r="23" spans="1:21" x14ac:dyDescent="0.35">
      <c r="A23" s="9" t="s">
        <v>21</v>
      </c>
      <c r="B23" s="10">
        <v>0.16307859999999999</v>
      </c>
      <c r="C23" s="10">
        <v>0.1962566</v>
      </c>
      <c r="E23" s="10">
        <v>0.20058680000000001</v>
      </c>
      <c r="F23" s="10">
        <v>7.9186800000000002E-2</v>
      </c>
      <c r="H23" s="10">
        <v>0.22431019999999999</v>
      </c>
      <c r="I23" s="10">
        <v>0.1095718</v>
      </c>
      <c r="K23" s="10">
        <v>0.12979080000000001</v>
      </c>
      <c r="L23" s="10">
        <v>0.13153000000000001</v>
      </c>
      <c r="N23" s="10">
        <v>0.138768</v>
      </c>
      <c r="O23" s="10">
        <v>0.21144199999999999</v>
      </c>
      <c r="Q23" s="10">
        <v>0.16245219999999999</v>
      </c>
      <c r="R23" s="10">
        <v>0.17753620000000001</v>
      </c>
      <c r="T23" s="10">
        <v>0.23420199999999999</v>
      </c>
      <c r="U23" s="10">
        <v>4.6323999999999997E-2</v>
      </c>
    </row>
    <row r="24" spans="1:21" x14ac:dyDescent="0.35">
      <c r="A24" s="9" t="s">
        <v>22</v>
      </c>
      <c r="B24" s="10">
        <v>0.12910240000000001</v>
      </c>
      <c r="C24" s="10">
        <v>0.1242608</v>
      </c>
      <c r="E24" s="10">
        <v>0.14169480000000001</v>
      </c>
      <c r="F24" s="10">
        <v>0.14802419999999999</v>
      </c>
      <c r="H24" s="10">
        <v>0.122004</v>
      </c>
      <c r="I24" s="10">
        <v>0.1333434</v>
      </c>
      <c r="K24" s="10">
        <v>0.14619360000000001</v>
      </c>
      <c r="L24" s="10">
        <v>0.14281379999999999</v>
      </c>
      <c r="N24" s="10">
        <v>0.13327919999999999</v>
      </c>
      <c r="O24" s="10">
        <v>0.12978439999999999</v>
      </c>
      <c r="Q24" s="10">
        <v>0.13030220000000001</v>
      </c>
      <c r="R24" s="10">
        <v>0.12503400000000001</v>
      </c>
      <c r="T24" s="10">
        <v>0.1409588</v>
      </c>
      <c r="U24" s="10">
        <v>0.159216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N1" sqref="N1:O1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H1" s="2" t="s">
        <v>24</v>
      </c>
      <c r="I1" s="5" t="s">
        <v>28</v>
      </c>
      <c r="J1" t="s">
        <v>25</v>
      </c>
      <c r="K1" s="2" t="s">
        <v>24</v>
      </c>
      <c r="L1" s="6" t="s">
        <v>29</v>
      </c>
      <c r="M1" t="s">
        <v>25</v>
      </c>
      <c r="N1" s="2" t="s">
        <v>24</v>
      </c>
      <c r="O1" s="7" t="s">
        <v>30</v>
      </c>
      <c r="P1" t="s">
        <v>25</v>
      </c>
      <c r="Q1" s="2" t="s">
        <v>24</v>
      </c>
      <c r="R1" s="8" t="s">
        <v>31</v>
      </c>
      <c r="S1" t="s">
        <v>25</v>
      </c>
      <c r="BI1" t="s">
        <v>25</v>
      </c>
    </row>
    <row r="2" spans="1:61" x14ac:dyDescent="0.35">
      <c r="A2" s="9" t="s">
        <v>0</v>
      </c>
      <c r="B2" s="10">
        <v>0.58297770000000004</v>
      </c>
      <c r="C2" s="10">
        <v>0.41702230000000001</v>
      </c>
      <c r="E2" s="10">
        <v>0.61593690000000001</v>
      </c>
      <c r="F2" s="10">
        <v>0.38406309999999999</v>
      </c>
      <c r="H2" s="10">
        <v>0.52183590000000002</v>
      </c>
      <c r="I2" s="10">
        <v>0.47816409999999998</v>
      </c>
      <c r="K2" s="10">
        <v>0.51123669999999999</v>
      </c>
      <c r="L2" s="10">
        <v>0.48876330000000001</v>
      </c>
      <c r="N2" s="10">
        <v>0.5077644</v>
      </c>
      <c r="O2" s="10">
        <v>0.4922356</v>
      </c>
      <c r="Q2" s="10">
        <v>0.64651309999999995</v>
      </c>
      <c r="R2" s="10">
        <v>0.35348689999999999</v>
      </c>
    </row>
    <row r="3" spans="1:61" x14ac:dyDescent="0.35">
      <c r="A3" s="9" t="s">
        <v>1</v>
      </c>
      <c r="B3" s="11">
        <v>31.856800199999999</v>
      </c>
      <c r="C3" s="11">
        <v>27.735834799999999</v>
      </c>
      <c r="E3" s="11">
        <v>35.549691199999998</v>
      </c>
      <c r="F3" s="11">
        <v>29.287247000000001</v>
      </c>
      <c r="H3" s="11">
        <v>29.764890000000001</v>
      </c>
      <c r="I3" s="11">
        <v>28.721433999999999</v>
      </c>
      <c r="K3" s="11">
        <v>35.686308599999997</v>
      </c>
      <c r="L3" s="11">
        <v>35.0796876</v>
      </c>
      <c r="N3" s="11">
        <v>34.405321600000001</v>
      </c>
      <c r="O3" s="11">
        <v>33.968224599999999</v>
      </c>
      <c r="Q3" s="11">
        <v>29.800674000000001</v>
      </c>
      <c r="R3" s="11">
        <v>22.833530199999998</v>
      </c>
    </row>
    <row r="4" spans="1:61" x14ac:dyDescent="0.35">
      <c r="A4" s="9" t="s">
        <v>2</v>
      </c>
      <c r="B4" s="11">
        <v>11</v>
      </c>
      <c r="C4" s="11">
        <v>8</v>
      </c>
      <c r="E4" s="11">
        <v>12</v>
      </c>
      <c r="F4" s="11">
        <v>8</v>
      </c>
      <c r="H4" s="11">
        <v>9</v>
      </c>
      <c r="I4" s="11">
        <v>8</v>
      </c>
      <c r="K4" s="11">
        <v>12</v>
      </c>
      <c r="L4" s="11">
        <v>12</v>
      </c>
      <c r="N4" s="11">
        <v>11</v>
      </c>
      <c r="O4" s="11">
        <v>11</v>
      </c>
      <c r="Q4" s="11">
        <v>9</v>
      </c>
      <c r="R4" s="11">
        <v>6</v>
      </c>
    </row>
    <row r="5" spans="1:61" x14ac:dyDescent="0.35">
      <c r="A5" s="9" t="s">
        <v>3</v>
      </c>
      <c r="B5" s="11">
        <v>14</v>
      </c>
      <c r="C5" s="11">
        <v>11</v>
      </c>
      <c r="E5" s="11">
        <v>16</v>
      </c>
      <c r="F5" s="11">
        <v>11</v>
      </c>
      <c r="H5" s="11">
        <v>12</v>
      </c>
      <c r="I5" s="11">
        <v>11</v>
      </c>
      <c r="K5" s="11">
        <v>17</v>
      </c>
      <c r="L5" s="11">
        <v>16</v>
      </c>
      <c r="N5" s="11">
        <v>16</v>
      </c>
      <c r="O5" s="11">
        <v>15</v>
      </c>
      <c r="Q5" s="11">
        <v>12</v>
      </c>
      <c r="R5" s="11">
        <v>9</v>
      </c>
    </row>
    <row r="6" spans="1:61" x14ac:dyDescent="0.35">
      <c r="A6" s="9" t="s">
        <v>4</v>
      </c>
      <c r="B6" s="11">
        <v>17</v>
      </c>
      <c r="C6" s="11">
        <v>14</v>
      </c>
      <c r="E6" s="11">
        <v>19</v>
      </c>
      <c r="F6" s="11">
        <v>14</v>
      </c>
      <c r="H6" s="11">
        <v>15</v>
      </c>
      <c r="I6" s="11">
        <v>14</v>
      </c>
      <c r="K6" s="11">
        <v>20</v>
      </c>
      <c r="L6" s="11">
        <v>19</v>
      </c>
      <c r="N6" s="11">
        <v>19</v>
      </c>
      <c r="O6" s="11">
        <v>18</v>
      </c>
      <c r="Q6" s="11">
        <v>15</v>
      </c>
      <c r="R6" s="11">
        <v>11</v>
      </c>
    </row>
    <row r="7" spans="1:61" x14ac:dyDescent="0.35">
      <c r="A7" s="9" t="s">
        <v>5</v>
      </c>
      <c r="B7" s="11">
        <v>19</v>
      </c>
      <c r="C7" s="11">
        <v>17</v>
      </c>
      <c r="E7" s="11">
        <v>22</v>
      </c>
      <c r="F7" s="11">
        <v>17</v>
      </c>
      <c r="H7" s="11">
        <v>17</v>
      </c>
      <c r="I7" s="11">
        <v>17</v>
      </c>
      <c r="K7" s="11">
        <v>22</v>
      </c>
      <c r="L7" s="11">
        <v>22</v>
      </c>
      <c r="N7" s="11">
        <v>22</v>
      </c>
      <c r="O7" s="11">
        <v>20</v>
      </c>
      <c r="Q7" s="11">
        <v>17</v>
      </c>
      <c r="R7" s="11">
        <v>12</v>
      </c>
    </row>
    <row r="8" spans="1:61" x14ac:dyDescent="0.35">
      <c r="A8" s="9" t="s">
        <v>6</v>
      </c>
      <c r="B8" s="11">
        <v>22</v>
      </c>
      <c r="C8" s="11">
        <v>18</v>
      </c>
      <c r="E8" s="11">
        <v>24</v>
      </c>
      <c r="F8" s="11">
        <v>19</v>
      </c>
      <c r="H8" s="11">
        <v>20</v>
      </c>
      <c r="I8" s="11">
        <v>19</v>
      </c>
      <c r="K8" s="11">
        <v>25</v>
      </c>
      <c r="L8" s="11">
        <v>24</v>
      </c>
      <c r="N8" s="11">
        <v>23</v>
      </c>
      <c r="O8" s="11">
        <v>23</v>
      </c>
      <c r="Q8" s="11">
        <v>20</v>
      </c>
      <c r="R8" s="11">
        <v>14</v>
      </c>
    </row>
    <row r="9" spans="1:61" x14ac:dyDescent="0.35">
      <c r="A9" s="9" t="s">
        <v>7</v>
      </c>
      <c r="B9" s="11">
        <v>23</v>
      </c>
      <c r="C9" s="11">
        <v>20</v>
      </c>
      <c r="E9" s="11">
        <v>26</v>
      </c>
      <c r="F9" s="11">
        <v>21</v>
      </c>
      <c r="H9" s="11">
        <v>22</v>
      </c>
      <c r="I9" s="11">
        <v>20</v>
      </c>
      <c r="K9" s="11">
        <v>27</v>
      </c>
      <c r="L9" s="11">
        <v>26</v>
      </c>
      <c r="N9" s="11">
        <v>25</v>
      </c>
      <c r="O9" s="11">
        <v>25</v>
      </c>
      <c r="Q9" s="11">
        <v>22</v>
      </c>
      <c r="R9" s="11">
        <v>16</v>
      </c>
    </row>
    <row r="10" spans="1:61" x14ac:dyDescent="0.35">
      <c r="A10" s="9" t="s">
        <v>8</v>
      </c>
      <c r="B10" s="11">
        <v>25</v>
      </c>
      <c r="C10" s="11">
        <v>22</v>
      </c>
      <c r="E10" s="11">
        <v>28</v>
      </c>
      <c r="F10" s="11">
        <v>22</v>
      </c>
      <c r="H10" s="11">
        <v>23</v>
      </c>
      <c r="I10" s="11">
        <v>22</v>
      </c>
      <c r="K10" s="11">
        <v>29</v>
      </c>
      <c r="L10" s="11">
        <v>28</v>
      </c>
      <c r="N10" s="11">
        <v>27</v>
      </c>
      <c r="O10" s="11">
        <v>27</v>
      </c>
      <c r="Q10" s="11">
        <v>23</v>
      </c>
      <c r="R10" s="11">
        <v>17</v>
      </c>
    </row>
    <row r="11" spans="1:61" x14ac:dyDescent="0.35">
      <c r="A11" s="9" t="s">
        <v>9</v>
      </c>
      <c r="B11" s="11">
        <v>27</v>
      </c>
      <c r="C11" s="11">
        <v>23</v>
      </c>
      <c r="E11" s="11">
        <v>30</v>
      </c>
      <c r="F11" s="11">
        <v>25</v>
      </c>
      <c r="H11" s="11">
        <v>25</v>
      </c>
      <c r="I11" s="11">
        <v>24</v>
      </c>
      <c r="K11" s="11">
        <v>31</v>
      </c>
      <c r="L11" s="11">
        <v>30</v>
      </c>
      <c r="N11" s="11">
        <v>30</v>
      </c>
      <c r="O11" s="11">
        <v>29</v>
      </c>
      <c r="Q11" s="11">
        <v>25</v>
      </c>
      <c r="R11" s="11">
        <v>19</v>
      </c>
    </row>
    <row r="12" spans="1:61" x14ac:dyDescent="0.35">
      <c r="A12" s="9" t="s">
        <v>10</v>
      </c>
      <c r="B12" s="11">
        <v>29</v>
      </c>
      <c r="C12" s="11">
        <v>25</v>
      </c>
      <c r="E12" s="11">
        <v>33</v>
      </c>
      <c r="F12" s="11">
        <v>26</v>
      </c>
      <c r="H12" s="11">
        <v>27</v>
      </c>
      <c r="I12" s="11">
        <v>25</v>
      </c>
      <c r="K12" s="11">
        <v>33</v>
      </c>
      <c r="L12" s="11">
        <v>32</v>
      </c>
      <c r="N12" s="11">
        <v>31</v>
      </c>
      <c r="O12" s="11">
        <v>31</v>
      </c>
      <c r="Q12" s="11">
        <v>27</v>
      </c>
      <c r="R12" s="11">
        <v>20</v>
      </c>
    </row>
    <row r="13" spans="1:61" x14ac:dyDescent="0.35">
      <c r="A13" s="9" t="s">
        <v>11</v>
      </c>
      <c r="B13" s="11">
        <v>31</v>
      </c>
      <c r="C13" s="11">
        <v>27</v>
      </c>
      <c r="E13" s="11">
        <v>34</v>
      </c>
      <c r="F13" s="11">
        <v>28</v>
      </c>
      <c r="H13" s="11">
        <v>28</v>
      </c>
      <c r="I13" s="11">
        <v>28</v>
      </c>
      <c r="K13" s="11">
        <v>34</v>
      </c>
      <c r="L13" s="11">
        <v>34</v>
      </c>
      <c r="N13" s="11">
        <v>33</v>
      </c>
      <c r="O13" s="11">
        <v>33</v>
      </c>
      <c r="Q13" s="11">
        <v>28</v>
      </c>
      <c r="R13" s="11">
        <v>22</v>
      </c>
    </row>
    <row r="14" spans="1:61" x14ac:dyDescent="0.35">
      <c r="A14" s="9" t="s">
        <v>12</v>
      </c>
      <c r="B14" s="11">
        <v>33</v>
      </c>
      <c r="C14" s="11">
        <v>28</v>
      </c>
      <c r="E14" s="11">
        <v>36</v>
      </c>
      <c r="F14" s="11">
        <v>30</v>
      </c>
      <c r="H14" s="11">
        <v>30</v>
      </c>
      <c r="I14" s="11">
        <v>30</v>
      </c>
      <c r="K14" s="11">
        <v>36</v>
      </c>
      <c r="L14" s="11">
        <v>36</v>
      </c>
      <c r="N14" s="11">
        <v>35</v>
      </c>
      <c r="O14" s="11">
        <v>35</v>
      </c>
      <c r="Q14" s="11">
        <v>30</v>
      </c>
      <c r="R14" s="11">
        <v>23</v>
      </c>
    </row>
    <row r="15" spans="1:61" x14ac:dyDescent="0.35">
      <c r="A15" s="9" t="s">
        <v>13</v>
      </c>
      <c r="B15" s="11">
        <v>34</v>
      </c>
      <c r="C15" s="11">
        <v>30</v>
      </c>
      <c r="E15" s="11">
        <v>38</v>
      </c>
      <c r="F15" s="11">
        <v>32</v>
      </c>
      <c r="H15" s="11">
        <v>32</v>
      </c>
      <c r="I15" s="11">
        <v>31</v>
      </c>
      <c r="K15" s="11">
        <v>39</v>
      </c>
      <c r="L15" s="11">
        <v>38</v>
      </c>
      <c r="N15" s="11">
        <v>37</v>
      </c>
      <c r="O15" s="11">
        <v>36</v>
      </c>
      <c r="Q15" s="11">
        <v>32</v>
      </c>
      <c r="R15" s="11">
        <v>25</v>
      </c>
    </row>
    <row r="16" spans="1:61" x14ac:dyDescent="0.35">
      <c r="A16" s="9" t="s">
        <v>14</v>
      </c>
      <c r="B16" s="11">
        <v>36</v>
      </c>
      <c r="C16" s="11">
        <v>32</v>
      </c>
      <c r="E16" s="11">
        <v>41</v>
      </c>
      <c r="F16" s="11">
        <v>33</v>
      </c>
      <c r="H16" s="11">
        <v>34</v>
      </c>
      <c r="I16" s="11">
        <v>33</v>
      </c>
      <c r="K16" s="11">
        <v>41</v>
      </c>
      <c r="L16" s="11">
        <v>40</v>
      </c>
      <c r="N16" s="11">
        <v>39</v>
      </c>
      <c r="O16" s="11">
        <v>39</v>
      </c>
      <c r="Q16" s="11">
        <v>34</v>
      </c>
      <c r="R16" s="11">
        <v>26</v>
      </c>
    </row>
    <row r="17" spans="1:18" x14ac:dyDescent="0.35">
      <c r="A17" s="9" t="s">
        <v>15</v>
      </c>
      <c r="B17" s="11">
        <v>39</v>
      </c>
      <c r="C17" s="11">
        <v>34</v>
      </c>
      <c r="E17" s="11">
        <v>43</v>
      </c>
      <c r="F17" s="11">
        <v>36</v>
      </c>
      <c r="H17" s="11">
        <v>36</v>
      </c>
      <c r="I17" s="11">
        <v>35</v>
      </c>
      <c r="K17" s="11">
        <v>43</v>
      </c>
      <c r="L17" s="11">
        <v>42</v>
      </c>
      <c r="N17" s="11">
        <v>42</v>
      </c>
      <c r="O17" s="11">
        <v>41</v>
      </c>
      <c r="Q17" s="11">
        <v>36</v>
      </c>
      <c r="R17" s="11">
        <v>28</v>
      </c>
    </row>
    <row r="18" spans="1:18" x14ac:dyDescent="0.35">
      <c r="A18" s="9" t="s">
        <v>16</v>
      </c>
      <c r="B18" s="11">
        <v>41</v>
      </c>
      <c r="C18" s="11">
        <v>36</v>
      </c>
      <c r="E18" s="11">
        <v>46</v>
      </c>
      <c r="F18" s="11">
        <v>38</v>
      </c>
      <c r="H18" s="11">
        <v>39</v>
      </c>
      <c r="I18" s="11">
        <v>38</v>
      </c>
      <c r="K18" s="11">
        <v>45</v>
      </c>
      <c r="L18" s="11">
        <v>45</v>
      </c>
      <c r="N18" s="11">
        <v>44</v>
      </c>
      <c r="O18" s="11">
        <v>44</v>
      </c>
      <c r="Q18" s="11">
        <v>39</v>
      </c>
      <c r="R18" s="11">
        <v>30</v>
      </c>
    </row>
    <row r="19" spans="1:18" x14ac:dyDescent="0.35">
      <c r="A19" s="9" t="s">
        <v>17</v>
      </c>
      <c r="B19" s="11">
        <v>44</v>
      </c>
      <c r="C19" s="11">
        <v>39</v>
      </c>
      <c r="E19" s="11">
        <v>49</v>
      </c>
      <c r="F19" s="11">
        <v>41</v>
      </c>
      <c r="H19" s="11">
        <v>41</v>
      </c>
      <c r="I19" s="11">
        <v>40</v>
      </c>
      <c r="K19" s="11">
        <v>48</v>
      </c>
      <c r="L19" s="11">
        <v>48</v>
      </c>
      <c r="N19" s="11">
        <v>47</v>
      </c>
      <c r="O19" s="11">
        <v>47</v>
      </c>
      <c r="Q19" s="11">
        <v>41</v>
      </c>
      <c r="R19" s="11">
        <v>33</v>
      </c>
    </row>
    <row r="20" spans="1:18" x14ac:dyDescent="0.35">
      <c r="A20" s="9" t="s">
        <v>18</v>
      </c>
      <c r="B20" s="11">
        <v>47</v>
      </c>
      <c r="C20" s="11">
        <v>42</v>
      </c>
      <c r="E20" s="11">
        <v>52</v>
      </c>
      <c r="F20" s="11">
        <v>44</v>
      </c>
      <c r="H20" s="11">
        <v>44</v>
      </c>
      <c r="I20" s="11">
        <v>43</v>
      </c>
      <c r="K20" s="11">
        <v>52</v>
      </c>
      <c r="L20" s="11">
        <v>51</v>
      </c>
      <c r="N20" s="11">
        <v>51</v>
      </c>
      <c r="O20" s="11">
        <v>50</v>
      </c>
      <c r="Q20" s="11">
        <v>44</v>
      </c>
      <c r="R20" s="11">
        <v>35</v>
      </c>
    </row>
    <row r="21" spans="1:18" x14ac:dyDescent="0.35">
      <c r="A21" s="9" t="s">
        <v>19</v>
      </c>
      <c r="B21" s="11">
        <v>51</v>
      </c>
      <c r="C21" s="11">
        <v>45</v>
      </c>
      <c r="E21" s="11">
        <v>56</v>
      </c>
      <c r="F21" s="11">
        <v>49</v>
      </c>
      <c r="H21" s="11">
        <v>48</v>
      </c>
      <c r="I21" s="11">
        <v>47</v>
      </c>
      <c r="K21" s="11">
        <v>56</v>
      </c>
      <c r="L21" s="11">
        <v>55</v>
      </c>
      <c r="N21" s="11">
        <v>55</v>
      </c>
      <c r="O21" s="11">
        <v>55</v>
      </c>
      <c r="Q21" s="11">
        <v>48</v>
      </c>
      <c r="R21" s="11">
        <v>39</v>
      </c>
    </row>
    <row r="22" spans="1:18" x14ac:dyDescent="0.35">
      <c r="A22" s="9" t="s">
        <v>20</v>
      </c>
      <c r="B22" s="11">
        <v>58</v>
      </c>
      <c r="C22" s="11">
        <v>52</v>
      </c>
      <c r="E22" s="11">
        <v>63</v>
      </c>
      <c r="F22" s="11">
        <v>55</v>
      </c>
      <c r="H22" s="11">
        <v>55</v>
      </c>
      <c r="I22" s="11">
        <v>53</v>
      </c>
      <c r="K22" s="11">
        <v>63</v>
      </c>
      <c r="L22" s="11">
        <v>62</v>
      </c>
      <c r="N22" s="11">
        <v>62</v>
      </c>
      <c r="O22" s="11">
        <v>61</v>
      </c>
      <c r="Q22" s="11">
        <v>55</v>
      </c>
      <c r="R22" s="11">
        <v>44</v>
      </c>
    </row>
    <row r="23" spans="1:18" x14ac:dyDescent="0.35">
      <c r="A23" s="9" t="s">
        <v>21</v>
      </c>
      <c r="B23" s="10">
        <v>0.24186940000000001</v>
      </c>
      <c r="C23" s="10">
        <v>8.6446599999999998E-2</v>
      </c>
      <c r="E23" s="10">
        <v>0.26014219999999999</v>
      </c>
      <c r="F23" s="10">
        <v>0.1134438</v>
      </c>
      <c r="H23" s="10">
        <v>0.16820499999999999</v>
      </c>
      <c r="I23" s="10">
        <v>0.13640279999999999</v>
      </c>
      <c r="K23" s="10">
        <v>0.1694666</v>
      </c>
      <c r="L23" s="10">
        <v>0.20840639999999999</v>
      </c>
      <c r="N23" s="10">
        <v>0.19510159999999999</v>
      </c>
      <c r="O23" s="10">
        <v>0.17679400000000001</v>
      </c>
      <c r="Q23" s="10">
        <v>0.27931640000000002</v>
      </c>
      <c r="R23" s="10">
        <v>5.5166399999999997E-2</v>
      </c>
    </row>
    <row r="24" spans="1:18" x14ac:dyDescent="0.35">
      <c r="A24" s="9" t="s">
        <v>22</v>
      </c>
      <c r="B24" s="10">
        <v>0.12955240000000001</v>
      </c>
      <c r="C24" s="10">
        <v>0.14159260000000001</v>
      </c>
      <c r="E24" s="10">
        <v>0.1143298</v>
      </c>
      <c r="F24" s="10">
        <v>0.1286822</v>
      </c>
      <c r="H24" s="10">
        <v>0.13555300000000001</v>
      </c>
      <c r="I24" s="10">
        <v>0.13954320000000001</v>
      </c>
      <c r="K24" s="10">
        <v>0.12594359999999999</v>
      </c>
      <c r="L24" s="10">
        <v>0.12696199999999999</v>
      </c>
      <c r="N24" s="10">
        <v>0.12301280000000001</v>
      </c>
      <c r="O24" s="10">
        <v>0.1240154</v>
      </c>
      <c r="Q24" s="10">
        <v>0.1263108</v>
      </c>
      <c r="R24" s="10">
        <v>0.14816940000000001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H1" sqref="H1:I1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E1" s="3" t="s">
        <v>26</v>
      </c>
      <c r="F1" s="5" t="s">
        <v>28</v>
      </c>
      <c r="G1" t="s">
        <v>25</v>
      </c>
      <c r="H1" s="3" t="s">
        <v>26</v>
      </c>
      <c r="I1" s="6" t="s">
        <v>29</v>
      </c>
      <c r="J1" t="s">
        <v>25</v>
      </c>
      <c r="K1" s="3" t="s">
        <v>26</v>
      </c>
      <c r="L1" s="7" t="s">
        <v>30</v>
      </c>
      <c r="M1" t="s">
        <v>25</v>
      </c>
      <c r="N1" s="3" t="s">
        <v>26</v>
      </c>
      <c r="O1" s="8" t="s">
        <v>31</v>
      </c>
      <c r="P1" t="s">
        <v>25</v>
      </c>
      <c r="BI1" t="s">
        <v>25</v>
      </c>
    </row>
    <row r="2" spans="1:61" x14ac:dyDescent="0.35">
      <c r="A2" s="9" t="s">
        <v>0</v>
      </c>
      <c r="B2" s="10">
        <v>0.54857549999999999</v>
      </c>
      <c r="C2" s="10">
        <v>0.45142450000000001</v>
      </c>
      <c r="E2" s="10">
        <v>0.42094389999999998</v>
      </c>
      <c r="F2" s="10">
        <v>0.57905609999999996</v>
      </c>
      <c r="H2" s="10">
        <v>0.42528820000000001</v>
      </c>
      <c r="I2" s="10">
        <v>0.57471179999999999</v>
      </c>
      <c r="K2" s="10">
        <v>0.4212593</v>
      </c>
      <c r="L2" s="10">
        <v>0.5787407</v>
      </c>
      <c r="N2" s="10">
        <v>0.57393729999999998</v>
      </c>
      <c r="O2" s="10">
        <v>0.42606270000000002</v>
      </c>
    </row>
    <row r="3" spans="1:61" x14ac:dyDescent="0.35">
      <c r="A3" s="9" t="s">
        <v>1</v>
      </c>
      <c r="B3" s="11">
        <v>26.268079400000001</v>
      </c>
      <c r="C3" s="11">
        <v>24.087184199999999</v>
      </c>
      <c r="E3" s="11">
        <v>20.201169799999999</v>
      </c>
      <c r="F3" s="11">
        <v>23.5301014</v>
      </c>
      <c r="H3" s="11">
        <v>26.555296599999998</v>
      </c>
      <c r="I3" s="11">
        <v>30.174572999999999</v>
      </c>
      <c r="K3" s="11">
        <v>25.0656696</v>
      </c>
      <c r="L3" s="11">
        <v>28.835152399999998</v>
      </c>
      <c r="N3" s="11">
        <v>20.590755399999999</v>
      </c>
      <c r="O3" s="11">
        <v>17.772782200000002</v>
      </c>
    </row>
    <row r="4" spans="1:61" x14ac:dyDescent="0.35">
      <c r="A4" s="9" t="s">
        <v>2</v>
      </c>
      <c r="B4" s="11">
        <v>6</v>
      </c>
      <c r="C4" s="11">
        <v>6</v>
      </c>
      <c r="E4" s="11">
        <v>6</v>
      </c>
      <c r="F4" s="11">
        <v>6</v>
      </c>
      <c r="H4" s="11">
        <v>8</v>
      </c>
      <c r="I4" s="11">
        <v>9</v>
      </c>
      <c r="K4" s="11">
        <v>6</v>
      </c>
      <c r="L4" s="11">
        <v>8</v>
      </c>
      <c r="N4" s="11">
        <v>6</v>
      </c>
      <c r="O4" s="11">
        <v>3</v>
      </c>
    </row>
    <row r="5" spans="1:61" x14ac:dyDescent="0.35">
      <c r="A5" s="9" t="s">
        <v>3</v>
      </c>
      <c r="B5" s="11">
        <v>11</v>
      </c>
      <c r="C5" s="11">
        <v>8</v>
      </c>
      <c r="E5" s="11">
        <v>6</v>
      </c>
      <c r="F5" s="11">
        <v>9</v>
      </c>
      <c r="H5" s="11">
        <v>11</v>
      </c>
      <c r="I5" s="11">
        <v>14</v>
      </c>
      <c r="K5" s="11">
        <v>9</v>
      </c>
      <c r="L5" s="11">
        <v>11</v>
      </c>
      <c r="N5" s="11">
        <v>8</v>
      </c>
      <c r="O5" s="11">
        <v>6</v>
      </c>
    </row>
    <row r="6" spans="1:61" x14ac:dyDescent="0.35">
      <c r="A6" s="9" t="s">
        <v>4</v>
      </c>
      <c r="B6" s="11">
        <v>14</v>
      </c>
      <c r="C6" s="11">
        <v>11</v>
      </c>
      <c r="E6" s="11">
        <v>9</v>
      </c>
      <c r="F6" s="11">
        <v>11</v>
      </c>
      <c r="H6" s="11">
        <v>14</v>
      </c>
      <c r="I6" s="11">
        <v>16</v>
      </c>
      <c r="K6" s="11">
        <v>11</v>
      </c>
      <c r="L6" s="11">
        <v>14</v>
      </c>
      <c r="N6" s="11">
        <v>9</v>
      </c>
      <c r="O6" s="11">
        <v>8</v>
      </c>
    </row>
    <row r="7" spans="1:61" x14ac:dyDescent="0.35">
      <c r="A7" s="9" t="s">
        <v>5</v>
      </c>
      <c r="B7" s="11">
        <v>14</v>
      </c>
      <c r="C7" s="11">
        <v>14</v>
      </c>
      <c r="E7" s="11">
        <v>11</v>
      </c>
      <c r="F7" s="11">
        <v>14</v>
      </c>
      <c r="H7" s="11">
        <v>15</v>
      </c>
      <c r="I7" s="11">
        <v>18</v>
      </c>
      <c r="K7" s="11">
        <v>14</v>
      </c>
      <c r="L7" s="11">
        <v>17</v>
      </c>
      <c r="N7" s="11">
        <v>11</v>
      </c>
      <c r="O7" s="11">
        <v>9</v>
      </c>
    </row>
    <row r="8" spans="1:61" x14ac:dyDescent="0.35">
      <c r="A8" s="9" t="s">
        <v>6</v>
      </c>
      <c r="B8" s="11">
        <v>17</v>
      </c>
      <c r="C8" s="11">
        <v>14</v>
      </c>
      <c r="E8" s="11">
        <v>12</v>
      </c>
      <c r="F8" s="11">
        <v>14</v>
      </c>
      <c r="H8" s="11">
        <v>17</v>
      </c>
      <c r="I8" s="11">
        <v>20</v>
      </c>
      <c r="K8" s="11">
        <v>16</v>
      </c>
      <c r="L8" s="11">
        <v>19</v>
      </c>
      <c r="N8" s="11">
        <v>12</v>
      </c>
      <c r="O8" s="11">
        <v>11</v>
      </c>
    </row>
    <row r="9" spans="1:61" x14ac:dyDescent="0.35">
      <c r="A9" s="9" t="s">
        <v>7</v>
      </c>
      <c r="B9" s="11">
        <v>19</v>
      </c>
      <c r="C9" s="11">
        <v>17</v>
      </c>
      <c r="E9" s="11">
        <v>14</v>
      </c>
      <c r="F9" s="11">
        <v>17</v>
      </c>
      <c r="H9" s="11">
        <v>19</v>
      </c>
      <c r="I9" s="11">
        <v>22</v>
      </c>
      <c r="K9" s="11">
        <v>17</v>
      </c>
      <c r="L9" s="11">
        <v>20</v>
      </c>
      <c r="N9" s="11">
        <v>14</v>
      </c>
      <c r="O9" s="11">
        <v>12</v>
      </c>
    </row>
    <row r="10" spans="1:61" x14ac:dyDescent="0.35">
      <c r="A10" s="9" t="s">
        <v>8</v>
      </c>
      <c r="B10" s="11">
        <v>20</v>
      </c>
      <c r="C10" s="11">
        <v>18</v>
      </c>
      <c r="E10" s="11">
        <v>15</v>
      </c>
      <c r="F10" s="11">
        <v>18</v>
      </c>
      <c r="H10" s="11">
        <v>20</v>
      </c>
      <c r="I10" s="11">
        <v>24</v>
      </c>
      <c r="K10" s="11">
        <v>19</v>
      </c>
      <c r="L10" s="11">
        <v>22</v>
      </c>
      <c r="N10" s="11">
        <v>15</v>
      </c>
      <c r="O10" s="11">
        <v>13</v>
      </c>
    </row>
    <row r="11" spans="1:61" x14ac:dyDescent="0.35">
      <c r="A11" s="9" t="s">
        <v>9</v>
      </c>
      <c r="B11" s="11">
        <v>22</v>
      </c>
      <c r="C11" s="11">
        <v>20</v>
      </c>
      <c r="E11" s="11">
        <v>17</v>
      </c>
      <c r="F11" s="11">
        <v>19</v>
      </c>
      <c r="H11" s="11">
        <v>22</v>
      </c>
      <c r="I11" s="11">
        <v>25</v>
      </c>
      <c r="K11" s="11">
        <v>20</v>
      </c>
      <c r="L11" s="11">
        <v>24</v>
      </c>
      <c r="N11" s="11">
        <v>17</v>
      </c>
      <c r="O11" s="11">
        <v>14</v>
      </c>
    </row>
    <row r="12" spans="1:61" x14ac:dyDescent="0.35">
      <c r="A12" s="9" t="s">
        <v>10</v>
      </c>
      <c r="B12" s="11">
        <v>23</v>
      </c>
      <c r="C12" s="11">
        <v>22</v>
      </c>
      <c r="E12" s="11">
        <v>17</v>
      </c>
      <c r="F12" s="11">
        <v>21</v>
      </c>
      <c r="H12" s="11">
        <v>24</v>
      </c>
      <c r="I12" s="11">
        <v>27</v>
      </c>
      <c r="K12" s="11">
        <v>22</v>
      </c>
      <c r="L12" s="11">
        <v>26</v>
      </c>
      <c r="N12" s="11">
        <v>18</v>
      </c>
      <c r="O12" s="11">
        <v>15</v>
      </c>
    </row>
    <row r="13" spans="1:61" x14ac:dyDescent="0.35">
      <c r="A13" s="9" t="s">
        <v>11</v>
      </c>
      <c r="B13" s="11">
        <v>25</v>
      </c>
      <c r="C13" s="11">
        <v>23</v>
      </c>
      <c r="E13" s="11">
        <v>19</v>
      </c>
      <c r="F13" s="11">
        <v>22</v>
      </c>
      <c r="H13" s="11">
        <v>25</v>
      </c>
      <c r="I13" s="11">
        <v>29</v>
      </c>
      <c r="K13" s="11">
        <v>24</v>
      </c>
      <c r="L13" s="11">
        <v>28</v>
      </c>
      <c r="N13" s="11">
        <v>20</v>
      </c>
      <c r="O13" s="11">
        <v>17</v>
      </c>
    </row>
    <row r="14" spans="1:61" x14ac:dyDescent="0.35">
      <c r="A14" s="9" t="s">
        <v>12</v>
      </c>
      <c r="B14" s="11">
        <v>27</v>
      </c>
      <c r="C14" s="11">
        <v>25</v>
      </c>
      <c r="E14" s="11">
        <v>20</v>
      </c>
      <c r="F14" s="11">
        <v>24</v>
      </c>
      <c r="H14" s="11">
        <v>27</v>
      </c>
      <c r="I14" s="11">
        <v>31</v>
      </c>
      <c r="K14" s="11">
        <v>25</v>
      </c>
      <c r="L14" s="11">
        <v>30</v>
      </c>
      <c r="N14" s="11">
        <v>20</v>
      </c>
      <c r="O14" s="11">
        <v>18</v>
      </c>
    </row>
    <row r="15" spans="1:61" x14ac:dyDescent="0.35">
      <c r="A15" s="9" t="s">
        <v>13</v>
      </c>
      <c r="B15" s="11">
        <v>28</v>
      </c>
      <c r="C15" s="11">
        <v>26</v>
      </c>
      <c r="E15" s="11">
        <v>22</v>
      </c>
      <c r="F15" s="11">
        <v>25</v>
      </c>
      <c r="H15" s="11">
        <v>28</v>
      </c>
      <c r="I15" s="11">
        <v>33</v>
      </c>
      <c r="K15" s="11">
        <v>27</v>
      </c>
      <c r="L15" s="11">
        <v>31</v>
      </c>
      <c r="N15" s="11">
        <v>22</v>
      </c>
      <c r="O15" s="11">
        <v>20</v>
      </c>
    </row>
    <row r="16" spans="1:61" x14ac:dyDescent="0.35">
      <c r="A16" s="9" t="s">
        <v>14</v>
      </c>
      <c r="B16" s="11">
        <v>30</v>
      </c>
      <c r="C16" s="11">
        <v>28</v>
      </c>
      <c r="E16" s="11">
        <v>23</v>
      </c>
      <c r="F16" s="11">
        <v>27</v>
      </c>
      <c r="H16" s="11">
        <v>31</v>
      </c>
      <c r="I16" s="11">
        <v>34</v>
      </c>
      <c r="K16" s="11">
        <v>29</v>
      </c>
      <c r="L16" s="11">
        <v>33</v>
      </c>
      <c r="N16" s="11">
        <v>24</v>
      </c>
      <c r="O16" s="11">
        <v>20</v>
      </c>
    </row>
    <row r="17" spans="1:15" x14ac:dyDescent="0.35">
      <c r="A17" s="9" t="s">
        <v>15</v>
      </c>
      <c r="B17" s="11">
        <v>33</v>
      </c>
      <c r="C17" s="11">
        <v>30</v>
      </c>
      <c r="E17" s="11">
        <v>25</v>
      </c>
      <c r="F17" s="11">
        <v>29</v>
      </c>
      <c r="H17" s="11">
        <v>33</v>
      </c>
      <c r="I17" s="11">
        <v>37</v>
      </c>
      <c r="K17" s="11">
        <v>31</v>
      </c>
      <c r="L17" s="11">
        <v>35</v>
      </c>
      <c r="N17" s="11">
        <v>25</v>
      </c>
      <c r="O17" s="11">
        <v>22</v>
      </c>
    </row>
    <row r="18" spans="1:15" x14ac:dyDescent="0.35">
      <c r="A18" s="9" t="s">
        <v>16</v>
      </c>
      <c r="B18" s="11">
        <v>34</v>
      </c>
      <c r="C18" s="11">
        <v>32</v>
      </c>
      <c r="E18" s="11">
        <v>27</v>
      </c>
      <c r="F18" s="11">
        <v>31</v>
      </c>
      <c r="H18" s="11">
        <v>34</v>
      </c>
      <c r="I18" s="11">
        <v>39</v>
      </c>
      <c r="K18" s="11">
        <v>33</v>
      </c>
      <c r="L18" s="11">
        <v>38</v>
      </c>
      <c r="N18" s="11">
        <v>28</v>
      </c>
      <c r="O18" s="11">
        <v>24</v>
      </c>
    </row>
    <row r="19" spans="1:15" x14ac:dyDescent="0.35">
      <c r="A19" s="9" t="s">
        <v>17</v>
      </c>
      <c r="B19" s="11">
        <v>37</v>
      </c>
      <c r="C19" s="11">
        <v>34</v>
      </c>
      <c r="E19" s="11">
        <v>29</v>
      </c>
      <c r="F19" s="11">
        <v>33</v>
      </c>
      <c r="H19" s="11">
        <v>37</v>
      </c>
      <c r="I19" s="11">
        <v>42</v>
      </c>
      <c r="K19" s="11">
        <v>36</v>
      </c>
      <c r="L19" s="11">
        <v>40</v>
      </c>
      <c r="N19" s="11">
        <v>30</v>
      </c>
      <c r="O19" s="11">
        <v>26</v>
      </c>
    </row>
    <row r="20" spans="1:15" x14ac:dyDescent="0.35">
      <c r="A20" s="9" t="s">
        <v>18</v>
      </c>
      <c r="B20" s="11">
        <v>40</v>
      </c>
      <c r="C20" s="11">
        <v>38</v>
      </c>
      <c r="E20" s="11">
        <v>31</v>
      </c>
      <c r="F20" s="11">
        <v>36</v>
      </c>
      <c r="H20" s="11">
        <v>40</v>
      </c>
      <c r="I20" s="11">
        <v>45</v>
      </c>
      <c r="K20" s="11">
        <v>38</v>
      </c>
      <c r="L20" s="11">
        <v>43</v>
      </c>
      <c r="N20" s="11">
        <v>32</v>
      </c>
      <c r="O20" s="11">
        <v>28</v>
      </c>
    </row>
    <row r="21" spans="1:15" x14ac:dyDescent="0.35">
      <c r="A21" s="9" t="s">
        <v>19</v>
      </c>
      <c r="B21" s="11">
        <v>44</v>
      </c>
      <c r="C21" s="11">
        <v>41</v>
      </c>
      <c r="E21" s="11">
        <v>34</v>
      </c>
      <c r="F21" s="11">
        <v>39</v>
      </c>
      <c r="H21" s="11">
        <v>44</v>
      </c>
      <c r="I21" s="11">
        <v>49</v>
      </c>
      <c r="K21" s="11">
        <v>42</v>
      </c>
      <c r="L21" s="11">
        <v>47</v>
      </c>
      <c r="N21" s="11">
        <v>36</v>
      </c>
      <c r="O21" s="11">
        <v>31</v>
      </c>
    </row>
    <row r="22" spans="1:15" x14ac:dyDescent="0.35">
      <c r="A22" s="9" t="s">
        <v>20</v>
      </c>
      <c r="B22" s="11">
        <v>50</v>
      </c>
      <c r="C22" s="11">
        <v>47</v>
      </c>
      <c r="E22" s="11">
        <v>39</v>
      </c>
      <c r="F22" s="11">
        <v>45</v>
      </c>
      <c r="H22" s="11">
        <v>49</v>
      </c>
      <c r="I22" s="11">
        <v>55</v>
      </c>
      <c r="K22" s="11">
        <v>48</v>
      </c>
      <c r="L22" s="11">
        <v>54</v>
      </c>
      <c r="N22" s="11">
        <v>40</v>
      </c>
      <c r="O22" s="11">
        <v>36</v>
      </c>
    </row>
    <row r="23" spans="1:15" x14ac:dyDescent="0.35">
      <c r="A23" s="9" t="s">
        <v>21</v>
      </c>
      <c r="B23" s="10">
        <v>0.1249262</v>
      </c>
      <c r="C23" s="10">
        <v>0.13290920000000001</v>
      </c>
      <c r="E23" s="10">
        <v>4.51668E-2</v>
      </c>
      <c r="F23" s="10">
        <v>0.159191</v>
      </c>
      <c r="H23" s="10">
        <v>6.6615199999999999E-2</v>
      </c>
      <c r="I23" s="10">
        <v>0.2615326</v>
      </c>
      <c r="K23" s="10">
        <v>8.2334400000000002E-2</v>
      </c>
      <c r="L23" s="10">
        <v>0.21943699999999999</v>
      </c>
      <c r="N23" s="10">
        <v>0.1073972</v>
      </c>
      <c r="O23" s="10">
        <v>4.7684600000000001E-2</v>
      </c>
    </row>
    <row r="24" spans="1:15" x14ac:dyDescent="0.35">
      <c r="A24" s="9" t="s">
        <v>22</v>
      </c>
      <c r="B24" s="10">
        <v>0.13989940000000001</v>
      </c>
      <c r="C24" s="10">
        <v>0.14835719999999999</v>
      </c>
      <c r="E24" s="10">
        <v>0.16847599999999999</v>
      </c>
      <c r="F24" s="10">
        <v>0.15524060000000001</v>
      </c>
      <c r="H24" s="10">
        <v>0.14676400000000001</v>
      </c>
      <c r="I24" s="10">
        <v>0.13609640000000001</v>
      </c>
      <c r="K24" s="10">
        <v>0.144424</v>
      </c>
      <c r="L24" s="10">
        <v>0.13236539999999999</v>
      </c>
      <c r="N24" s="10">
        <v>0.1639552</v>
      </c>
      <c r="O24" s="10">
        <v>0.18070839999999999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B1" sqref="B1:C1"/>
    </sheetView>
  </sheetViews>
  <sheetFormatPr defaultRowHeight="14.5" x14ac:dyDescent="0.35"/>
  <sheetData>
    <row r="1" spans="1:61" x14ac:dyDescent="0.35">
      <c r="B1" s="4" t="s">
        <v>27</v>
      </c>
      <c r="C1" s="5" t="s">
        <v>28</v>
      </c>
      <c r="D1" t="s">
        <v>25</v>
      </c>
      <c r="E1" s="4" t="s">
        <v>27</v>
      </c>
      <c r="F1" s="6" t="s">
        <v>29</v>
      </c>
      <c r="G1" t="s">
        <v>25</v>
      </c>
      <c r="H1" s="4" t="s">
        <v>27</v>
      </c>
      <c r="I1" s="7" t="s">
        <v>30</v>
      </c>
      <c r="J1" t="s">
        <v>25</v>
      </c>
      <c r="K1" s="4" t="s">
        <v>27</v>
      </c>
      <c r="L1" s="8" t="s">
        <v>31</v>
      </c>
      <c r="M1" t="s">
        <v>25</v>
      </c>
      <c r="BI1" t="s">
        <v>25</v>
      </c>
    </row>
    <row r="2" spans="1:61" x14ac:dyDescent="0.35">
      <c r="A2" s="9" t="s">
        <v>0</v>
      </c>
      <c r="B2" s="10">
        <v>0.38449309999999998</v>
      </c>
      <c r="C2" s="10">
        <v>0.61550689999999997</v>
      </c>
      <c r="E2" s="10">
        <v>0.39119809999999999</v>
      </c>
      <c r="F2" s="10">
        <v>0.60880190000000001</v>
      </c>
      <c r="H2" s="10">
        <v>0.38675100000000001</v>
      </c>
      <c r="I2" s="10">
        <v>0.61324900000000004</v>
      </c>
      <c r="K2" s="10">
        <v>0.51474200000000003</v>
      </c>
      <c r="L2" s="10">
        <v>0.48525800000000002</v>
      </c>
    </row>
    <row r="3" spans="1:61" x14ac:dyDescent="0.35">
      <c r="A3" s="9" t="s">
        <v>1</v>
      </c>
      <c r="B3" s="11">
        <v>21.825023600000002</v>
      </c>
      <c r="C3" s="11">
        <v>27.201584199999999</v>
      </c>
      <c r="E3" s="11">
        <v>28.0601494</v>
      </c>
      <c r="F3" s="11">
        <v>33.754721000000004</v>
      </c>
      <c r="H3" s="11">
        <v>26.7175674</v>
      </c>
      <c r="I3" s="11">
        <v>32.642603600000001</v>
      </c>
      <c r="K3" s="11">
        <v>22.0779508</v>
      </c>
      <c r="L3" s="11">
        <v>21.345923200000001</v>
      </c>
    </row>
    <row r="4" spans="1:61" x14ac:dyDescent="0.35">
      <c r="A4" s="9" t="s">
        <v>2</v>
      </c>
      <c r="B4" s="11">
        <v>3</v>
      </c>
      <c r="C4" s="11">
        <v>8</v>
      </c>
      <c r="E4" s="11">
        <v>8</v>
      </c>
      <c r="F4" s="11">
        <v>11</v>
      </c>
      <c r="H4" s="11">
        <v>8</v>
      </c>
      <c r="I4" s="11">
        <v>9</v>
      </c>
      <c r="K4" s="11">
        <v>3</v>
      </c>
      <c r="L4" s="11">
        <v>3</v>
      </c>
    </row>
    <row r="5" spans="1:61" x14ac:dyDescent="0.35">
      <c r="A5" s="9" t="s">
        <v>3</v>
      </c>
      <c r="B5" s="11">
        <v>8</v>
      </c>
      <c r="C5" s="11">
        <v>11</v>
      </c>
      <c r="E5" s="11">
        <v>11</v>
      </c>
      <c r="F5" s="11">
        <v>15</v>
      </c>
      <c r="H5" s="11">
        <v>9</v>
      </c>
      <c r="I5" s="11">
        <v>14</v>
      </c>
      <c r="K5" s="11">
        <v>8</v>
      </c>
      <c r="L5" s="11">
        <v>8</v>
      </c>
    </row>
    <row r="6" spans="1:61" x14ac:dyDescent="0.35">
      <c r="A6" s="9" t="s">
        <v>4</v>
      </c>
      <c r="B6" s="11">
        <v>9</v>
      </c>
      <c r="C6" s="11">
        <v>14</v>
      </c>
      <c r="E6" s="11">
        <v>14</v>
      </c>
      <c r="F6" s="11">
        <v>18</v>
      </c>
      <c r="H6" s="11">
        <v>12</v>
      </c>
      <c r="I6" s="11">
        <v>17</v>
      </c>
      <c r="K6" s="11">
        <v>9</v>
      </c>
      <c r="L6" s="11">
        <v>9</v>
      </c>
    </row>
    <row r="7" spans="1:61" x14ac:dyDescent="0.35">
      <c r="A7" s="9" t="s">
        <v>5</v>
      </c>
      <c r="B7" s="11">
        <v>11</v>
      </c>
      <c r="C7" s="11">
        <v>16</v>
      </c>
      <c r="E7" s="11">
        <v>16</v>
      </c>
      <c r="F7" s="11">
        <v>20</v>
      </c>
      <c r="H7" s="11">
        <v>15</v>
      </c>
      <c r="I7" s="11">
        <v>19</v>
      </c>
      <c r="K7" s="11">
        <v>11</v>
      </c>
      <c r="L7" s="11">
        <v>11</v>
      </c>
    </row>
    <row r="8" spans="1:61" x14ac:dyDescent="0.35">
      <c r="A8" s="9" t="s">
        <v>6</v>
      </c>
      <c r="B8" s="11">
        <v>14</v>
      </c>
      <c r="C8" s="11">
        <v>17</v>
      </c>
      <c r="E8" s="11">
        <v>18</v>
      </c>
      <c r="F8" s="11">
        <v>23</v>
      </c>
      <c r="H8" s="11">
        <v>16</v>
      </c>
      <c r="I8" s="11">
        <v>22</v>
      </c>
      <c r="K8" s="11">
        <v>14</v>
      </c>
      <c r="L8" s="11">
        <v>12</v>
      </c>
    </row>
    <row r="9" spans="1:61" x14ac:dyDescent="0.35">
      <c r="A9" s="9" t="s">
        <v>7</v>
      </c>
      <c r="B9" s="11">
        <v>14</v>
      </c>
      <c r="C9" s="11">
        <v>19</v>
      </c>
      <c r="E9" s="11">
        <v>20</v>
      </c>
      <c r="F9" s="11">
        <v>25</v>
      </c>
      <c r="H9" s="11">
        <v>19</v>
      </c>
      <c r="I9" s="11">
        <v>24</v>
      </c>
      <c r="K9" s="11">
        <v>14</v>
      </c>
      <c r="L9" s="11">
        <v>14</v>
      </c>
    </row>
    <row r="10" spans="1:61" x14ac:dyDescent="0.35">
      <c r="A10" s="9" t="s">
        <v>8</v>
      </c>
      <c r="B10" s="11">
        <v>16</v>
      </c>
      <c r="C10" s="11">
        <v>21</v>
      </c>
      <c r="E10" s="11">
        <v>22</v>
      </c>
      <c r="F10" s="11">
        <v>27</v>
      </c>
      <c r="H10" s="11">
        <v>20</v>
      </c>
      <c r="I10" s="11">
        <v>25</v>
      </c>
      <c r="K10" s="11">
        <v>16</v>
      </c>
      <c r="L10" s="11">
        <v>16</v>
      </c>
    </row>
    <row r="11" spans="1:61" x14ac:dyDescent="0.35">
      <c r="A11" s="9" t="s">
        <v>9</v>
      </c>
      <c r="B11" s="11">
        <v>17</v>
      </c>
      <c r="C11" s="11">
        <v>22</v>
      </c>
      <c r="E11" s="11">
        <v>23</v>
      </c>
      <c r="F11" s="11">
        <v>29</v>
      </c>
      <c r="H11" s="11">
        <v>22</v>
      </c>
      <c r="I11" s="11">
        <v>27</v>
      </c>
      <c r="K11" s="11">
        <v>17</v>
      </c>
      <c r="L11" s="11">
        <v>17</v>
      </c>
    </row>
    <row r="12" spans="1:61" x14ac:dyDescent="0.35">
      <c r="A12" s="9" t="s">
        <v>10</v>
      </c>
      <c r="B12" s="11">
        <v>19</v>
      </c>
      <c r="C12" s="11">
        <v>24</v>
      </c>
      <c r="E12" s="11">
        <v>25</v>
      </c>
      <c r="F12" s="11">
        <v>31</v>
      </c>
      <c r="H12" s="11">
        <v>24</v>
      </c>
      <c r="I12" s="11">
        <v>30</v>
      </c>
      <c r="K12" s="11">
        <v>19</v>
      </c>
      <c r="L12" s="11">
        <v>19</v>
      </c>
    </row>
    <row r="13" spans="1:61" x14ac:dyDescent="0.35">
      <c r="A13" s="9" t="s">
        <v>11</v>
      </c>
      <c r="B13" s="11">
        <v>20</v>
      </c>
      <c r="C13" s="11">
        <v>26</v>
      </c>
      <c r="E13" s="11">
        <v>27</v>
      </c>
      <c r="F13" s="11">
        <v>33</v>
      </c>
      <c r="H13" s="11">
        <v>25</v>
      </c>
      <c r="I13" s="11">
        <v>31</v>
      </c>
      <c r="K13" s="11">
        <v>21</v>
      </c>
      <c r="L13" s="11">
        <v>20</v>
      </c>
    </row>
    <row r="14" spans="1:61" x14ac:dyDescent="0.35">
      <c r="A14" s="9" t="s">
        <v>12</v>
      </c>
      <c r="B14" s="11">
        <v>22</v>
      </c>
      <c r="C14" s="11">
        <v>28</v>
      </c>
      <c r="E14" s="11">
        <v>28</v>
      </c>
      <c r="F14" s="11">
        <v>34</v>
      </c>
      <c r="H14" s="11">
        <v>27</v>
      </c>
      <c r="I14" s="11">
        <v>33</v>
      </c>
      <c r="K14" s="11">
        <v>22</v>
      </c>
      <c r="L14" s="11">
        <v>22</v>
      </c>
    </row>
    <row r="15" spans="1:61" x14ac:dyDescent="0.35">
      <c r="A15" s="9" t="s">
        <v>13</v>
      </c>
      <c r="B15" s="11">
        <v>24</v>
      </c>
      <c r="C15" s="11">
        <v>30</v>
      </c>
      <c r="E15" s="11">
        <v>30</v>
      </c>
      <c r="F15" s="11">
        <v>36</v>
      </c>
      <c r="H15" s="11">
        <v>30</v>
      </c>
      <c r="I15" s="11">
        <v>35</v>
      </c>
      <c r="K15" s="11">
        <v>24</v>
      </c>
      <c r="L15" s="11">
        <v>23</v>
      </c>
    </row>
    <row r="16" spans="1:61" x14ac:dyDescent="0.35">
      <c r="A16" s="9" t="s">
        <v>14</v>
      </c>
      <c r="B16" s="11">
        <v>25</v>
      </c>
      <c r="C16" s="11">
        <v>31</v>
      </c>
      <c r="E16" s="11">
        <v>33</v>
      </c>
      <c r="F16" s="11">
        <v>39</v>
      </c>
      <c r="H16" s="11">
        <v>31</v>
      </c>
      <c r="I16" s="11">
        <v>38</v>
      </c>
      <c r="K16" s="11">
        <v>25</v>
      </c>
      <c r="L16" s="11">
        <v>25</v>
      </c>
    </row>
    <row r="17" spans="1:12" x14ac:dyDescent="0.35">
      <c r="A17" s="9" t="s">
        <v>15</v>
      </c>
      <c r="B17" s="11">
        <v>27</v>
      </c>
      <c r="C17" s="11">
        <v>33</v>
      </c>
      <c r="E17" s="11">
        <v>34</v>
      </c>
      <c r="F17" s="11">
        <v>41</v>
      </c>
      <c r="H17" s="11">
        <v>33</v>
      </c>
      <c r="I17" s="11">
        <v>40</v>
      </c>
      <c r="K17" s="11">
        <v>28</v>
      </c>
      <c r="L17" s="11">
        <v>27</v>
      </c>
    </row>
    <row r="18" spans="1:12" x14ac:dyDescent="0.35">
      <c r="A18" s="9" t="s">
        <v>16</v>
      </c>
      <c r="B18" s="11">
        <v>30</v>
      </c>
      <c r="C18" s="11">
        <v>36</v>
      </c>
      <c r="E18" s="11">
        <v>36</v>
      </c>
      <c r="F18" s="11">
        <v>44</v>
      </c>
      <c r="H18" s="11">
        <v>35</v>
      </c>
      <c r="I18" s="11">
        <v>42</v>
      </c>
      <c r="K18" s="11">
        <v>30</v>
      </c>
      <c r="L18" s="11">
        <v>28</v>
      </c>
    </row>
    <row r="19" spans="1:12" x14ac:dyDescent="0.35">
      <c r="A19" s="9" t="s">
        <v>17</v>
      </c>
      <c r="B19" s="11">
        <v>32</v>
      </c>
      <c r="C19" s="11">
        <v>38</v>
      </c>
      <c r="E19" s="11">
        <v>39</v>
      </c>
      <c r="F19" s="11">
        <v>46</v>
      </c>
      <c r="H19" s="11">
        <v>38</v>
      </c>
      <c r="I19" s="11">
        <v>45</v>
      </c>
      <c r="K19" s="11">
        <v>32</v>
      </c>
      <c r="L19" s="11">
        <v>31</v>
      </c>
    </row>
    <row r="20" spans="1:12" x14ac:dyDescent="0.35">
      <c r="A20" s="9" t="s">
        <v>18</v>
      </c>
      <c r="B20" s="11">
        <v>35</v>
      </c>
      <c r="C20" s="11">
        <v>41</v>
      </c>
      <c r="E20" s="11">
        <v>42</v>
      </c>
      <c r="F20" s="11">
        <v>50</v>
      </c>
      <c r="H20" s="11">
        <v>41</v>
      </c>
      <c r="I20" s="11">
        <v>49</v>
      </c>
      <c r="K20" s="11">
        <v>35</v>
      </c>
      <c r="L20" s="11">
        <v>33</v>
      </c>
    </row>
    <row r="21" spans="1:12" x14ac:dyDescent="0.35">
      <c r="A21" s="9" t="s">
        <v>19</v>
      </c>
      <c r="B21" s="11">
        <v>38</v>
      </c>
      <c r="C21" s="11">
        <v>46</v>
      </c>
      <c r="E21" s="11">
        <v>47</v>
      </c>
      <c r="F21" s="11">
        <v>54</v>
      </c>
      <c r="H21" s="11">
        <v>46</v>
      </c>
      <c r="I21" s="11">
        <v>53</v>
      </c>
      <c r="K21" s="11">
        <v>38</v>
      </c>
      <c r="L21" s="11">
        <v>37</v>
      </c>
    </row>
    <row r="22" spans="1:12" x14ac:dyDescent="0.35">
      <c r="A22" s="9" t="s">
        <v>20</v>
      </c>
      <c r="B22" s="11">
        <v>44</v>
      </c>
      <c r="C22" s="11">
        <v>52</v>
      </c>
      <c r="E22" s="11">
        <v>53</v>
      </c>
      <c r="F22" s="11">
        <v>61</v>
      </c>
      <c r="H22" s="11">
        <v>52</v>
      </c>
      <c r="I22" s="11">
        <v>60</v>
      </c>
      <c r="K22" s="11">
        <v>44</v>
      </c>
      <c r="L22" s="11">
        <v>42</v>
      </c>
    </row>
    <row r="23" spans="1:12" x14ac:dyDescent="0.35">
      <c r="A23" s="9" t="s">
        <v>21</v>
      </c>
      <c r="B23" s="10">
        <v>7.9318200000000005E-2</v>
      </c>
      <c r="C23" s="10">
        <v>0.19394919999999999</v>
      </c>
      <c r="E23" s="10">
        <v>9.2901200000000003E-2</v>
      </c>
      <c r="F23" s="10">
        <v>0.27995759999999997</v>
      </c>
      <c r="H23" s="10">
        <v>0.111336</v>
      </c>
      <c r="I23" s="10">
        <v>0.24036160000000001</v>
      </c>
      <c r="K23" s="10">
        <v>0.15610019999999999</v>
      </c>
      <c r="L23" s="10">
        <v>8.1152799999999997E-2</v>
      </c>
    </row>
    <row r="24" spans="1:12" x14ac:dyDescent="0.35">
      <c r="A24" s="9" t="s">
        <v>22</v>
      </c>
      <c r="B24" s="10">
        <v>0.1471816</v>
      </c>
      <c r="C24" s="10">
        <v>0.12971659999999999</v>
      </c>
      <c r="E24" s="10">
        <v>0.1339766</v>
      </c>
      <c r="F24" s="10">
        <v>0.1199764</v>
      </c>
      <c r="H24" s="10">
        <v>0.12935579999999999</v>
      </c>
      <c r="I24" s="10">
        <v>0.11469119999999999</v>
      </c>
      <c r="K24" s="10">
        <v>0.1545174</v>
      </c>
      <c r="L24" s="10">
        <v>0.1545146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5" t="s">
        <v>28</v>
      </c>
      <c r="C1" s="6" t="s">
        <v>29</v>
      </c>
      <c r="D1" t="s">
        <v>25</v>
      </c>
      <c r="E1" s="5" t="s">
        <v>28</v>
      </c>
      <c r="F1" s="7" t="s">
        <v>30</v>
      </c>
      <c r="G1" t="s">
        <v>25</v>
      </c>
      <c r="H1" s="5" t="s">
        <v>28</v>
      </c>
      <c r="I1" s="8" t="s">
        <v>31</v>
      </c>
      <c r="J1" t="s">
        <v>25</v>
      </c>
      <c r="BI1" t="s">
        <v>25</v>
      </c>
    </row>
    <row r="2" spans="1:61" x14ac:dyDescent="0.35">
      <c r="A2" s="9" t="s">
        <v>0</v>
      </c>
      <c r="B2" s="10">
        <v>0.48774509999999999</v>
      </c>
      <c r="C2" s="10">
        <v>0.51225489999999996</v>
      </c>
      <c r="E2" s="10">
        <v>0.48499609999999999</v>
      </c>
      <c r="F2" s="10">
        <v>0.51500389999999996</v>
      </c>
      <c r="H2" s="10">
        <v>0.65726530000000005</v>
      </c>
      <c r="I2" s="10">
        <v>0.3427347</v>
      </c>
    </row>
    <row r="3" spans="1:61" x14ac:dyDescent="0.35">
      <c r="A3" s="9" t="s">
        <v>1</v>
      </c>
      <c r="B3" s="11">
        <v>27.517854799999999</v>
      </c>
      <c r="C3" s="11">
        <v>28.1183254</v>
      </c>
      <c r="E3" s="11">
        <v>25.992842</v>
      </c>
      <c r="F3" s="11">
        <v>26.6573402</v>
      </c>
      <c r="H3" s="11">
        <v>21.534876199999999</v>
      </c>
      <c r="I3" s="11">
        <v>15.4211604</v>
      </c>
    </row>
    <row r="4" spans="1:61" x14ac:dyDescent="0.35">
      <c r="A4" s="9" t="s">
        <v>2</v>
      </c>
      <c r="B4" s="11">
        <v>8</v>
      </c>
      <c r="C4" s="11">
        <v>8</v>
      </c>
      <c r="E4" s="11">
        <v>6</v>
      </c>
      <c r="F4" s="11">
        <v>8</v>
      </c>
      <c r="H4" s="11">
        <v>5</v>
      </c>
      <c r="I4" s="11">
        <v>3</v>
      </c>
    </row>
    <row r="5" spans="1:61" x14ac:dyDescent="0.35">
      <c r="A5" s="9" t="s">
        <v>3</v>
      </c>
      <c r="B5" s="11">
        <v>11</v>
      </c>
      <c r="C5" s="11">
        <v>11</v>
      </c>
      <c r="E5" s="11">
        <v>9</v>
      </c>
      <c r="F5" s="11">
        <v>11</v>
      </c>
      <c r="H5" s="11">
        <v>8</v>
      </c>
      <c r="I5" s="11">
        <v>6</v>
      </c>
    </row>
    <row r="6" spans="1:61" x14ac:dyDescent="0.35">
      <c r="A6" s="9" t="s">
        <v>4</v>
      </c>
      <c r="B6" s="11">
        <v>14</v>
      </c>
      <c r="C6" s="11">
        <v>14</v>
      </c>
      <c r="E6" s="11">
        <v>12</v>
      </c>
      <c r="F6" s="11">
        <v>14</v>
      </c>
      <c r="H6" s="11">
        <v>9</v>
      </c>
      <c r="I6" s="11">
        <v>6</v>
      </c>
    </row>
    <row r="7" spans="1:61" x14ac:dyDescent="0.35">
      <c r="A7" s="9" t="s">
        <v>5</v>
      </c>
      <c r="B7" s="11">
        <v>16</v>
      </c>
      <c r="C7" s="11">
        <v>17</v>
      </c>
      <c r="E7" s="11">
        <v>14</v>
      </c>
      <c r="F7" s="11">
        <v>15</v>
      </c>
      <c r="H7" s="11">
        <v>11</v>
      </c>
      <c r="I7" s="11">
        <v>8</v>
      </c>
    </row>
    <row r="8" spans="1:61" x14ac:dyDescent="0.35">
      <c r="A8" s="9" t="s">
        <v>6</v>
      </c>
      <c r="B8" s="11">
        <v>18</v>
      </c>
      <c r="C8" s="11">
        <v>18</v>
      </c>
      <c r="E8" s="11">
        <v>16</v>
      </c>
      <c r="F8" s="11">
        <v>17</v>
      </c>
      <c r="H8" s="11">
        <v>14</v>
      </c>
      <c r="I8" s="11">
        <v>9</v>
      </c>
    </row>
    <row r="9" spans="1:61" x14ac:dyDescent="0.35">
      <c r="A9" s="9" t="s">
        <v>7</v>
      </c>
      <c r="B9" s="11">
        <v>20</v>
      </c>
      <c r="C9" s="11">
        <v>20</v>
      </c>
      <c r="E9" s="11">
        <v>18</v>
      </c>
      <c r="F9" s="11">
        <v>19</v>
      </c>
      <c r="H9" s="11">
        <v>14</v>
      </c>
      <c r="I9" s="11">
        <v>9</v>
      </c>
    </row>
    <row r="10" spans="1:61" x14ac:dyDescent="0.35">
      <c r="A10" s="9" t="s">
        <v>8</v>
      </c>
      <c r="B10" s="11">
        <v>22</v>
      </c>
      <c r="C10" s="11">
        <v>22</v>
      </c>
      <c r="E10" s="11">
        <v>19</v>
      </c>
      <c r="F10" s="11">
        <v>20</v>
      </c>
      <c r="H10" s="11">
        <v>16</v>
      </c>
      <c r="I10" s="11">
        <v>11</v>
      </c>
    </row>
    <row r="11" spans="1:61" x14ac:dyDescent="0.35">
      <c r="A11" s="9" t="s">
        <v>9</v>
      </c>
      <c r="B11" s="11">
        <v>23</v>
      </c>
      <c r="C11" s="11">
        <v>23</v>
      </c>
      <c r="E11" s="11">
        <v>22</v>
      </c>
      <c r="F11" s="11">
        <v>22</v>
      </c>
      <c r="H11" s="11">
        <v>17</v>
      </c>
      <c r="I11" s="11">
        <v>12</v>
      </c>
    </row>
    <row r="12" spans="1:61" x14ac:dyDescent="0.35">
      <c r="A12" s="9" t="s">
        <v>10</v>
      </c>
      <c r="B12" s="11">
        <v>25</v>
      </c>
      <c r="C12" s="11">
        <v>25</v>
      </c>
      <c r="E12" s="11">
        <v>23</v>
      </c>
      <c r="F12" s="11">
        <v>24</v>
      </c>
      <c r="H12" s="11">
        <v>19</v>
      </c>
      <c r="I12" s="11">
        <v>14</v>
      </c>
    </row>
    <row r="13" spans="1:61" x14ac:dyDescent="0.35">
      <c r="A13" s="9" t="s">
        <v>11</v>
      </c>
      <c r="B13" s="11">
        <v>26</v>
      </c>
      <c r="C13" s="11">
        <v>27</v>
      </c>
      <c r="E13" s="11">
        <v>25</v>
      </c>
      <c r="F13" s="11">
        <v>25</v>
      </c>
      <c r="H13" s="11">
        <v>20</v>
      </c>
      <c r="I13" s="11">
        <v>14</v>
      </c>
    </row>
    <row r="14" spans="1:61" x14ac:dyDescent="0.35">
      <c r="A14" s="9" t="s">
        <v>12</v>
      </c>
      <c r="B14" s="11">
        <v>28</v>
      </c>
      <c r="C14" s="11">
        <v>28</v>
      </c>
      <c r="E14" s="11">
        <v>27</v>
      </c>
      <c r="F14" s="11">
        <v>27</v>
      </c>
      <c r="H14" s="11">
        <v>22</v>
      </c>
      <c r="I14" s="11">
        <v>15</v>
      </c>
    </row>
    <row r="15" spans="1:61" x14ac:dyDescent="0.35">
      <c r="A15" s="9" t="s">
        <v>13</v>
      </c>
      <c r="B15" s="11">
        <v>30</v>
      </c>
      <c r="C15" s="11">
        <v>31</v>
      </c>
      <c r="E15" s="11">
        <v>28</v>
      </c>
      <c r="F15" s="11">
        <v>29</v>
      </c>
      <c r="H15" s="11">
        <v>23</v>
      </c>
      <c r="I15" s="11">
        <v>17</v>
      </c>
    </row>
    <row r="16" spans="1:61" x14ac:dyDescent="0.35">
      <c r="A16" s="9" t="s">
        <v>14</v>
      </c>
      <c r="B16" s="11">
        <v>31</v>
      </c>
      <c r="C16" s="11">
        <v>32</v>
      </c>
      <c r="E16" s="11">
        <v>30</v>
      </c>
      <c r="F16" s="11">
        <v>31</v>
      </c>
      <c r="H16" s="11">
        <v>25</v>
      </c>
      <c r="I16" s="11">
        <v>18</v>
      </c>
    </row>
    <row r="17" spans="1:9" x14ac:dyDescent="0.35">
      <c r="A17" s="9" t="s">
        <v>15</v>
      </c>
      <c r="B17" s="11">
        <v>33</v>
      </c>
      <c r="C17" s="11">
        <v>34</v>
      </c>
      <c r="E17" s="11">
        <v>32</v>
      </c>
      <c r="F17" s="11">
        <v>33</v>
      </c>
      <c r="H17" s="11">
        <v>27</v>
      </c>
      <c r="I17" s="11">
        <v>20</v>
      </c>
    </row>
    <row r="18" spans="1:9" x14ac:dyDescent="0.35">
      <c r="A18" s="9" t="s">
        <v>16</v>
      </c>
      <c r="B18" s="11">
        <v>36</v>
      </c>
      <c r="C18" s="11">
        <v>36</v>
      </c>
      <c r="E18" s="11">
        <v>34</v>
      </c>
      <c r="F18" s="11">
        <v>35</v>
      </c>
      <c r="H18" s="11">
        <v>28</v>
      </c>
      <c r="I18" s="11">
        <v>21</v>
      </c>
    </row>
    <row r="19" spans="1:9" x14ac:dyDescent="0.35">
      <c r="A19" s="9" t="s">
        <v>17</v>
      </c>
      <c r="B19" s="11">
        <v>38</v>
      </c>
      <c r="C19" s="11">
        <v>39</v>
      </c>
      <c r="E19" s="11">
        <v>37</v>
      </c>
      <c r="F19" s="11">
        <v>38</v>
      </c>
      <c r="H19" s="11">
        <v>31</v>
      </c>
      <c r="I19" s="11">
        <v>23</v>
      </c>
    </row>
    <row r="20" spans="1:9" x14ac:dyDescent="0.35">
      <c r="A20" s="9" t="s">
        <v>18</v>
      </c>
      <c r="B20" s="11">
        <v>41</v>
      </c>
      <c r="C20" s="11">
        <v>42</v>
      </c>
      <c r="E20" s="11">
        <v>40</v>
      </c>
      <c r="F20" s="11">
        <v>41</v>
      </c>
      <c r="H20" s="11">
        <v>33</v>
      </c>
      <c r="I20" s="11">
        <v>25</v>
      </c>
    </row>
    <row r="21" spans="1:9" x14ac:dyDescent="0.35">
      <c r="A21" s="9" t="s">
        <v>19</v>
      </c>
      <c r="B21" s="11">
        <v>45</v>
      </c>
      <c r="C21" s="11">
        <v>46</v>
      </c>
      <c r="E21" s="11">
        <v>44</v>
      </c>
      <c r="F21" s="11">
        <v>44</v>
      </c>
      <c r="H21" s="11">
        <v>37</v>
      </c>
      <c r="I21" s="11">
        <v>28</v>
      </c>
    </row>
    <row r="22" spans="1:9" x14ac:dyDescent="0.35">
      <c r="A22" s="9" t="s">
        <v>20</v>
      </c>
      <c r="B22" s="11">
        <v>51</v>
      </c>
      <c r="C22" s="11">
        <v>52</v>
      </c>
      <c r="E22" s="11">
        <v>50</v>
      </c>
      <c r="F22" s="11">
        <v>50</v>
      </c>
      <c r="H22" s="11">
        <v>42</v>
      </c>
      <c r="I22" s="11">
        <v>32</v>
      </c>
    </row>
    <row r="23" spans="1:9" x14ac:dyDescent="0.35">
      <c r="A23" s="9" t="s">
        <v>21</v>
      </c>
      <c r="B23" s="10">
        <v>0.110795</v>
      </c>
      <c r="C23" s="10">
        <v>0.182506</v>
      </c>
      <c r="E23" s="10">
        <v>0.13346</v>
      </c>
      <c r="F23" s="10">
        <v>0.14688960000000001</v>
      </c>
      <c r="H23" s="10">
        <v>0.18776960000000001</v>
      </c>
      <c r="I23" s="10">
        <v>1.8277000000000002E-2</v>
      </c>
    </row>
    <row r="24" spans="1:9" x14ac:dyDescent="0.35">
      <c r="A24" s="9" t="s">
        <v>22</v>
      </c>
      <c r="B24" s="10">
        <v>0.1438132</v>
      </c>
      <c r="C24" s="10">
        <v>0.14182420000000001</v>
      </c>
      <c r="E24" s="10">
        <v>0.14175260000000001</v>
      </c>
      <c r="F24" s="10">
        <v>0.1383508</v>
      </c>
      <c r="H24" s="10">
        <v>0.15009739999999999</v>
      </c>
      <c r="I24" s="10">
        <v>0.18205640000000001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6" t="s">
        <v>29</v>
      </c>
      <c r="C1" s="7" t="s">
        <v>30</v>
      </c>
      <c r="D1" t="s">
        <v>25</v>
      </c>
      <c r="E1" s="6" t="s">
        <v>29</v>
      </c>
      <c r="F1" s="8" t="s">
        <v>31</v>
      </c>
      <c r="G1" t="s">
        <v>25</v>
      </c>
      <c r="BI1" t="s">
        <v>25</v>
      </c>
    </row>
    <row r="2" spans="1:61" x14ac:dyDescent="0.35">
      <c r="A2" s="9" t="s">
        <v>0</v>
      </c>
      <c r="B2" s="10">
        <v>0.4966912</v>
      </c>
      <c r="C2" s="10">
        <v>0.5033088</v>
      </c>
      <c r="E2" s="10">
        <v>0.6398954</v>
      </c>
      <c r="F2" s="10">
        <v>0.3601046</v>
      </c>
    </row>
    <row r="3" spans="1:61" x14ac:dyDescent="0.35">
      <c r="A3" s="9" t="s">
        <v>1</v>
      </c>
      <c r="B3" s="11">
        <v>32.586025800000002</v>
      </c>
      <c r="C3" s="11">
        <v>32.727750200000003</v>
      </c>
      <c r="E3" s="11">
        <v>28.129780400000001</v>
      </c>
      <c r="F3" s="11">
        <v>21.726111199999998</v>
      </c>
    </row>
    <row r="4" spans="1:61" x14ac:dyDescent="0.35">
      <c r="A4" s="9" t="s">
        <v>2</v>
      </c>
      <c r="B4" s="11">
        <v>9</v>
      </c>
      <c r="C4" s="11">
        <v>11</v>
      </c>
      <c r="E4" s="11">
        <v>8</v>
      </c>
      <c r="F4" s="11">
        <v>6</v>
      </c>
    </row>
    <row r="5" spans="1:61" x14ac:dyDescent="0.35">
      <c r="A5" s="9" t="s">
        <v>3</v>
      </c>
      <c r="B5" s="11">
        <v>14</v>
      </c>
      <c r="C5" s="11">
        <v>14</v>
      </c>
      <c r="E5" s="11">
        <v>12</v>
      </c>
      <c r="F5" s="11">
        <v>9</v>
      </c>
    </row>
    <row r="6" spans="1:61" x14ac:dyDescent="0.35">
      <c r="A6" s="9" t="s">
        <v>4</v>
      </c>
      <c r="B6" s="11">
        <v>17</v>
      </c>
      <c r="C6" s="11">
        <v>17</v>
      </c>
      <c r="E6" s="11">
        <v>14</v>
      </c>
      <c r="F6" s="11">
        <v>11</v>
      </c>
    </row>
    <row r="7" spans="1:61" x14ac:dyDescent="0.35">
      <c r="A7" s="9" t="s">
        <v>5</v>
      </c>
      <c r="B7" s="11">
        <v>20</v>
      </c>
      <c r="C7" s="11">
        <v>20</v>
      </c>
      <c r="E7" s="11">
        <v>17</v>
      </c>
      <c r="F7" s="11">
        <v>12</v>
      </c>
    </row>
    <row r="8" spans="1:61" x14ac:dyDescent="0.35">
      <c r="A8" s="9" t="s">
        <v>6</v>
      </c>
      <c r="B8" s="11">
        <v>22</v>
      </c>
      <c r="C8" s="11">
        <v>22</v>
      </c>
      <c r="E8" s="11">
        <v>18</v>
      </c>
      <c r="F8" s="11">
        <v>14</v>
      </c>
    </row>
    <row r="9" spans="1:61" x14ac:dyDescent="0.35">
      <c r="A9" s="9" t="s">
        <v>7</v>
      </c>
      <c r="B9" s="11">
        <v>24</v>
      </c>
      <c r="C9" s="11">
        <v>24</v>
      </c>
      <c r="E9" s="11">
        <v>20</v>
      </c>
      <c r="F9" s="11">
        <v>15</v>
      </c>
    </row>
    <row r="10" spans="1:61" x14ac:dyDescent="0.35">
      <c r="A10" s="9" t="s">
        <v>8</v>
      </c>
      <c r="B10" s="11">
        <v>25</v>
      </c>
      <c r="C10" s="11">
        <v>26</v>
      </c>
      <c r="E10" s="11">
        <v>22</v>
      </c>
      <c r="F10" s="11">
        <v>17</v>
      </c>
    </row>
    <row r="11" spans="1:61" x14ac:dyDescent="0.35">
      <c r="A11" s="9" t="s">
        <v>9</v>
      </c>
      <c r="B11" s="11">
        <v>28</v>
      </c>
      <c r="C11" s="11">
        <v>28</v>
      </c>
      <c r="E11" s="11">
        <v>23</v>
      </c>
      <c r="F11" s="11">
        <v>17</v>
      </c>
    </row>
    <row r="12" spans="1:61" x14ac:dyDescent="0.35">
      <c r="A12" s="9" t="s">
        <v>10</v>
      </c>
      <c r="B12" s="11">
        <v>30</v>
      </c>
      <c r="C12" s="11">
        <v>30</v>
      </c>
      <c r="E12" s="11">
        <v>25</v>
      </c>
      <c r="F12" s="11">
        <v>19</v>
      </c>
    </row>
    <row r="13" spans="1:61" x14ac:dyDescent="0.35">
      <c r="A13" s="9" t="s">
        <v>11</v>
      </c>
      <c r="B13" s="11">
        <v>31</v>
      </c>
      <c r="C13" s="11">
        <v>31</v>
      </c>
      <c r="E13" s="11">
        <v>27</v>
      </c>
      <c r="F13" s="11">
        <v>20</v>
      </c>
    </row>
    <row r="14" spans="1:61" x14ac:dyDescent="0.35">
      <c r="A14" s="9" t="s">
        <v>12</v>
      </c>
      <c r="B14" s="11">
        <v>33</v>
      </c>
      <c r="C14" s="11">
        <v>33</v>
      </c>
      <c r="E14" s="11">
        <v>29</v>
      </c>
      <c r="F14" s="11">
        <v>22</v>
      </c>
    </row>
    <row r="15" spans="1:61" x14ac:dyDescent="0.35">
      <c r="A15" s="9" t="s">
        <v>13</v>
      </c>
      <c r="B15" s="11">
        <v>35</v>
      </c>
      <c r="C15" s="11">
        <v>36</v>
      </c>
      <c r="E15" s="11">
        <v>31</v>
      </c>
      <c r="F15" s="11">
        <v>23</v>
      </c>
    </row>
    <row r="16" spans="1:61" x14ac:dyDescent="0.35">
      <c r="A16" s="9" t="s">
        <v>14</v>
      </c>
      <c r="B16" s="11">
        <v>38</v>
      </c>
      <c r="C16" s="11">
        <v>38</v>
      </c>
      <c r="E16" s="11">
        <v>32</v>
      </c>
      <c r="F16" s="11">
        <v>25</v>
      </c>
    </row>
    <row r="17" spans="1:6" x14ac:dyDescent="0.35">
      <c r="A17" s="9" t="s">
        <v>15</v>
      </c>
      <c r="B17" s="11">
        <v>39</v>
      </c>
      <c r="C17" s="11">
        <v>39</v>
      </c>
      <c r="E17" s="11">
        <v>34</v>
      </c>
      <c r="F17" s="11">
        <v>27</v>
      </c>
    </row>
    <row r="18" spans="1:6" x14ac:dyDescent="0.35">
      <c r="A18" s="9" t="s">
        <v>16</v>
      </c>
      <c r="B18" s="11">
        <v>42</v>
      </c>
      <c r="C18" s="11">
        <v>42</v>
      </c>
      <c r="E18" s="11">
        <v>37</v>
      </c>
      <c r="F18" s="11">
        <v>29</v>
      </c>
    </row>
    <row r="19" spans="1:6" x14ac:dyDescent="0.35">
      <c r="A19" s="9" t="s">
        <v>17</v>
      </c>
      <c r="B19" s="11">
        <v>45</v>
      </c>
      <c r="C19" s="11">
        <v>45</v>
      </c>
      <c r="E19" s="11">
        <v>39</v>
      </c>
      <c r="F19" s="11">
        <v>31</v>
      </c>
    </row>
    <row r="20" spans="1:6" x14ac:dyDescent="0.35">
      <c r="A20" s="9" t="s">
        <v>18</v>
      </c>
      <c r="B20" s="11">
        <v>48</v>
      </c>
      <c r="C20" s="11">
        <v>48</v>
      </c>
      <c r="E20" s="11">
        <v>42</v>
      </c>
      <c r="F20" s="11">
        <v>34</v>
      </c>
    </row>
    <row r="21" spans="1:6" x14ac:dyDescent="0.35">
      <c r="A21" s="9" t="s">
        <v>19</v>
      </c>
      <c r="B21" s="11">
        <v>53</v>
      </c>
      <c r="C21" s="11">
        <v>52</v>
      </c>
      <c r="E21" s="11">
        <v>46</v>
      </c>
      <c r="F21" s="11">
        <v>37</v>
      </c>
    </row>
    <row r="22" spans="1:6" x14ac:dyDescent="0.35">
      <c r="A22" s="9" t="s">
        <v>20</v>
      </c>
      <c r="B22" s="11">
        <v>59</v>
      </c>
      <c r="C22" s="11">
        <v>59</v>
      </c>
      <c r="E22" s="11">
        <v>52</v>
      </c>
      <c r="F22" s="11">
        <v>42</v>
      </c>
    </row>
    <row r="23" spans="1:6" x14ac:dyDescent="0.35">
      <c r="A23" s="9" t="s">
        <v>21</v>
      </c>
      <c r="B23" s="10">
        <v>0.20975540000000001</v>
      </c>
      <c r="C23" s="10">
        <v>0.15247659999999999</v>
      </c>
      <c r="E23" s="10">
        <v>0.30242140000000001</v>
      </c>
      <c r="F23" s="10">
        <v>3.9384799999999998E-2</v>
      </c>
    </row>
    <row r="24" spans="1:6" x14ac:dyDescent="0.35">
      <c r="A24" s="9" t="s">
        <v>22</v>
      </c>
      <c r="B24" s="10">
        <v>0.12883240000000001</v>
      </c>
      <c r="C24" s="10">
        <v>0.1280966</v>
      </c>
      <c r="E24" s="10">
        <v>0.1328008</v>
      </c>
      <c r="F24" s="10">
        <v>0.15507560000000001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7" t="s">
        <v>30</v>
      </c>
      <c r="C1" s="8" t="s">
        <v>31</v>
      </c>
      <c r="D1" t="s">
        <v>25</v>
      </c>
      <c r="BI1" t="s">
        <v>25</v>
      </c>
    </row>
    <row r="2" spans="1:61" x14ac:dyDescent="0.35">
      <c r="A2" s="9" t="s">
        <v>0</v>
      </c>
      <c r="B2" s="10">
        <v>0.64597789999999999</v>
      </c>
      <c r="C2" s="10">
        <v>0.35402210000000001</v>
      </c>
    </row>
    <row r="3" spans="1:61" x14ac:dyDescent="0.35">
      <c r="A3" s="9" t="s">
        <v>1</v>
      </c>
      <c r="B3" s="11">
        <v>26.787602799999998</v>
      </c>
      <c r="C3" s="11">
        <v>20.135263200000001</v>
      </c>
    </row>
    <row r="4" spans="1:61" x14ac:dyDescent="0.35">
      <c r="A4" s="9" t="s">
        <v>2</v>
      </c>
      <c r="B4" s="11">
        <v>8</v>
      </c>
      <c r="C4" s="11">
        <v>3</v>
      </c>
    </row>
    <row r="5" spans="1:61" x14ac:dyDescent="0.35">
      <c r="A5" s="9" t="s">
        <v>3</v>
      </c>
      <c r="B5" s="11">
        <v>11</v>
      </c>
      <c r="C5" s="11">
        <v>6</v>
      </c>
    </row>
    <row r="6" spans="1:61" x14ac:dyDescent="0.35">
      <c r="A6" s="9" t="s">
        <v>4</v>
      </c>
      <c r="B6" s="11">
        <v>14</v>
      </c>
      <c r="C6" s="11">
        <v>8</v>
      </c>
    </row>
    <row r="7" spans="1:61" x14ac:dyDescent="0.35">
      <c r="A7" s="9" t="s">
        <v>5</v>
      </c>
      <c r="B7" s="11">
        <v>15</v>
      </c>
      <c r="C7" s="11">
        <v>11</v>
      </c>
    </row>
    <row r="8" spans="1:61" x14ac:dyDescent="0.35">
      <c r="A8" s="9" t="s">
        <v>6</v>
      </c>
      <c r="B8" s="11">
        <v>17</v>
      </c>
      <c r="C8" s="11">
        <v>11</v>
      </c>
    </row>
    <row r="9" spans="1:61" x14ac:dyDescent="0.35">
      <c r="A9" s="9" t="s">
        <v>7</v>
      </c>
      <c r="B9" s="11">
        <v>19</v>
      </c>
      <c r="C9" s="11">
        <v>14</v>
      </c>
    </row>
    <row r="10" spans="1:61" x14ac:dyDescent="0.35">
      <c r="A10" s="9" t="s">
        <v>8</v>
      </c>
      <c r="B10" s="11">
        <v>20</v>
      </c>
      <c r="C10" s="11">
        <v>14</v>
      </c>
    </row>
    <row r="11" spans="1:61" x14ac:dyDescent="0.35">
      <c r="A11" s="9" t="s">
        <v>9</v>
      </c>
      <c r="B11" s="11">
        <v>22</v>
      </c>
      <c r="C11" s="11">
        <v>16</v>
      </c>
    </row>
    <row r="12" spans="1:61" x14ac:dyDescent="0.35">
      <c r="A12" s="9" t="s">
        <v>10</v>
      </c>
      <c r="B12" s="11">
        <v>24</v>
      </c>
      <c r="C12" s="11">
        <v>17</v>
      </c>
    </row>
    <row r="13" spans="1:61" x14ac:dyDescent="0.35">
      <c r="A13" s="9" t="s">
        <v>11</v>
      </c>
      <c r="B13" s="11">
        <v>25</v>
      </c>
      <c r="C13" s="11">
        <v>19</v>
      </c>
    </row>
    <row r="14" spans="1:61" x14ac:dyDescent="0.35">
      <c r="A14" s="9" t="s">
        <v>12</v>
      </c>
      <c r="B14" s="11">
        <v>27</v>
      </c>
      <c r="C14" s="11">
        <v>20</v>
      </c>
    </row>
    <row r="15" spans="1:61" x14ac:dyDescent="0.35">
      <c r="A15" s="9" t="s">
        <v>13</v>
      </c>
      <c r="B15" s="11">
        <v>29</v>
      </c>
      <c r="C15" s="11">
        <v>22</v>
      </c>
    </row>
    <row r="16" spans="1:61" x14ac:dyDescent="0.35">
      <c r="A16" s="9" t="s">
        <v>14</v>
      </c>
      <c r="B16" s="11">
        <v>31</v>
      </c>
      <c r="C16" s="11">
        <v>23</v>
      </c>
    </row>
    <row r="17" spans="1:3" x14ac:dyDescent="0.35">
      <c r="A17" s="9" t="s">
        <v>15</v>
      </c>
      <c r="B17" s="11">
        <v>33</v>
      </c>
      <c r="C17" s="11">
        <v>25</v>
      </c>
    </row>
    <row r="18" spans="1:3" x14ac:dyDescent="0.35">
      <c r="A18" s="9" t="s">
        <v>16</v>
      </c>
      <c r="B18" s="11">
        <v>35</v>
      </c>
      <c r="C18" s="11">
        <v>27</v>
      </c>
    </row>
    <row r="19" spans="1:3" x14ac:dyDescent="0.35">
      <c r="A19" s="9" t="s">
        <v>17</v>
      </c>
      <c r="B19" s="11">
        <v>38</v>
      </c>
      <c r="C19" s="11">
        <v>30</v>
      </c>
    </row>
    <row r="20" spans="1:3" x14ac:dyDescent="0.35">
      <c r="A20" s="9" t="s">
        <v>18</v>
      </c>
      <c r="B20" s="11">
        <v>41</v>
      </c>
      <c r="C20" s="11">
        <v>32</v>
      </c>
    </row>
    <row r="21" spans="1:3" x14ac:dyDescent="0.35">
      <c r="A21" s="9" t="s">
        <v>19</v>
      </c>
      <c r="B21" s="11">
        <v>45</v>
      </c>
      <c r="C21" s="11">
        <v>36</v>
      </c>
    </row>
    <row r="22" spans="1:3" x14ac:dyDescent="0.35">
      <c r="A22" s="9" t="s">
        <v>20</v>
      </c>
      <c r="B22" s="11">
        <v>51</v>
      </c>
      <c r="C22" s="11">
        <v>41</v>
      </c>
    </row>
    <row r="23" spans="1:3" x14ac:dyDescent="0.35">
      <c r="A23" s="9" t="s">
        <v>21</v>
      </c>
      <c r="B23" s="10">
        <v>0.254938</v>
      </c>
      <c r="C23" s="10">
        <v>5.0031600000000002E-2</v>
      </c>
    </row>
    <row r="24" spans="1:3" x14ac:dyDescent="0.35">
      <c r="A24" s="9" t="s">
        <v>22</v>
      </c>
      <c r="B24" s="10">
        <v>0.1283842</v>
      </c>
      <c r="C24" s="10">
        <v>0.15231720000000001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Matrix</vt:lpstr>
      <vt:lpstr>Projected Bracket</vt:lpstr>
      <vt:lpstr>Possible Brackets</vt:lpstr>
      <vt:lpstr>Summary</vt:lpstr>
      <vt:lpstr>HURRICANES</vt:lpstr>
      <vt:lpstr>LIONS</vt:lpstr>
      <vt:lpstr>STORMERS</vt:lpstr>
      <vt:lpstr>BRUMBIES</vt:lpstr>
      <vt:lpstr>HIGHLANDERS</vt:lpstr>
      <vt:lpstr>CHIEFS</vt:lpstr>
      <vt:lpstr>CRUSADERS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2016-07-16T22:19:01Z</dcterms:created>
  <dcterms:modified xsi:type="dcterms:W3CDTF">2016-07-17T17:51:51Z</dcterms:modified>
</cp:coreProperties>
</file>