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ngle" sheetId="1" state="visible" r:id="rId1"/>
    <sheet name="Arcs (2)" sheetId="2" state="visible" r:id="rId2"/>
    <sheet name="Arcs (3)" sheetId="3" state="visible" r:id="rId3"/>
  </sheets>
  <calcPr/>
</workbook>
</file>

<file path=xl/sharedStrings.xml><?xml version="1.0" encoding="utf-8"?>
<sst xmlns="http://schemas.openxmlformats.org/spreadsheetml/2006/main" count="23" uniqueCount="23">
  <si>
    <t>Should</t>
  </si>
  <si>
    <t>Calculated</t>
  </si>
  <si>
    <t>Diff</t>
  </si>
  <si>
    <t>Start</t>
  </si>
  <si>
    <t>End</t>
  </si>
  <si>
    <t>-1*Calculated</t>
  </si>
  <si>
    <t xml:space="preserve">End + 180</t>
  </si>
  <si>
    <t xml:space="preserve">End + i*90</t>
  </si>
  <si>
    <t>Given</t>
  </si>
  <si>
    <t xml:space="preserve">Num Arcs</t>
  </si>
  <si>
    <t>Major</t>
  </si>
  <si>
    <t>Minor</t>
  </si>
  <si>
    <t>Center</t>
  </si>
  <si>
    <t>Points</t>
  </si>
  <si>
    <t>Arc</t>
  </si>
  <si>
    <t>Theta</t>
  </si>
  <si>
    <t>Radius</t>
  </si>
  <si>
    <t>X</t>
  </si>
  <si>
    <t>Y</t>
  </si>
  <si>
    <t xml:space="preserve">Center X</t>
  </si>
  <si>
    <t xml:space="preserve">Center Y</t>
  </si>
  <si>
    <t xml:space="preserve">Start Angle</t>
  </si>
  <si>
    <t xml:space="preserve">End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</si>
</sst>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2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 Points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 xml:space="preserve">'Arcs (2)'!$D$8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ln w="19050" cap="rnd">
              <a:noFill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'Arcs (2)'!$C$9:$C$16</c:f>
              <c:numCache>
                <c:formatCode>0.00</c:formatCode>
                <c:ptCount val="8"/>
                <c:pt idx="0">
                  <c:v>25000</c:v>
                </c:pt>
                <c:pt idx="1">
                  <c:v>9.18861341181465e-13</c:v>
                </c:pt>
                <c:pt idx="2">
                  <c:v>-25000</c:v>
                </c:pt>
                <c:pt idx="3">
                  <c:v>-2.756584023544395e-12</c:v>
                </c:pt>
                <c:pt idx="4">
                  <c:v>25000</c:v>
                </c:pt>
                <c:pt idx="5">
                  <c:v>9.18861341181465e-13</c:v>
                </c:pt>
                <c:pt idx="6">
                  <c:v>-25000</c:v>
                </c:pt>
                <c:pt idx="7">
                  <c:v>-2.756584023544395e-12</c:v>
                </c:pt>
              </c:numCache>
            </c:numRef>
          </c:xVal>
          <c:yVal>
            <c:numRef>
              <c:f xml:space="preserve">'Arcs (2)'!$D$9:$D$16</c:f>
              <c:numCache>
                <c:formatCode>0.00</c:formatCode>
                <c:ptCount val="8"/>
                <c:pt idx="0">
                  <c:v>0</c:v>
                </c:pt>
                <c:pt idx="1">
                  <c:v>15000</c:v>
                </c:pt>
                <c:pt idx="2">
                  <c:v>3.06287113727155e-12</c:v>
                </c:pt>
                <c:pt idx="3">
                  <c:v>-15000</c:v>
                </c:pt>
                <c:pt idx="4">
                  <c:v>0</c:v>
                </c:pt>
                <c:pt idx="5">
                  <c:v>15000</c:v>
                </c:pt>
                <c:pt idx="6">
                  <c:v>3.06287113727155e-12</c:v>
                </c:pt>
                <c:pt idx="7">
                  <c:v>-15000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891670624"/>
        <c:axId val="1575393200"/>
      </c:scatterChart>
      <c:valAx>
        <c:axId val="189167062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93200"/>
        <c:crosses val="autoZero"/>
        <c:crossBetween val="midCat"/>
      </c:valAx>
      <c:valAx>
        <c:axId val="157539320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670624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 xml:space="preserve">'Arcs (2)'!$G$8</c:f>
              <c:strCache>
                <c:ptCount val="1"/>
                <c:pt idx="0">
                  <c:v xml:space="preserve">Center Y</c:v>
                </c:pt>
              </c:strCache>
            </c:strRef>
          </c:tx>
          <c:spPr bwMode="auto">
            <a:prstGeom prst="rect">
              <a:avLst/>
            </a:prstGeom>
            <a:ln w="19050" cap="rnd">
              <a:noFill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'Arcs (2)'!$F$9:$F$11</c:f>
              <c:numCache>
                <c:formatCode>0.00</c:formatCode>
                <c:ptCount val="3"/>
                <c:pt idx="0">
                  <c:v>-8.167656366057468e-13</c:v>
                </c:pt>
                <c:pt idx="2">
                  <c:v>8.167656366057465e-13</c:v>
                </c:pt>
              </c:numCache>
            </c:numRef>
          </c:xVal>
          <c:yVal>
            <c:numRef>
              <c:f xml:space="preserve">'Arcs (2)'!$G$9:$G$11</c:f>
              <c:numCache>
                <c:formatCode>0.00</c:formatCode>
                <c:ptCount val="3"/>
                <c:pt idx="0">
                  <c:v>-13333.333333333334</c:v>
                </c:pt>
                <c:pt idx="2">
                  <c:v>13333.33333333333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00017296"/>
        <c:axId val="1900018960"/>
      </c:scatterChart>
      <c:valAx>
        <c:axId val="1900017296"/>
        <c:scaling>
          <c:orientation val="minMax"/>
          <c:max val="1"/>
          <c:min val="-1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18960"/>
        <c:crosses val="autoZero"/>
        <c:crossBetween val="midCat"/>
      </c:valAx>
      <c:valAx>
        <c:axId val="19000189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17296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 Points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 xml:space="preserve">'Arcs (3)'!$D$8</c:f>
              <c:strCache>
                <c:ptCount val="1"/>
                <c:pt idx="0">
                  <c:v>Y</c:v>
                </c:pt>
              </c:strCache>
            </c:strRef>
          </c:tx>
          <c:spPr bwMode="auto">
            <a:prstGeom prst="rect">
              <a:avLst/>
            </a:prstGeom>
            <a:ln w="19050" cap="rnd">
              <a:noFill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'Arcs (3)'!$C$9:$C$18</c:f>
              <c:numCache>
                <c:formatCode>0.00</c:formatCode>
                <c:ptCount val="10"/>
                <c:pt idx="0">
                  <c:v>25000</c:v>
                </c:pt>
                <c:pt idx="1">
                  <c:v>8183.170883849717</c:v>
                </c:pt>
                <c:pt idx="2">
                  <c:v>-8183.17088384971</c:v>
                </c:pt>
                <c:pt idx="3">
                  <c:v>-25000</c:v>
                </c:pt>
                <c:pt idx="4">
                  <c:v>-8183.1708838497225</c:v>
                </c:pt>
                <c:pt idx="5">
                  <c:v>8183.170883849717</c:v>
                </c:pt>
                <c:pt idx="6">
                  <c:v>25000</c:v>
                </c:pt>
                <c:pt idx="7">
                  <c:v>8183.170883849717</c:v>
                </c:pt>
                <c:pt idx="8">
                  <c:v>-8183.17088384971</c:v>
                </c:pt>
                <c:pt idx="9">
                  <c:v>-25000</c:v>
                </c:pt>
              </c:numCache>
            </c:numRef>
          </c:xVal>
          <c:yVal>
            <c:numRef>
              <c:f xml:space="preserve">'Arcs (3)'!$D$9:$D$18</c:f>
              <c:numCache>
                <c:formatCode>0.00</c:formatCode>
                <c:ptCount val="10"/>
                <c:pt idx="0">
                  <c:v>0</c:v>
                </c:pt>
                <c:pt idx="1">
                  <c:v>14173.667737846023</c:v>
                </c:pt>
                <c:pt idx="2">
                  <c:v>14173.66773784602</c:v>
                </c:pt>
                <c:pt idx="3">
                  <c:v>3.06287113727155e-12</c:v>
                </c:pt>
                <c:pt idx="4">
                  <c:v>-14173.667737846019</c:v>
                </c:pt>
                <c:pt idx="5">
                  <c:v>-14173.667737846023</c:v>
                </c:pt>
                <c:pt idx="6">
                  <c:v>0</c:v>
                </c:pt>
                <c:pt idx="7">
                  <c:v>14173.667737846023</c:v>
                </c:pt>
                <c:pt idx="8">
                  <c:v>14173.66773784602</c:v>
                </c:pt>
                <c:pt idx="9">
                  <c:v>3.06287113727155e-12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891670624"/>
        <c:axId val="1575393200"/>
      </c:scatterChart>
      <c:valAx>
        <c:axId val="189167062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393200"/>
        <c:crosses val="autoZero"/>
        <c:crossBetween val="midCat"/>
      </c:valAx>
      <c:valAx>
        <c:axId val="157539320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670624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 xml:space="preserve">'Arcs (3)'!$G$8</c:f>
              <c:strCache>
                <c:ptCount val="1"/>
                <c:pt idx="0">
                  <c:v xml:space="preserve">Center Y</c:v>
                </c:pt>
              </c:strCache>
            </c:strRef>
          </c:tx>
          <c:spPr bwMode="auto">
            <a:prstGeom prst="rect">
              <a:avLst/>
            </a:prstGeom>
            <a:ln w="19050" cap="rnd">
              <a:noFill/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 xml:space="preserve">'Arcs (3)'!$F$9:$F$11</c:f>
              <c:numCache>
                <c:formatCode>0.00</c:formatCode>
                <c:ptCount val="3"/>
                <c:pt idx="0">
                  <c:v>7.283807905444843e-12</c:v>
                </c:pt>
                <c:pt idx="2">
                  <c:v>-10618.61468283191</c:v>
                </c:pt>
              </c:numCache>
            </c:numRef>
          </c:xVal>
          <c:yVal>
            <c:numRef>
              <c:f xml:space="preserve">'Arcs (3)'!$G$9:$G$11</c:f>
              <c:numCache>
                <c:formatCode>0.00</c:formatCode>
                <c:ptCount val="3"/>
                <c:pt idx="0">
                  <c:v>-12598.815766974229</c:v>
                </c:pt>
                <c:pt idx="2">
                  <c:v>2.141302740840184e-12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900017296"/>
        <c:axId val="1900018960"/>
      </c:scatterChart>
      <c:valAx>
        <c:axId val="190001729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18960"/>
        <c:crosses val="autoZero"/>
        <c:crossBetween val="midCat"/>
      </c:valAx>
      <c:valAx>
        <c:axId val="19000189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17296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/>
      </a:pPr>
      <a:endParaRPr lang="en-US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12</xdr:col>
      <xdr:colOff>304269</xdr:colOff>
      <xdr:row>0</xdr:row>
      <xdr:rowOff>75672</xdr:rowOff>
    </xdr:from>
    <xdr:to>
      <xdr:col>19</xdr:col>
      <xdr:colOff>357186</xdr:colOff>
      <xdr:row>15</xdr:row>
      <xdr:rowOff>120122</xdr:rowOff>
    </xdr:to>
    <xdr:graphicFrame>
      <xdr:nvGraphicFramePr>
        <xdr:cNvPr id="4" name="Chart 1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12</xdr:col>
      <xdr:colOff>336020</xdr:colOff>
      <xdr:row>16</xdr:row>
      <xdr:rowOff>38629</xdr:rowOff>
    </xdr:from>
    <xdr:to>
      <xdr:col>19</xdr:col>
      <xdr:colOff>388937</xdr:colOff>
      <xdr:row>31</xdr:row>
      <xdr:rowOff>83079</xdr:rowOff>
    </xdr:to>
    <xdr:graphicFrame>
      <xdr:nvGraphicFramePr>
        <xdr:cNvPr id="5" name="Chart 2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12</xdr:col>
      <xdr:colOff>304269</xdr:colOff>
      <xdr:row>0</xdr:row>
      <xdr:rowOff>75672</xdr:rowOff>
    </xdr:from>
    <xdr:to>
      <xdr:col>19</xdr:col>
      <xdr:colOff>357186</xdr:colOff>
      <xdr:row>17</xdr:row>
      <xdr:rowOff>120122</xdr:rowOff>
    </xdr:to>
    <xdr:graphicFrame>
      <xdr:nvGraphicFramePr>
        <xdr:cNvPr id="4" name="Chart 3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12</xdr:col>
      <xdr:colOff>336020</xdr:colOff>
      <xdr:row>18</xdr:row>
      <xdr:rowOff>38629</xdr:rowOff>
    </xdr:from>
    <xdr:to>
      <xdr:col>19</xdr:col>
      <xdr:colOff>388937</xdr:colOff>
      <xdr:row>33</xdr:row>
      <xdr:rowOff>83079</xdr:rowOff>
    </xdr:to>
    <xdr:graphicFrame>
      <xdr:nvGraphicFramePr>
        <xdr:cNvPr id="5" name="Chart 6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6" activeCellId="0" sqref="E6"/>
    </sheetView>
  </sheetViews>
  <sheetFormatPr defaultRowHeight="14.25"/>
  <cols>
    <col bestFit="1" min="5" max="5" width="12.7109375"/>
  </cols>
  <sheetData>
    <row r="1">
      <c r="A1" s="1" t="s">
        <v>0</v>
      </c>
      <c r="B1" s="1"/>
      <c r="D1" s="2" t="s">
        <v>1</v>
      </c>
      <c r="E1" s="1"/>
      <c r="G1" s="1" t="s">
        <v>2</v>
      </c>
      <c r="H1" s="1"/>
    </row>
    <row r="2">
      <c r="A2" t="s">
        <v>3</v>
      </c>
      <c r="B2" t="s">
        <v>4</v>
      </c>
      <c r="D2" t="s">
        <v>3</v>
      </c>
      <c r="E2" t="s">
        <v>4</v>
      </c>
      <c r="G2" t="s">
        <v>3</v>
      </c>
      <c r="H2" t="s">
        <v>4</v>
      </c>
    </row>
    <row r="3">
      <c r="A3" s="3">
        <v>0</v>
      </c>
      <c r="B3" s="3">
        <v>90</v>
      </c>
      <c r="C3" s="3"/>
      <c r="D3" s="3">
        <v>-17</v>
      </c>
      <c r="E3" s="3">
        <v>66</v>
      </c>
      <c r="F3" s="3"/>
      <c r="G3" s="3">
        <f t="shared" ref="G3:G7" si="0">A3-D3</f>
        <v>17</v>
      </c>
      <c r="H3" s="3">
        <f t="shared" ref="H3:H7" si="1">B3-E3</f>
        <v>24</v>
      </c>
    </row>
    <row r="4">
      <c r="A4" s="3">
        <v>90</v>
      </c>
      <c r="B4" s="3">
        <v>180</v>
      </c>
      <c r="C4" s="3"/>
      <c r="D4" s="3">
        <v>-66</v>
      </c>
      <c r="E4" s="3">
        <v>17</v>
      </c>
      <c r="F4" s="3"/>
      <c r="G4" s="3">
        <f t="shared" si="0"/>
        <v>156</v>
      </c>
      <c r="H4" s="3">
        <f t="shared" si="1"/>
        <v>163</v>
      </c>
    </row>
    <row r="5">
      <c r="A5">
        <v>180</v>
      </c>
      <c r="B5">
        <v>270</v>
      </c>
      <c r="D5">
        <v>-17</v>
      </c>
      <c r="E5">
        <v>66</v>
      </c>
      <c r="G5" s="3">
        <f t="shared" si="0"/>
        <v>197</v>
      </c>
      <c r="H5" s="3">
        <f t="shared" si="1"/>
        <v>204</v>
      </c>
    </row>
    <row r="6">
      <c r="A6">
        <v>270</v>
      </c>
      <c r="B6">
        <v>360</v>
      </c>
      <c r="D6">
        <v>-66</v>
      </c>
      <c r="E6">
        <v>17</v>
      </c>
      <c r="G6" s="3">
        <f t="shared" si="0"/>
        <v>336</v>
      </c>
      <c r="H6" s="3">
        <f t="shared" si="1"/>
        <v>343</v>
      </c>
    </row>
    <row r="7">
      <c r="G7" s="3">
        <f t="shared" si="0"/>
        <v>0</v>
      </c>
      <c r="H7" s="3">
        <f t="shared" si="1"/>
        <v>0</v>
      </c>
    </row>
    <row r="8">
      <c r="A8" s="1" t="s">
        <v>0</v>
      </c>
      <c r="B8" s="1"/>
      <c r="D8" s="2" t="s">
        <v>5</v>
      </c>
      <c r="E8" s="1"/>
      <c r="G8" s="3"/>
      <c r="H8" s="3"/>
    </row>
    <row r="9" ht="14.25">
      <c r="A9" s="4" t="s">
        <v>3</v>
      </c>
      <c r="B9" s="4" t="s">
        <v>4</v>
      </c>
      <c r="D9" t="s">
        <v>3</v>
      </c>
      <c r="E9" t="s">
        <v>4</v>
      </c>
      <c r="G9" s="3"/>
      <c r="H9" s="3"/>
    </row>
    <row r="10" ht="14.25">
      <c r="A10" s="3">
        <v>0</v>
      </c>
      <c r="B10" s="3">
        <v>90</v>
      </c>
      <c r="D10">
        <v>17</v>
      </c>
      <c r="E10">
        <v>-66</v>
      </c>
      <c r="G10" s="3">
        <f>A10-D10</f>
        <v>-17</v>
      </c>
      <c r="H10" s="3">
        <f>B10-E10</f>
        <v>156</v>
      </c>
    </row>
    <row r="11" ht="14.25">
      <c r="A11" s="3">
        <v>90</v>
      </c>
      <c r="B11" s="3">
        <v>180</v>
      </c>
      <c r="D11">
        <v>66</v>
      </c>
      <c r="E11">
        <v>-17</v>
      </c>
      <c r="G11" s="3">
        <f>A11-D11</f>
        <v>24</v>
      </c>
      <c r="H11" s="3">
        <f>B11-E11</f>
        <v>197</v>
      </c>
    </row>
    <row r="12" ht="14.25">
      <c r="A12" s="4">
        <v>180</v>
      </c>
      <c r="B12" s="4">
        <v>270</v>
      </c>
      <c r="D12">
        <v>17</v>
      </c>
      <c r="E12">
        <v>-66</v>
      </c>
      <c r="G12" s="3">
        <f>A12-D12</f>
        <v>163</v>
      </c>
      <c r="H12" s="3">
        <f>B12-E12</f>
        <v>336</v>
      </c>
    </row>
    <row r="13" ht="14.25">
      <c r="A13" s="4">
        <v>270</v>
      </c>
      <c r="B13" s="4">
        <v>360</v>
      </c>
      <c r="D13">
        <v>66</v>
      </c>
      <c r="E13">
        <v>-17</v>
      </c>
      <c r="G13" s="3">
        <f>A13-D13</f>
        <v>204</v>
      </c>
      <c r="H13" s="3">
        <f>B13-E13</f>
        <v>377</v>
      </c>
    </row>
    <row r="14" ht="14.25">
      <c r="G14" s="3">
        <f>A14-D14</f>
        <v>0</v>
      </c>
      <c r="H14" s="3">
        <f>B14-E14</f>
        <v>0</v>
      </c>
    </row>
    <row r="15" ht="14.25">
      <c r="A15" s="1" t="s">
        <v>0</v>
      </c>
      <c r="B15" s="1"/>
      <c r="C15" s="4"/>
      <c r="D15" s="1" t="s">
        <v>5</v>
      </c>
      <c r="E15" s="1"/>
      <c r="F15" s="4"/>
      <c r="G15" s="3"/>
      <c r="H15" s="3"/>
    </row>
    <row r="16" ht="14.25">
      <c r="A16" s="4" t="s">
        <v>3</v>
      </c>
      <c r="B16" s="4" t="s">
        <v>4</v>
      </c>
      <c r="C16" s="4"/>
      <c r="D16" s="4" t="s">
        <v>3</v>
      </c>
      <c r="E16" s="5" t="s">
        <v>6</v>
      </c>
      <c r="F16" s="4"/>
      <c r="G16" s="3"/>
      <c r="H16" s="3"/>
    </row>
    <row r="17" ht="14.25">
      <c r="A17" s="3">
        <v>0</v>
      </c>
      <c r="B17" s="3">
        <v>90</v>
      </c>
      <c r="C17" s="4"/>
      <c r="D17" s="4">
        <v>17</v>
      </c>
      <c r="E17" s="4">
        <v>113</v>
      </c>
      <c r="F17" s="4"/>
      <c r="G17" s="3">
        <f>A17-D17</f>
        <v>-17</v>
      </c>
      <c r="H17" s="3">
        <f>B17-E17</f>
        <v>-23</v>
      </c>
    </row>
    <row r="18" ht="14.25">
      <c r="A18" s="3">
        <v>90</v>
      </c>
      <c r="B18" s="3">
        <v>180</v>
      </c>
      <c r="C18" s="4"/>
      <c r="D18" s="4">
        <v>66</v>
      </c>
      <c r="E18" s="4">
        <v>162</v>
      </c>
      <c r="F18" s="4"/>
      <c r="G18" s="3">
        <f>A18-D18</f>
        <v>24</v>
      </c>
      <c r="H18" s="3">
        <f>B18-E18</f>
        <v>18</v>
      </c>
    </row>
    <row r="19" ht="14.25">
      <c r="A19" s="4">
        <v>180</v>
      </c>
      <c r="B19" s="4">
        <v>270</v>
      </c>
      <c r="C19" s="4"/>
      <c r="D19" s="4">
        <v>17</v>
      </c>
      <c r="E19" s="4">
        <v>113</v>
      </c>
      <c r="F19" s="4"/>
      <c r="G19" s="3">
        <f>A19-D19</f>
        <v>163</v>
      </c>
      <c r="H19" s="3">
        <f>B19-E19</f>
        <v>157</v>
      </c>
    </row>
    <row r="20" ht="14.25">
      <c r="A20" s="4">
        <v>270</v>
      </c>
      <c r="B20" s="4">
        <v>360</v>
      </c>
      <c r="C20" s="4"/>
      <c r="D20" s="4">
        <v>66</v>
      </c>
      <c r="E20" s="4">
        <v>162</v>
      </c>
      <c r="F20" s="4"/>
      <c r="G20" s="3">
        <f>A20-D20</f>
        <v>204</v>
      </c>
      <c r="H20" s="3">
        <f>B20-E20</f>
        <v>198</v>
      </c>
    </row>
    <row r="21" ht="14.25">
      <c r="G21" s="3"/>
      <c r="H21" s="3"/>
    </row>
    <row r="22" ht="14.25">
      <c r="A22" s="1" t="s">
        <v>0</v>
      </c>
      <c r="B22" s="1"/>
      <c r="C22" s="4"/>
      <c r="D22" s="1" t="s">
        <v>5</v>
      </c>
      <c r="E22" s="1"/>
      <c r="F22" s="4"/>
      <c r="G22" s="3"/>
      <c r="H22" s="3"/>
    </row>
    <row r="23" ht="14.25">
      <c r="A23" s="4" t="s">
        <v>3</v>
      </c>
      <c r="B23" s="4" t="s">
        <v>4</v>
      </c>
      <c r="C23" s="4"/>
      <c r="D23" s="4" t="s">
        <v>3</v>
      </c>
      <c r="E23" s="5" t="s">
        <v>7</v>
      </c>
      <c r="F23" s="4"/>
      <c r="G23" s="3"/>
      <c r="H23" s="3"/>
    </row>
    <row r="24" ht="14.25">
      <c r="A24" s="3">
        <v>0</v>
      </c>
      <c r="B24" s="3">
        <v>90</v>
      </c>
      <c r="C24" s="4"/>
      <c r="D24" s="4">
        <v>17</v>
      </c>
      <c r="E24" s="4">
        <v>-66</v>
      </c>
      <c r="F24" s="4"/>
      <c r="G24" s="3">
        <f>A24-D24</f>
        <v>-17</v>
      </c>
      <c r="H24" s="3">
        <f>B24-E24</f>
        <v>156</v>
      </c>
    </row>
    <row r="25" ht="14.25">
      <c r="A25" s="3">
        <v>90</v>
      </c>
      <c r="B25" s="3">
        <v>180</v>
      </c>
      <c r="C25" s="4"/>
      <c r="D25" s="4">
        <v>156</v>
      </c>
      <c r="E25" s="4">
        <v>72</v>
      </c>
      <c r="F25" s="4"/>
      <c r="G25" s="3">
        <f>A25-D25</f>
        <v>-66</v>
      </c>
      <c r="H25" s="3">
        <f>B25-E25</f>
        <v>108</v>
      </c>
    </row>
    <row r="26" ht="14.25">
      <c r="A26" s="4">
        <v>180</v>
      </c>
      <c r="B26" s="4">
        <v>270</v>
      </c>
      <c r="C26" s="4"/>
      <c r="D26" s="4">
        <v>197</v>
      </c>
      <c r="E26" s="4">
        <v>113</v>
      </c>
      <c r="F26" s="4"/>
      <c r="G26" s="3">
        <f>A26-D26</f>
        <v>-17</v>
      </c>
      <c r="H26" s="3">
        <f>B26-E26</f>
        <v>157</v>
      </c>
    </row>
    <row r="27" ht="14.25">
      <c r="A27" s="4">
        <v>270</v>
      </c>
      <c r="B27" s="4">
        <v>360</v>
      </c>
      <c r="C27" s="4"/>
      <c r="D27" s="4">
        <v>336</v>
      </c>
      <c r="E27" s="4">
        <v>252</v>
      </c>
      <c r="F27" s="4"/>
      <c r="G27" s="3">
        <f>A27-D27</f>
        <v>-66</v>
      </c>
      <c r="H27" s="3">
        <f>B27-E27</f>
        <v>108</v>
      </c>
    </row>
  </sheetData>
  <mergeCells count="9">
    <mergeCell ref="A1:B1"/>
    <mergeCell ref="D1:E1"/>
    <mergeCell ref="G1:H1"/>
    <mergeCell ref="A8:B8"/>
    <mergeCell ref="D8:E8"/>
    <mergeCell ref="A15:B15"/>
    <mergeCell ref="D15:E15"/>
    <mergeCell ref="A22:B22"/>
    <mergeCell ref="D22:E2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90">
      <selection activeCell="E16" activeCellId="0" sqref="E16"/>
    </sheetView>
  </sheetViews>
  <sheetFormatPr defaultRowHeight="14.25"/>
  <cols>
    <col bestFit="1" customWidth="1" min="3" max="3" width="10.19921875"/>
    <col bestFit="1" customWidth="1" min="4" max="4" width="11"/>
    <col bestFit="1" customWidth="1" min="6" max="6" width="10.53125"/>
    <col bestFit="1" customWidth="1" min="9" max="9" width="10.33203125"/>
  </cols>
  <sheetData>
    <row r="1">
      <c r="A1" s="1" t="s">
        <v>8</v>
      </c>
      <c r="B1" s="1"/>
      <c r="C1" s="1"/>
      <c r="D1" s="1"/>
    </row>
    <row r="2">
      <c r="A2" t="s">
        <v>9</v>
      </c>
      <c r="B2" s="3">
        <v>2</v>
      </c>
      <c r="C2" s="3"/>
    </row>
    <row r="3">
      <c r="A3" t="s">
        <v>10</v>
      </c>
      <c r="B3" s="3">
        <v>25000</v>
      </c>
      <c r="C3" s="3"/>
    </row>
    <row r="4">
      <c r="A4" t="s">
        <v>11</v>
      </c>
      <c r="B4" s="3">
        <v>15000</v>
      </c>
      <c r="C4" s="3"/>
    </row>
    <row r="5">
      <c r="A5" t="s">
        <v>12</v>
      </c>
      <c r="B5" s="3">
        <v>0</v>
      </c>
      <c r="C5" s="3">
        <v>0</v>
      </c>
      <c r="D5" s="3">
        <v>0</v>
      </c>
    </row>
    <row r="7">
      <c r="A7" s="1" t="s">
        <v>13</v>
      </c>
      <c r="B7" s="1"/>
      <c r="C7" s="1"/>
      <c r="D7" s="1"/>
      <c r="E7" s="4"/>
      <c r="F7" s="1" t="s">
        <v>14</v>
      </c>
      <c r="G7" s="1"/>
      <c r="H7" s="1"/>
      <c r="I7" s="1"/>
      <c r="J7" s="1"/>
    </row>
    <row r="8">
      <c r="A8" t="s">
        <v>15</v>
      </c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16</v>
      </c>
      <c r="I8" t="s">
        <v>21</v>
      </c>
      <c r="J8" t="s">
        <v>22</v>
      </c>
    </row>
    <row r="9">
      <c r="A9" s="3">
        <v>0</v>
      </c>
      <c r="B9" s="3">
        <f>($B$3*$B$4)/(SQRT(POWER($B$4*COS(RADIANS(A9)),2) + POWER($B$3*SIN(RADIANS(A9)),2)))</f>
        <v>25000</v>
      </c>
      <c r="C9" s="3">
        <f>$B9*COS(RADIANS($A9))</f>
        <v>25000</v>
      </c>
      <c r="D9" s="3">
        <f>$B9*SIN(RADIANS($A9))</f>
        <v>0</v>
      </c>
      <c r="F9" s="3">
        <f>IFERROR((((C9^2 + D9^2 - C10^2 - D10^2)-(((2*D9 - 2*D10)*(C9^2 + D9^2 - C11^2 - D11^2))/(2*D9 - 2*D11)))/((2*C9 - 2*C10) - ((2*D9 - 2*D10)*(2*C9-2*C11))/(2*D9-2*D11))),0)</f>
        <v>-8.1676563660574684e-013</v>
      </c>
      <c r="G9" s="3">
        <f>IFERROR(((C9^2 + D9^2 - C11^2 -D11^2)/(2*D9 - 2*D11))-(F9*((2*C9-2*C11)/(2*D9 - 2*D11))),0)</f>
        <v>-13333.333333333334</v>
      </c>
      <c r="H9" s="3">
        <f>SQRT(POWER(C9-F9,2) + POWER(D9-G9,2))</f>
        <v>28333.333333333332</v>
      </c>
      <c r="I9" s="3"/>
      <c r="J9" s="3"/>
    </row>
    <row r="10">
      <c r="A10" s="3">
        <f>A9+(360/(2*$B$2))</f>
        <v>90</v>
      </c>
      <c r="B10" s="3">
        <f t="shared" ref="B10:B12" si="2">($B$3*$B$4)/(SQRT(POWER($B$4*COS(RADIANS(A10)),2) + POWER($B$3*SIN(RADIANS(A10)),2)))</f>
        <v>15000</v>
      </c>
      <c r="C10" s="3">
        <f t="shared" ref="C10:C12" si="3">$B10*COS(RADIANS($A10))</f>
        <v>9.1886134118146501e-013</v>
      </c>
      <c r="D10" s="3">
        <f t="shared" ref="D10:D12" si="4">$B10*SIN(RADIANS($A10))</f>
        <v>15000</v>
      </c>
      <c r="F10" s="3"/>
      <c r="G10" s="3"/>
      <c r="H10" s="3"/>
      <c r="I10" s="3"/>
      <c r="J10" s="3"/>
    </row>
    <row r="11">
      <c r="A11" s="3">
        <f t="shared" ref="A11:A12" si="5">A10+(360/(2*$B$2))</f>
        <v>180</v>
      </c>
      <c r="B11" s="3">
        <f t="shared" si="2"/>
        <v>25000</v>
      </c>
      <c r="C11" s="3">
        <f t="shared" si="3"/>
        <v>-25000</v>
      </c>
      <c r="D11" s="3">
        <f t="shared" si="4"/>
        <v>3.06287113727155e-012</v>
      </c>
      <c r="F11" s="3">
        <f>IFERROR((((C11^2 + D11^2 - C12^2 - D12^2)-(((2*D11 - 2*D12)*(C11^2 + D11^2 - C13^2 - D13^2))/(2*D11 - 2*D13)))/((2*C11 - 2*C12) - ((2*D11 - 2*D12)*(2*C11-2*C13))/(2*D11-2*D13))),0)</f>
        <v>8.1676563660574654e-013</v>
      </c>
      <c r="G11" s="3">
        <f>IFERROR(((C11^2 + D11^2 - C13^2 -D13^2)/(2*D11 - 2*D13))-(F11*((2*C11-2*C13)/(2*D11 - 2*D13))),0)</f>
        <v>13333.33333333333</v>
      </c>
      <c r="H11" s="3">
        <f>SQRT(POWER(C11-F11,2) + POWER(D11-G11,2))</f>
        <v>28333.333333333332</v>
      </c>
      <c r="I11" s="3"/>
      <c r="J11" s="3"/>
    </row>
    <row r="12">
      <c r="A12" s="3">
        <f t="shared" si="5"/>
        <v>270</v>
      </c>
      <c r="B12" s="3">
        <f t="shared" si="2"/>
        <v>15000</v>
      </c>
      <c r="C12" s="3">
        <f t="shared" si="3"/>
        <v>-2.756584023544395e-012</v>
      </c>
      <c r="D12" s="3">
        <f t="shared" si="4"/>
        <v>-15000</v>
      </c>
      <c r="F12" s="3"/>
      <c r="G12" s="3"/>
      <c r="H12" s="3"/>
      <c r="I12" s="3"/>
      <c r="J12" s="3"/>
    </row>
    <row r="13">
      <c r="A13" s="3"/>
      <c r="B13" s="3"/>
      <c r="C13" s="3">
        <f>C9</f>
        <v>25000</v>
      </c>
      <c r="D13" s="3">
        <f>D9</f>
        <v>0</v>
      </c>
    </row>
    <row r="14">
      <c r="A14" s="3"/>
      <c r="B14" s="3"/>
      <c r="C14" s="3">
        <f t="shared" ref="C14:D16" si="6">C10</f>
        <v>9.1886134118146501e-013</v>
      </c>
      <c r="D14" s="3">
        <f t="shared" si="6"/>
        <v>15000</v>
      </c>
    </row>
    <row r="15">
      <c r="A15" s="3"/>
      <c r="B15" s="3"/>
      <c r="C15" s="3">
        <f t="shared" si="6"/>
        <v>-25000</v>
      </c>
      <c r="D15" s="3">
        <f t="shared" si="6"/>
        <v>3.06287113727155e-012</v>
      </c>
    </row>
    <row r="16">
      <c r="A16" s="3"/>
      <c r="B16" s="3"/>
      <c r="C16" s="3">
        <f t="shared" si="6"/>
        <v>-2.756584023544395e-012</v>
      </c>
      <c r="D16" s="3">
        <f t="shared" si="6"/>
        <v>-15000</v>
      </c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E24" s="3"/>
    </row>
  </sheetData>
  <mergeCells count="3">
    <mergeCell ref="A1:D1"/>
    <mergeCell ref="A7:D7"/>
    <mergeCell ref="F7:J7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85">
      <selection activeCell="H9" activeCellId="0" sqref="H9"/>
    </sheetView>
  </sheetViews>
  <sheetFormatPr defaultRowHeight="14.25"/>
  <cols>
    <col bestFit="1" customWidth="1" min="3" max="3" width="10.19921875"/>
    <col bestFit="1" customWidth="1" min="4" max="4" width="11"/>
    <col bestFit="1" customWidth="1" min="6" max="6" width="10.53125"/>
    <col bestFit="1" customWidth="1" min="9" max="9" width="10.33203125"/>
  </cols>
  <sheetData>
    <row r="1">
      <c r="A1" s="1" t="s">
        <v>8</v>
      </c>
      <c r="B1" s="1"/>
      <c r="C1" s="1"/>
      <c r="D1" s="1"/>
    </row>
    <row r="2">
      <c r="A2" t="s">
        <v>9</v>
      </c>
      <c r="B2" s="3">
        <v>3</v>
      </c>
      <c r="C2" s="3"/>
    </row>
    <row r="3">
      <c r="A3" t="s">
        <v>10</v>
      </c>
      <c r="B3" s="3">
        <v>25000</v>
      </c>
      <c r="C3" s="3"/>
    </row>
    <row r="4">
      <c r="A4" t="s">
        <v>11</v>
      </c>
      <c r="B4" s="3">
        <v>15000</v>
      </c>
      <c r="C4" s="3"/>
    </row>
    <row r="5">
      <c r="A5" t="s">
        <v>12</v>
      </c>
      <c r="B5" s="3">
        <v>0</v>
      </c>
      <c r="C5" s="3">
        <v>0</v>
      </c>
      <c r="D5" s="3">
        <v>0</v>
      </c>
    </row>
    <row r="7">
      <c r="A7" s="1" t="s">
        <v>13</v>
      </c>
      <c r="B7" s="1"/>
      <c r="C7" s="1"/>
      <c r="D7" s="1"/>
      <c r="E7" s="4"/>
      <c r="F7" s="1" t="s">
        <v>14</v>
      </c>
      <c r="G7" s="1"/>
      <c r="H7" s="1"/>
      <c r="I7" s="1"/>
      <c r="J7" s="1"/>
    </row>
    <row r="8">
      <c r="A8" t="s">
        <v>15</v>
      </c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16</v>
      </c>
      <c r="I8" t="s">
        <v>21</v>
      </c>
      <c r="J8" t="s">
        <v>22</v>
      </c>
    </row>
    <row r="9">
      <c r="A9" s="3">
        <v>0</v>
      </c>
      <c r="B9" s="3">
        <f>($B$3*$B$4)/(SQRT(POWER($B$4*COS(RADIANS(A9)),2) + POWER($B$3*SIN(RADIANS(A9)),2)))</f>
        <v>25000</v>
      </c>
      <c r="C9" s="3">
        <f>$B9*COS(RADIANS($A9))</f>
        <v>25000</v>
      </c>
      <c r="D9" s="3">
        <f>$B9*SIN(RADIANS($A9))</f>
        <v>0</v>
      </c>
      <c r="F9" s="3">
        <f>IFERROR((((C9^2 + D9^2 - C10^2 - D10^2)-(((2*D9 - 2*D10)*(C9^2 + D9^2 - C11^2 - D11^2))/(2*D9 - 2*D11)))/((2*C9 - 2*C10) - ((2*D9 - 2*D10)*(2*C9-2*C11))/(2*D9-2*D11))),0)</f>
        <v>7.2838079054448427e-012</v>
      </c>
      <c r="G9" s="3">
        <f>IFERROR(((C9^2 + D9^2 - C11^2 -D11^2)/(2*D9 - 2*D11))-(F9*((2*C9-2*C11)/(2*D9 - 2*D11))),0)</f>
        <v>-12598.815766974229</v>
      </c>
      <c r="H9" s="3">
        <f>SQRT(POWER(C9-F9,2) + POWER(D9-G9,2))</f>
        <v>27995.180991202003</v>
      </c>
      <c r="I9" s="3"/>
      <c r="J9" s="3"/>
    </row>
    <row r="10">
      <c r="A10" s="3">
        <f>A9+(360/(2*$B$2))</f>
        <v>60</v>
      </c>
      <c r="B10" s="3">
        <f t="shared" ref="B10:B14" si="7">($B$3*$B$4)/(SQRT(POWER($B$4*COS(RADIANS(A10)),2) + POWER($B$3*SIN(RADIANS(A10)),2)))</f>
        <v>16366.34176769943</v>
      </c>
      <c r="C10" s="3">
        <f t="shared" ref="C10:C14" si="8">$B10*COS(RADIANS($A10))</f>
        <v>8183.170883849717</v>
      </c>
      <c r="D10" s="3">
        <f t="shared" ref="D10:D14" si="9">$B10*SIN(RADIANS($A10))</f>
        <v>14173.667737846023</v>
      </c>
      <c r="F10" s="3"/>
      <c r="G10" s="3"/>
      <c r="H10" s="3"/>
      <c r="I10" s="3"/>
      <c r="J10" s="3"/>
    </row>
    <row r="11">
      <c r="A11" s="3">
        <f t="shared" ref="A11:A14" si="10">A10+(360/(2*$B$2))</f>
        <v>120</v>
      </c>
      <c r="B11" s="3">
        <f t="shared" si="7"/>
        <v>16366.341767699427</v>
      </c>
      <c r="C11" s="3">
        <f t="shared" si="8"/>
        <v>-8183.1708838497098</v>
      </c>
      <c r="D11" s="3">
        <f t="shared" si="9"/>
        <v>14173.667737846021</v>
      </c>
      <c r="F11" s="3">
        <f t="shared" ref="F10:F14" si="11">IFERROR((((C11^2 + D11^2 - C12^2 - D12^2)-(((2*D11 - 2*D12)*(C11^2 + D11^2 - C13^2 - D13^2))/(2*D11 - 2*D13)))/((2*C11 - 2*C12) - ((2*D11 - 2*D12)*(2*C11-2*C13))/(2*D11-2*D13))),0)</f>
        <v>-10618.614682831911</v>
      </c>
      <c r="G11" s="3">
        <f t="shared" ref="G10:G14" si="12">IFERROR(((C11^2 + D11^2 - C13^2 -D13^2)/(2*D11 - 2*D13))-(F11*((2*C11-2*C13)/(2*D11 - 2*D13))),0)</f>
        <v>2.1413027408401841e-012</v>
      </c>
      <c r="H11" s="3">
        <f t="shared" ref="H10:H14" si="13">SQRT(POWER(C11-F11,2) + POWER(D11-G11,2))</f>
        <v>14381.385317168091</v>
      </c>
      <c r="I11" s="3"/>
      <c r="J11" s="3"/>
    </row>
    <row r="12">
      <c r="A12" s="3">
        <f t="shared" si="10"/>
        <v>180</v>
      </c>
      <c r="B12" s="3">
        <f t="shared" si="7"/>
        <v>25000</v>
      </c>
      <c r="C12" s="3">
        <f t="shared" si="8"/>
        <v>-25000</v>
      </c>
      <c r="D12" s="3">
        <f t="shared" si="9"/>
        <v>3.06287113727155e-012</v>
      </c>
      <c r="F12" s="3"/>
      <c r="G12" s="3"/>
      <c r="H12" s="3"/>
      <c r="I12" s="3"/>
      <c r="J12" s="3"/>
    </row>
    <row r="13">
      <c r="A13" s="3">
        <f t="shared" si="10"/>
        <v>240</v>
      </c>
      <c r="B13" s="3">
        <f t="shared" si="7"/>
        <v>16366.34176769943</v>
      </c>
      <c r="C13" s="3">
        <f t="shared" si="8"/>
        <v>-8183.1708838497225</v>
      </c>
      <c r="D13" s="3">
        <f t="shared" si="9"/>
        <v>-14173.667737846019</v>
      </c>
      <c r="F13" s="3">
        <f t="shared" si="11"/>
        <v>3.7109933796213394e-012</v>
      </c>
      <c r="G13" s="3">
        <f t="shared" si="12"/>
        <v>12598.81576697423</v>
      </c>
      <c r="H13" s="3">
        <f t="shared" si="13"/>
        <v>27995.180991202011</v>
      </c>
      <c r="I13" s="3"/>
      <c r="J13" s="3"/>
    </row>
    <row r="14">
      <c r="A14" s="3">
        <f t="shared" si="10"/>
        <v>300</v>
      </c>
      <c r="B14" s="3">
        <f t="shared" si="7"/>
        <v>16366.34176769943</v>
      </c>
      <c r="C14" s="3">
        <f t="shared" si="8"/>
        <v>8183.170883849717</v>
      </c>
      <c r="D14" s="3">
        <f t="shared" si="9"/>
        <v>-14173.667737846023</v>
      </c>
      <c r="F14" s="3"/>
      <c r="G14" s="3"/>
      <c r="H14" s="3"/>
      <c r="I14" s="3"/>
      <c r="J14" s="3"/>
    </row>
    <row r="15">
      <c r="A15" s="3"/>
      <c r="B15" s="3"/>
      <c r="C15" s="3">
        <f>C9</f>
        <v>25000</v>
      </c>
      <c r="D15" s="3">
        <f>D9</f>
        <v>0</v>
      </c>
    </row>
    <row r="16">
      <c r="A16" s="3"/>
      <c r="B16" s="3"/>
      <c r="C16" s="3">
        <f t="shared" ref="C16:D20" si="14">C10</f>
        <v>8183.170883849717</v>
      </c>
      <c r="D16" s="3">
        <f t="shared" si="14"/>
        <v>14173.667737846023</v>
      </c>
    </row>
    <row r="17">
      <c r="A17" s="3"/>
      <c r="B17" s="3"/>
      <c r="C17" s="3">
        <f t="shared" si="14"/>
        <v>-8183.1708838497098</v>
      </c>
      <c r="D17" s="3">
        <f t="shared" si="14"/>
        <v>14173.667737846021</v>
      </c>
    </row>
    <row r="18">
      <c r="A18" s="3"/>
      <c r="B18" s="3"/>
      <c r="C18" s="3">
        <f t="shared" si="14"/>
        <v>-25000</v>
      </c>
      <c r="D18" s="3">
        <f t="shared" si="14"/>
        <v>3.06287113727155e-012</v>
      </c>
    </row>
    <row r="19">
      <c r="A19" s="3"/>
      <c r="B19" s="3"/>
      <c r="C19" s="3">
        <f t="shared" si="14"/>
        <v>-8183.1708838497225</v>
      </c>
      <c r="D19" s="3">
        <f t="shared" si="14"/>
        <v>-14173.667737846019</v>
      </c>
    </row>
    <row r="20">
      <c r="A20" s="3"/>
      <c r="B20" s="3"/>
      <c r="C20" s="3">
        <f t="shared" si="14"/>
        <v>8183.170883849717</v>
      </c>
      <c r="D20" s="3">
        <f t="shared" si="14"/>
        <v>-14173.667737846023</v>
      </c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E26" s="3"/>
    </row>
  </sheetData>
  <mergeCells count="3">
    <mergeCell ref="A1:D1"/>
    <mergeCell ref="A7:D7"/>
    <mergeCell ref="F7:J7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revision>1</cp:revision>
  <dcterms:created xsi:type="dcterms:W3CDTF">2021-06-03T19:33:33Z</dcterms:created>
  <dcterms:modified xsi:type="dcterms:W3CDTF">2021-06-05T18:26:05Z</dcterms:modified>
</cp:coreProperties>
</file>