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21D80\EXCELCNV\f42b0937-84a9-430c-aeae-10dcc61f8597\"/>
    </mc:Choice>
  </mc:AlternateContent>
  <xr:revisionPtr revIDLastSave="0" documentId="8_{9AE1EFA0-AC78-468B-8A28-008AB3378BBD}" xr6:coauthVersionLast="47" xr6:coauthVersionMax="47" xr10:uidLastSave="{00000000-0000-0000-0000-000000000000}"/>
  <bookViews>
    <workbookView xWindow="-60" yWindow="-60" windowWidth="15480" windowHeight="11640" xr2:uid="{AACB1AB5-D961-419D-A5CB-F3610F35BBC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3" i="1" l="1" a="1"/>
  <c r="AA80" i="1" s="1"/>
  <c r="V43" i="1"/>
  <c r="AD264" i="1" a="1"/>
  <c r="AD264" i="1"/>
  <c r="AF264" i="1" s="1" a="1"/>
  <c r="AF264" i="1" s="1"/>
  <c r="AE264" i="1" a="1"/>
  <c r="AE264" i="1"/>
  <c r="P2" i="1"/>
  <c r="U2" i="1"/>
  <c r="S4" i="1"/>
  <c r="S6" i="1" a="1"/>
  <c r="S6" i="1"/>
  <c r="AB2" i="1" a="1"/>
  <c r="AB2" i="1"/>
  <c r="R4" i="1" a="1"/>
  <c r="R4" i="1"/>
  <c r="R2" i="1"/>
  <c r="Q2" i="1"/>
  <c r="S2" i="1" s="1"/>
  <c r="AB19" i="1"/>
  <c r="O2" i="1"/>
  <c r="I79" i="1"/>
  <c r="I104" i="1"/>
  <c r="I137" i="1"/>
  <c r="I152" i="1"/>
  <c r="I153" i="1"/>
  <c r="I171" i="1"/>
  <c r="I174" i="1"/>
  <c r="I191" i="1"/>
  <c r="I216" i="1"/>
  <c r="I237" i="1"/>
  <c r="I238" i="1"/>
  <c r="I286" i="1"/>
  <c r="I297" i="1"/>
  <c r="I333" i="1"/>
  <c r="I352" i="1"/>
  <c r="I385" i="1"/>
  <c r="I405" i="1"/>
  <c r="I418" i="1"/>
  <c r="I467" i="1"/>
  <c r="I468" i="1"/>
  <c r="I551" i="1"/>
  <c r="I554" i="1"/>
  <c r="I565" i="1"/>
  <c r="I675" i="1"/>
  <c r="I676" i="1"/>
  <c r="I678" i="1"/>
  <c r="I750" i="1"/>
  <c r="I781" i="1"/>
  <c r="I791" i="1"/>
  <c r="I849" i="1"/>
  <c r="I874" i="1"/>
  <c r="I941" i="1"/>
  <c r="I944" i="1"/>
  <c r="I972" i="1"/>
  <c r="I981" i="1"/>
  <c r="I1027" i="1"/>
  <c r="I1039" i="1"/>
  <c r="I1045" i="1"/>
  <c r="I1053" i="1"/>
  <c r="I1056" i="1"/>
  <c r="I1057" i="1"/>
  <c r="I1079" i="1"/>
  <c r="I1080" i="1"/>
  <c r="I1114" i="1"/>
  <c r="I1122" i="1"/>
  <c r="I1132" i="1"/>
  <c r="I1180" i="1"/>
  <c r="I1219" i="1"/>
  <c r="I1249" i="1"/>
  <c r="I1274" i="1"/>
  <c r="I1387" i="1"/>
  <c r="I1449" i="1"/>
  <c r="I1470" i="1"/>
  <c r="I1479" i="1"/>
  <c r="I1480" i="1"/>
  <c r="I1488" i="1"/>
  <c r="I1489" i="1"/>
  <c r="I1496" i="1"/>
  <c r="I1521" i="1"/>
  <c r="I1525" i="1"/>
  <c r="I1530" i="1"/>
  <c r="I1550" i="1"/>
  <c r="I1626" i="1"/>
  <c r="I1629" i="1"/>
  <c r="I1688" i="1"/>
  <c r="I1720" i="1"/>
  <c r="I1789" i="1"/>
  <c r="I1846" i="1"/>
  <c r="I1851" i="1"/>
  <c r="I1885" i="1"/>
  <c r="I1924" i="1"/>
  <c r="I1929" i="1"/>
  <c r="I1939" i="1"/>
  <c r="I1942" i="1"/>
  <c r="I1958" i="1"/>
  <c r="I1989" i="1"/>
  <c r="I2046" i="1"/>
  <c r="I2051" i="1"/>
  <c r="I2100" i="1"/>
  <c r="I2110" i="1"/>
  <c r="I2111" i="1"/>
  <c r="I2126" i="1"/>
  <c r="I2141" i="1"/>
  <c r="I2144" i="1"/>
  <c r="I2156" i="1"/>
  <c r="I2168" i="1"/>
  <c r="I2195" i="1"/>
  <c r="I2217" i="1"/>
  <c r="I2250" i="1"/>
  <c r="I2316" i="1"/>
  <c r="I2333" i="1"/>
  <c r="I2350" i="1"/>
  <c r="I2351" i="1"/>
  <c r="I2363" i="1"/>
  <c r="I2395" i="1"/>
  <c r="I2423" i="1"/>
  <c r="I2473" i="1"/>
  <c r="I2481" i="1"/>
  <c r="I2547" i="1"/>
  <c r="I2563" i="1"/>
  <c r="I2648" i="1"/>
  <c r="I2673" i="1"/>
  <c r="I2682" i="1"/>
  <c r="I2697" i="1"/>
  <c r="I2714" i="1"/>
  <c r="I2744" i="1"/>
  <c r="I2800" i="1"/>
  <c r="I2849" i="1"/>
  <c r="I2861" i="1"/>
  <c r="I2871" i="1"/>
  <c r="I2896" i="1"/>
  <c r="I2906" i="1"/>
  <c r="I2907" i="1"/>
  <c r="I2925" i="1"/>
  <c r="I2958" i="1"/>
  <c r="I3007" i="1"/>
  <c r="I3039" i="1"/>
  <c r="I3044" i="1"/>
  <c r="I3116" i="1"/>
  <c r="I3183" i="1"/>
  <c r="I3214" i="1"/>
  <c r="I3220" i="1"/>
  <c r="I3274" i="1"/>
  <c r="I3306" i="1"/>
  <c r="I3309" i="1"/>
  <c r="I3353" i="1"/>
  <c r="I3370" i="1"/>
  <c r="I3373" i="1"/>
  <c r="I3401" i="1"/>
  <c r="I3471" i="1"/>
  <c r="I3510" i="1"/>
  <c r="I3512" i="1"/>
  <c r="I3526" i="1"/>
  <c r="I3529" i="1"/>
  <c r="I3530" i="1"/>
  <c r="I3596" i="1"/>
  <c r="I3618" i="1"/>
  <c r="I3639" i="1"/>
  <c r="I3651" i="1"/>
  <c r="I3653" i="1"/>
  <c r="I3681" i="1"/>
  <c r="I3696" i="1"/>
  <c r="I3751" i="1"/>
  <c r="I3763" i="1"/>
  <c r="I3819" i="1"/>
  <c r="I3841" i="1"/>
  <c r="I3856" i="1"/>
  <c r="I3897" i="1"/>
  <c r="I3917" i="1"/>
  <c r="I3942" i="1"/>
  <c r="I3973" i="1"/>
  <c r="I3997" i="1"/>
  <c r="I4029" i="1"/>
  <c r="I4063" i="1"/>
  <c r="I4072" i="1"/>
  <c r="I4073" i="1"/>
  <c r="I4079" i="1"/>
  <c r="I4081" i="1"/>
  <c r="I4102" i="1"/>
  <c r="I4212" i="1"/>
  <c r="I4220" i="1"/>
  <c r="I4236" i="1"/>
  <c r="I4241" i="1"/>
  <c r="I4251" i="1"/>
  <c r="I4266" i="1"/>
  <c r="I4267" i="1"/>
  <c r="I4280" i="1"/>
  <c r="I4415" i="1"/>
  <c r="I4416" i="1"/>
  <c r="I4438" i="1"/>
  <c r="I4447" i="1"/>
  <c r="I4453" i="1"/>
  <c r="I4462" i="1"/>
  <c r="I4495" i="1"/>
  <c r="I4527" i="1"/>
  <c r="I4579" i="1"/>
  <c r="I4596" i="1"/>
  <c r="I4608" i="1"/>
  <c r="I4637" i="1"/>
  <c r="I4645" i="1"/>
  <c r="I4651" i="1"/>
  <c r="I4661" i="1"/>
  <c r="I4722" i="1"/>
  <c r="I4727" i="1"/>
  <c r="I4740" i="1"/>
  <c r="I4746" i="1"/>
  <c r="I4777" i="1"/>
  <c r="I4794" i="1"/>
  <c r="I4888" i="1"/>
  <c r="I4889" i="1"/>
  <c r="I4903" i="1"/>
  <c r="I4912" i="1"/>
  <c r="I4935" i="1"/>
  <c r="I4984" i="1"/>
  <c r="I4985" i="1"/>
  <c r="I5040" i="1"/>
  <c r="I5079" i="1"/>
  <c r="I5101" i="1"/>
  <c r="I5109" i="1"/>
  <c r="I5113" i="1"/>
  <c r="I5201" i="1"/>
  <c r="I5212" i="1"/>
  <c r="I5214" i="1"/>
  <c r="I5217" i="1"/>
  <c r="I5238" i="1"/>
  <c r="I5266" i="1"/>
  <c r="I5301" i="1"/>
  <c r="I5305" i="1"/>
  <c r="I5306" i="1"/>
  <c r="I5314" i="1"/>
  <c r="I5320" i="1"/>
  <c r="I5327" i="1"/>
  <c r="I5331" i="1"/>
  <c r="I5391" i="1"/>
  <c r="I5394" i="1"/>
  <c r="I5414" i="1"/>
  <c r="I5445" i="1"/>
  <c r="I5454" i="1"/>
  <c r="I5462" i="1"/>
  <c r="I5483" i="1"/>
  <c r="I5503" i="1"/>
  <c r="I5550" i="1"/>
  <c r="I5562" i="1"/>
  <c r="I5567" i="1"/>
  <c r="I5616" i="1"/>
  <c r="I5652" i="1"/>
  <c r="I5684" i="1"/>
  <c r="I5685" i="1"/>
  <c r="I5687" i="1"/>
  <c r="I5704" i="1"/>
  <c r="I5732" i="1"/>
  <c r="I5763" i="1"/>
  <c r="I5778" i="1"/>
  <c r="I5795" i="1"/>
  <c r="I5820" i="1"/>
  <c r="I5831" i="1"/>
  <c r="I5837" i="1"/>
  <c r="I5892" i="1"/>
  <c r="I5902" i="1"/>
  <c r="I5981" i="1"/>
  <c r="I6004" i="1"/>
  <c r="I6074" i="1"/>
  <c r="I6086" i="1"/>
  <c r="I6094" i="1"/>
  <c r="I6117" i="1"/>
  <c r="I6135" i="1"/>
  <c r="I6162" i="1"/>
  <c r="I6170" i="1"/>
  <c r="I6187" i="1"/>
  <c r="I6200" i="1"/>
  <c r="I6215" i="1"/>
  <c r="I6246" i="1"/>
  <c r="I6249" i="1"/>
  <c r="I6265" i="1"/>
  <c r="I6266" i="1"/>
  <c r="I6317" i="1"/>
  <c r="I6354" i="1"/>
  <c r="I6369" i="1"/>
  <c r="I6427" i="1"/>
  <c r="I6479" i="1"/>
  <c r="I6502" i="1"/>
  <c r="I6549" i="1"/>
  <c r="I6566" i="1"/>
  <c r="I6582" i="1"/>
  <c r="I6590" i="1"/>
  <c r="I6600" i="1"/>
  <c r="I6618" i="1"/>
  <c r="I6672" i="1"/>
  <c r="I6673" i="1"/>
  <c r="I6685" i="1"/>
  <c r="I6686" i="1"/>
  <c r="I6713" i="1"/>
  <c r="I6714" i="1"/>
  <c r="I6754" i="1"/>
  <c r="I6824" i="1"/>
  <c r="I6883" i="1"/>
  <c r="I6918" i="1"/>
  <c r="I6930" i="1"/>
  <c r="I6981" i="1"/>
  <c r="I7049" i="1"/>
  <c r="I7076" i="1"/>
  <c r="I7087" i="1"/>
  <c r="I7095" i="1"/>
  <c r="I7096" i="1"/>
  <c r="I7106" i="1"/>
  <c r="I7120" i="1"/>
  <c r="I7122" i="1"/>
  <c r="I7123" i="1"/>
  <c r="I7136" i="1"/>
  <c r="I7302" i="1"/>
  <c r="I7308" i="1"/>
  <c r="I7329" i="1"/>
  <c r="I7336" i="1"/>
  <c r="I7342" i="1"/>
  <c r="I7347" i="1"/>
  <c r="I7350" i="1"/>
  <c r="I7383" i="1"/>
  <c r="I7419" i="1"/>
  <c r="I7433" i="1"/>
  <c r="I7441" i="1"/>
  <c r="I7450" i="1"/>
  <c r="I7463" i="1"/>
  <c r="I7470" i="1"/>
  <c r="I7502" i="1"/>
  <c r="I7528" i="1"/>
  <c r="I7539" i="1"/>
  <c r="I7603" i="1"/>
  <c r="I7633" i="1"/>
  <c r="I7723" i="1"/>
  <c r="I7757" i="1"/>
  <c r="I7766" i="1"/>
  <c r="I7784" i="1"/>
  <c r="I7803" i="1"/>
  <c r="I7852" i="1"/>
  <c r="I7896" i="1"/>
  <c r="I7911" i="1"/>
  <c r="I7947" i="1"/>
  <c r="I7995" i="1"/>
  <c r="I8008" i="1"/>
  <c r="I8089" i="1"/>
  <c r="I8108" i="1"/>
  <c r="I8130" i="1"/>
  <c r="I8174" i="1"/>
  <c r="I8220" i="1"/>
  <c r="I8234" i="1"/>
  <c r="I8274" i="1"/>
  <c r="I8283" i="1"/>
  <c r="I8284" i="1"/>
  <c r="I8289" i="1"/>
  <c r="I8290" i="1"/>
  <c r="I8298" i="1"/>
  <c r="I8303" i="1"/>
  <c r="I8308" i="1"/>
  <c r="I8315" i="1"/>
  <c r="I8369" i="1"/>
  <c r="I8449" i="1"/>
  <c r="I8509" i="1"/>
  <c r="I8532" i="1"/>
  <c r="I8616" i="1"/>
  <c r="I8619" i="1"/>
  <c r="I8636" i="1"/>
  <c r="I8666" i="1"/>
  <c r="I8684" i="1"/>
  <c r="I8688" i="1"/>
  <c r="I8696" i="1"/>
  <c r="I8730" i="1"/>
  <c r="I8897" i="1"/>
  <c r="I8909" i="1"/>
  <c r="I8916" i="1"/>
  <c r="I8922" i="1"/>
  <c r="I8929" i="1"/>
  <c r="I9005" i="1"/>
  <c r="I9071" i="1"/>
  <c r="I9085" i="1"/>
  <c r="I9136" i="1"/>
  <c r="I9138" i="1"/>
  <c r="I9142" i="1"/>
  <c r="I9161" i="1"/>
  <c r="I9202" i="1"/>
  <c r="I9206" i="1"/>
  <c r="I9219" i="1"/>
  <c r="I9230" i="1"/>
  <c r="I9258" i="1"/>
  <c r="I9314" i="1"/>
  <c r="I9315" i="1"/>
  <c r="I9333" i="1"/>
  <c r="I9341" i="1"/>
  <c r="I9345" i="1"/>
  <c r="I9347" i="1"/>
  <c r="I9361" i="1"/>
  <c r="I9410" i="1"/>
  <c r="I9449" i="1"/>
  <c r="I9463" i="1"/>
  <c r="I9469" i="1"/>
  <c r="I9473" i="1"/>
  <c r="I9492" i="1"/>
  <c r="I9523" i="1"/>
  <c r="I9526" i="1"/>
  <c r="I9534" i="1"/>
  <c r="I9550" i="1"/>
  <c r="I9557" i="1"/>
  <c r="I9589" i="1"/>
  <c r="I9603" i="1"/>
  <c r="I9663" i="1"/>
  <c r="I9665" i="1"/>
  <c r="I9667" i="1"/>
  <c r="I9678" i="1"/>
  <c r="I9693" i="1"/>
  <c r="I9705" i="1"/>
  <c r="I9719" i="1"/>
  <c r="I9733" i="1"/>
  <c r="I9751" i="1"/>
  <c r="I9753" i="1"/>
  <c r="I9760" i="1"/>
  <c r="I9765" i="1"/>
  <c r="I9797" i="1"/>
  <c r="I9805" i="1"/>
  <c r="I9808" i="1"/>
  <c r="I9829" i="1"/>
  <c r="I9839" i="1"/>
  <c r="I9869" i="1"/>
  <c r="I9877" i="1"/>
  <c r="I9885" i="1"/>
  <c r="I9907" i="1"/>
  <c r="I9914" i="1"/>
  <c r="I9924" i="1"/>
  <c r="I9977" i="1"/>
  <c r="AG3" i="1" l="1" a="1"/>
  <c r="AG3" i="1" s="1"/>
  <c r="AH3" i="1" l="1" a="1"/>
  <c r="AH3" i="1" s="1"/>
  <c r="O5" i="1" a="1"/>
  <c r="O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<sst xmlns="http://schemas.openxmlformats.org/spreadsheetml/2006/main" count="78804" uniqueCount="48751">
  <si>
    <t>Index</t>
  </si>
  <si>
    <t>Customer Id</t>
  </si>
  <si>
    <t>First Name</t>
  </si>
  <si>
    <t>Last Name</t>
  </si>
  <si>
    <t>Company</t>
  </si>
  <si>
    <t>City</t>
  </si>
  <si>
    <t>Country</t>
  </si>
  <si>
    <t>Revenue</t>
  </si>
  <si>
    <t>Phone 1</t>
  </si>
  <si>
    <t>Email</t>
  </si>
  <si>
    <t>Subscription Date</t>
  </si>
  <si>
    <t>Which countries are the customers from?</t>
  </si>
  <si>
    <t>How many customers are from Canada?</t>
  </si>
  <si>
    <t>How many Customers are from Mexico?</t>
  </si>
  <si>
    <t>How Many customers are from United States of America?</t>
  </si>
  <si>
    <t>How many Customers are from North America?</t>
  </si>
  <si>
    <t>How many customers from Italy?</t>
  </si>
  <si>
    <t>What countries are the customers with the first name Danny from?</t>
  </si>
  <si>
    <t>EB54EF1154C3A78</t>
  </si>
  <si>
    <t>Heather</t>
  </si>
  <si>
    <t>Callahan</t>
  </si>
  <si>
    <t>Mosley-David</t>
  </si>
  <si>
    <t>Lake Jeffborough</t>
  </si>
  <si>
    <t>Norway</t>
  </si>
  <si>
    <t>043-797-5229</t>
  </si>
  <si>
    <t>urangel@espinoza-francis.net</t>
  </si>
  <si>
    <t># of Customers</t>
  </si>
  <si>
    <t>What are some of the countries with the most Customers?</t>
  </si>
  <si>
    <t>10dAcafEBbA5FcA</t>
  </si>
  <si>
    <t>Kristina</t>
  </si>
  <si>
    <t>Ferrell</t>
  </si>
  <si>
    <t>Horn, Shepard and Watson</t>
  </si>
  <si>
    <t>Aaronville</t>
  </si>
  <si>
    <t>Andorra</t>
  </si>
  <si>
    <t>932-062-1802</t>
  </si>
  <si>
    <t>xreese@hall-donovan.com</t>
  </si>
  <si>
    <t>What percentage of customers are from North America?</t>
  </si>
  <si>
    <t>[Below will use the Countifs added together to find the answer]</t>
  </si>
  <si>
    <t>67DAB15Ebe4BE4a</t>
  </si>
  <si>
    <t>Briana</t>
  </si>
  <si>
    <t>Andersen</t>
  </si>
  <si>
    <t>Irwin-Oneal</t>
  </si>
  <si>
    <t>East Jordan</t>
  </si>
  <si>
    <t>Nepal</t>
  </si>
  <si>
    <t>haleybraun@blevins-sexton.com</t>
  </si>
  <si>
    <t>Which country has the most revenue?</t>
  </si>
  <si>
    <t>6d350C5E5eDB4EE</t>
  </si>
  <si>
    <t>Patty</t>
  </si>
  <si>
    <t>Ponce</t>
  </si>
  <si>
    <t>Richardson Group</t>
  </si>
  <si>
    <t>East Kristintown</t>
  </si>
  <si>
    <t>Northern Mariana Islands</t>
  </si>
  <si>
    <t>302.398.3833</t>
  </si>
  <si>
    <t>hohailey@anthony.com</t>
  </si>
  <si>
    <t>[More concise formula]</t>
  </si>
  <si>
    <t>5820deAdCF23EFe</t>
  </si>
  <si>
    <t>Kathleen</t>
  </si>
  <si>
    <t>Mccormick</t>
  </si>
  <si>
    <t>Carson-Burch</t>
  </si>
  <si>
    <t>Andresmouth</t>
  </si>
  <si>
    <t>Macao</t>
  </si>
  <si>
    <t>001-184-153-9683x1497</t>
  </si>
  <si>
    <t>alvaradojesse@rangel-shields.com</t>
  </si>
  <si>
    <t>E1CDEaC63fDd5aA</t>
  </si>
  <si>
    <t>Trevor</t>
  </si>
  <si>
    <t>Lee</t>
  </si>
  <si>
    <t>Maddox Group</t>
  </si>
  <si>
    <t>Lake Madelineburgh</t>
  </si>
  <si>
    <t>Senegal</t>
  </si>
  <si>
    <t>+1-134-348-0265x9132</t>
  </si>
  <si>
    <t>briangriffin@chang.org</t>
  </si>
  <si>
    <t>Canada</t>
  </si>
  <si>
    <t>3e1187fCcebC8d2</t>
  </si>
  <si>
    <t>Mathew</t>
  </si>
  <si>
    <t>Hoffman</t>
  </si>
  <si>
    <t>Bender, Pittman and Kidd</t>
  </si>
  <si>
    <t>West Ralph</t>
  </si>
  <si>
    <t>Uzbekistan</t>
  </si>
  <si>
    <t>842.380.1168</t>
  </si>
  <si>
    <t>bauergerald@morrison.com</t>
  </si>
  <si>
    <t>Mexico</t>
  </si>
  <si>
    <t>47C5cEE243c9A7b</t>
  </si>
  <si>
    <t>Glenn</t>
  </si>
  <si>
    <t>Wiggins</t>
  </si>
  <si>
    <t>Glenn-Harvey</t>
  </si>
  <si>
    <t>Ambershire</t>
  </si>
  <si>
    <t>Falkland Islands (Malvinas)</t>
  </si>
  <si>
    <t>245-207-5608x563</t>
  </si>
  <si>
    <t>changkellie@howell.com</t>
  </si>
  <si>
    <t>United States of America</t>
  </si>
  <si>
    <t>cacaD68a5e4BF4b</t>
  </si>
  <si>
    <t>Bruce</t>
  </si>
  <si>
    <t>Payne</t>
  </si>
  <si>
    <t>Arroyo, Cain and Hudson</t>
  </si>
  <si>
    <t>Barrettview</t>
  </si>
  <si>
    <t>Zimbabwe</t>
  </si>
  <si>
    <t>391.313.4649x42910</t>
  </si>
  <si>
    <t>mayerjerome@hurst-graham.net</t>
  </si>
  <si>
    <t>436b9c41cfb1fa3</t>
  </si>
  <si>
    <t>Brendan</t>
  </si>
  <si>
    <t>Franco</t>
  </si>
  <si>
    <t>Schaefer, Blair and Shaffer</t>
  </si>
  <si>
    <t>New Rickey</t>
  </si>
  <si>
    <t>Ukraine</t>
  </si>
  <si>
    <t>001-315-224-3556</t>
  </si>
  <si>
    <t>kentryan@stone-oneill.com</t>
  </si>
  <si>
    <t>9653ca648e2E414</t>
  </si>
  <si>
    <t>Martin</t>
  </si>
  <si>
    <t>Hawkins</t>
  </si>
  <si>
    <t>Lopez Inc</t>
  </si>
  <si>
    <t>Lake Bobton</t>
  </si>
  <si>
    <t>Mauritania</t>
  </si>
  <si>
    <t>001-402-567-1320</t>
  </si>
  <si>
    <t>danielbuckley@hatfield.info</t>
  </si>
  <si>
    <t>e586A2D67bcdB48</t>
  </si>
  <si>
    <t>Sara</t>
  </si>
  <si>
    <t>Shaffer</t>
  </si>
  <si>
    <t>Dudley, Coleman and Green</t>
  </si>
  <si>
    <t>Orrland</t>
  </si>
  <si>
    <t>Gambia</t>
  </si>
  <si>
    <t>gabrielaleach@rose.net</t>
  </si>
  <si>
    <t>c388ECa44FFe37c</t>
  </si>
  <si>
    <t>Dave</t>
  </si>
  <si>
    <t>Moran</t>
  </si>
  <si>
    <t>Harrell-Donovan</t>
  </si>
  <si>
    <t>South Elizabeth</t>
  </si>
  <si>
    <t>Sweden</t>
  </si>
  <si>
    <t>575.006.7250x9748</t>
  </si>
  <si>
    <t>cartermallory@chung.com</t>
  </si>
  <si>
    <t>f8dddbf9CD6FF92</t>
  </si>
  <si>
    <t>Glen</t>
  </si>
  <si>
    <t>Hammond</t>
  </si>
  <si>
    <t>Schaefer, Chung and Lin</t>
  </si>
  <si>
    <t>Pamelatown</t>
  </si>
  <si>
    <t>Netherlands</t>
  </si>
  <si>
    <t>001-887-543-3745x055</t>
  </si>
  <si>
    <t>lweeks@hooper.org</t>
  </si>
  <si>
    <t>86Df56BFCc0a7CA</t>
  </si>
  <si>
    <t>Catherine</t>
  </si>
  <si>
    <t>Blackwell</t>
  </si>
  <si>
    <t>Mack, Garcia and Schaefer</t>
  </si>
  <si>
    <t>Lake Seth</t>
  </si>
  <si>
    <t>Dominican Republic</t>
  </si>
  <si>
    <t>001-915-961-8896x5744</t>
  </si>
  <si>
    <t>calhounalisha@hardin.net</t>
  </si>
  <si>
    <t>2cfDE68A372cC7A</t>
  </si>
  <si>
    <t>Larry</t>
  </si>
  <si>
    <t>Newton</t>
  </si>
  <si>
    <t>Downs PLC</t>
  </si>
  <si>
    <t>Mannstad</t>
  </si>
  <si>
    <t>Belize</t>
  </si>
  <si>
    <t>(216)514-1412</t>
  </si>
  <si>
    <t>ypayne@gaines.biz</t>
  </si>
  <si>
    <t>14CBc0BDfbE6FEA</t>
  </si>
  <si>
    <t>Danny</t>
  </si>
  <si>
    <t>Archer</t>
  </si>
  <si>
    <t>Castro, Haney and Hanna</t>
  </si>
  <si>
    <t>East Diamond</t>
  </si>
  <si>
    <t>Cook Islands</t>
  </si>
  <si>
    <t>nwu@brady-chen.com</t>
  </si>
  <si>
    <t>How many customers have the first name Danny?</t>
  </si>
  <si>
    <t>48b3ACBfD6A5cdC</t>
  </si>
  <si>
    <t>Kim</t>
  </si>
  <si>
    <t>Griffin</t>
  </si>
  <si>
    <t>Tyler-Levine</t>
  </si>
  <si>
    <t>New Gwendolyn</t>
  </si>
  <si>
    <t>Saint Kitts and Nevis</t>
  </si>
  <si>
    <t>597.367.9499x5429</t>
  </si>
  <si>
    <t>harold11@mullen.org</t>
  </si>
  <si>
    <t>dB52fA7Bec665C1</t>
  </si>
  <si>
    <t>Kristin</t>
  </si>
  <si>
    <t>Valencia</t>
  </si>
  <si>
    <t>Liu-Douglas</t>
  </si>
  <si>
    <t>Martinezstad</t>
  </si>
  <si>
    <t>French Southern Territories</t>
  </si>
  <si>
    <t>443-671-1725x7073</t>
  </si>
  <si>
    <t>andrewsanders@marks.com</t>
  </si>
  <si>
    <t>e99DcfDaDac8a06</t>
  </si>
  <si>
    <t>Hannah</t>
  </si>
  <si>
    <t>Ramsey</t>
  </si>
  <si>
    <t>Hicks-Duran</t>
  </si>
  <si>
    <t>Port Adrianport</t>
  </si>
  <si>
    <t>Singapore</t>
  </si>
  <si>
    <t>(822)795-8754x29384</t>
  </si>
  <si>
    <t>amy99@booker.com</t>
  </si>
  <si>
    <t>28D7BcC82d076F2</t>
  </si>
  <si>
    <t>Barry</t>
  </si>
  <si>
    <t>Meadows</t>
  </si>
  <si>
    <t>Weiss, King and Morrison</t>
  </si>
  <si>
    <t>Wallston</t>
  </si>
  <si>
    <t>Congo</t>
  </si>
  <si>
    <t>629.168.7457</t>
  </si>
  <si>
    <t>basschristian@faulkner.com</t>
  </si>
  <si>
    <t>Beb0D2e4BA54a51</t>
  </si>
  <si>
    <t>Roy</t>
  </si>
  <si>
    <t>Brock</t>
  </si>
  <si>
    <t>Becker-Woodard</t>
  </si>
  <si>
    <t>Port Martha</t>
  </si>
  <si>
    <t>001-102-869-0189x1414</t>
  </si>
  <si>
    <t>ldelacruz@spence.com</t>
  </si>
  <si>
    <t>EFe791B6Ce06A1A</t>
  </si>
  <si>
    <t>Patricia</t>
  </si>
  <si>
    <t>Pope</t>
  </si>
  <si>
    <t>Zavala-Garcia</t>
  </si>
  <si>
    <t>East Johnnystad</t>
  </si>
  <si>
    <t>Tonga</t>
  </si>
  <si>
    <t>775.341.8738x21724</t>
  </si>
  <si>
    <t>hayleyritter@price.net</t>
  </si>
  <si>
    <t>Ebe45ac4Ae5e20C</t>
  </si>
  <si>
    <t>Alan</t>
  </si>
  <si>
    <t>Stanton</t>
  </si>
  <si>
    <t>Munoz and Sons</t>
  </si>
  <si>
    <t>Lake Isaiahview</t>
  </si>
  <si>
    <t>Costa Rica</t>
  </si>
  <si>
    <t>(510)542-0174x853</t>
  </si>
  <si>
    <t>yhebert@hays-rivera.com</t>
  </si>
  <si>
    <t>E31a9699DF2A0eF</t>
  </si>
  <si>
    <t>Philip</t>
  </si>
  <si>
    <t>Flynn</t>
  </si>
  <si>
    <t>Morton Ltd</t>
  </si>
  <si>
    <t>West Guy</t>
  </si>
  <si>
    <t>Oman</t>
  </si>
  <si>
    <t>881-632-0721x11032</t>
  </si>
  <si>
    <t>austinhobbs@briggs.com</t>
  </si>
  <si>
    <t>0748BdEFeb4834F</t>
  </si>
  <si>
    <t>Mackenzie</t>
  </si>
  <si>
    <t>Williamson</t>
  </si>
  <si>
    <t>Hart-Klein</t>
  </si>
  <si>
    <t>New Maxhaven</t>
  </si>
  <si>
    <t>Saint Helena</t>
  </si>
  <si>
    <t>+1-605-640-1833x70183</t>
  </si>
  <si>
    <t>zramos@haney.org</t>
  </si>
  <si>
    <t>fEB05baEc5ba41d</t>
  </si>
  <si>
    <t>Emily</t>
  </si>
  <si>
    <t>Calderon</t>
  </si>
  <si>
    <t>Todd-Acosta</t>
  </si>
  <si>
    <t>Lake Sallyport</t>
  </si>
  <si>
    <t>Cameroon</t>
  </si>
  <si>
    <t>038.443.6100</t>
  </si>
  <si>
    <t>shelley82@jarvis.com</t>
  </si>
  <si>
    <t>b9B3B5f1ba40FD3</t>
  </si>
  <si>
    <t>Roberta</t>
  </si>
  <si>
    <t>Walton</t>
  </si>
  <si>
    <t>Lamb, Little and Frazier</t>
  </si>
  <si>
    <t>Campbellshire</t>
  </si>
  <si>
    <t>805-974-3346x026</t>
  </si>
  <si>
    <t>sharigriffin@cameron.com</t>
  </si>
  <si>
    <t>Fc0Bb9CEbeE57b0</t>
  </si>
  <si>
    <t>Steve</t>
  </si>
  <si>
    <t>Mack</t>
  </si>
  <si>
    <t>Cooper Ltd</t>
  </si>
  <si>
    <t>Marilyntown</t>
  </si>
  <si>
    <t>Panama</t>
  </si>
  <si>
    <t>(079)726-1523</t>
  </si>
  <si>
    <t>rpace@huynh.com</t>
  </si>
  <si>
    <t>B5e2c7Cc5b2D5C0</t>
  </si>
  <si>
    <t>Pedro</t>
  </si>
  <si>
    <t>Jacobson</t>
  </si>
  <si>
    <t>Hodge-Potts</t>
  </si>
  <si>
    <t>Port Dariushaven</t>
  </si>
  <si>
    <t>Guinea</t>
  </si>
  <si>
    <t>187.217.1436x5325</t>
  </si>
  <si>
    <t>emullins@simpson-christensen.com</t>
  </si>
  <si>
    <t>3D72031D22EB2aC</t>
  </si>
  <si>
    <t>Daniel</t>
  </si>
  <si>
    <t>Harper</t>
  </si>
  <si>
    <t>Gray-Collier</t>
  </si>
  <si>
    <t>Carolinetown</t>
  </si>
  <si>
    <t>Micronesia</t>
  </si>
  <si>
    <t>patricialeach@hernandez.biz</t>
  </si>
  <si>
    <t>84d3FaE8D176217</t>
  </si>
  <si>
    <t>Mayer</t>
  </si>
  <si>
    <t>Serrano, Carr and Hurst</t>
  </si>
  <si>
    <t>West Bernardbury</t>
  </si>
  <si>
    <t>Niger</t>
  </si>
  <si>
    <t>+1-232-090-7002x568</t>
  </si>
  <si>
    <t>mindy15@fuentes.org</t>
  </si>
  <si>
    <t>942FAAB8898c6Fc</t>
  </si>
  <si>
    <t>Jasmine</t>
  </si>
  <si>
    <t>Owens</t>
  </si>
  <si>
    <t>Stafford-Shannon</t>
  </si>
  <si>
    <t>New Ross</t>
  </si>
  <si>
    <t>Bosnia and Herzegovina</t>
  </si>
  <si>
    <t>(685)119-0956</t>
  </si>
  <si>
    <t>jake39@little.com</t>
  </si>
  <si>
    <t>F0EdAbc86aac953</t>
  </si>
  <si>
    <t>Ashley</t>
  </si>
  <si>
    <t>Davies</t>
  </si>
  <si>
    <t>Griffin-Ware</t>
  </si>
  <si>
    <t>Lake Caitlynville</t>
  </si>
  <si>
    <t>Bouvet Island (Bouvetoya)</t>
  </si>
  <si>
    <t>754.390.8594x022</t>
  </si>
  <si>
    <t>mhudson@hardin.com</t>
  </si>
  <si>
    <t>2f4976cc8F8Cf7D</t>
  </si>
  <si>
    <t>Shawn</t>
  </si>
  <si>
    <t>Cruz</t>
  </si>
  <si>
    <t>Daniel and Sons</t>
  </si>
  <si>
    <t>Cardenasport</t>
  </si>
  <si>
    <t>Svalbard &amp; Jan Mayen Islands</t>
  </si>
  <si>
    <t>309-608-9907</t>
  </si>
  <si>
    <t>nlane@kane-pennington.com</t>
  </si>
  <si>
    <t>fDbB79FAB142707</t>
  </si>
  <si>
    <t>Francis</t>
  </si>
  <si>
    <t>Hubbard</t>
  </si>
  <si>
    <t>Barron Group</t>
  </si>
  <si>
    <t>West Makaylaton</t>
  </si>
  <si>
    <t>Seychelles</t>
  </si>
  <si>
    <t>+1-895-654-6918x3859</t>
  </si>
  <si>
    <t>savannah10@simpson.com</t>
  </si>
  <si>
    <t>E75a5870e952cd6</t>
  </si>
  <si>
    <t>Richard</t>
  </si>
  <si>
    <t>Bennett</t>
  </si>
  <si>
    <t>Fuentes LLC</t>
  </si>
  <si>
    <t>West Tamara</t>
  </si>
  <si>
    <t>Cote d'Ivoire</t>
  </si>
  <si>
    <t>795-520-6262x14294</t>
  </si>
  <si>
    <t>cristian16@hill-beard.com</t>
  </si>
  <si>
    <t>4C8E6AA7Ced5BAF</t>
  </si>
  <si>
    <t>Vanessa</t>
  </si>
  <si>
    <t>Hansen</t>
  </si>
  <si>
    <t>Watkins-Romero</t>
  </si>
  <si>
    <t>Kerryburgh</t>
  </si>
  <si>
    <t>+1-134-667-1175x8813</t>
  </si>
  <si>
    <t>jasmineaustin@whitehead.info</t>
  </si>
  <si>
    <t>ec75Fb9C6A0DcF1</t>
  </si>
  <si>
    <t>Joyce</t>
  </si>
  <si>
    <t>Foster</t>
  </si>
  <si>
    <t>Randolph LLC</t>
  </si>
  <si>
    <t>Nataliestad</t>
  </si>
  <si>
    <t>Korea</t>
  </si>
  <si>
    <t>655.928.6486</t>
  </si>
  <si>
    <t>samuel97@wyatt.com</t>
  </si>
  <si>
    <t>C2378a0b119b425</t>
  </si>
  <si>
    <t>Marc</t>
  </si>
  <si>
    <t>Medina</t>
  </si>
  <si>
    <t>Pearson PLC</t>
  </si>
  <si>
    <t>New Petershire</t>
  </si>
  <si>
    <t>Japan</t>
  </si>
  <si>
    <t>karlgarrett@fischer.biz</t>
  </si>
  <si>
    <t>53D27CbE3b3CAf7</t>
  </si>
  <si>
    <t>Darren</t>
  </si>
  <si>
    <t>Santana</t>
  </si>
  <si>
    <t>Guerra LLC</t>
  </si>
  <si>
    <t>Meyerbury</t>
  </si>
  <si>
    <t>+1-145-916-2809x14415</t>
  </si>
  <si>
    <t>biancahenry@hernandez.org</t>
  </si>
  <si>
    <t>3bcBa3CBB7EF52c</t>
  </si>
  <si>
    <t>Mario</t>
  </si>
  <si>
    <t>Moreno</t>
  </si>
  <si>
    <t>Robles and Sons</t>
  </si>
  <si>
    <t>Cathyview</t>
  </si>
  <si>
    <t>United States Minor Outlying Islands</t>
  </si>
  <si>
    <t>001-044-197-2628x678</t>
  </si>
  <si>
    <t>marisa13@hickman.com</t>
  </si>
  <si>
    <t>DFcebf7063e11ac</t>
  </si>
  <si>
    <t>Bush</t>
  </si>
  <si>
    <t>Delacruz-Rosario</t>
  </si>
  <si>
    <t>West Marthaview</t>
  </si>
  <si>
    <t>891.885.1826</t>
  </si>
  <si>
    <t>billymorris@lambert-irwin.com</t>
  </si>
  <si>
    <t>fdd4F120dFFaaBA</t>
  </si>
  <si>
    <t>Davenport</t>
  </si>
  <si>
    <t>Barrera Group</t>
  </si>
  <si>
    <t>South Brandi</t>
  </si>
  <si>
    <t>014.539.1066x2855</t>
  </si>
  <si>
    <t>barry91@howe.info</t>
  </si>
  <si>
    <t>FA9584DEE86bBbE</t>
  </si>
  <si>
    <t>Donald</t>
  </si>
  <si>
    <t>Terry</t>
  </si>
  <si>
    <t>Beasley-Perez</t>
  </si>
  <si>
    <t>Port Rickeyport</t>
  </si>
  <si>
    <t>Isle of Man</t>
  </si>
  <si>
    <t>(381)211-7562x9960</t>
  </si>
  <si>
    <t>kdavies@owen-humphrey.info</t>
  </si>
  <si>
    <t>fF8bc9C72D6c38b</t>
  </si>
  <si>
    <t>Jill</t>
  </si>
  <si>
    <t>Esparza</t>
  </si>
  <si>
    <t>Herrera and Sons</t>
  </si>
  <si>
    <t>Hendricksfort</t>
  </si>
  <si>
    <t>Indonesia</t>
  </si>
  <si>
    <t>001-218-793-7724x2810</t>
  </si>
  <si>
    <t>gregghendricks@conner-weiss.info</t>
  </si>
  <si>
    <t>6ADbBf35FBb6ebc</t>
  </si>
  <si>
    <t>Tyler</t>
  </si>
  <si>
    <t>Cline Inc</t>
  </si>
  <si>
    <t>Serranoland</t>
  </si>
  <si>
    <t>San Marino</t>
  </si>
  <si>
    <t>(030)748-4061</t>
  </si>
  <si>
    <t>alfredbradford@perry.com</t>
  </si>
  <si>
    <t>a75eDF85cC17DfB</t>
  </si>
  <si>
    <t>Sonya</t>
  </si>
  <si>
    <t>Moore</t>
  </si>
  <si>
    <t>Riggs, Pena and Hubbard</t>
  </si>
  <si>
    <t>New Virginiamouth</t>
  </si>
  <si>
    <t>Guyana</t>
  </si>
  <si>
    <t>488.725.7447x7670</t>
  </si>
  <si>
    <t>ngilmore@bush.net</t>
  </si>
  <si>
    <t>E95Ce6e2d241660</t>
  </si>
  <si>
    <t>Jonathon</t>
  </si>
  <si>
    <t>Gillespie</t>
  </si>
  <si>
    <t>Harrell Ltd</t>
  </si>
  <si>
    <t>West Craig</t>
  </si>
  <si>
    <t>Sudan</t>
  </si>
  <si>
    <t>(335)620-5477x4774</t>
  </si>
  <si>
    <t>vgilbert@romero.biz</t>
  </si>
  <si>
    <t>3E4Ac207eAE0d2E</t>
  </si>
  <si>
    <t>Ryan</t>
  </si>
  <si>
    <t>Lin</t>
  </si>
  <si>
    <t>Harrell-Frank</t>
  </si>
  <si>
    <t>West Nicolas</t>
  </si>
  <si>
    <t>Thailand</t>
  </si>
  <si>
    <t>284-076-2518x537</t>
  </si>
  <si>
    <t>dgould@graham-winters.com</t>
  </si>
  <si>
    <t>cFB0d4B976ef0Ca</t>
  </si>
  <si>
    <t>Joel</t>
  </si>
  <si>
    <t>Thomas</t>
  </si>
  <si>
    <t>Lawrence-Robles</t>
  </si>
  <si>
    <t>Paigeland</t>
  </si>
  <si>
    <t>Guernsey</t>
  </si>
  <si>
    <t>001-566-338-3073</t>
  </si>
  <si>
    <t>fsuarez@cooper-montes.biz</t>
  </si>
  <si>
    <t>a0eb3D0bDcfB8Bd</t>
  </si>
  <si>
    <t>Judith</t>
  </si>
  <si>
    <t>Fischer</t>
  </si>
  <si>
    <t>Oconnor, Glover and Park</t>
  </si>
  <si>
    <t>Lake Joshua</t>
  </si>
  <si>
    <t>natasha83@delacruz-edwards.com</t>
  </si>
  <si>
    <t>A8205E5c66709D5</t>
  </si>
  <si>
    <t>West</t>
  </si>
  <si>
    <t>Finley Group</t>
  </si>
  <si>
    <t>East Kaitlynfort</t>
  </si>
  <si>
    <t>953.571.7565</t>
  </si>
  <si>
    <t>mbonilla@hampton.com</t>
  </si>
  <si>
    <t>047653F3f21E8B3</t>
  </si>
  <si>
    <t>Rebekah</t>
  </si>
  <si>
    <t>Morton</t>
  </si>
  <si>
    <t>Love, Farmer and Reid</t>
  </si>
  <si>
    <t>Perezburgh</t>
  </si>
  <si>
    <t>Malaysia</t>
  </si>
  <si>
    <t>(238)946-3127x901</t>
  </si>
  <si>
    <t>basskaylee@lynn-gill.biz</t>
  </si>
  <si>
    <t>83d9accaD6AFBF9</t>
  </si>
  <si>
    <t>Jeremy</t>
  </si>
  <si>
    <t>Guerra</t>
  </si>
  <si>
    <t>Gamble Group</t>
  </si>
  <si>
    <t>South Jeremiahberg</t>
  </si>
  <si>
    <t>Nauru</t>
  </si>
  <si>
    <t>001-343-604-8248x84492</t>
  </si>
  <si>
    <t>lfaulkner@villanueva.com</t>
  </si>
  <si>
    <t>95CA5DdFfd2279E</t>
  </si>
  <si>
    <t>Brett</t>
  </si>
  <si>
    <t>Shelton</t>
  </si>
  <si>
    <t>Beard Group</t>
  </si>
  <si>
    <t>Salinasmouth</t>
  </si>
  <si>
    <t>Solomon Islands</t>
  </si>
  <si>
    <t>153.551.1879x3694</t>
  </si>
  <si>
    <t>maystiffany@davidson.com</t>
  </si>
  <si>
    <t>a0003BeCa9da94D</t>
  </si>
  <si>
    <t>Gilbert</t>
  </si>
  <si>
    <t>Meza</t>
  </si>
  <si>
    <t>Howard Ltd</t>
  </si>
  <si>
    <t>Dorseyfurt</t>
  </si>
  <si>
    <t>Egypt</t>
  </si>
  <si>
    <t>250-821-7086x670</t>
  </si>
  <si>
    <t>katie69@romero.net</t>
  </si>
  <si>
    <t>fcC8D0ea0ace725</t>
  </si>
  <si>
    <t>Kurt</t>
  </si>
  <si>
    <t>Tapia</t>
  </si>
  <si>
    <t>Adkins-Dixon</t>
  </si>
  <si>
    <t>Hoodchester</t>
  </si>
  <si>
    <t>Tokelau</t>
  </si>
  <si>
    <t>+1-102-370-7901x263</t>
  </si>
  <si>
    <t>valerie35@olsen.com</t>
  </si>
  <si>
    <t>F6De59D2A51BBbE</t>
  </si>
  <si>
    <t>Sarah</t>
  </si>
  <si>
    <t>Powell</t>
  </si>
  <si>
    <t>Pearson-Choi</t>
  </si>
  <si>
    <t>Masseyhaven</t>
  </si>
  <si>
    <t>Palestinian Territory</t>
  </si>
  <si>
    <t>586.224.7039</t>
  </si>
  <si>
    <t>ivanhiggins@charles-estrada.com</t>
  </si>
  <si>
    <t>30Cb5c2C58061ef</t>
  </si>
  <si>
    <t>Andrea</t>
  </si>
  <si>
    <t>Irwin</t>
  </si>
  <si>
    <t>Mayer, Taylor and Boyer</t>
  </si>
  <si>
    <t>New Dianeborough</t>
  </si>
  <si>
    <t>Bulgaria</t>
  </si>
  <si>
    <t>+1-328-232-6506x9973</t>
  </si>
  <si>
    <t>xcallahan@cantu.com</t>
  </si>
  <si>
    <t>b365Aae63b2916B</t>
  </si>
  <si>
    <t>Aimee</t>
  </si>
  <si>
    <t>Hodge</t>
  </si>
  <si>
    <t>Bennett and Sons</t>
  </si>
  <si>
    <t>Mikestad</t>
  </si>
  <si>
    <t>Aruba</t>
  </si>
  <si>
    <t>(140)932-8681x897</t>
  </si>
  <si>
    <t>melvindrake@friedman-bradley.com</t>
  </si>
  <si>
    <t>43f683C3361eb65</t>
  </si>
  <si>
    <t>Doris</t>
  </si>
  <si>
    <t>Drake</t>
  </si>
  <si>
    <t>Rich, Edwards and Miranda</t>
  </si>
  <si>
    <t>Lukemouth</t>
  </si>
  <si>
    <t>184-508-9386x4549</t>
  </si>
  <si>
    <t>carpentergary@vance-weeks.com</t>
  </si>
  <si>
    <t>5C533BB11bc8BDD</t>
  </si>
  <si>
    <t>Randy</t>
  </si>
  <si>
    <t>Tran</t>
  </si>
  <si>
    <t>Vazquez-Orr</t>
  </si>
  <si>
    <t>West Jim</t>
  </si>
  <si>
    <t>Libyan Arab Jamahiriya</t>
  </si>
  <si>
    <t>903-264-0524</t>
  </si>
  <si>
    <t>duartejohnathan@pennington.com</t>
  </si>
  <si>
    <t>6b3cbCf4dc29720</t>
  </si>
  <si>
    <t>Allison</t>
  </si>
  <si>
    <t>Webster</t>
  </si>
  <si>
    <t>Hayden-Villanueva</t>
  </si>
  <si>
    <t>East Deborah</t>
  </si>
  <si>
    <t>Turks and Caicos Islands</t>
  </si>
  <si>
    <t>341-979-6141x4780</t>
  </si>
  <si>
    <t>zbrock@blevins-payne.com</t>
  </si>
  <si>
    <t>DC63a02BDa14af4</t>
  </si>
  <si>
    <t>Nicholas</t>
  </si>
  <si>
    <t>Mcclure</t>
  </si>
  <si>
    <t>Roy, Myers and Fox</t>
  </si>
  <si>
    <t>East Nicolechester</t>
  </si>
  <si>
    <t>040-706-1022x241</t>
  </si>
  <si>
    <t>phelpsandres@hartman-cooper.org</t>
  </si>
  <si>
    <t>d8cCD02E409D5F2</t>
  </si>
  <si>
    <t>Gene</t>
  </si>
  <si>
    <t>Wu</t>
  </si>
  <si>
    <t>Chambers, Nielsen and David</t>
  </si>
  <si>
    <t>Noblefort</t>
  </si>
  <si>
    <t>+1-956-239-0423x80834</t>
  </si>
  <si>
    <t>nataliefarley@richardson.com</t>
  </si>
  <si>
    <t>Ca492c76A52Da9F</t>
  </si>
  <si>
    <t>Kelli</t>
  </si>
  <si>
    <t>Bridges</t>
  </si>
  <si>
    <t>Black, Richardson and Sandoval</t>
  </si>
  <si>
    <t>Lake Aaron</t>
  </si>
  <si>
    <t>Mongolia</t>
  </si>
  <si>
    <t>daisyblair@walsh-holmes.org</t>
  </si>
  <si>
    <t>fA99aEF4eE28aD8</t>
  </si>
  <si>
    <t>Summer</t>
  </si>
  <si>
    <t>Washington</t>
  </si>
  <si>
    <t>Benjamin LLC</t>
  </si>
  <si>
    <t>North Elizabeth</t>
  </si>
  <si>
    <t>Grenada</t>
  </si>
  <si>
    <t>thomasnicholas@blankenship-ford.com</t>
  </si>
  <si>
    <t>B5F6D5dB5eBDfcE</t>
  </si>
  <si>
    <t>Ann</t>
  </si>
  <si>
    <t>Ayala</t>
  </si>
  <si>
    <t>Walton-Carter</t>
  </si>
  <si>
    <t>Johnchester</t>
  </si>
  <si>
    <t>Ireland</t>
  </si>
  <si>
    <t>965-375-4761x8648</t>
  </si>
  <si>
    <t>hburke@duke-mcmahon.com</t>
  </si>
  <si>
    <t>9bb3fF7Dfc04f9c</t>
  </si>
  <si>
    <t>Alfred</t>
  </si>
  <si>
    <t>Hooper</t>
  </si>
  <si>
    <t>Pope-Mcpherson</t>
  </si>
  <si>
    <t>New Sarah</t>
  </si>
  <si>
    <t>Papua New Guinea</t>
  </si>
  <si>
    <t>(050)541-0069</t>
  </si>
  <si>
    <t>lonnielittle@hoffman-meadows.com</t>
  </si>
  <si>
    <t>21C1a2E1e9Cf6cC</t>
  </si>
  <si>
    <t>Brandon</t>
  </si>
  <si>
    <t>Robbins</t>
  </si>
  <si>
    <t>Stark, Deleon and Mann</t>
  </si>
  <si>
    <t>West Erikview</t>
  </si>
  <si>
    <t>422-099-2274x577</t>
  </si>
  <si>
    <t>qmcdaniel@cruz.net</t>
  </si>
  <si>
    <t>eB53B2FaD51aeF7</t>
  </si>
  <si>
    <t>Wesley</t>
  </si>
  <si>
    <t>Cobb</t>
  </si>
  <si>
    <t>Bruce LLC</t>
  </si>
  <si>
    <t>Port Spencer</t>
  </si>
  <si>
    <t>480-924-1413</t>
  </si>
  <si>
    <t>austinvang@glenn.com</t>
  </si>
  <si>
    <t>5Baa5DE49cA3d9B</t>
  </si>
  <si>
    <t>Caleb</t>
  </si>
  <si>
    <t>Salas</t>
  </si>
  <si>
    <t>Hughes Ltd</t>
  </si>
  <si>
    <t>West Tanner</t>
  </si>
  <si>
    <t>284-269-8039x213</t>
  </si>
  <si>
    <t>shortfrederick@cobb.net</t>
  </si>
  <si>
    <t>C2f62DB8E8e0fAB</t>
  </si>
  <si>
    <t>George</t>
  </si>
  <si>
    <t>Long</t>
  </si>
  <si>
    <t>Cochran, Sweeney and Miles</t>
  </si>
  <si>
    <t>Damonborough</t>
  </si>
  <si>
    <t>292.292.1103x0768</t>
  </si>
  <si>
    <t>yolanda69@rosario.com</t>
  </si>
  <si>
    <t>592e432eBdCaa33</t>
  </si>
  <si>
    <t>Taylor</t>
  </si>
  <si>
    <t>Kemp</t>
  </si>
  <si>
    <t>Webb, Bauer and Mcknight</t>
  </si>
  <si>
    <t>Port Charlene</t>
  </si>
  <si>
    <t>Tuvalu</t>
  </si>
  <si>
    <t>001-768-645-9632x3754</t>
  </si>
  <si>
    <t>michaela80@russell.com</t>
  </si>
  <si>
    <t>eAEc7BAD1D2B9FA</t>
  </si>
  <si>
    <t>Horn</t>
  </si>
  <si>
    <t>Choi and Sons</t>
  </si>
  <si>
    <t>Guymouth</t>
  </si>
  <si>
    <t>Kuwait</t>
  </si>
  <si>
    <t>001-599-157-7138</t>
  </si>
  <si>
    <t>ashley39@garrison.com</t>
  </si>
  <si>
    <t>a54A4C6DDB7df29</t>
  </si>
  <si>
    <t>Danielle</t>
  </si>
  <si>
    <t>Spears</t>
  </si>
  <si>
    <t>Conner-Braun</t>
  </si>
  <si>
    <t>Karlaview</t>
  </si>
  <si>
    <t>Azerbaijan</t>
  </si>
  <si>
    <t>+1-616-392-7862x70763</t>
  </si>
  <si>
    <t>alan50@hobbs.info</t>
  </si>
  <si>
    <t>BDCCEdccFd0FB6a</t>
  </si>
  <si>
    <t>Jillian</t>
  </si>
  <si>
    <t>Ortiz</t>
  </si>
  <si>
    <t>Bean-Fuentes</t>
  </si>
  <si>
    <t>Josephtown</t>
  </si>
  <si>
    <t>Israel</t>
  </si>
  <si>
    <t>hsantos@lopez.info</t>
  </si>
  <si>
    <t>e8f4b4D1FcF5Fc3</t>
  </si>
  <si>
    <t>Joshua</t>
  </si>
  <si>
    <t>Ortega</t>
  </si>
  <si>
    <t>Herman, Preston and Spence</t>
  </si>
  <si>
    <t>Lake Brittney</t>
  </si>
  <si>
    <t>+1-734-076-1901x55246</t>
  </si>
  <si>
    <t>robbinsgordon@dyer-kim.info</t>
  </si>
  <si>
    <t>45c6AB9eF9d8ADd</t>
  </si>
  <si>
    <t>Sherry</t>
  </si>
  <si>
    <t>Cantu</t>
  </si>
  <si>
    <t>Everett and Sons</t>
  </si>
  <si>
    <t>Younghaven</t>
  </si>
  <si>
    <t>Kiribati</t>
  </si>
  <si>
    <t>001-273-927-5314x56481</t>
  </si>
  <si>
    <t>meghanfernandez@patel-todd.com</t>
  </si>
  <si>
    <t>7D8EFBe9cB0ceb9</t>
  </si>
  <si>
    <t>Eric</t>
  </si>
  <si>
    <t>Pittman</t>
  </si>
  <si>
    <t>Galvan-Stafford</t>
  </si>
  <si>
    <t>Lake Laura</t>
  </si>
  <si>
    <t>France</t>
  </si>
  <si>
    <t>001-877-800-2510x09728</t>
  </si>
  <si>
    <t>gabrielarobbins@hawkins-bernard.com</t>
  </si>
  <si>
    <t>fCBFFE1D1D7EbFf</t>
  </si>
  <si>
    <t>Wanda</t>
  </si>
  <si>
    <t>Cowan</t>
  </si>
  <si>
    <t>Cherry-Yates</t>
  </si>
  <si>
    <t>North Nathanielton</t>
  </si>
  <si>
    <t>Brunei Darussalam</t>
  </si>
  <si>
    <t>001-205-431-0213x5471</t>
  </si>
  <si>
    <t>qlarson@berry.biz</t>
  </si>
  <si>
    <t>8Dde1eb3cf408B5</t>
  </si>
  <si>
    <t>John</t>
  </si>
  <si>
    <t>Chen</t>
  </si>
  <si>
    <t>Michael, Mayo and Bishop</t>
  </si>
  <si>
    <t>Shannonbury</t>
  </si>
  <si>
    <t>Djibouti</t>
  </si>
  <si>
    <t>(733)256-6473x125</t>
  </si>
  <si>
    <t>hmorgan@olson.com</t>
  </si>
  <si>
    <t>3ACcE1d8aBB63ae</t>
  </si>
  <si>
    <t>Francisco</t>
  </si>
  <si>
    <t>Stanley</t>
  </si>
  <si>
    <t>Brewer, Trevino and Key</t>
  </si>
  <si>
    <t>Rickeychester</t>
  </si>
  <si>
    <t>Italy</t>
  </si>
  <si>
    <t>001-090-771-1995x209</t>
  </si>
  <si>
    <t>charlottemercer@hensley.net</t>
  </si>
  <si>
    <t>C68542ae05DAC48</t>
  </si>
  <si>
    <t>Dillon</t>
  </si>
  <si>
    <t>Gallegos</t>
  </si>
  <si>
    <t>Lindsey LLC</t>
  </si>
  <si>
    <t>Port Jon</t>
  </si>
  <si>
    <t>836.527.9927x34601</t>
  </si>
  <si>
    <t>escobarisabella@harrell-santiago.info</t>
  </si>
  <si>
    <t>1bD2d3D04d9C9E8</t>
  </si>
  <si>
    <t>Pruitt</t>
  </si>
  <si>
    <t>Dunlap-Chambers</t>
  </si>
  <si>
    <t>Stephenfort</t>
  </si>
  <si>
    <t>Ghana</t>
  </si>
  <si>
    <t>001-443-474-4235x51256</t>
  </si>
  <si>
    <t>jessica36@hart.com</t>
  </si>
  <si>
    <t>21296ee3eE1Ff8a</t>
  </si>
  <si>
    <t>Marcia</t>
  </si>
  <si>
    <t>Vaughan</t>
  </si>
  <si>
    <t>Yu-Roy</t>
  </si>
  <si>
    <t>Petersbury</t>
  </si>
  <si>
    <t>Equatorial Guinea</t>
  </si>
  <si>
    <t>742.373.3173</t>
  </si>
  <si>
    <t>ellen80@bonilla.com</t>
  </si>
  <si>
    <t>CD73bc8Fa7Be64E</t>
  </si>
  <si>
    <t>Sierra</t>
  </si>
  <si>
    <t>Bautista</t>
  </si>
  <si>
    <t>Lynch Inc</t>
  </si>
  <si>
    <t>Butlerberg</t>
  </si>
  <si>
    <t>Heard Island and McDonald Islands</t>
  </si>
  <si>
    <t>001-209-997-8162x72724</t>
  </si>
  <si>
    <t>chavezrandall@mckinney-stafford.net</t>
  </si>
  <si>
    <t>5DC66d7c82fB027</t>
  </si>
  <si>
    <t>Kevin</t>
  </si>
  <si>
    <t>Chase</t>
  </si>
  <si>
    <t>Morris, Hurst and Mccarty</t>
  </si>
  <si>
    <t>Bradstad</t>
  </si>
  <si>
    <t>863-881-8404x487</t>
  </si>
  <si>
    <t>gravesgrace@molina.org</t>
  </si>
  <si>
    <t>D064cF5496671B5</t>
  </si>
  <si>
    <t>Ronnie</t>
  </si>
  <si>
    <t>Hurley</t>
  </si>
  <si>
    <t>Rush-Baird</t>
  </si>
  <si>
    <t>Julianmouth</t>
  </si>
  <si>
    <t>Liechtenstein</t>
  </si>
  <si>
    <t>(347)486-6963</t>
  </si>
  <si>
    <t>hhuerta@morris-case.info</t>
  </si>
  <si>
    <t>bA72ec0ec4fDA49</t>
  </si>
  <si>
    <t>Justin</t>
  </si>
  <si>
    <t>Huang</t>
  </si>
  <si>
    <t>Warren, Davenport and Hanna</t>
  </si>
  <si>
    <t>Jadeland</t>
  </si>
  <si>
    <t>883-237-4786x25921</t>
  </si>
  <si>
    <t>ydavid@potter.com</t>
  </si>
  <si>
    <t>b40Ff873cC39CaE</t>
  </si>
  <si>
    <t>Phyllis</t>
  </si>
  <si>
    <t>Cummings</t>
  </si>
  <si>
    <t>Hickman-Wells</t>
  </si>
  <si>
    <t>Lake Danberg</t>
  </si>
  <si>
    <t>United Arab Emirates</t>
  </si>
  <si>
    <t>395.317.5194x78424</t>
  </si>
  <si>
    <t>colealexander@turner.biz</t>
  </si>
  <si>
    <t>feABEd13C7DcEDD</t>
  </si>
  <si>
    <t>Collin</t>
  </si>
  <si>
    <t>Jackson</t>
  </si>
  <si>
    <t>Floyd, Moyer and Hodges</t>
  </si>
  <si>
    <t>Damonside</t>
  </si>
  <si>
    <t>Greece</t>
  </si>
  <si>
    <t>(106)631-6431x8449</t>
  </si>
  <si>
    <t>carpenterkylie@chambers-frost.com</t>
  </si>
  <si>
    <t>D6bAddB76237B9F</t>
  </si>
  <si>
    <t>Chapman</t>
  </si>
  <si>
    <t>Huffman LLC</t>
  </si>
  <si>
    <t>Maryland</t>
  </si>
  <si>
    <t>+1-020-368-6749x8950</t>
  </si>
  <si>
    <t>adrian55@gardner-gaines.com</t>
  </si>
  <si>
    <t>0fdCdc9c49C089A</t>
  </si>
  <si>
    <t>Greg</t>
  </si>
  <si>
    <t>Cortez</t>
  </si>
  <si>
    <t>Barajas, Hale and Ferguson</t>
  </si>
  <si>
    <t>Knightmouth</t>
  </si>
  <si>
    <t>Mayotte</t>
  </si>
  <si>
    <t>579.250.1047</t>
  </si>
  <si>
    <t>bonillaalex@cervantes.org</t>
  </si>
  <si>
    <t>538Bdaef89F7672</t>
  </si>
  <si>
    <t>Elaine</t>
  </si>
  <si>
    <t>Hendrix</t>
  </si>
  <si>
    <t>Goodwin, Lambert and Lowery</t>
  </si>
  <si>
    <t>South Veronicafurt</t>
  </si>
  <si>
    <t>Fiji</t>
  </si>
  <si>
    <t>maureen18@barr.org</t>
  </si>
  <si>
    <t>F231DF54939Fa4C</t>
  </si>
  <si>
    <t>Marvin</t>
  </si>
  <si>
    <t>Buchanan</t>
  </si>
  <si>
    <t>Lowe-Mathis</t>
  </si>
  <si>
    <t>Sheriville</t>
  </si>
  <si>
    <t>Cuba</t>
  </si>
  <si>
    <t>058-381-7608</t>
  </si>
  <si>
    <t>ocole@sanders-lowery.net</t>
  </si>
  <si>
    <t>5EDb197afE9965F</t>
  </si>
  <si>
    <t>Paul</t>
  </si>
  <si>
    <t>White-George</t>
  </si>
  <si>
    <t>Marcoburgh</t>
  </si>
  <si>
    <t>Brazil</t>
  </si>
  <si>
    <t>(451)968-9182</t>
  </si>
  <si>
    <t>spencerbright@powell.biz</t>
  </si>
  <si>
    <t>4f0B0BdAEDeC2F8</t>
  </si>
  <si>
    <t>Grant</t>
  </si>
  <si>
    <t>Tanner</t>
  </si>
  <si>
    <t>Downs Group</t>
  </si>
  <si>
    <t>Holdenchester</t>
  </si>
  <si>
    <t>Chad</t>
  </si>
  <si>
    <t>001-155-288-8390x9946</t>
  </si>
  <si>
    <t>dawncoffey@barker.com</t>
  </si>
  <si>
    <t>0eFf84b706a8DdB</t>
  </si>
  <si>
    <t>Sims</t>
  </si>
  <si>
    <t>Lara, Leon and Montoya</t>
  </si>
  <si>
    <t>East Jeanneside</t>
  </si>
  <si>
    <t>(570)770-4667x7987</t>
  </si>
  <si>
    <t>anthonyzuniga@tucker.com</t>
  </si>
  <si>
    <t>ed69b06aC7c341d</t>
  </si>
  <si>
    <t>Tammie</t>
  </si>
  <si>
    <t>Strong</t>
  </si>
  <si>
    <t>Wang LLC</t>
  </si>
  <si>
    <t>Port Harold</t>
  </si>
  <si>
    <t>Trinidad and Tobago</t>
  </si>
  <si>
    <t>(290)848-7109</t>
  </si>
  <si>
    <t>carrillokenneth@bowman-montoya.com</t>
  </si>
  <si>
    <t>c2F5BADEbdfE4cE</t>
  </si>
  <si>
    <t>Lindsay</t>
  </si>
  <si>
    <t>Mullins</t>
  </si>
  <si>
    <t>Martinez, Gray and Cameron</t>
  </si>
  <si>
    <t>West Karinahaven</t>
  </si>
  <si>
    <t>American Samoa</t>
  </si>
  <si>
    <t>613.893.2906x85995</t>
  </si>
  <si>
    <t>mercedes11@floyd-hall.com</t>
  </si>
  <si>
    <t>4D3dE82a5f98808</t>
  </si>
  <si>
    <t>Cristian</t>
  </si>
  <si>
    <t>Rush</t>
  </si>
  <si>
    <t>Donovan, Strong and Ward</t>
  </si>
  <si>
    <t>Maxwellmouth</t>
  </si>
  <si>
    <t>British Virgin Islands</t>
  </si>
  <si>
    <t>dominguezparker@preston.net</t>
  </si>
  <si>
    <t>6cDfAaf87cd992F</t>
  </si>
  <si>
    <t>Terri</t>
  </si>
  <si>
    <t>Hurst</t>
  </si>
  <si>
    <t>Shannon, Patterson and Martinez</t>
  </si>
  <si>
    <t>Lake Omarbury</t>
  </si>
  <si>
    <t>Luxembourg</t>
  </si>
  <si>
    <t>+1-012-633-1812x604</t>
  </si>
  <si>
    <t>vernonrush@harvey.com</t>
  </si>
  <si>
    <t>29A8E562DC75ede</t>
  </si>
  <si>
    <t>Bobby</t>
  </si>
  <si>
    <t>Collier</t>
  </si>
  <si>
    <t>Horn, Stevenson and Yoder</t>
  </si>
  <si>
    <t>New Cindy</t>
  </si>
  <si>
    <t>Mauritius</t>
  </si>
  <si>
    <t>001-778-840-9271x74639</t>
  </si>
  <si>
    <t>samantha34@mccarthy.com</t>
  </si>
  <si>
    <t>6B2f0ADf2b1bAd2</t>
  </si>
  <si>
    <t>Misty</t>
  </si>
  <si>
    <t>Sanchez</t>
  </si>
  <si>
    <t>Soto, Wheeler and Baker</t>
  </si>
  <si>
    <t>Lake Bobberg</t>
  </si>
  <si>
    <t>Vietnam</t>
  </si>
  <si>
    <t>+1-871-796-6526x1655</t>
  </si>
  <si>
    <t>joconnor@cooley.com</t>
  </si>
  <si>
    <t>0778d8Decad8147</t>
  </si>
  <si>
    <t>Christine</t>
  </si>
  <si>
    <t>Manning</t>
  </si>
  <si>
    <t>Carr, Harvey and Webb</t>
  </si>
  <si>
    <t>East Eduardo</t>
  </si>
  <si>
    <t>Slovenia</t>
  </si>
  <si>
    <t>(099)652-7937</t>
  </si>
  <si>
    <t>toddmcmahon@beard-lambert.com</t>
  </si>
  <si>
    <t>A38f5b4c6E7e358</t>
  </si>
  <si>
    <t>Rachael</t>
  </si>
  <si>
    <t>Forbes</t>
  </si>
  <si>
    <t>Lester Group</t>
  </si>
  <si>
    <t>South Richardbury</t>
  </si>
  <si>
    <t>Macedonia</t>
  </si>
  <si>
    <t>(824)584-3607x21067</t>
  </si>
  <si>
    <t>veronicablankenship@pace.com</t>
  </si>
  <si>
    <t>b7CC9cA6676F4Ac</t>
  </si>
  <si>
    <t>Fritz, Haynes and Burgess</t>
  </si>
  <si>
    <t>Victoriaburgh</t>
  </si>
  <si>
    <t>Poland</t>
  </si>
  <si>
    <t>499.825.4529x5083</t>
  </si>
  <si>
    <t>swarren@buck-roach.com</t>
  </si>
  <si>
    <t>9aAA56f50da169D</t>
  </si>
  <si>
    <t>Yvette</t>
  </si>
  <si>
    <t>Short</t>
  </si>
  <si>
    <t>Pugh-Green</t>
  </si>
  <si>
    <t>Erinfurt</t>
  </si>
  <si>
    <t>Namibia</t>
  </si>
  <si>
    <t>190.807.9974</t>
  </si>
  <si>
    <t>garymelton@petersen-lam.org</t>
  </si>
  <si>
    <t>3bfEE48D2A38B98</t>
  </si>
  <si>
    <t>Henry</t>
  </si>
  <si>
    <t>Gaines, Galvan and Goodwin</t>
  </si>
  <si>
    <t>Hansonburgh</t>
  </si>
  <si>
    <t>Cyprus</t>
  </si>
  <si>
    <t>001-014-140-8925x13758</t>
  </si>
  <si>
    <t>mathisgloria@house-hamilton.org</t>
  </si>
  <si>
    <t>36c67dEBCaFF9aF</t>
  </si>
  <si>
    <t>Dustin</t>
  </si>
  <si>
    <t>Mitchell, Pierce and Barry</t>
  </si>
  <si>
    <t>Curtisborough</t>
  </si>
  <si>
    <t>Estonia</t>
  </si>
  <si>
    <t>(916)855-7231x9708</t>
  </si>
  <si>
    <t>patrickfelicia@goodwin.org</t>
  </si>
  <si>
    <t>D169531CeaC2D3E</t>
  </si>
  <si>
    <t>Noah</t>
  </si>
  <si>
    <t>Gallagher</t>
  </si>
  <si>
    <t>Franklin LLC</t>
  </si>
  <si>
    <t>Bryantfurt</t>
  </si>
  <si>
    <t>Syrian Arab Republic</t>
  </si>
  <si>
    <t>001-072-846-4420x3958</t>
  </si>
  <si>
    <t>hortonmiguel@mays-rivers.org</t>
  </si>
  <si>
    <t>6AFE9e8b5dCEbA0</t>
  </si>
  <si>
    <t>Wiley</t>
  </si>
  <si>
    <t>Dillon, Bonilla and Spears</t>
  </si>
  <si>
    <t>Soniaborough</t>
  </si>
  <si>
    <t>Venezuela</t>
  </si>
  <si>
    <t>001-058-121-9076x80580</t>
  </si>
  <si>
    <t>preston76@house.com</t>
  </si>
  <si>
    <t>5Dcfa64CE65C8aD</t>
  </si>
  <si>
    <t>Ralph</t>
  </si>
  <si>
    <t>Merritt</t>
  </si>
  <si>
    <t>Rosales-Hayden</t>
  </si>
  <si>
    <t>Sarafurt</t>
  </si>
  <si>
    <t>Saint Martin</t>
  </si>
  <si>
    <t>(652)849-4605</t>
  </si>
  <si>
    <t>moneal@hudson.biz</t>
  </si>
  <si>
    <t>Dc9fab1C577FdAB</t>
  </si>
  <si>
    <t>Daryl</t>
  </si>
  <si>
    <t>Mejia</t>
  </si>
  <si>
    <t>Atkins, Huerta and Wolf</t>
  </si>
  <si>
    <t>West Cristian</t>
  </si>
  <si>
    <t>Bermuda</t>
  </si>
  <si>
    <t>564.315.9882x76632</t>
  </si>
  <si>
    <t>beckyshaw@bradley-booth.com</t>
  </si>
  <si>
    <t>057CcC3c4f31E5d</t>
  </si>
  <si>
    <t>Monica</t>
  </si>
  <si>
    <t>Alvarez</t>
  </si>
  <si>
    <t>Robles, Wiggins and Perry</t>
  </si>
  <si>
    <t>Blankenshiphaven</t>
  </si>
  <si>
    <t>624-434-7733x015</t>
  </si>
  <si>
    <t>kanthony@osborne.com</t>
  </si>
  <si>
    <t>e3B3740CbBcCE7F</t>
  </si>
  <si>
    <t>Alejandra</t>
  </si>
  <si>
    <t>Berger</t>
  </si>
  <si>
    <t>Eaton LLC</t>
  </si>
  <si>
    <t>Stewarthaven</t>
  </si>
  <si>
    <t>alexandraroy@juarez-kane.com</t>
  </si>
  <si>
    <t>C14abbce3eCfEDf</t>
  </si>
  <si>
    <t>Charles</t>
  </si>
  <si>
    <t>English Inc</t>
  </si>
  <si>
    <t>West Shawna</t>
  </si>
  <si>
    <t>Lithuania</t>
  </si>
  <si>
    <t>ckhan@underwood.net</t>
  </si>
  <si>
    <t>dFEcFC7195E7CFB</t>
  </si>
  <si>
    <t>Frank</t>
  </si>
  <si>
    <t>Mueller</t>
  </si>
  <si>
    <t>Ford Ltd</t>
  </si>
  <si>
    <t>Newmanfort</t>
  </si>
  <si>
    <t>040.183.1117x569</t>
  </si>
  <si>
    <t>joe34@salazar.com</t>
  </si>
  <si>
    <t>2d3EE83ce44AbB2</t>
  </si>
  <si>
    <t>Curtis</t>
  </si>
  <si>
    <t>Middleton</t>
  </si>
  <si>
    <t>Bridges-Cortez</t>
  </si>
  <si>
    <t>Briannashire</t>
  </si>
  <si>
    <t>(206)189-5437</t>
  </si>
  <si>
    <t>vernon36@browning.info</t>
  </si>
  <si>
    <t>bBB6Bb4194361cC</t>
  </si>
  <si>
    <t>Holly</t>
  </si>
  <si>
    <t>Fletcher</t>
  </si>
  <si>
    <t>Ford and Sons</t>
  </si>
  <si>
    <t>Newmanbury</t>
  </si>
  <si>
    <t>001-583-336-8021x57385</t>
  </si>
  <si>
    <t>pammorales@james-benjamin.net</t>
  </si>
  <si>
    <t>D7F4B32eD6BAE37</t>
  </si>
  <si>
    <t>Samuel</t>
  </si>
  <si>
    <t>Wong</t>
  </si>
  <si>
    <t>Joyce-Arias</t>
  </si>
  <si>
    <t>Lake Rayshire</t>
  </si>
  <si>
    <t>Taiwan</t>
  </si>
  <si>
    <t>(527)918-6827x52716</t>
  </si>
  <si>
    <t>paulcastaneda@burke.com</t>
  </si>
  <si>
    <t>b913E1515bFEDC3</t>
  </si>
  <si>
    <t>Duane</t>
  </si>
  <si>
    <t>Beltran LLC</t>
  </si>
  <si>
    <t>East Rebeccashire</t>
  </si>
  <si>
    <t>French Guiana</t>
  </si>
  <si>
    <t>503.800.5804x8397</t>
  </si>
  <si>
    <t>sarahpotts@bradford.com</t>
  </si>
  <si>
    <t>c319Fe2F9bBecc5</t>
  </si>
  <si>
    <t>Kendra</t>
  </si>
  <si>
    <t>Petersen</t>
  </si>
  <si>
    <t>Wilkerson PLC</t>
  </si>
  <si>
    <t>Port Darryl</t>
  </si>
  <si>
    <t>Mozambique</t>
  </si>
  <si>
    <t>(873)933-7409</t>
  </si>
  <si>
    <t>wwhite@perez.com</t>
  </si>
  <si>
    <t>bADeB15D0B717cb</t>
  </si>
  <si>
    <t>Warren</t>
  </si>
  <si>
    <t>Fuller</t>
  </si>
  <si>
    <t>Higgins-Barajas</t>
  </si>
  <si>
    <t>West David</t>
  </si>
  <si>
    <t>Croatia</t>
  </si>
  <si>
    <t>741.103.1635</t>
  </si>
  <si>
    <t>orice@drake.com</t>
  </si>
  <si>
    <t>9297bBC1Be63Fb6</t>
  </si>
  <si>
    <t>Jeremiah</t>
  </si>
  <si>
    <t>Klein</t>
  </si>
  <si>
    <t>Medina, Shields and Glover</t>
  </si>
  <si>
    <t>Jeannechester</t>
  </si>
  <si>
    <t>Gibraltar</t>
  </si>
  <si>
    <t>476.727.6415x0592</t>
  </si>
  <si>
    <t>damon39@terrell.com</t>
  </si>
  <si>
    <t>Fb9eeb887CDBaFa</t>
  </si>
  <si>
    <t>Richards</t>
  </si>
  <si>
    <t>Francis, Bowen and Davis</t>
  </si>
  <si>
    <t>West Sean</t>
  </si>
  <si>
    <t>(898)998-1652</t>
  </si>
  <si>
    <t>watkinsevan@ward.biz</t>
  </si>
  <si>
    <t>2f29BCB77f8702c</t>
  </si>
  <si>
    <t>Austin</t>
  </si>
  <si>
    <t>Fitzpatrick</t>
  </si>
  <si>
    <t>Leonardmouth</t>
  </si>
  <si>
    <t>Netherlands Antilles</t>
  </si>
  <si>
    <t>+1-820-031-3535x89387</t>
  </si>
  <si>
    <t>meredith05@lawrence-shaw.com</t>
  </si>
  <si>
    <t>ba2E28951F277dd</t>
  </si>
  <si>
    <t>Kimberly</t>
  </si>
  <si>
    <t>Gregory</t>
  </si>
  <si>
    <t>Ortiz, Cohen and Cross</t>
  </si>
  <si>
    <t>Jennifermouth</t>
  </si>
  <si>
    <t>+1-088-229-1601x4905</t>
  </si>
  <si>
    <t>lacey04@cross.com</t>
  </si>
  <si>
    <t>1ECAA049CCaAA7B</t>
  </si>
  <si>
    <t>Brady</t>
  </si>
  <si>
    <t>Mckay</t>
  </si>
  <si>
    <t>Decker Group</t>
  </si>
  <si>
    <t>East Brady</t>
  </si>
  <si>
    <t>Cape Verde</t>
  </si>
  <si>
    <t>travisfoley@brandt.com</t>
  </si>
  <si>
    <t>4C7a746f04E4a2A</t>
  </si>
  <si>
    <t>Suzanne</t>
  </si>
  <si>
    <t>Rhodes</t>
  </si>
  <si>
    <t>Sparks, Floyd and Barnett</t>
  </si>
  <si>
    <t>Earlberg</t>
  </si>
  <si>
    <t>Kazakhstan</t>
  </si>
  <si>
    <t>hmccarty@sharp.biz</t>
  </si>
  <si>
    <t>FcF1EEFABe6e012</t>
  </si>
  <si>
    <t>Carolyn</t>
  </si>
  <si>
    <t>Byrd</t>
  </si>
  <si>
    <t>Simon-Walton</t>
  </si>
  <si>
    <t>Ethanberg</t>
  </si>
  <si>
    <t>Burundi</t>
  </si>
  <si>
    <t>+1-950-053-4045x2170</t>
  </si>
  <si>
    <t>alisonsanders@durham.com</t>
  </si>
  <si>
    <t>b3a280Ee8BD9b0D</t>
  </si>
  <si>
    <t>Miller</t>
  </si>
  <si>
    <t>Villarreal-Atkins</t>
  </si>
  <si>
    <t>Gaineston</t>
  </si>
  <si>
    <t>Germany</t>
  </si>
  <si>
    <t>411-325-2753</t>
  </si>
  <si>
    <t>bjordan@small-black.com</t>
  </si>
  <si>
    <t>3dFcB1a64c96bfA</t>
  </si>
  <si>
    <t>Shaun</t>
  </si>
  <si>
    <t>Marsh</t>
  </si>
  <si>
    <t>Lester, Murphy and Garner</t>
  </si>
  <si>
    <t>East Maureen</t>
  </si>
  <si>
    <t>+1-859-923-2981x21277</t>
  </si>
  <si>
    <t>damonhowe@larsen.org</t>
  </si>
  <si>
    <t>7Fabd80A588Cfa7</t>
  </si>
  <si>
    <t>Bryan</t>
  </si>
  <si>
    <t>Church PLC</t>
  </si>
  <si>
    <t>Lake Kyleburgh</t>
  </si>
  <si>
    <t>tasha85@wilson.biz</t>
  </si>
  <si>
    <t>7E2dfC231d4EE0F</t>
  </si>
  <si>
    <t>Jay</t>
  </si>
  <si>
    <t>Oconnell</t>
  </si>
  <si>
    <t>Browning-French</t>
  </si>
  <si>
    <t>Lake Toni</t>
  </si>
  <si>
    <t>+1-595-450-1063x44745</t>
  </si>
  <si>
    <t>oneilldamon@spencer.com</t>
  </si>
  <si>
    <t>da3ADA2cbcEA54F</t>
  </si>
  <si>
    <t>Lorraine</t>
  </si>
  <si>
    <t>Bradshaw</t>
  </si>
  <si>
    <t>Contreras, Pollard and Moore</t>
  </si>
  <si>
    <t>Blevinsmouth</t>
  </si>
  <si>
    <t>001-382-620-0918x061</t>
  </si>
  <si>
    <t>weaverclinton@zamora.org</t>
  </si>
  <si>
    <t>Af91FB7ceC5E309</t>
  </si>
  <si>
    <t>Joe</t>
  </si>
  <si>
    <t>Hartman-Fox</t>
  </si>
  <si>
    <t>Velasquezhaven</t>
  </si>
  <si>
    <t>Dominica</t>
  </si>
  <si>
    <t>(831)410-3360</t>
  </si>
  <si>
    <t>xtapia@hensley.info</t>
  </si>
  <si>
    <t>D9FBd8BCD8ab701</t>
  </si>
  <si>
    <t>Cameron</t>
  </si>
  <si>
    <t>Crawford</t>
  </si>
  <si>
    <t>Blake PLC</t>
  </si>
  <si>
    <t>Natalietown</t>
  </si>
  <si>
    <t>United Kingdom</t>
  </si>
  <si>
    <t>428.239.5087x9577</t>
  </si>
  <si>
    <t>fenglish@warner.net</t>
  </si>
  <si>
    <t>13E06c3bcE30FCf</t>
  </si>
  <si>
    <t>Vance</t>
  </si>
  <si>
    <t>Richardson, Nolan and Chung</t>
  </si>
  <si>
    <t>Deanstad</t>
  </si>
  <si>
    <t>001-039-029-7693x4597</t>
  </si>
  <si>
    <t>brendanbarrera@gill-thornton.info</t>
  </si>
  <si>
    <t>9CA366fCacA18Be</t>
  </si>
  <si>
    <t>Sanford</t>
  </si>
  <si>
    <t>Olson Ltd</t>
  </si>
  <si>
    <t>New Shariton</t>
  </si>
  <si>
    <t>(647)928-7424x1503</t>
  </si>
  <si>
    <t>peggy95@park.info</t>
  </si>
  <si>
    <t>68a6cBB89f251da</t>
  </si>
  <si>
    <t>Stefanie</t>
  </si>
  <si>
    <t>Singleton</t>
  </si>
  <si>
    <t>Garcia PLC</t>
  </si>
  <si>
    <t>Philipmouth</t>
  </si>
  <si>
    <t>Liberia</t>
  </si>
  <si>
    <t>+1-467-898-2863x84979</t>
  </si>
  <si>
    <t>kerriray@owen-stone.info</t>
  </si>
  <si>
    <t>91DBa3Eca1aBa1B</t>
  </si>
  <si>
    <t>Sutton</t>
  </si>
  <si>
    <t>Donaldson, Dickerson and Kaiser</t>
  </si>
  <si>
    <t>Holdenshire</t>
  </si>
  <si>
    <t>Timor-Leste</t>
  </si>
  <si>
    <t>+1-033-126-0639x992</t>
  </si>
  <si>
    <t>nichole45@michael.org</t>
  </si>
  <si>
    <t>03ca10Fd000ecee</t>
  </si>
  <si>
    <t>Susan</t>
  </si>
  <si>
    <t>Eaton</t>
  </si>
  <si>
    <t>Cummings, Lloyd and Price</t>
  </si>
  <si>
    <t>Valdezfort</t>
  </si>
  <si>
    <t>Benin</t>
  </si>
  <si>
    <t>001-275-034-2623x632</t>
  </si>
  <si>
    <t>daltonrangel@prince.biz</t>
  </si>
  <si>
    <t>3D03b126b10f401</t>
  </si>
  <si>
    <t>Paula</t>
  </si>
  <si>
    <t>Huff</t>
  </si>
  <si>
    <t>Vaughn, Castillo and Anderson</t>
  </si>
  <si>
    <t>Roseburgh</t>
  </si>
  <si>
    <t>Peru</t>
  </si>
  <si>
    <t>589-460-7915x9435</t>
  </si>
  <si>
    <t>vmyers@novak-delacruz.biz</t>
  </si>
  <si>
    <t>BffD8b78EB17aB6</t>
  </si>
  <si>
    <t>Diamond</t>
  </si>
  <si>
    <t>Pollard</t>
  </si>
  <si>
    <t>Hull Group</t>
  </si>
  <si>
    <t>North Isabellaberg</t>
  </si>
  <si>
    <t>weavermeagan@sampson.com</t>
  </si>
  <si>
    <t>Cdcd04c2398FFfe</t>
  </si>
  <si>
    <t>Rose</t>
  </si>
  <si>
    <t>Hunter</t>
  </si>
  <si>
    <t>Acosta, Mendez and Rivas</t>
  </si>
  <si>
    <t>Boydburgh</t>
  </si>
  <si>
    <t>264-488-7271</t>
  </si>
  <si>
    <t>hebertdarin@kidd.com</t>
  </si>
  <si>
    <t>93Dc2FA13F8bab3</t>
  </si>
  <si>
    <t>Casey</t>
  </si>
  <si>
    <t>Miles</t>
  </si>
  <si>
    <t>Church-Boyle</t>
  </si>
  <si>
    <t>Jocelynbury</t>
  </si>
  <si>
    <t>(219)384-5940</t>
  </si>
  <si>
    <t>elizabethcopeland@morris-moss.info</t>
  </si>
  <si>
    <t>0DB73c78CF89038</t>
  </si>
  <si>
    <t>Jennifer</t>
  </si>
  <si>
    <t>May</t>
  </si>
  <si>
    <t>Orozco, Suarez and Burnett</t>
  </si>
  <si>
    <t>West Victoriaburgh</t>
  </si>
  <si>
    <t>001-748-415-3943x99903</t>
  </si>
  <si>
    <t>cannonshirley@carson-dorsey.com</t>
  </si>
  <si>
    <t>9A7a5d8254Fbd32</t>
  </si>
  <si>
    <t>Garza</t>
  </si>
  <si>
    <t>Estrada-Gates</t>
  </si>
  <si>
    <t>Port Sabrina</t>
  </si>
  <si>
    <t>Bangladesh</t>
  </si>
  <si>
    <t>dana05@hester.net</t>
  </si>
  <si>
    <t>B7C08CBAe87F63b</t>
  </si>
  <si>
    <t>Brown</t>
  </si>
  <si>
    <t>Bowman, Wu and Thornton</t>
  </si>
  <si>
    <t>North Christie</t>
  </si>
  <si>
    <t>willie99@snyder.com</t>
  </si>
  <si>
    <t>aa1CD1AD0CB4dEf</t>
  </si>
  <si>
    <t>Kemp, Mcpherson and Miranda</t>
  </si>
  <si>
    <t>West Mariamouth</t>
  </si>
  <si>
    <t>080.144.4110x65237</t>
  </si>
  <si>
    <t>lunakirsten@zimmerman-salinas.org</t>
  </si>
  <si>
    <t>378FafC9cD3e362</t>
  </si>
  <si>
    <t>Eduardo</t>
  </si>
  <si>
    <t>Garrett</t>
  </si>
  <si>
    <t>Greene-Cowan</t>
  </si>
  <si>
    <t>Jesseberg</t>
  </si>
  <si>
    <t>984.830.5934x0304</t>
  </si>
  <si>
    <t>marthaguerra@anderson.com</t>
  </si>
  <si>
    <t>a24FdC2f2E8eddc</t>
  </si>
  <si>
    <t>Christian</t>
  </si>
  <si>
    <t>Bender</t>
  </si>
  <si>
    <t>Pratt PLC</t>
  </si>
  <si>
    <t>South Dariusville</t>
  </si>
  <si>
    <t>(841)543-8952x50899</t>
  </si>
  <si>
    <t>joanne07@pennington.com</t>
  </si>
  <si>
    <t>Ae8Ecddf920AFeD</t>
  </si>
  <si>
    <t>Harrison</t>
  </si>
  <si>
    <t>Garner, Pittman and Saunders</t>
  </si>
  <si>
    <t>South Stacieton</t>
  </si>
  <si>
    <t>Australia</t>
  </si>
  <si>
    <t>370-023-0514x863</t>
  </si>
  <si>
    <t>jerry26@hudson-acevedo.net</t>
  </si>
  <si>
    <t>ecC0FbdA05FaecF</t>
  </si>
  <si>
    <t>Fowler</t>
  </si>
  <si>
    <t>Cantu Inc</t>
  </si>
  <si>
    <t>Coffeyborough</t>
  </si>
  <si>
    <t>Lesotho</t>
  </si>
  <si>
    <t>katie93@norris.biz</t>
  </si>
  <si>
    <t>8b4bdbEe01deA5C</t>
  </si>
  <si>
    <t>Veronica</t>
  </si>
  <si>
    <t>Golden</t>
  </si>
  <si>
    <t>Wright, Contreras and Wagner</t>
  </si>
  <si>
    <t>North Theresastad</t>
  </si>
  <si>
    <t>(367)700-9543x932</t>
  </si>
  <si>
    <t>gacosta@stephenson-tyler.biz</t>
  </si>
  <si>
    <t>E8Fa30E1FF1a8cf</t>
  </si>
  <si>
    <t>Lawson</t>
  </si>
  <si>
    <t>Ayers and Sons</t>
  </si>
  <si>
    <t>South Roger</t>
  </si>
  <si>
    <t>081-038-9739x66976</t>
  </si>
  <si>
    <t>madisoncarey@spence-beck.info</t>
  </si>
  <si>
    <t>0Ba16339Ec9a97a</t>
  </si>
  <si>
    <t>Bridget</t>
  </si>
  <si>
    <t>Ponce, Wade and Cowan</t>
  </si>
  <si>
    <t>Lake Cristian</t>
  </si>
  <si>
    <t>(097)547-0859</t>
  </si>
  <si>
    <t>kari95@henry.org</t>
  </si>
  <si>
    <t>7d4B3aa23bEC09D</t>
  </si>
  <si>
    <t>Jody</t>
  </si>
  <si>
    <t>Hoover</t>
  </si>
  <si>
    <t>West-Casey</t>
  </si>
  <si>
    <t>Cisnerosmouth</t>
  </si>
  <si>
    <t>001-048-021-7568x8109</t>
  </si>
  <si>
    <t>tiffany09@perkins.com</t>
  </si>
  <si>
    <t>74e6407A6b7BCbE</t>
  </si>
  <si>
    <t>Andrew</t>
  </si>
  <si>
    <t>Boyle</t>
  </si>
  <si>
    <t>Conley, Mills and Gross</t>
  </si>
  <si>
    <t>Juliebury</t>
  </si>
  <si>
    <t>Bolivia</t>
  </si>
  <si>
    <t>322.995.5472</t>
  </si>
  <si>
    <t>davefarmer@neal-farrell.org</t>
  </si>
  <si>
    <t>3BF8bFfAe2Ae5Bb</t>
  </si>
  <si>
    <t>Ebony</t>
  </si>
  <si>
    <t>Noble</t>
  </si>
  <si>
    <t>Mccann-Barker</t>
  </si>
  <si>
    <t>Makaylaberg</t>
  </si>
  <si>
    <t>Christmas Island</t>
  </si>
  <si>
    <t>(425)631-1876</t>
  </si>
  <si>
    <t>lydiameyers@frederick.com</t>
  </si>
  <si>
    <t>a2f7bd4fb9752d2</t>
  </si>
  <si>
    <t>Jeffrey</t>
  </si>
  <si>
    <t>Molina</t>
  </si>
  <si>
    <t>Copeland LLC</t>
  </si>
  <si>
    <t>Port Noahmouth</t>
  </si>
  <si>
    <t>+1-446-671-0095x139</t>
  </si>
  <si>
    <t>timothyrivera@wade-galloway.net</t>
  </si>
  <si>
    <t>AfDD78e4Ae95B9a</t>
  </si>
  <si>
    <t>Mckinney-Dean</t>
  </si>
  <si>
    <t>Normantown</t>
  </si>
  <si>
    <t>Mali</t>
  </si>
  <si>
    <t>+1-535-462-2886x930</t>
  </si>
  <si>
    <t>harmonmadison@finley-clarke.net</t>
  </si>
  <si>
    <t>B7C8Ac33DcDA629</t>
  </si>
  <si>
    <t>Estes</t>
  </si>
  <si>
    <t>Potter-Doyle</t>
  </si>
  <si>
    <t>Lake Johnathanborough</t>
  </si>
  <si>
    <t>555.786.9024x8126</t>
  </si>
  <si>
    <t>vincent58@norton.com</t>
  </si>
  <si>
    <t>5BC73Fd0B11c6BA</t>
  </si>
  <si>
    <t>Walter</t>
  </si>
  <si>
    <t>Myers</t>
  </si>
  <si>
    <t>Carey, Randolph and Hebert</t>
  </si>
  <si>
    <t>North Erik</t>
  </si>
  <si>
    <t>Honduras</t>
  </si>
  <si>
    <t>+1-861-428-9132x1972</t>
  </si>
  <si>
    <t>brandibarker@peterson.net</t>
  </si>
  <si>
    <t>a3cD4Fa03dA7628</t>
  </si>
  <si>
    <t>Connie</t>
  </si>
  <si>
    <t>Barker</t>
  </si>
  <si>
    <t>Colon, Gill and Anthony</t>
  </si>
  <si>
    <t>Port Audreyside</t>
  </si>
  <si>
    <t>Rwanda</t>
  </si>
  <si>
    <t>194-414-4608x29301</t>
  </si>
  <si>
    <t>lindsayrocha@preston.org</t>
  </si>
  <si>
    <t>84c29c3B87e3D0d</t>
  </si>
  <si>
    <t>Gabriella</t>
  </si>
  <si>
    <t>Huerta</t>
  </si>
  <si>
    <t>Swanson-Lloyd</t>
  </si>
  <si>
    <t>New Mitchell</t>
  </si>
  <si>
    <t>Monaco</t>
  </si>
  <si>
    <t>734.084.6764</t>
  </si>
  <si>
    <t>daniel75@hansen.com</t>
  </si>
  <si>
    <t>dDd1b8c19e975Cb</t>
  </si>
  <si>
    <t>Knight</t>
  </si>
  <si>
    <t>Duncan Inc</t>
  </si>
  <si>
    <t>Evansfort</t>
  </si>
  <si>
    <t>Wallis and Futuna</t>
  </si>
  <si>
    <t>eschultz@salas.com</t>
  </si>
  <si>
    <t>65EfcbFAaBc9755</t>
  </si>
  <si>
    <t>Booth</t>
  </si>
  <si>
    <t>Cooke, Zuniga and Maldonado</t>
  </si>
  <si>
    <t>North Glendaborough</t>
  </si>
  <si>
    <t>(390)652-3650x10148</t>
  </si>
  <si>
    <t>perry87@nichols.biz</t>
  </si>
  <si>
    <t>BB60B5cC15cF7d2</t>
  </si>
  <si>
    <t>Dyer and Sons</t>
  </si>
  <si>
    <t>Lake Debraside</t>
  </si>
  <si>
    <t>frederickmisty@carpenter-nielsen.net</t>
  </si>
  <si>
    <t>F1735bEA230Bbce</t>
  </si>
  <si>
    <t>Ashlee</t>
  </si>
  <si>
    <t>Murillo</t>
  </si>
  <si>
    <t>Cabrera, Wilkins and Fletcher</t>
  </si>
  <si>
    <t>Levinehaven</t>
  </si>
  <si>
    <t>jodonnell@oliver.com</t>
  </si>
  <si>
    <t>19dbB6E8C57E16c</t>
  </si>
  <si>
    <t>Lawrence</t>
  </si>
  <si>
    <t>Strickland-Pugh</t>
  </si>
  <si>
    <t>Port Codyview</t>
  </si>
  <si>
    <t>394.563.7272x59735</t>
  </si>
  <si>
    <t>ehampton@lopez-brandt.org</t>
  </si>
  <si>
    <t>FccE8Bf3cecdBEb</t>
  </si>
  <si>
    <t>Monique</t>
  </si>
  <si>
    <t>Ewing</t>
  </si>
  <si>
    <t>Lester, Ayala and Harmon</t>
  </si>
  <si>
    <t>East Maxborough</t>
  </si>
  <si>
    <t>Antigua and Barbuda</t>
  </si>
  <si>
    <t>972.635.8026</t>
  </si>
  <si>
    <t>evansstuart@griffin.org</t>
  </si>
  <si>
    <t>1EABC7bcC8105a0</t>
  </si>
  <si>
    <t>Dominique</t>
  </si>
  <si>
    <t>Pacheco</t>
  </si>
  <si>
    <t>Reid, Simmons and Burgess</t>
  </si>
  <si>
    <t>Sierraton</t>
  </si>
  <si>
    <t>511-933-2365x60056</t>
  </si>
  <si>
    <t>kristina23@carr-arias.com</t>
  </si>
  <si>
    <t>061AB1b3530F3Fd</t>
  </si>
  <si>
    <t>Browning</t>
  </si>
  <si>
    <t>Hayes Group</t>
  </si>
  <si>
    <t>Meyerview</t>
  </si>
  <si>
    <t>001-366-571-1158x8709</t>
  </si>
  <si>
    <t>gabriellanorton@robertson.org</t>
  </si>
  <si>
    <t>4D0407Be283add2</t>
  </si>
  <si>
    <t>Claudia</t>
  </si>
  <si>
    <t>Woods</t>
  </si>
  <si>
    <t>Diaz-Rangel</t>
  </si>
  <si>
    <t>New Angelica</t>
  </si>
  <si>
    <t>Jamaica</t>
  </si>
  <si>
    <t>+1-402-413-0629x783</t>
  </si>
  <si>
    <t>lonnieguerra@cooke.com</t>
  </si>
  <si>
    <t>abDcdBea7514C4C</t>
  </si>
  <si>
    <t>Lopez</t>
  </si>
  <si>
    <t>Griffith-Brandt</t>
  </si>
  <si>
    <t>Coreyville</t>
  </si>
  <si>
    <t>Guatemala</t>
  </si>
  <si>
    <t>001-953-876-9288</t>
  </si>
  <si>
    <t>cowandeanna@house.com</t>
  </si>
  <si>
    <t>FAdED1A29b30019</t>
  </si>
  <si>
    <t>Martha</t>
  </si>
  <si>
    <t>Small</t>
  </si>
  <si>
    <t>Cordova-Acevedo</t>
  </si>
  <si>
    <t>Michelehaven</t>
  </si>
  <si>
    <t>El Salvador</t>
  </si>
  <si>
    <t>230.073.8571</t>
  </si>
  <si>
    <t>reginahancock@walker.org</t>
  </si>
  <si>
    <t>c75AddCd282FEbe</t>
  </si>
  <si>
    <t>Leah</t>
  </si>
  <si>
    <t>Kirk</t>
  </si>
  <si>
    <t>Tate, Ho and Galloway</t>
  </si>
  <si>
    <t>Lake Edgarburgh</t>
  </si>
  <si>
    <t>+1-866-369-8733x748</t>
  </si>
  <si>
    <t>jasmin18@juarez-richmond.com</t>
  </si>
  <si>
    <t>496Da7aEA5556ec</t>
  </si>
  <si>
    <t>Courtney</t>
  </si>
  <si>
    <t>Arellano</t>
  </si>
  <si>
    <t>Mcconnell-Bell</t>
  </si>
  <si>
    <t>East Daveview</t>
  </si>
  <si>
    <t>491-320-8110x76440</t>
  </si>
  <si>
    <t>sandy44@thomas.com</t>
  </si>
  <si>
    <t>151A6a7Deb33bcA</t>
  </si>
  <si>
    <t>Stacy</t>
  </si>
  <si>
    <t>Hayden</t>
  </si>
  <si>
    <t>Rush and Sons</t>
  </si>
  <si>
    <t>Port Shawna</t>
  </si>
  <si>
    <t>Spain</t>
  </si>
  <si>
    <t>001-383-579-5745</t>
  </si>
  <si>
    <t>gravesalisha@harrell.info</t>
  </si>
  <si>
    <t>1ca7788b48FeE2e</t>
  </si>
  <si>
    <t>Bullock</t>
  </si>
  <si>
    <t>Mcbride and Sons</t>
  </si>
  <si>
    <t>Joyceport</t>
  </si>
  <si>
    <t>Swaziland</t>
  </si>
  <si>
    <t>037-168-6087x3358</t>
  </si>
  <si>
    <t>bcole@stevens.com</t>
  </si>
  <si>
    <t>abe39219A467866</t>
  </si>
  <si>
    <t>Jade</t>
  </si>
  <si>
    <t>Leonard</t>
  </si>
  <si>
    <t>Winters Ltd</t>
  </si>
  <si>
    <t>Randolphside</t>
  </si>
  <si>
    <t>001-997-950-8868x14600</t>
  </si>
  <si>
    <t>jessica41@klein.biz</t>
  </si>
  <si>
    <t>eCEF3f5aA31AbE0</t>
  </si>
  <si>
    <t>Gabriela</t>
  </si>
  <si>
    <t>Mcfarland</t>
  </si>
  <si>
    <t>Rodriguez-Riddle</t>
  </si>
  <si>
    <t>East Daleborough</t>
  </si>
  <si>
    <t>828-699-3535</t>
  </si>
  <si>
    <t>guymorrow@romero-owen.com</t>
  </si>
  <si>
    <t>9cc7928FBfcDD0D</t>
  </si>
  <si>
    <t>Gavin</t>
  </si>
  <si>
    <t>Steele</t>
  </si>
  <si>
    <t>Espinoza Group</t>
  </si>
  <si>
    <t>Port Brady</t>
  </si>
  <si>
    <t>Puerto Rico</t>
  </si>
  <si>
    <t>(505)940-1370</t>
  </si>
  <si>
    <t>manuel95@holden-franklin.com</t>
  </si>
  <si>
    <t>FB26f4DaD5d8cE5</t>
  </si>
  <si>
    <t>Gloria</t>
  </si>
  <si>
    <t>Boone</t>
  </si>
  <si>
    <t>Wall, Howell and Flowers</t>
  </si>
  <si>
    <t>Fuentesborough</t>
  </si>
  <si>
    <t>Palau</t>
  </si>
  <si>
    <t>(772)960-9950</t>
  </si>
  <si>
    <t>yreyes@rowe.com</t>
  </si>
  <si>
    <t>a1c6309e0B6C2cc</t>
  </si>
  <si>
    <t>Moyer</t>
  </si>
  <si>
    <t>Combs-Arnold</t>
  </si>
  <si>
    <t>Woodwardmouth</t>
  </si>
  <si>
    <t>(618)557-6723x5814</t>
  </si>
  <si>
    <t>russorussell@galloway.biz</t>
  </si>
  <si>
    <t>95Ad3E0Ebb710A1</t>
  </si>
  <si>
    <t>Autumn</t>
  </si>
  <si>
    <t>Reese</t>
  </si>
  <si>
    <t>Roberson-Booth</t>
  </si>
  <si>
    <t>Danfort</t>
  </si>
  <si>
    <t>Sierra Leone</t>
  </si>
  <si>
    <t>craigwhitney@carrillo.info</t>
  </si>
  <si>
    <t>e2CBa0F3D2f28F8</t>
  </si>
  <si>
    <t>Melissa</t>
  </si>
  <si>
    <t>Charles-Mcknight</t>
  </si>
  <si>
    <t>West Gregory</t>
  </si>
  <si>
    <t>Central African Republic</t>
  </si>
  <si>
    <t>001-132-816-6782x927</t>
  </si>
  <si>
    <t>cwolf@arellano.com</t>
  </si>
  <si>
    <t>168d8b04f4Fc7bb</t>
  </si>
  <si>
    <t>Rickey</t>
  </si>
  <si>
    <t>Calderon, Williamson and Stuart</t>
  </si>
  <si>
    <t>Lesterton</t>
  </si>
  <si>
    <t>689-339-1437x2302</t>
  </si>
  <si>
    <t>bweaver@levy.info</t>
  </si>
  <si>
    <t>Cb84dcFdDd42a06</t>
  </si>
  <si>
    <t>Barbara</t>
  </si>
  <si>
    <t>Cardenas</t>
  </si>
  <si>
    <t>Rios, Bautista and Reed</t>
  </si>
  <si>
    <t>Shanehaven</t>
  </si>
  <si>
    <t>+1-077-894-3370x799</t>
  </si>
  <si>
    <t>wflynn@andersen.com</t>
  </si>
  <si>
    <t>bd95732d1D00b0c</t>
  </si>
  <si>
    <t>Angel</t>
  </si>
  <si>
    <t>Velez</t>
  </si>
  <si>
    <t>Boone-Humphrey</t>
  </si>
  <si>
    <t>New Priscilla</t>
  </si>
  <si>
    <t>Botswana</t>
  </si>
  <si>
    <t>(345)836-1290</t>
  </si>
  <si>
    <t>pcannon@choi.com</t>
  </si>
  <si>
    <t>01C49B8CE7D9Af0</t>
  </si>
  <si>
    <t>Kaitlyn</t>
  </si>
  <si>
    <t>Collins</t>
  </si>
  <si>
    <t>Golden Group</t>
  </si>
  <si>
    <t>Howellborough</t>
  </si>
  <si>
    <t>064.347.7410</t>
  </si>
  <si>
    <t>luis12@buck.com</t>
  </si>
  <si>
    <t>6ba0BC5c67eCDD0</t>
  </si>
  <si>
    <t>Amanda</t>
  </si>
  <si>
    <t>Trevino, Lam and Brewer</t>
  </si>
  <si>
    <t>Lake Kylie</t>
  </si>
  <si>
    <t>331-372-4188</t>
  </si>
  <si>
    <t>fieldskelly@blackburn.biz</t>
  </si>
  <si>
    <t>4B3aDB58ea4Ed5b</t>
  </si>
  <si>
    <t>Rita</t>
  </si>
  <si>
    <t>Serrano</t>
  </si>
  <si>
    <t>Zhang PLC</t>
  </si>
  <si>
    <t>Juanland</t>
  </si>
  <si>
    <t>Montserrat</t>
  </si>
  <si>
    <t>579.373.9493x60914</t>
  </si>
  <si>
    <t>vwhite@peterson-gould.com</t>
  </si>
  <si>
    <t>F9C7d45Ef5Eed58</t>
  </si>
  <si>
    <t>Stephen</t>
  </si>
  <si>
    <t>Holt, Ewing and Deleon</t>
  </si>
  <si>
    <t>Claudiahaven</t>
  </si>
  <si>
    <t>Haiti</t>
  </si>
  <si>
    <t>969.360.0190x7658</t>
  </si>
  <si>
    <t>cuevasgeorge@navarro-mcmahon.com</t>
  </si>
  <si>
    <t>8A96EECfBD1E182</t>
  </si>
  <si>
    <t>Robyn</t>
  </si>
  <si>
    <t>Abbott</t>
  </si>
  <si>
    <t>Dodson, Weaver and Barajas</t>
  </si>
  <si>
    <t>Jodiberg</t>
  </si>
  <si>
    <t>Somalia</t>
  </si>
  <si>
    <t>001-158-488-8157</t>
  </si>
  <si>
    <t>breanna32@mayer.net</t>
  </si>
  <si>
    <t>19BAF1C2EcBaEBC</t>
  </si>
  <si>
    <t>Javier</t>
  </si>
  <si>
    <t>Cantrell</t>
  </si>
  <si>
    <t>Webster Group</t>
  </si>
  <si>
    <t>Brianland</t>
  </si>
  <si>
    <t>001-074-175-8831x12463</t>
  </si>
  <si>
    <t>kwarner@barrera.org</t>
  </si>
  <si>
    <t>45EcF8Ad35B790E</t>
  </si>
  <si>
    <t>Seth</t>
  </si>
  <si>
    <t>Hudson-Keith</t>
  </si>
  <si>
    <t>Dillonborough</t>
  </si>
  <si>
    <t>001-719-939-2393x933</t>
  </si>
  <si>
    <t>sharpgreg@rubio-garrison.org</t>
  </si>
  <si>
    <t>B4DabCf7B4A1adc</t>
  </si>
  <si>
    <t>Suarez</t>
  </si>
  <si>
    <t>Sloan, Meyer and Baldwin</t>
  </si>
  <si>
    <t>Castanedaview</t>
  </si>
  <si>
    <t>Myanmar</t>
  </si>
  <si>
    <t>407-778-8794</t>
  </si>
  <si>
    <t>usloan@harrington.com</t>
  </si>
  <si>
    <t>ce5aB7c9c4B60Ab</t>
  </si>
  <si>
    <t>Norman</t>
  </si>
  <si>
    <t>Ibarra, Hobbs and Mccarthy</t>
  </si>
  <si>
    <t>Port Marisa</t>
  </si>
  <si>
    <t>Iraq</t>
  </si>
  <si>
    <t>001-069-1845</t>
  </si>
  <si>
    <t>ariana05@kelly-arellano.com</t>
  </si>
  <si>
    <t>Dd6Ddd2214c3E9B</t>
  </si>
  <si>
    <t>Leroy</t>
  </si>
  <si>
    <t>Hamilton</t>
  </si>
  <si>
    <t>Shields-Whitehead</t>
  </si>
  <si>
    <t>Wandastad</t>
  </si>
  <si>
    <t>+1-901-250-3282x38700</t>
  </si>
  <si>
    <t>edward56@parks.biz</t>
  </si>
  <si>
    <t>7E9f1816369DF0C</t>
  </si>
  <si>
    <t>Heidi</t>
  </si>
  <si>
    <t>Landry-Walter</t>
  </si>
  <si>
    <t>East Jim</t>
  </si>
  <si>
    <t>Chile</t>
  </si>
  <si>
    <t>(306)827-7594x698</t>
  </si>
  <si>
    <t>gcollier@golden.com</t>
  </si>
  <si>
    <t>2b94E0a823C2FeF</t>
  </si>
  <si>
    <t>Jose</t>
  </si>
  <si>
    <t>Morse</t>
  </si>
  <si>
    <t>Ford-Dixon</t>
  </si>
  <si>
    <t>West Brendan</t>
  </si>
  <si>
    <t>849-351-2710x10812</t>
  </si>
  <si>
    <t>woodsdevin@maldonado.org</t>
  </si>
  <si>
    <t>ea098eef5e1a1dE</t>
  </si>
  <si>
    <t>Sue</t>
  </si>
  <si>
    <t>Griffith Inc</t>
  </si>
  <si>
    <t>New Waynemouth</t>
  </si>
  <si>
    <t>Malawi</t>
  </si>
  <si>
    <t>892-983-7879</t>
  </si>
  <si>
    <t>mcbridekylie@mcdowell-christensen.com</t>
  </si>
  <si>
    <t>84a9a3cbCf05ff2</t>
  </si>
  <si>
    <t>Alejandro</t>
  </si>
  <si>
    <t>Peterson</t>
  </si>
  <si>
    <t>Anthony Ltd</t>
  </si>
  <si>
    <t>Lake Timothy</t>
  </si>
  <si>
    <t>+1-884-829-2335x63997</t>
  </si>
  <si>
    <t>rothkerry@atkins-porter.com</t>
  </si>
  <si>
    <t>5daBFEe0FDD4aC1</t>
  </si>
  <si>
    <t>Pearson</t>
  </si>
  <si>
    <t>Castaneda Inc</t>
  </si>
  <si>
    <t>New Chadport</t>
  </si>
  <si>
    <t>470-922-3685x36290</t>
  </si>
  <si>
    <t>jerrygates@garner.net</t>
  </si>
  <si>
    <t>B7e00DD57bcf686</t>
  </si>
  <si>
    <t>Gina</t>
  </si>
  <si>
    <t>Pugh, Hickman and Ali</t>
  </si>
  <si>
    <t>North Andreamouth</t>
  </si>
  <si>
    <t>316-272-0080x22774</t>
  </si>
  <si>
    <t>jack76@compton.com</t>
  </si>
  <si>
    <t>8bFe89d11F4Dedb</t>
  </si>
  <si>
    <t>Dickson</t>
  </si>
  <si>
    <t>Booth Group</t>
  </si>
  <si>
    <t>Neilmouth</t>
  </si>
  <si>
    <t>(661)303-9573x42402</t>
  </si>
  <si>
    <t>kaitlinbooth@hurley.com</t>
  </si>
  <si>
    <t>FbddCdfA03BfC9e</t>
  </si>
  <si>
    <t>Mandy</t>
  </si>
  <si>
    <t>Shannon</t>
  </si>
  <si>
    <t>Myers Ltd</t>
  </si>
  <si>
    <t>Port Anthonyland</t>
  </si>
  <si>
    <t>New Zealand</t>
  </si>
  <si>
    <t>hillterrance@gamble.info</t>
  </si>
  <si>
    <t>4CDD436E36C97De</t>
  </si>
  <si>
    <t>Darlene</t>
  </si>
  <si>
    <t>Vasquez</t>
  </si>
  <si>
    <t>Elliott Ltd</t>
  </si>
  <si>
    <t>Patrickfurt</t>
  </si>
  <si>
    <t>mosleyross@lawrence.com</t>
  </si>
  <si>
    <t>f10fAFa2EA7Ad5c</t>
  </si>
  <si>
    <t>Tyrone</t>
  </si>
  <si>
    <t>Chavez and Sons</t>
  </si>
  <si>
    <t>Davestad</t>
  </si>
  <si>
    <t>001-591-723-3809x36173</t>
  </si>
  <si>
    <t>malik63@frazier-nichols.biz</t>
  </si>
  <si>
    <t>AAc719dC2D147B2</t>
  </si>
  <si>
    <t>Walker</t>
  </si>
  <si>
    <t>Hartman, Martinez and Lambert</t>
  </si>
  <si>
    <t>Katieshire</t>
  </si>
  <si>
    <t>luceromaxwell@wong.biz</t>
  </si>
  <si>
    <t>51bDcE74ec99AE9</t>
  </si>
  <si>
    <t>Kristopher</t>
  </si>
  <si>
    <t>Shah</t>
  </si>
  <si>
    <t>Roberson Group</t>
  </si>
  <si>
    <t>Fergusonville</t>
  </si>
  <si>
    <t>161.580.5022x6958</t>
  </si>
  <si>
    <t>luis82@sparks.com</t>
  </si>
  <si>
    <t>Fb6Da7d46CE88e3</t>
  </si>
  <si>
    <t>Mitchell</t>
  </si>
  <si>
    <t>Shannon-Valencia</t>
  </si>
  <si>
    <t>East Jo</t>
  </si>
  <si>
    <t>(880)412-2558x97593</t>
  </si>
  <si>
    <t>lauren64@faulkner-hood.info</t>
  </si>
  <si>
    <t>66c5A7950926d8D</t>
  </si>
  <si>
    <t>Schmidt</t>
  </si>
  <si>
    <t>Acosta and Sons</t>
  </si>
  <si>
    <t>South Erika</t>
  </si>
  <si>
    <t>Denmark</t>
  </si>
  <si>
    <t>elutz@medina-garcia.com</t>
  </si>
  <si>
    <t>aace2C6eB3d41D2</t>
  </si>
  <si>
    <t>David</t>
  </si>
  <si>
    <t>Simpson</t>
  </si>
  <si>
    <t>Peterson, Maldonado and Daugherty</t>
  </si>
  <si>
    <t>Elliotthaven</t>
  </si>
  <si>
    <t>742.257.1474x049</t>
  </si>
  <si>
    <t>knappalisha@franco.org</t>
  </si>
  <si>
    <t>D4BfFDF256D03e7</t>
  </si>
  <si>
    <t>Cassandra</t>
  </si>
  <si>
    <t>Keith</t>
  </si>
  <si>
    <t>Landry-Kaiser</t>
  </si>
  <si>
    <t>Jacquelineville</t>
  </si>
  <si>
    <t>Armenia</t>
  </si>
  <si>
    <t>+1-371-829-3846x49770</t>
  </si>
  <si>
    <t>yolanda40@rhodes.com</t>
  </si>
  <si>
    <t>9D6ad1B2902b386</t>
  </si>
  <si>
    <t>Cruz-Velazquez</t>
  </si>
  <si>
    <t>Bartonport</t>
  </si>
  <si>
    <t>481.854.8832x690</t>
  </si>
  <si>
    <t>xortiz@gates.com</t>
  </si>
  <si>
    <t>bDD9F79E7D7E2d2</t>
  </si>
  <si>
    <t>Carmen</t>
  </si>
  <si>
    <t>Hayes-Kelly</t>
  </si>
  <si>
    <t>Daughertyfort</t>
  </si>
  <si>
    <t>(874)716-4853x19710</t>
  </si>
  <si>
    <t>obates@bennett-nicholson.net</t>
  </si>
  <si>
    <t>4E2A194a47c3C94</t>
  </si>
  <si>
    <t>Ford</t>
  </si>
  <si>
    <t>Walker Group</t>
  </si>
  <si>
    <t>Mcgeemouth</t>
  </si>
  <si>
    <t>India</t>
  </si>
  <si>
    <t>674-359-8368x3113</t>
  </si>
  <si>
    <t>sabrinaerickson@wise.info</t>
  </si>
  <si>
    <t>6DdADca2C7744fD</t>
  </si>
  <si>
    <t>Max</t>
  </si>
  <si>
    <t>Gates</t>
  </si>
  <si>
    <t>Solis-Olson</t>
  </si>
  <si>
    <t>West Rubenburgh</t>
  </si>
  <si>
    <t>001-401-710-2797x2407</t>
  </si>
  <si>
    <t>xrollins@mcfarland.com</t>
  </si>
  <si>
    <t>979cAb2Bb00CD2c</t>
  </si>
  <si>
    <t>Breanna</t>
  </si>
  <si>
    <t>Gaines</t>
  </si>
  <si>
    <t>Holland-Burgess</t>
  </si>
  <si>
    <t>Whitneyburgh</t>
  </si>
  <si>
    <t>Maldives</t>
  </si>
  <si>
    <t>361.882.3352x1956</t>
  </si>
  <si>
    <t>yolanda53@thomas.info</t>
  </si>
  <si>
    <t>1aa3CDB10F71B9f</t>
  </si>
  <si>
    <t>Wilson</t>
  </si>
  <si>
    <t>Rivers-Woods</t>
  </si>
  <si>
    <t>North Nina</t>
  </si>
  <si>
    <t>+1-888-655-3187x97227</t>
  </si>
  <si>
    <t>lucas94@barrera.com</t>
  </si>
  <si>
    <t>00C746Ffb63E429</t>
  </si>
  <si>
    <t>Madeline</t>
  </si>
  <si>
    <t>Jordan</t>
  </si>
  <si>
    <t>Woods, Cunningham and Nguyen</t>
  </si>
  <si>
    <t>Maxport</t>
  </si>
  <si>
    <t>Cayman Islands</t>
  </si>
  <si>
    <t>(376)311-6935x848</t>
  </si>
  <si>
    <t>wisediane@dean.com</t>
  </si>
  <si>
    <t>86EF9efb3bdCc38</t>
  </si>
  <si>
    <t>Ernest</t>
  </si>
  <si>
    <t>Stafford</t>
  </si>
  <si>
    <t>Dickson Inc</t>
  </si>
  <si>
    <t>Wyattmouth</t>
  </si>
  <si>
    <t>Reunion</t>
  </si>
  <si>
    <t>618.265.0958</t>
  </si>
  <si>
    <t>tonyaruiz@farmer.com</t>
  </si>
  <si>
    <t>DeF4B9e08eAE8a7</t>
  </si>
  <si>
    <t>Olivia</t>
  </si>
  <si>
    <t>Saunders</t>
  </si>
  <si>
    <t>Sanchez, Coleman and Leon</t>
  </si>
  <si>
    <t>Lisaville</t>
  </si>
  <si>
    <t>298.311.2706x59582</t>
  </si>
  <si>
    <t>triciarichards@shelton.net</t>
  </si>
  <si>
    <t>FDE3CA49D4E0E47</t>
  </si>
  <si>
    <t>Tricia</t>
  </si>
  <si>
    <t>Barrera</t>
  </si>
  <si>
    <t>Parrish, Frey and Wiley</t>
  </si>
  <si>
    <t>North Randallstad</t>
  </si>
  <si>
    <t>Paraguay</t>
  </si>
  <si>
    <t>+1-305-357-7846x89244</t>
  </si>
  <si>
    <t>philip88@carr.biz</t>
  </si>
  <si>
    <t>E2f3CBBB5D6Fb94</t>
  </si>
  <si>
    <t>Carly</t>
  </si>
  <si>
    <t>Schroeder, Krueger and Day</t>
  </si>
  <si>
    <t>New Evelynside</t>
  </si>
  <si>
    <t>Austria</t>
  </si>
  <si>
    <t>747-121-9878x3705</t>
  </si>
  <si>
    <t>josephchaney@roach-rocha.info</t>
  </si>
  <si>
    <t>cca0B52fAeE8e01</t>
  </si>
  <si>
    <t>Stuart</t>
  </si>
  <si>
    <t>Collins-Roman</t>
  </si>
  <si>
    <t>Xavierborough</t>
  </si>
  <si>
    <t>+1-837-532-8673x455</t>
  </si>
  <si>
    <t>shanecuevas@terry.com</t>
  </si>
  <si>
    <t>9b2afcc8F309b28</t>
  </si>
  <si>
    <t>Lamb</t>
  </si>
  <si>
    <t>Simon-Short</t>
  </si>
  <si>
    <t>Erinmouth</t>
  </si>
  <si>
    <t>(279)680-4241</t>
  </si>
  <si>
    <t>aserrano@webb.org</t>
  </si>
  <si>
    <t>bA3c7355abEB0Aa</t>
  </si>
  <si>
    <t>Bailey, Dorsey and Tanner</t>
  </si>
  <si>
    <t>Port Robert</t>
  </si>
  <si>
    <t>ericksoncheyenne@taylor.com</t>
  </si>
  <si>
    <t>d6ed0F3495B7393</t>
  </si>
  <si>
    <t>Hendricks</t>
  </si>
  <si>
    <t>Day-Donovan</t>
  </si>
  <si>
    <t>Nicholsonfurt</t>
  </si>
  <si>
    <t>+1-702-303-6494x134</t>
  </si>
  <si>
    <t>dorothy66@howe-kim.com</t>
  </si>
  <si>
    <t>d535Ccee51f5Cc6</t>
  </si>
  <si>
    <t>Leslie</t>
  </si>
  <si>
    <t>Ramos</t>
  </si>
  <si>
    <t>Stephens, Green and Dudley</t>
  </si>
  <si>
    <t>Vaughnside</t>
  </si>
  <si>
    <t>Montenegro</t>
  </si>
  <si>
    <t>oscar33@holden-morrow.com</t>
  </si>
  <si>
    <t>d3D2D30f3D1afa3</t>
  </si>
  <si>
    <t>Louis</t>
  </si>
  <si>
    <t>Carpenter</t>
  </si>
  <si>
    <t>Camacho, Wilkinson and Holden</t>
  </si>
  <si>
    <t>Gregoryhaven</t>
  </si>
  <si>
    <t>jacobskurt@dalton-small.com</t>
  </si>
  <si>
    <t>Cc9EdFF319d25E9</t>
  </si>
  <si>
    <t>Whitehead</t>
  </si>
  <si>
    <t>English, Mercado and Jefferson</t>
  </si>
  <si>
    <t>Vernonfurt</t>
  </si>
  <si>
    <t>449-361-4656</t>
  </si>
  <si>
    <t>iosborn@brady.com</t>
  </si>
  <si>
    <t>98Af09C3BfCe2c3</t>
  </si>
  <si>
    <t>Sheri</t>
  </si>
  <si>
    <t>Arnold</t>
  </si>
  <si>
    <t>Warren Ltd</t>
  </si>
  <si>
    <t>Dorothymouth</t>
  </si>
  <si>
    <t>001-959-964-0415x510</t>
  </si>
  <si>
    <t>walterfrye@good-boyer.com</t>
  </si>
  <si>
    <t>2Fb596f76cac2Cb</t>
  </si>
  <si>
    <t>Wolfe LLC</t>
  </si>
  <si>
    <t>West Alejandrachester</t>
  </si>
  <si>
    <t>samuelwelch@reid.net</t>
  </si>
  <si>
    <t>F22D1aab7F39F52</t>
  </si>
  <si>
    <t>Dennis</t>
  </si>
  <si>
    <t>Velazquez, Heath and Adkins</t>
  </si>
  <si>
    <t>South Gloria</t>
  </si>
  <si>
    <t>(549)544-4032x930</t>
  </si>
  <si>
    <t>wcole@bell.info</t>
  </si>
  <si>
    <t>0D8ddA3FEC39Dad</t>
  </si>
  <si>
    <t>Karl</t>
  </si>
  <si>
    <t>Stephens</t>
  </si>
  <si>
    <t>Christensen-Gibbs</t>
  </si>
  <si>
    <t>Horneton</t>
  </si>
  <si>
    <t>516.383.5282</t>
  </si>
  <si>
    <t>miguelmathis@crawford.info</t>
  </si>
  <si>
    <t>4d2D54679321f8c</t>
  </si>
  <si>
    <t>Brenda</t>
  </si>
  <si>
    <t>Hale</t>
  </si>
  <si>
    <t>Mcguire PLC</t>
  </si>
  <si>
    <t>Mitchelltown</t>
  </si>
  <si>
    <t>Marshall Islands</t>
  </si>
  <si>
    <t>828.109.2056</t>
  </si>
  <si>
    <t>romeroangie@cunningham.org</t>
  </si>
  <si>
    <t>7c2b4aA5fDfA1E7</t>
  </si>
  <si>
    <t>Nicolas</t>
  </si>
  <si>
    <t>Morrow-Butler</t>
  </si>
  <si>
    <t>Roberthaven</t>
  </si>
  <si>
    <t>Anguilla</t>
  </si>
  <si>
    <t>001-096-028-0764</t>
  </si>
  <si>
    <t>vbooker@donovan-stokes.info</t>
  </si>
  <si>
    <t>AEC966c6EbEEd02</t>
  </si>
  <si>
    <t>Savage</t>
  </si>
  <si>
    <t>Lynch and Sons</t>
  </si>
  <si>
    <t>New Paulmouth</t>
  </si>
  <si>
    <t>001-524-066-4043x946</t>
  </si>
  <si>
    <t>cheyenne64@solomon.net</t>
  </si>
  <si>
    <t>478460c2Ffa6b78</t>
  </si>
  <si>
    <t>Duffy</t>
  </si>
  <si>
    <t>Hull, Brennan and Ramos</t>
  </si>
  <si>
    <t>North Brookebury</t>
  </si>
  <si>
    <t>442.724.7841x142</t>
  </si>
  <si>
    <t>rmcfarland@shelton.com</t>
  </si>
  <si>
    <t>2fEAcdbcC15cc74</t>
  </si>
  <si>
    <t>Renee</t>
  </si>
  <si>
    <t>Phillips, Hutchinson and Walter</t>
  </si>
  <si>
    <t>West Erika</t>
  </si>
  <si>
    <t>Ethiopia</t>
  </si>
  <si>
    <t>501.240.0629x1686</t>
  </si>
  <si>
    <t>tammyspence@day.org</t>
  </si>
  <si>
    <t>C8eAE8D58C71CAE</t>
  </si>
  <si>
    <t>Rosales</t>
  </si>
  <si>
    <t>Morales, Carpenter and Yoder</t>
  </si>
  <si>
    <t>Hodgeburgh</t>
  </si>
  <si>
    <t>joanna47@davidson.org</t>
  </si>
  <si>
    <t>ac6BD3DF09dEA9b</t>
  </si>
  <si>
    <t>Duran, Eaton and Holt</t>
  </si>
  <si>
    <t>Daltonstad</t>
  </si>
  <si>
    <t>(512)723-4401x3186</t>
  </si>
  <si>
    <t>jeffrey24@douglas-landry.com</t>
  </si>
  <si>
    <t>AdAbCAb58a147aC</t>
  </si>
  <si>
    <t>Clifford</t>
  </si>
  <si>
    <t>Shea</t>
  </si>
  <si>
    <t>Carey, Owens and Anthony</t>
  </si>
  <si>
    <t>East Michelleland</t>
  </si>
  <si>
    <t>301.544.7937</t>
  </si>
  <si>
    <t>burnettrebecca@brewer.info</t>
  </si>
  <si>
    <t>70C6A2D2a742DDD</t>
  </si>
  <si>
    <t>Case</t>
  </si>
  <si>
    <t>Mcintyre, Yang and Dyer</t>
  </si>
  <si>
    <t>Gileshaven</t>
  </si>
  <si>
    <t>+1-805-686-4122x815</t>
  </si>
  <si>
    <t>cassandrastrong@ramos.com</t>
  </si>
  <si>
    <t>B4140eB48EAe3FA</t>
  </si>
  <si>
    <t>Young, Reynolds and West</t>
  </si>
  <si>
    <t>Robertaville</t>
  </si>
  <si>
    <t>Turkey</t>
  </si>
  <si>
    <t>(540)222-1862x971</t>
  </si>
  <si>
    <t>cortega@johnston.com</t>
  </si>
  <si>
    <t>62Dc5d901e6C9EE</t>
  </si>
  <si>
    <t>Priscilla</t>
  </si>
  <si>
    <t>Dodson, Wagner and Roth</t>
  </si>
  <si>
    <t>Dylanshire</t>
  </si>
  <si>
    <t>+1-704-228-1033x97217</t>
  </si>
  <si>
    <t>jenny52@berry.com</t>
  </si>
  <si>
    <t>3a499E9cA2dA1CC</t>
  </si>
  <si>
    <t>Isaiah</t>
  </si>
  <si>
    <t>Howe</t>
  </si>
  <si>
    <t>Cannon Inc</t>
  </si>
  <si>
    <t>Weissshire</t>
  </si>
  <si>
    <t>676.018.6293x4000</t>
  </si>
  <si>
    <t>rachael63@cooley.com</t>
  </si>
  <si>
    <t>dFAc465E9Ccc3a6</t>
  </si>
  <si>
    <t>Kara</t>
  </si>
  <si>
    <t>Pugh</t>
  </si>
  <si>
    <t>Proctor-Garrett</t>
  </si>
  <si>
    <t>Kennedyville</t>
  </si>
  <si>
    <t>415.119.1011</t>
  </si>
  <si>
    <t>lucas29@mccoy.net</t>
  </si>
  <si>
    <t>Dbf8dbcEAc5d107</t>
  </si>
  <si>
    <t>Little</t>
  </si>
  <si>
    <t>Curtis-Jarvis</t>
  </si>
  <si>
    <t>East Brendanfort</t>
  </si>
  <si>
    <t>thomasstefanie@garner-cooper.com</t>
  </si>
  <si>
    <t>f7D3bA2f3a3C21A</t>
  </si>
  <si>
    <t>Maurice</t>
  </si>
  <si>
    <t>Owen</t>
  </si>
  <si>
    <t>Kent LLC</t>
  </si>
  <si>
    <t>Torresbury</t>
  </si>
  <si>
    <t>Holy See (Vatican City State)</t>
  </si>
  <si>
    <t>(051)314-0826x1011</t>
  </si>
  <si>
    <t>porterlogan@duffy.biz</t>
  </si>
  <si>
    <t>fF4C242e5732BdF</t>
  </si>
  <si>
    <t>Penny</t>
  </si>
  <si>
    <t>Baxter</t>
  </si>
  <si>
    <t>Diaz, Hinton and Blackburn</t>
  </si>
  <si>
    <t>Lake Kimhaven</t>
  </si>
  <si>
    <t>Barbados</t>
  </si>
  <si>
    <t>008.543.8018x6668</t>
  </si>
  <si>
    <t>brett70@reilly.com</t>
  </si>
  <si>
    <t>5aeD3Aa4cf1ee8D</t>
  </si>
  <si>
    <t>Morgan</t>
  </si>
  <si>
    <t>Silva</t>
  </si>
  <si>
    <t>Novak-Mullins</t>
  </si>
  <si>
    <t>Port Virginia</t>
  </si>
  <si>
    <t>Georgia</t>
  </si>
  <si>
    <t>(784)764-9236x170</t>
  </si>
  <si>
    <t>lpatton@robinson.com</t>
  </si>
  <si>
    <t>dd509eaBA3F8089</t>
  </si>
  <si>
    <t>Patrick</t>
  </si>
  <si>
    <t>Barnett</t>
  </si>
  <si>
    <t>Riley, Phelps and Castro</t>
  </si>
  <si>
    <t>Gabrielleland</t>
  </si>
  <si>
    <t>Saudi Arabia</t>
  </si>
  <si>
    <t>486-945-7392x76409</t>
  </si>
  <si>
    <t>cassie94@booth.biz</t>
  </si>
  <si>
    <t>4B9B8D49fAf7cae</t>
  </si>
  <si>
    <t>Kristi</t>
  </si>
  <si>
    <t>Obrien LLC</t>
  </si>
  <si>
    <t>East Alyssaville</t>
  </si>
  <si>
    <t>+1-549-824-0031x02701</t>
  </si>
  <si>
    <t>woodscollin@vargas.com</t>
  </si>
  <si>
    <t>0aBBEBe4dC9a7DD</t>
  </si>
  <si>
    <t>Geoffrey</t>
  </si>
  <si>
    <t>Gutierrez, Logan and Porter</t>
  </si>
  <si>
    <t>Burkeport</t>
  </si>
  <si>
    <t>169-622-6465x39875</t>
  </si>
  <si>
    <t>montgomeryjasmin@oneal-hutchinson.com</t>
  </si>
  <si>
    <t>List all countries alphabetically, the customers are from:</t>
  </si>
  <si>
    <t>How many customers from each country alphabetically listed:</t>
  </si>
  <si>
    <t>What is the total revenue for each country?</t>
  </si>
  <si>
    <t>A9ef18Ec3Eb8c80</t>
  </si>
  <si>
    <t>Gary</t>
  </si>
  <si>
    <t>Le</t>
  </si>
  <si>
    <t>Pittman-Owens</t>
  </si>
  <si>
    <t>South Jonathonborough</t>
  </si>
  <si>
    <t>199-758-5242</t>
  </si>
  <si>
    <t>emilygarrett@navarro-howe.info</t>
  </si>
  <si>
    <t>98fFA372Bd132EE</t>
  </si>
  <si>
    <t>Tina</t>
  </si>
  <si>
    <t>Mckenzie, Bowman and Cooper</t>
  </si>
  <si>
    <t>Port Melanieside</t>
  </si>
  <si>
    <t>001-472-988-6530x0068</t>
  </si>
  <si>
    <t>gutierrezrandall@rasmussen.com</t>
  </si>
  <si>
    <t>A74e90b1839b58B</t>
  </si>
  <si>
    <t>Karen</t>
  </si>
  <si>
    <t>Campbell</t>
  </si>
  <si>
    <t>Aguilar-Bautista</t>
  </si>
  <si>
    <t>New Oscar</t>
  </si>
  <si>
    <t>787-930-1013x256</t>
  </si>
  <si>
    <t>rachaelking@silva-choi.com</t>
  </si>
  <si>
    <t>5e883ac5731A48f</t>
  </si>
  <si>
    <t>Terrence</t>
  </si>
  <si>
    <t>Frye</t>
  </si>
  <si>
    <t>Ali LLC</t>
  </si>
  <si>
    <t>Julianfort</t>
  </si>
  <si>
    <t>Malta</t>
  </si>
  <si>
    <t>067.961.9175x3047</t>
  </si>
  <si>
    <t>bradley72@fowler-durham.org</t>
  </si>
  <si>
    <t>1bD34DFB3Ebb9db</t>
  </si>
  <si>
    <t>Cristina</t>
  </si>
  <si>
    <t>Carney-Chavez</t>
  </si>
  <si>
    <t>North Alexanderburgh</t>
  </si>
  <si>
    <t>001-627-353-0917</t>
  </si>
  <si>
    <t>matthew67@irwin-mcknight.info</t>
  </si>
  <si>
    <t>B6bF2E1D05CADE7</t>
  </si>
  <si>
    <t>Weiss</t>
  </si>
  <si>
    <t>Gallagher PLC</t>
  </si>
  <si>
    <t>Lyonsshire</t>
  </si>
  <si>
    <t>925.881.7050</t>
  </si>
  <si>
    <t>stoutwilliam@forbes.com</t>
  </si>
  <si>
    <t>2dc0146c8da25fd</t>
  </si>
  <si>
    <t>Kayla</t>
  </si>
  <si>
    <t>Ferguson</t>
  </si>
  <si>
    <t>Shaffer, Chang and Mcmahon</t>
  </si>
  <si>
    <t>Port Graceport</t>
  </si>
  <si>
    <t>Slovakia (Slovak Republic)</t>
  </si>
  <si>
    <t>743.898.2631</t>
  </si>
  <si>
    <t>shopkins@murphy-fleming.com</t>
  </si>
  <si>
    <t>d3cCC3C94bfA15d</t>
  </si>
  <si>
    <t>Cooper-Richards</t>
  </si>
  <si>
    <t>East Jonathanborough</t>
  </si>
  <si>
    <t>916-950-6485x5931</t>
  </si>
  <si>
    <t>pratthector@ferrell.info</t>
  </si>
  <si>
    <t>c6027C9baa2664A</t>
  </si>
  <si>
    <t>Janet</t>
  </si>
  <si>
    <t>Zimmerman</t>
  </si>
  <si>
    <t>Hart-Stevens</t>
  </si>
  <si>
    <t>Dixonshire</t>
  </si>
  <si>
    <t>036.003.0046x50047</t>
  </si>
  <si>
    <t>dan28@walter-richard.info</t>
  </si>
  <si>
    <t>38baedECE07dA6A</t>
  </si>
  <si>
    <t>Jesus</t>
  </si>
  <si>
    <t>Haynes</t>
  </si>
  <si>
    <t>Swanson-Glenn</t>
  </si>
  <si>
    <t>Warrenhaven</t>
  </si>
  <si>
    <t>(592)022-9626</t>
  </si>
  <si>
    <t>zramsey@gallagher-briggs.biz</t>
  </si>
  <si>
    <t>c7a44B5D4c44A33</t>
  </si>
  <si>
    <t>Audrey</t>
  </si>
  <si>
    <t>Levine</t>
  </si>
  <si>
    <t>Franco-Berg</t>
  </si>
  <si>
    <t>001-939-299-4393</t>
  </si>
  <si>
    <t>kristinemunoz@neal-kline.com</t>
  </si>
  <si>
    <t>df0dC07031AfBBe</t>
  </si>
  <si>
    <t>Larson</t>
  </si>
  <si>
    <t>Vargas-Garrett</t>
  </si>
  <si>
    <t>Beltranland</t>
  </si>
  <si>
    <t>(843)172-1473</t>
  </si>
  <si>
    <t>sloanmeagan@key.com</t>
  </si>
  <si>
    <t>aa7d5a114a7cfde</t>
  </si>
  <si>
    <t>Joanna</t>
  </si>
  <si>
    <t>Carr</t>
  </si>
  <si>
    <t>Blanchard Group</t>
  </si>
  <si>
    <t>Farleyburgh</t>
  </si>
  <si>
    <t>457-448-6880</t>
  </si>
  <si>
    <t>chelsea29@brooks.org</t>
  </si>
  <si>
    <t>e6cAD6A9B817fFA</t>
  </si>
  <si>
    <t>Bianca</t>
  </si>
  <si>
    <t>Fitzgerald, Gamble and Gill</t>
  </si>
  <si>
    <t>Pacestad</t>
  </si>
  <si>
    <t>137.435.0489</t>
  </si>
  <si>
    <t>lawrencehansen@duke.com</t>
  </si>
  <si>
    <t>8DFF51276FBbfE6</t>
  </si>
  <si>
    <t>Garcia</t>
  </si>
  <si>
    <t>Sutton-Johnson</t>
  </si>
  <si>
    <t>Claireton</t>
  </si>
  <si>
    <t>818-047-4846</t>
  </si>
  <si>
    <t>malonejanet@harvey.com</t>
  </si>
  <si>
    <t>bCCD73E1AE34DDD</t>
  </si>
  <si>
    <t>Miguel</t>
  </si>
  <si>
    <t>Morales</t>
  </si>
  <si>
    <t>Mack-Barnett</t>
  </si>
  <si>
    <t>Benitezville</t>
  </si>
  <si>
    <t>001-050-193-7638x166</t>
  </si>
  <si>
    <t>joan09@hart.com</t>
  </si>
  <si>
    <t>16e8f82E1BdD8bd</t>
  </si>
  <si>
    <t>Tiffany</t>
  </si>
  <si>
    <t>Joseph-Lyons</t>
  </si>
  <si>
    <t>East Alishaport</t>
  </si>
  <si>
    <t>China</t>
  </si>
  <si>
    <t>451-922-4817x107</t>
  </si>
  <si>
    <t>latashaburch@woodward.com</t>
  </si>
  <si>
    <t>B14E7ED4dC4CBBf</t>
  </si>
  <si>
    <t>Deborah</t>
  </si>
  <si>
    <t>Atkins</t>
  </si>
  <si>
    <t>Wagner-Ayala</t>
  </si>
  <si>
    <t>North Mindyview</t>
  </si>
  <si>
    <t>(698)435-4856</t>
  </si>
  <si>
    <t>brettmorrison@bernard-knapp.com</t>
  </si>
  <si>
    <t>Aaf2D8fF5edeD6F</t>
  </si>
  <si>
    <t>Evelyn</t>
  </si>
  <si>
    <t>Huynh</t>
  </si>
  <si>
    <t>Parrish-Simmons</t>
  </si>
  <si>
    <t>South Sheila</t>
  </si>
  <si>
    <t>001-650-421-0322x71656</t>
  </si>
  <si>
    <t>jmullins@craig.com</t>
  </si>
  <si>
    <t>dEbC9Df2BD9675b</t>
  </si>
  <si>
    <t>Desiree</t>
  </si>
  <si>
    <t>Hopkins</t>
  </si>
  <si>
    <t>Cruz Inc</t>
  </si>
  <si>
    <t>Port Phyllisfort</t>
  </si>
  <si>
    <t>New Caledonia</t>
  </si>
  <si>
    <t>+1-305-534-9091x92888</t>
  </si>
  <si>
    <t>pittmansamuel@proctor-gamble.biz</t>
  </si>
  <si>
    <t>DAe07FEAfCeab89</t>
  </si>
  <si>
    <t>Brad</t>
  </si>
  <si>
    <t>Booker</t>
  </si>
  <si>
    <t>Beard LLC</t>
  </si>
  <si>
    <t>West Gabriel</t>
  </si>
  <si>
    <t>001-741-430-6383x602</t>
  </si>
  <si>
    <t>robinfitzpatrick@hardy.biz</t>
  </si>
  <si>
    <t>fF9831315E6f223</t>
  </si>
  <si>
    <t>Lowe</t>
  </si>
  <si>
    <t>Hancock, Donaldson and Stout</t>
  </si>
  <si>
    <t>Port Penny</t>
  </si>
  <si>
    <t>(035)891-2078</t>
  </si>
  <si>
    <t>malik44@stanton-salazar.com</t>
  </si>
  <si>
    <t>E5Bc9CFdD7E8cCe</t>
  </si>
  <si>
    <t>Sheena</t>
  </si>
  <si>
    <t>Donaldson</t>
  </si>
  <si>
    <t>Villanueva, Li and Hurley</t>
  </si>
  <si>
    <t>South Robynton</t>
  </si>
  <si>
    <t>candace29@diaz.com</t>
  </si>
  <si>
    <t>adda0c4d56eEd0F</t>
  </si>
  <si>
    <t>Kari</t>
  </si>
  <si>
    <t>Michael-Sparks</t>
  </si>
  <si>
    <t>West Greg</t>
  </si>
  <si>
    <t>608.128.5858x862</t>
  </si>
  <si>
    <t>jaredchase@solis.net</t>
  </si>
  <si>
    <t>DEbD6eAd8F2bba4</t>
  </si>
  <si>
    <t>Phillip</t>
  </si>
  <si>
    <t>Mccarty</t>
  </si>
  <si>
    <t>Ritter-Kelley</t>
  </si>
  <si>
    <t>Jefferyton</t>
  </si>
  <si>
    <t>456.256.7271x9394</t>
  </si>
  <si>
    <t>shirleybeasley@hurley.info</t>
  </si>
  <si>
    <t>4D26D6AD5D4DD5a</t>
  </si>
  <si>
    <t>Shawna</t>
  </si>
  <si>
    <t>Beasley</t>
  </si>
  <si>
    <t>Olsen, Barrera and Robles</t>
  </si>
  <si>
    <t>West Gene</t>
  </si>
  <si>
    <t>Saint Pierre and Miquelon</t>
  </si>
  <si>
    <t>321-895-3140x030</t>
  </si>
  <si>
    <t>kowens@peterson-jimenez.com</t>
  </si>
  <si>
    <t>F4DE3fFc9dadB0D</t>
  </si>
  <si>
    <t>Ray</t>
  </si>
  <si>
    <t>Yu</t>
  </si>
  <si>
    <t>Vaughan-Wyatt</t>
  </si>
  <si>
    <t>South Clayton</t>
  </si>
  <si>
    <t>French Polynesia</t>
  </si>
  <si>
    <t>zfigueroa@cummings.com</t>
  </si>
  <si>
    <t>E65bAC9F22075AC</t>
  </si>
  <si>
    <t>Damon</t>
  </si>
  <si>
    <t>Joyce Inc</t>
  </si>
  <si>
    <t>Rubenstad</t>
  </si>
  <si>
    <t>(311)420-8154x573</t>
  </si>
  <si>
    <t>yesenia49@lester-martinez.com</t>
  </si>
  <si>
    <t>d3D39beeB3Bc61D</t>
  </si>
  <si>
    <t>Annette</t>
  </si>
  <si>
    <t>Zavala</t>
  </si>
  <si>
    <t>Reed and Sons</t>
  </si>
  <si>
    <t>North Leroymouth</t>
  </si>
  <si>
    <t>(790)744-4006x3025</t>
  </si>
  <si>
    <t>matthewssamantha@english.com</t>
  </si>
  <si>
    <t>Ca3F36CBccea0B5</t>
  </si>
  <si>
    <t>Michaela</t>
  </si>
  <si>
    <t>Atkins-Chandler</t>
  </si>
  <si>
    <t>Camachostad</t>
  </si>
  <si>
    <t>001-083-605-6953</t>
  </si>
  <si>
    <t>astone@dalton.com</t>
  </si>
  <si>
    <t>458261304518CEd</t>
  </si>
  <si>
    <t>Valerie</t>
  </si>
  <si>
    <t>Pace</t>
  </si>
  <si>
    <t>Schultz PLC</t>
  </si>
  <si>
    <t>Cristianbury</t>
  </si>
  <si>
    <t>+1-805-649-4669x75424</t>
  </si>
  <si>
    <t>walldarius@riggs.com</t>
  </si>
  <si>
    <t>78ac17Cc0E0b444</t>
  </si>
  <si>
    <t>Hall</t>
  </si>
  <si>
    <t>Coleman, Berg and Larsen</t>
  </si>
  <si>
    <t>Harrellland</t>
  </si>
  <si>
    <t>(937)866-9688x17423</t>
  </si>
  <si>
    <t>regina78@sampson.net</t>
  </si>
  <si>
    <t>aec5CeDc949143F</t>
  </si>
  <si>
    <t>Kristy</t>
  </si>
  <si>
    <t>Ortiz and Sons</t>
  </si>
  <si>
    <t>Brentside</t>
  </si>
  <si>
    <t>001-028-436-4997</t>
  </si>
  <si>
    <t>kirsten26@chaney-stephens.com</t>
  </si>
  <si>
    <t>9Cfc61ebC5682F2</t>
  </si>
  <si>
    <t>Kelsey</t>
  </si>
  <si>
    <t>Rowland</t>
  </si>
  <si>
    <t>Russell, Oconnell and Merritt</t>
  </si>
  <si>
    <t>Port Jakeside</t>
  </si>
  <si>
    <t>Antarctica (the territory South of 60 deg S)</t>
  </si>
  <si>
    <t>stacybradford@callahan-powers.com</t>
  </si>
  <si>
    <t>cec5D53082Ba76C</t>
  </si>
  <si>
    <t>Alyssa</t>
  </si>
  <si>
    <t>Woodard</t>
  </si>
  <si>
    <t>Horne-Guerrero</t>
  </si>
  <si>
    <t>North Jamesside</t>
  </si>
  <si>
    <t>+1-371-916-6695x29105</t>
  </si>
  <si>
    <t>wbuckley@randall.com</t>
  </si>
  <si>
    <t>107A505E4ED6aCf</t>
  </si>
  <si>
    <t>Deanna</t>
  </si>
  <si>
    <t>Larsen</t>
  </si>
  <si>
    <t>Kirby, Berg and Cantu</t>
  </si>
  <si>
    <t>North Mathewtown</t>
  </si>
  <si>
    <t>Angola</t>
  </si>
  <si>
    <t>993.934.2508</t>
  </si>
  <si>
    <t>arthur45@valencia.net</t>
  </si>
  <si>
    <t>EbEd31AB1596CA7</t>
  </si>
  <si>
    <t>Sawyer</t>
  </si>
  <si>
    <t>Simpson, Zhang and King</t>
  </si>
  <si>
    <t>Hooverburgh</t>
  </si>
  <si>
    <t>(991)556-3832x548</t>
  </si>
  <si>
    <t>hectorlewis@gay-goodman.org</t>
  </si>
  <si>
    <t>A5Aef07bB307eaD</t>
  </si>
  <si>
    <t>Chloe</t>
  </si>
  <si>
    <t>Hodges</t>
  </si>
  <si>
    <t>Atkinson Inc</t>
  </si>
  <si>
    <t>Port Loriburgh</t>
  </si>
  <si>
    <t>532-733-6539</t>
  </si>
  <si>
    <t>ldiaz@barr-russo.com</t>
  </si>
  <si>
    <t>6cd647EbF5111c8</t>
  </si>
  <si>
    <t>Brooke</t>
  </si>
  <si>
    <t>Dominguez</t>
  </si>
  <si>
    <t>Strickland-Ramos</t>
  </si>
  <si>
    <t>West Heidiborough</t>
  </si>
  <si>
    <t>Albania</t>
  </si>
  <si>
    <t>(119)228-4507x009</t>
  </si>
  <si>
    <t>elijah82@chambers.org</t>
  </si>
  <si>
    <t>DA85ce14eDd49EB</t>
  </si>
  <si>
    <t>Hopkins-Hawkins</t>
  </si>
  <si>
    <t>New Martha</t>
  </si>
  <si>
    <t>pgreene@stanton.info</t>
  </si>
  <si>
    <t>9d25749a97f74A8</t>
  </si>
  <si>
    <t>Lauren</t>
  </si>
  <si>
    <t>Finley Ltd</t>
  </si>
  <si>
    <t>South Adrian</t>
  </si>
  <si>
    <t>001-174-870-2513</t>
  </si>
  <si>
    <t>kristinwhitaker@bullock-wilkerson.com</t>
  </si>
  <si>
    <t>19dB3E396bf4243</t>
  </si>
  <si>
    <t>Walters</t>
  </si>
  <si>
    <t>Reed-Spencer</t>
  </si>
  <si>
    <t>Michaelberg</t>
  </si>
  <si>
    <t>(285)923-6414x985</t>
  </si>
  <si>
    <t>jillfoley@oconnor-french.com</t>
  </si>
  <si>
    <t>cF4d1c32929Dada</t>
  </si>
  <si>
    <t>Lara</t>
  </si>
  <si>
    <t>Duffy-Walters</t>
  </si>
  <si>
    <t>Tracyview</t>
  </si>
  <si>
    <t>001-914-185-0578x188</t>
  </si>
  <si>
    <t>bhenderson@ashley.net</t>
  </si>
  <si>
    <t>EFba6C3ACF7b9dd</t>
  </si>
  <si>
    <t>Albert</t>
  </si>
  <si>
    <t>Mendoza</t>
  </si>
  <si>
    <t>Oconnor-Hester</t>
  </si>
  <si>
    <t>Marieview</t>
  </si>
  <si>
    <t>(573)480-3663x42262</t>
  </si>
  <si>
    <t>mspencer@blackwell.biz</t>
  </si>
  <si>
    <t>8Ce1Fb6D34F288b</t>
  </si>
  <si>
    <t>Wayne</t>
  </si>
  <si>
    <t>Gomez</t>
  </si>
  <si>
    <t>Owens-Hale</t>
  </si>
  <si>
    <t>West Sonya</t>
  </si>
  <si>
    <t>Vanuatu</t>
  </si>
  <si>
    <t>+1-633-747-5786x82865</t>
  </si>
  <si>
    <t>hollowaykatherine@jones.com</t>
  </si>
  <si>
    <t>f0bFeBE2EcC6E44</t>
  </si>
  <si>
    <t>Elijah</t>
  </si>
  <si>
    <t>Wagner</t>
  </si>
  <si>
    <t>Snyder-Mccoy</t>
  </si>
  <si>
    <t>West Diane</t>
  </si>
  <si>
    <t>151-710-4724x7177</t>
  </si>
  <si>
    <t>opace@conway.net</t>
  </si>
  <si>
    <t>9Ae0C63D66E0bFC</t>
  </si>
  <si>
    <t>Vicki</t>
  </si>
  <si>
    <t>Russo-Barker</t>
  </si>
  <si>
    <t>Sergioton</t>
  </si>
  <si>
    <t>614-313-5065</t>
  </si>
  <si>
    <t>joseph80@hunt.com</t>
  </si>
  <si>
    <t>c927E6840FF4A0c</t>
  </si>
  <si>
    <t>Angie</t>
  </si>
  <si>
    <t>Navarro</t>
  </si>
  <si>
    <t>Howell Group</t>
  </si>
  <si>
    <t>Dianeborough</t>
  </si>
  <si>
    <t>kirstennicholson@terrell.com</t>
  </si>
  <si>
    <t>Aab0fC31E4ad1BE</t>
  </si>
  <si>
    <t>Mindy</t>
  </si>
  <si>
    <t>Kelly</t>
  </si>
  <si>
    <t>Galloway, Nichols and Day</t>
  </si>
  <si>
    <t>Ballbury</t>
  </si>
  <si>
    <t>+1-655-102-7092x7916</t>
  </si>
  <si>
    <t>vfaulkner@thompson.com</t>
  </si>
  <si>
    <t>7Ee6b3d96fFF18C</t>
  </si>
  <si>
    <t>Dominic</t>
  </si>
  <si>
    <t>Frost</t>
  </si>
  <si>
    <t>Skinner-Carpenter</t>
  </si>
  <si>
    <t>Mcintyreshire</t>
  </si>
  <si>
    <t>lisamathews@huff.com</t>
  </si>
  <si>
    <t>dBE9AD5da1dA286</t>
  </si>
  <si>
    <t>Holden</t>
  </si>
  <si>
    <t>Finley-Hanson</t>
  </si>
  <si>
    <t>Port Tanya</t>
  </si>
  <si>
    <t>001-730-982-6195</t>
  </si>
  <si>
    <t>joy10@johnston-oneal.info</t>
  </si>
  <si>
    <t>E44e636cfE26CfB</t>
  </si>
  <si>
    <t>Maria</t>
  </si>
  <si>
    <t>Conrad</t>
  </si>
  <si>
    <t>Blackwell, Torres and Solomon</t>
  </si>
  <si>
    <t>Port Ricardomouth</t>
  </si>
  <si>
    <t>(899)628-5978</t>
  </si>
  <si>
    <t>gabriel57@spence-thompson.com</t>
  </si>
  <si>
    <t>a1bBBEBDfb3Fe3f</t>
  </si>
  <si>
    <t>Henson, Khan and Padilla</t>
  </si>
  <si>
    <t>Austintown</t>
  </si>
  <si>
    <t>(273)538-2624x2121</t>
  </si>
  <si>
    <t>catherine30@lewis.org</t>
  </si>
  <si>
    <t>9E64AAAcC13A14b</t>
  </si>
  <si>
    <t>Caitlin</t>
  </si>
  <si>
    <t>Hardy</t>
  </si>
  <si>
    <t>Farmer-Donovan</t>
  </si>
  <si>
    <t>Bruceborough</t>
  </si>
  <si>
    <t>toddarcher@haley.org</t>
  </si>
  <si>
    <t>dAE25B64E0AbFC1</t>
  </si>
  <si>
    <t>Katie</t>
  </si>
  <si>
    <t>Rios</t>
  </si>
  <si>
    <t>Zhang, Christian and Cruz</t>
  </si>
  <si>
    <t>North Chad</t>
  </si>
  <si>
    <t>878.633.3191</t>
  </si>
  <si>
    <t>jeffersonbrandi@cannon-trevino.com</t>
  </si>
  <si>
    <t>5F131a198B25fDD</t>
  </si>
  <si>
    <t>Derek</t>
  </si>
  <si>
    <t>Soto</t>
  </si>
  <si>
    <t>Everett, Moran and Stone</t>
  </si>
  <si>
    <t>North Gregg</t>
  </si>
  <si>
    <t>248.205.0443</t>
  </si>
  <si>
    <t>kyates@holder-coffey.org</t>
  </si>
  <si>
    <t>6B9a7ADdad70dC2</t>
  </si>
  <si>
    <t>Maureen</t>
  </si>
  <si>
    <t>Brown-Swanson</t>
  </si>
  <si>
    <t>Eileenview</t>
  </si>
  <si>
    <t>Nicaragua</t>
  </si>
  <si>
    <t>(787)002-4567x28724</t>
  </si>
  <si>
    <t>xgarcia@ross-hatfield.com</t>
  </si>
  <si>
    <t>8A8BcAfeafff70D</t>
  </si>
  <si>
    <t>Melanie</t>
  </si>
  <si>
    <t>Ingram</t>
  </si>
  <si>
    <t>Andersen Inc</t>
  </si>
  <si>
    <t>Hensleyside</t>
  </si>
  <si>
    <t>066-212-1907x57334</t>
  </si>
  <si>
    <t>michaelcheyenne@ewing.info</t>
  </si>
  <si>
    <t>3DcCaBb218383a6</t>
  </si>
  <si>
    <t>Bailey</t>
  </si>
  <si>
    <t>Estrada, Hendrix and Molina</t>
  </si>
  <si>
    <t>Joyceburgh</t>
  </si>
  <si>
    <t>879-651-6578</t>
  </si>
  <si>
    <t>marco90@friedman-franco.net</t>
  </si>
  <si>
    <t>67ECBda6a4CA8f4</t>
  </si>
  <si>
    <t>Pham Ltd</t>
  </si>
  <si>
    <t>Marvinville</t>
  </si>
  <si>
    <t>958.055.4898</t>
  </si>
  <si>
    <t>fphelps@cole-gay.com</t>
  </si>
  <si>
    <t>731C1AB0cAF588b</t>
  </si>
  <si>
    <t>Armstrong</t>
  </si>
  <si>
    <t>Boone LLC</t>
  </si>
  <si>
    <t>Barkerchester</t>
  </si>
  <si>
    <t>Comoros</t>
  </si>
  <si>
    <t>955.476.5937x20987</t>
  </si>
  <si>
    <t>monique66@daniel.info</t>
  </si>
  <si>
    <t>F9fD297E42BC6E6</t>
  </si>
  <si>
    <t>Crystal</t>
  </si>
  <si>
    <t>Whitaker PLC</t>
  </si>
  <si>
    <t>Port Gregville</t>
  </si>
  <si>
    <t>312-423-8877x6854</t>
  </si>
  <si>
    <t>clintonsuarez@duke-garner.com</t>
  </si>
  <si>
    <t>3e3eB4c40Ee3B2a</t>
  </si>
  <si>
    <t>Leon</t>
  </si>
  <si>
    <t>Brooks-Stone</t>
  </si>
  <si>
    <t>Port Edwin</t>
  </si>
  <si>
    <t>991.790.9799</t>
  </si>
  <si>
    <t>tanyameza@matthews-paul.info</t>
  </si>
  <si>
    <t>2Ebd3393bFcCB80</t>
  </si>
  <si>
    <t>Erik</t>
  </si>
  <si>
    <t>Haney</t>
  </si>
  <si>
    <t>Short-Dodson</t>
  </si>
  <si>
    <t>Candaceton</t>
  </si>
  <si>
    <t>Russian Federation</t>
  </si>
  <si>
    <t>991.634.8117x277</t>
  </si>
  <si>
    <t>kaylakirk@reynolds.com</t>
  </si>
  <si>
    <t>e600788c3dC0b57</t>
  </si>
  <si>
    <t>Faith</t>
  </si>
  <si>
    <t>Park</t>
  </si>
  <si>
    <t>Lloyd PLC</t>
  </si>
  <si>
    <t>Sarahberg</t>
  </si>
  <si>
    <t>+1-513-668-9279x5188</t>
  </si>
  <si>
    <t>mosstina@french-burnett.net</t>
  </si>
  <si>
    <t>bE341222cAfC4cF</t>
  </si>
  <si>
    <t>Joy</t>
  </si>
  <si>
    <t>Graham Ltd</t>
  </si>
  <si>
    <t>Coltonmouth</t>
  </si>
  <si>
    <t>752.730.7527</t>
  </si>
  <si>
    <t>rgrant@booth.info</t>
  </si>
  <si>
    <t>F8d6Ecac4bfAaB5</t>
  </si>
  <si>
    <t>Green</t>
  </si>
  <si>
    <t>Fletcher-Woodard</t>
  </si>
  <si>
    <t>Mcintyremouth</t>
  </si>
  <si>
    <t>744.622.2894x733</t>
  </si>
  <si>
    <t>tasha23@cooley-vance.com</t>
  </si>
  <si>
    <t>c2de20A4fAf68fe</t>
  </si>
  <si>
    <t>Fisher</t>
  </si>
  <si>
    <t>Preston Group</t>
  </si>
  <si>
    <t>East Pamela</t>
  </si>
  <si>
    <t>Turkmenistan</t>
  </si>
  <si>
    <t>(006)681-9446x6026</t>
  </si>
  <si>
    <t>arellanoerin@roberts.org</t>
  </si>
  <si>
    <t>7E28aDB65b9D6Db</t>
  </si>
  <si>
    <t>Anthony</t>
  </si>
  <si>
    <t>Clarke</t>
  </si>
  <si>
    <t>Bonilla Group</t>
  </si>
  <si>
    <t>Reeseshire</t>
  </si>
  <si>
    <t>Martinique</t>
  </si>
  <si>
    <t>+1-043-839-9795x17910</t>
  </si>
  <si>
    <t>warelydia@coleman-morrow.com</t>
  </si>
  <si>
    <t>97Bc909c7909956</t>
  </si>
  <si>
    <t>Christensen</t>
  </si>
  <si>
    <t>Mcbride-Kennedy</t>
  </si>
  <si>
    <t>New Candaceside</t>
  </si>
  <si>
    <t>shannonevans@watkins.com</t>
  </si>
  <si>
    <t>50de05ec05bECd4</t>
  </si>
  <si>
    <t>Jamie</t>
  </si>
  <si>
    <t>Vincent</t>
  </si>
  <si>
    <t>Wiggins, Porter and Frederick</t>
  </si>
  <si>
    <t>Grantshire</t>
  </si>
  <si>
    <t>Belgium</t>
  </si>
  <si>
    <t>001-577-371-0497x16742</t>
  </si>
  <si>
    <t>gonzalezjonathan@arias-lee.info</t>
  </si>
  <si>
    <t>1E0a4D06c687Fab</t>
  </si>
  <si>
    <t>Burton</t>
  </si>
  <si>
    <t>Gallagher, Hester and Pittman</t>
  </si>
  <si>
    <t>Michellefurt</t>
  </si>
  <si>
    <t>001-168-779-0247</t>
  </si>
  <si>
    <t>dalton27@barron.com</t>
  </si>
  <si>
    <t>c4781c7C9ef04BC</t>
  </si>
  <si>
    <t>Daisy</t>
  </si>
  <si>
    <t>Moss</t>
  </si>
  <si>
    <t>Jennings LLC</t>
  </si>
  <si>
    <t>Barkerhaven</t>
  </si>
  <si>
    <t>Ecuador</t>
  </si>
  <si>
    <t>336.428.6831x49857</t>
  </si>
  <si>
    <t>jordanhodges@huff-hensley.biz</t>
  </si>
  <si>
    <t>d7EdAC9469e30F8</t>
  </si>
  <si>
    <t>Cisneros</t>
  </si>
  <si>
    <t>Mack, Buckley and Vega</t>
  </si>
  <si>
    <t>Averyport</t>
  </si>
  <si>
    <t>+1-497-007-0822x525</t>
  </si>
  <si>
    <t>jimmymcfarland@mcdonald.net</t>
  </si>
  <si>
    <t>c90Ab5BA65aCDbB</t>
  </si>
  <si>
    <t>Cassidy</t>
  </si>
  <si>
    <t>Conner</t>
  </si>
  <si>
    <t>Huerta-Hobbs</t>
  </si>
  <si>
    <t>Lake Sandychester</t>
  </si>
  <si>
    <t>Uganda</t>
  </si>
  <si>
    <t>(817)425-7030</t>
  </si>
  <si>
    <t>jacobrojas@cummings-kelly.com</t>
  </si>
  <si>
    <t>C1DBc8d4CB9b8F2</t>
  </si>
  <si>
    <t>Carrie</t>
  </si>
  <si>
    <t>Downs</t>
  </si>
  <si>
    <t>Barker PLC</t>
  </si>
  <si>
    <t>New Miaburgh</t>
  </si>
  <si>
    <t>001-208-863-9743x44787</t>
  </si>
  <si>
    <t>marilynandrews@cobb-watkins.com</t>
  </si>
  <si>
    <t>9ACDAbEa46b9cBB</t>
  </si>
  <si>
    <t>Walsh</t>
  </si>
  <si>
    <t>Johnston, Love and Garrett</t>
  </si>
  <si>
    <t>Audreymouth</t>
  </si>
  <si>
    <t>662.852.8673x238</t>
  </si>
  <si>
    <t>bradleysophia@burnett.com</t>
  </si>
  <si>
    <t>FebD11a0a4f3BE1</t>
  </si>
  <si>
    <t>Anita</t>
  </si>
  <si>
    <t>Chapman, Rojas and Morgan</t>
  </si>
  <si>
    <t>Richardfort</t>
  </si>
  <si>
    <t>(258)690-1199x499</t>
  </si>
  <si>
    <t>valentinecaitlyn@henry.com</t>
  </si>
  <si>
    <t>19B48e08DadC372</t>
  </si>
  <si>
    <t>Jacob</t>
  </si>
  <si>
    <t>Livingston</t>
  </si>
  <si>
    <t>Stokes, Brennan and Potter</t>
  </si>
  <si>
    <t>Lake Natashatown</t>
  </si>
  <si>
    <t>Philippines</t>
  </si>
  <si>
    <t>elaine95@kerr.com</t>
  </si>
  <si>
    <t>92bFddD0C16C99c</t>
  </si>
  <si>
    <t>Brent</t>
  </si>
  <si>
    <t>Maldonado</t>
  </si>
  <si>
    <t>English and Sons</t>
  </si>
  <si>
    <t>New Darren</t>
  </si>
  <si>
    <t>665-732-3833x685</t>
  </si>
  <si>
    <t>phillip17@wade.net</t>
  </si>
  <si>
    <t>1C6be3affF9cCFe</t>
  </si>
  <si>
    <t>Alexandria</t>
  </si>
  <si>
    <t>Obrien-Wise</t>
  </si>
  <si>
    <t>East Brendaborough</t>
  </si>
  <si>
    <t>001-480-013-2079x644</t>
  </si>
  <si>
    <t>clifford91@combs.com</t>
  </si>
  <si>
    <t>C9c35E6F9A125CE</t>
  </si>
  <si>
    <t>Cooke</t>
  </si>
  <si>
    <t>Mason LLC</t>
  </si>
  <si>
    <t>North Nataliefurt</t>
  </si>
  <si>
    <t>337-592-5339</t>
  </si>
  <si>
    <t>zrobbins@ross.net</t>
  </si>
  <si>
    <t>A57f47CEF3827Bd</t>
  </si>
  <si>
    <t>Crawford PLC</t>
  </si>
  <si>
    <t>Copelandmouth</t>
  </si>
  <si>
    <t>973.879.7109</t>
  </si>
  <si>
    <t>shelby36@lawrence-love.com</t>
  </si>
  <si>
    <t>0CEEec4Cf248929</t>
  </si>
  <si>
    <t>Ronald</t>
  </si>
  <si>
    <t>Becker-Copeland</t>
  </si>
  <si>
    <t>Port Priscillafort</t>
  </si>
  <si>
    <t>(338)657-8747x492</t>
  </si>
  <si>
    <t>isabelburnett@kaufman-stevenson.com</t>
  </si>
  <si>
    <t>BE352a8cB4F8d86</t>
  </si>
  <si>
    <t>Porter</t>
  </si>
  <si>
    <t>Wyatt Group</t>
  </si>
  <si>
    <t>266.436.0582x2195</t>
  </si>
  <si>
    <t>buckleyperry@herring.com</t>
  </si>
  <si>
    <t>FDC43e3cf566Cc8</t>
  </si>
  <si>
    <t>Meredith</t>
  </si>
  <si>
    <t>Sharp Inc</t>
  </si>
  <si>
    <t>Connerside</t>
  </si>
  <si>
    <t>435-022-5700</t>
  </si>
  <si>
    <t>juliannash@richardson.org</t>
  </si>
  <si>
    <t>G347</t>
  </si>
  <si>
    <t>Fd126e2a424Bbbc</t>
  </si>
  <si>
    <t>Morgan, Horton and Martinez</t>
  </si>
  <si>
    <t>Lake Dianachester</t>
  </si>
  <si>
    <t>001-762-714-6896</t>
  </si>
  <si>
    <t>fryjeff@baxter.com</t>
  </si>
  <si>
    <t>6BC3beeFbfdacbe</t>
  </si>
  <si>
    <t>Mclaughlin</t>
  </si>
  <si>
    <t>Villanueva, Bonilla and Tucker</t>
  </si>
  <si>
    <t>Wallsberg</t>
  </si>
  <si>
    <t>105.107.1716x9500</t>
  </si>
  <si>
    <t>cindypatton@page.biz</t>
  </si>
  <si>
    <t>4bBddAD537F3Cf0</t>
  </si>
  <si>
    <t>Brandy</t>
  </si>
  <si>
    <t>Gonzales Ltd</t>
  </si>
  <si>
    <t>East Nichole</t>
  </si>
  <si>
    <t>qmaddox@huber.net</t>
  </si>
  <si>
    <t>acdFD08C5cBA6CA</t>
  </si>
  <si>
    <t>Guy</t>
  </si>
  <si>
    <t>Brennan</t>
  </si>
  <si>
    <t>Larson, Joseph and Richard</t>
  </si>
  <si>
    <t>New Amandamouth</t>
  </si>
  <si>
    <t>030.070.7384</t>
  </si>
  <si>
    <t>angieosborne@michael-simon.com</t>
  </si>
  <si>
    <t>86DA46fCE9ebeB8</t>
  </si>
  <si>
    <t>Simmons</t>
  </si>
  <si>
    <t>Thompson-Dixon</t>
  </si>
  <si>
    <t>South Johnny</t>
  </si>
  <si>
    <t>(990)368-3255</t>
  </si>
  <si>
    <t>xharper@stevenson.com</t>
  </si>
  <si>
    <t>EecDfbaadAfe0DD</t>
  </si>
  <si>
    <t>Willie</t>
  </si>
  <si>
    <t>Bell-Wright</t>
  </si>
  <si>
    <t>East Ana</t>
  </si>
  <si>
    <t>Guadeloupe</t>
  </si>
  <si>
    <t>801.957.3435x0679</t>
  </si>
  <si>
    <t>bairdangie@villegas.biz</t>
  </si>
  <si>
    <t>1aD2deA0fde50BA</t>
  </si>
  <si>
    <t>Joan</t>
  </si>
  <si>
    <t>Hartman Inc</t>
  </si>
  <si>
    <t>Port Kylieville</t>
  </si>
  <si>
    <t>305.639.5002</t>
  </si>
  <si>
    <t>xvang@schmidt.com</t>
  </si>
  <si>
    <t>CBcfFC286FDc461</t>
  </si>
  <si>
    <t>Barnes</t>
  </si>
  <si>
    <t>Arias-Montgomery</t>
  </si>
  <si>
    <t>Bethanytown</t>
  </si>
  <si>
    <t>Pakistan</t>
  </si>
  <si>
    <t>(472)810-4201</t>
  </si>
  <si>
    <t>christianmata@gates.com</t>
  </si>
  <si>
    <t>78BAC1f42DD76d8</t>
  </si>
  <si>
    <t>Meghan</t>
  </si>
  <si>
    <t>Chaney</t>
  </si>
  <si>
    <t>Hill PLC</t>
  </si>
  <si>
    <t>North Nathan</t>
  </si>
  <si>
    <t>(312)872-2270x734</t>
  </si>
  <si>
    <t>emorgan@kelly.net</t>
  </si>
  <si>
    <t>d1E90edB3230E6e</t>
  </si>
  <si>
    <t>Peggy</t>
  </si>
  <si>
    <t>Mckenzie</t>
  </si>
  <si>
    <t>Frey Group</t>
  </si>
  <si>
    <t>West Sylvia</t>
  </si>
  <si>
    <t>Saint Lucia</t>
  </si>
  <si>
    <t>041.619.0091x52202</t>
  </si>
  <si>
    <t>vargasnoah@johns.com</t>
  </si>
  <si>
    <t>2aeB0fAF9Fd1A2A</t>
  </si>
  <si>
    <t>Schaefer</t>
  </si>
  <si>
    <t>Molina-Fritz</t>
  </si>
  <si>
    <t>West Carl</t>
  </si>
  <si>
    <t>+1-983-220-0215x955</t>
  </si>
  <si>
    <t>bfitzpatrick@kelly.com</t>
  </si>
  <si>
    <t>a21Ce6067cD633E</t>
  </si>
  <si>
    <t>Drew</t>
  </si>
  <si>
    <t>Patterson</t>
  </si>
  <si>
    <t>Ruiz, Leon and Salinas</t>
  </si>
  <si>
    <t>Diazmouth</t>
  </si>
  <si>
    <t>+1-629-893-3866x5762</t>
  </si>
  <si>
    <t>mbanks@dorsey-sanchez.biz</t>
  </si>
  <si>
    <t>ace763c03c1eED8</t>
  </si>
  <si>
    <t>Potts</t>
  </si>
  <si>
    <t>Bauer-Zavala</t>
  </si>
  <si>
    <t>Padillaton</t>
  </si>
  <si>
    <t>+1-761-964-7294x350</t>
  </si>
  <si>
    <t>nicholas11@lyons.org</t>
  </si>
  <si>
    <t>f29E3D8ec3aFda0</t>
  </si>
  <si>
    <t>Frances</t>
  </si>
  <si>
    <t>Rosario</t>
  </si>
  <si>
    <t>Ellison Ltd</t>
  </si>
  <si>
    <t>Danielberg</t>
  </si>
  <si>
    <t>001-776-564-8909x0975</t>
  </si>
  <si>
    <t>anita51@bailey-miranda.net</t>
  </si>
  <si>
    <t>CdDB5Bcb91A60e7</t>
  </si>
  <si>
    <t>Adams</t>
  </si>
  <si>
    <t>Duffy-Quinn</t>
  </si>
  <si>
    <t>West Dakotaborough</t>
  </si>
  <si>
    <t>blakedunlap@bautista.com</t>
  </si>
  <si>
    <t>a333dB8F2cf884A</t>
  </si>
  <si>
    <t>Boyer</t>
  </si>
  <si>
    <t>Shah Group</t>
  </si>
  <si>
    <t>Lake Coltonmouth</t>
  </si>
  <si>
    <t>chendrix@duncan.com</t>
  </si>
  <si>
    <t>46FFb5Bf67A6EcE</t>
  </si>
  <si>
    <t>Cynthia</t>
  </si>
  <si>
    <t>Pollard-Mcknight</t>
  </si>
  <si>
    <t>Gordonchester</t>
  </si>
  <si>
    <t>994.105.5820</t>
  </si>
  <si>
    <t>zhubbard@reilly-mccall.net</t>
  </si>
  <si>
    <t>9aB46f1DeA40bCD</t>
  </si>
  <si>
    <t>Sandy</t>
  </si>
  <si>
    <t>Shannon-Nixon</t>
  </si>
  <si>
    <t>Royhaven</t>
  </si>
  <si>
    <t>001-989-420-4196x19058</t>
  </si>
  <si>
    <t>nrandall@brown.com</t>
  </si>
  <si>
    <t>2e15e6Ea65AAcC3</t>
  </si>
  <si>
    <t>Robert</t>
  </si>
  <si>
    <t>Perry</t>
  </si>
  <si>
    <t>Hancock, Simpson and Faulkner</t>
  </si>
  <si>
    <t>Danielsstad</t>
  </si>
  <si>
    <t>563-746-1695</t>
  </si>
  <si>
    <t>romandeborah@carter.com</t>
  </si>
  <si>
    <t>9Df04dcEec38175</t>
  </si>
  <si>
    <t>Gerald</t>
  </si>
  <si>
    <t>Mora Ltd</t>
  </si>
  <si>
    <t>Robertoberg</t>
  </si>
  <si>
    <t>666-844-5078x9437</t>
  </si>
  <si>
    <t>mckenzieroberta@leach.org</t>
  </si>
  <si>
    <t>ddEe60B8e39AF8d</t>
  </si>
  <si>
    <t>Bill</t>
  </si>
  <si>
    <t>Mason, Proctor and Freeman</t>
  </si>
  <si>
    <t>North Jessechester</t>
  </si>
  <si>
    <t>135-097-2385</t>
  </si>
  <si>
    <t>antonio01@schmidt.org</t>
  </si>
  <si>
    <t>B5C977deC68EdCd</t>
  </si>
  <si>
    <t>Mallory</t>
  </si>
  <si>
    <t>Farmer, Heath and Rose</t>
  </si>
  <si>
    <t>South Phyllishaven</t>
  </si>
  <si>
    <t>(681)298-7068x63922</t>
  </si>
  <si>
    <t>campbellcarla@bond-fischer.info</t>
  </si>
  <si>
    <t>6ae3C4A2f3D7023</t>
  </si>
  <si>
    <t>Miranda-Acevedo</t>
  </si>
  <si>
    <t>Glassmouth</t>
  </si>
  <si>
    <t>960.187.8427</t>
  </si>
  <si>
    <t>ryanchristina@byrd.org</t>
  </si>
  <si>
    <t>Fe7Fd8EfebF2Fd2</t>
  </si>
  <si>
    <t>Mata</t>
  </si>
  <si>
    <t>Fowler Ltd</t>
  </si>
  <si>
    <t>Schroederfort</t>
  </si>
  <si>
    <t>001-363-472-7690</t>
  </si>
  <si>
    <t>dorothymaxwell@patton-fernandez.com</t>
  </si>
  <si>
    <t>70ace5bad5Ce2a7</t>
  </si>
  <si>
    <t>Sally</t>
  </si>
  <si>
    <t>Rios and Sons</t>
  </si>
  <si>
    <t>Jeanneview</t>
  </si>
  <si>
    <t>Morocco</t>
  </si>
  <si>
    <t>074.545.4625</t>
  </si>
  <si>
    <t>stricklandregina@perez.info</t>
  </si>
  <si>
    <t>4f8C01FDceBcd23</t>
  </si>
  <si>
    <t>Yates</t>
  </si>
  <si>
    <t>Fleming-Dunn</t>
  </si>
  <si>
    <t>Zimmermanside</t>
  </si>
  <si>
    <t>694-008-9791</t>
  </si>
  <si>
    <t>ayerschris@gilbert-landry.org</t>
  </si>
  <si>
    <t>25CFb6d4DF3aA87</t>
  </si>
  <si>
    <t>Carla</t>
  </si>
  <si>
    <t>Wolfe</t>
  </si>
  <si>
    <t>Becker-Howard</t>
  </si>
  <si>
    <t>Alishaborough</t>
  </si>
  <si>
    <t>520.277.0142x65524</t>
  </si>
  <si>
    <t>aaron28@arellano-lang.net</t>
  </si>
  <si>
    <t>C795d33EFa0E2F1</t>
  </si>
  <si>
    <t>Valentine, Hinton and Schwartz</t>
  </si>
  <si>
    <t>New Edwardberg</t>
  </si>
  <si>
    <t>936.599.8937x35672</t>
  </si>
  <si>
    <t>barrybecker@bauer.com</t>
  </si>
  <si>
    <t>83Beee4A53fBa66</t>
  </si>
  <si>
    <t>South Cole</t>
  </si>
  <si>
    <t>Madagascar</t>
  </si>
  <si>
    <t>248.782.4477x032</t>
  </si>
  <si>
    <t>marissa82@charles-moore.net</t>
  </si>
  <si>
    <t>c25C9c8F6FeCBa4</t>
  </si>
  <si>
    <t>Sydney</t>
  </si>
  <si>
    <t>Edwards</t>
  </si>
  <si>
    <t>Hines LLC</t>
  </si>
  <si>
    <t>New Emma</t>
  </si>
  <si>
    <t>(944)427-1207</t>
  </si>
  <si>
    <t>flemingvernon@bean-le.com</t>
  </si>
  <si>
    <t>9a0BDf9cEf1f76d</t>
  </si>
  <si>
    <t>Jim</t>
  </si>
  <si>
    <t>Villegas</t>
  </si>
  <si>
    <t>Browning, Avery and Mercado</t>
  </si>
  <si>
    <t>Emmaton</t>
  </si>
  <si>
    <t>525.864.9616</t>
  </si>
  <si>
    <t>fpope@buck-carney.info</t>
  </si>
  <si>
    <t>A279b43D552Aa2E</t>
  </si>
  <si>
    <t>Kaylee</t>
  </si>
  <si>
    <t>Pittman-Dorsey</t>
  </si>
  <si>
    <t>New Connor</t>
  </si>
  <si>
    <t>503.847.5737x16504</t>
  </si>
  <si>
    <t>mbright@henry.com</t>
  </si>
  <si>
    <t>Db3e47FaFdBE7Ba</t>
  </si>
  <si>
    <t>Laura</t>
  </si>
  <si>
    <t>Zamora</t>
  </si>
  <si>
    <t>Colon-Sampson</t>
  </si>
  <si>
    <t>Gardnerport</t>
  </si>
  <si>
    <t>+1-449-493-6747x404</t>
  </si>
  <si>
    <t>mchandler@bailey.org</t>
  </si>
  <si>
    <t>aEFdfb74fd3C89d</t>
  </si>
  <si>
    <t>Roberson</t>
  </si>
  <si>
    <t>Payne Inc</t>
  </si>
  <si>
    <t>Carrieland</t>
  </si>
  <si>
    <t>+1-902-711-7691x7835</t>
  </si>
  <si>
    <t>cindymclaughlin@jackson.com</t>
  </si>
  <si>
    <t>d9eaffba5a14dB2</t>
  </si>
  <si>
    <t>Pitts, Coleman and Ingram</t>
  </si>
  <si>
    <t>Tracyport</t>
  </si>
  <si>
    <t>277-623-0864x212</t>
  </si>
  <si>
    <t>rmoses@tanner.net</t>
  </si>
  <si>
    <t>8efE4D4084590A0</t>
  </si>
  <si>
    <t>Holder PLC</t>
  </si>
  <si>
    <t>West Connor</t>
  </si>
  <si>
    <t>evelyn41@stanton.net</t>
  </si>
  <si>
    <t>42CfACE21f9eb63</t>
  </si>
  <si>
    <t>Daugherty</t>
  </si>
  <si>
    <t>Galvan-Lloyd</t>
  </si>
  <si>
    <t>Gabriellaborough</t>
  </si>
  <si>
    <t>wbarton@orozco-banks.com</t>
  </si>
  <si>
    <t>Feab72ebad6BEC9</t>
  </si>
  <si>
    <t>Hunt</t>
  </si>
  <si>
    <t>Hensley PLC</t>
  </si>
  <si>
    <t>Nolanmouth</t>
  </si>
  <si>
    <t>909-364-8280</t>
  </si>
  <si>
    <t>qreid@mckay.org</t>
  </si>
  <si>
    <t>d6d5afF530F829c</t>
  </si>
  <si>
    <t>Mullins LLC</t>
  </si>
  <si>
    <t>Velezmouth</t>
  </si>
  <si>
    <t>657.676.7271x4913</t>
  </si>
  <si>
    <t>marc51@gibson-wood.com</t>
  </si>
  <si>
    <t>EcF859343EEBaB7</t>
  </si>
  <si>
    <t>Todd</t>
  </si>
  <si>
    <t>Quinn</t>
  </si>
  <si>
    <t>Woodward, Lutz and Orr</t>
  </si>
  <si>
    <t>North Maxwell</t>
  </si>
  <si>
    <t>roberthenry@davenport-middleton.org</t>
  </si>
  <si>
    <t>b07c2Dc76d5b32C</t>
  </si>
  <si>
    <t>Clarence</t>
  </si>
  <si>
    <t>Church</t>
  </si>
  <si>
    <t>Rasmussen, Wu and Hawkins</t>
  </si>
  <si>
    <t>Abigailstad</t>
  </si>
  <si>
    <t>Hong Kong</t>
  </si>
  <si>
    <t>daniellebooth@underwood.info</t>
  </si>
  <si>
    <t>C18a4Fbe5D008f6</t>
  </si>
  <si>
    <t>Candice</t>
  </si>
  <si>
    <t>Marshall Inc</t>
  </si>
  <si>
    <t>Lake Kathrynburgh</t>
  </si>
  <si>
    <t>001-205-673-8989x77190</t>
  </si>
  <si>
    <t>thall@soto.com</t>
  </si>
  <si>
    <t>ABDfB9aE6FE5Bbf</t>
  </si>
  <si>
    <t>Ana</t>
  </si>
  <si>
    <t>Gentry, Carr and James</t>
  </si>
  <si>
    <t>Barnettmouth</t>
  </si>
  <si>
    <t>(999)273-7424x0499</t>
  </si>
  <si>
    <t>bwalter@church.net</t>
  </si>
  <si>
    <t>1fDA21A6f3c75b4</t>
  </si>
  <si>
    <t>Lang</t>
  </si>
  <si>
    <t>Holden, Gould and Chan</t>
  </si>
  <si>
    <t>Villarrealview</t>
  </si>
  <si>
    <t>919-062-2686x56805</t>
  </si>
  <si>
    <t>jenna30@dickerson-vaughn.biz</t>
  </si>
  <si>
    <t>eb8194eBCd83BAb</t>
  </si>
  <si>
    <t>Becky</t>
  </si>
  <si>
    <t>Nunez-White</t>
  </si>
  <si>
    <t>Juliaberg</t>
  </si>
  <si>
    <t>001-471-208-3345x956</t>
  </si>
  <si>
    <t>longcindy@wheeler.com</t>
  </si>
  <si>
    <t>BF617C9AFb4Ce07</t>
  </si>
  <si>
    <t>Sean</t>
  </si>
  <si>
    <t>Price Group</t>
  </si>
  <si>
    <t>Port Mike</t>
  </si>
  <si>
    <t>001-001-508-5324x936</t>
  </si>
  <si>
    <t>soniamcguire@mullins-stevenson.com</t>
  </si>
  <si>
    <t>7f371E09D0d2df7</t>
  </si>
  <si>
    <t>Vickie</t>
  </si>
  <si>
    <t>Finley</t>
  </si>
  <si>
    <t>Spears LLC</t>
  </si>
  <si>
    <t>West Nancy</t>
  </si>
  <si>
    <t>001-721-934-4214x040</t>
  </si>
  <si>
    <t>eavila@allen-gillespie.com</t>
  </si>
  <si>
    <t>DADE73d661aac56</t>
  </si>
  <si>
    <t>Erin</t>
  </si>
  <si>
    <t>Krause-Maldonado</t>
  </si>
  <si>
    <t>Gallagherstad</t>
  </si>
  <si>
    <t>(031)356-5581x111</t>
  </si>
  <si>
    <t>leslie12@pitts-holland.com</t>
  </si>
  <si>
    <t>eDaAFa8fE2aE31c</t>
  </si>
  <si>
    <t>Ariana</t>
  </si>
  <si>
    <t>Avila</t>
  </si>
  <si>
    <t>Walter-King</t>
  </si>
  <si>
    <t>Beckyfort</t>
  </si>
  <si>
    <t>139.424.1890</t>
  </si>
  <si>
    <t>mcgrathkatie@lynch-conway.com</t>
  </si>
  <si>
    <t>dafD9b63FCD6BBA</t>
  </si>
  <si>
    <t>Nguyen</t>
  </si>
  <si>
    <t>Peck-Boyle</t>
  </si>
  <si>
    <t>Emmabury</t>
  </si>
  <si>
    <t>020-790-3668x2455</t>
  </si>
  <si>
    <t>grossstuart@cooke.com</t>
  </si>
  <si>
    <t>dbaD3607b79a93c</t>
  </si>
  <si>
    <t>Sheila</t>
  </si>
  <si>
    <t>Copeland Inc</t>
  </si>
  <si>
    <t>Juliestad</t>
  </si>
  <si>
    <t>Romania</t>
  </si>
  <si>
    <t>326.362.3213x2697</t>
  </si>
  <si>
    <t>ibenitez@maxwell-martin.org</t>
  </si>
  <si>
    <t>BB1BbBBcaF99F74</t>
  </si>
  <si>
    <t>Chris</t>
  </si>
  <si>
    <t>Dudley, Khan and Young</t>
  </si>
  <si>
    <t>Teresafurt</t>
  </si>
  <si>
    <t>272-651-3784x472</t>
  </si>
  <si>
    <t>gilmoredustin@kerr.org</t>
  </si>
  <si>
    <t>7022d84c9cBc309</t>
  </si>
  <si>
    <t>Bradley</t>
  </si>
  <si>
    <t>French-Berg</t>
  </si>
  <si>
    <t>Selenatown</t>
  </si>
  <si>
    <t>158-673-3550x484</t>
  </si>
  <si>
    <t>nunezsavannah@henderson.info</t>
  </si>
  <si>
    <t>6848680a9f76021</t>
  </si>
  <si>
    <t>Carney</t>
  </si>
  <si>
    <t>Mcneil-Horton</t>
  </si>
  <si>
    <t>Dominguezborough</t>
  </si>
  <si>
    <t>caitlynrosario@maldonado-stevenson.com</t>
  </si>
  <si>
    <t>E5e903Eb61ECcef</t>
  </si>
  <si>
    <t>Elizabeth</t>
  </si>
  <si>
    <t>Logan</t>
  </si>
  <si>
    <t>Peck PLC</t>
  </si>
  <si>
    <t>Geoffreymouth</t>
  </si>
  <si>
    <t>633.088.3844</t>
  </si>
  <si>
    <t>kirkbradford@ibarra-bradford.info</t>
  </si>
  <si>
    <t>AF302C6b37e6dBd</t>
  </si>
  <si>
    <t>Adrienne</t>
  </si>
  <si>
    <t>White</t>
  </si>
  <si>
    <t>Tyler-Riley</t>
  </si>
  <si>
    <t>Mariohaven</t>
  </si>
  <si>
    <t>leroy07@becker-winters.com</t>
  </si>
  <si>
    <t>bd7Da4B82F28279</t>
  </si>
  <si>
    <t>Zachary</t>
  </si>
  <si>
    <t>Haynes, Lara and Lara</t>
  </si>
  <si>
    <t>Mccormickmouth</t>
  </si>
  <si>
    <t>Czech Republic</t>
  </si>
  <si>
    <t>(713)867-5810x3140</t>
  </si>
  <si>
    <t>avilasummer@hensley-richmond.net</t>
  </si>
  <si>
    <t>4C657EFbce24508</t>
  </si>
  <si>
    <t>Mercedes</t>
  </si>
  <si>
    <t>Hester</t>
  </si>
  <si>
    <t>Olsen-Humphrey</t>
  </si>
  <si>
    <t>Amandahaven</t>
  </si>
  <si>
    <t>Eritrea</t>
  </si>
  <si>
    <t>008.963.8003</t>
  </si>
  <si>
    <t>thomas95@watson.info</t>
  </si>
  <si>
    <t>9BE9eDbE566ECBF</t>
  </si>
  <si>
    <t>Stephanie</t>
  </si>
  <si>
    <t>Rivera</t>
  </si>
  <si>
    <t>Dalton-Payne</t>
  </si>
  <si>
    <t>Lake Billytown</t>
  </si>
  <si>
    <t>(488)566-9723</t>
  </si>
  <si>
    <t>daniel67@davidson-stephenson.com</t>
  </si>
  <si>
    <t>1F7cF53c7ebFc3D</t>
  </si>
  <si>
    <t>Bradford</t>
  </si>
  <si>
    <t>Contreras PLC</t>
  </si>
  <si>
    <t>New Hayley</t>
  </si>
  <si>
    <t>(266)493-2713x08961</t>
  </si>
  <si>
    <t>alejandra14@quinn.com</t>
  </si>
  <si>
    <t>FE5Ee2dEeE4cE28</t>
  </si>
  <si>
    <t>Marilyn</t>
  </si>
  <si>
    <t>Peck</t>
  </si>
  <si>
    <t>Solomon, Potter and Merritt</t>
  </si>
  <si>
    <t>Oscarborough</t>
  </si>
  <si>
    <t>Western Sahara</t>
  </si>
  <si>
    <t>(319)744-3383x354</t>
  </si>
  <si>
    <t>stacy53@gardner.com</t>
  </si>
  <si>
    <t>85A35A4B7C5aCcA</t>
  </si>
  <si>
    <t>Cunningham and Sons</t>
  </si>
  <si>
    <t>South Rhondafort</t>
  </si>
  <si>
    <t>South Georgia and the South Sandwich Islands</t>
  </si>
  <si>
    <t>629.068.6674x53648</t>
  </si>
  <si>
    <t>ymcdowell@johnson.org</t>
  </si>
  <si>
    <t>4BFCa3aef3F58AB</t>
  </si>
  <si>
    <t>Wise-Mccarty</t>
  </si>
  <si>
    <t>Medinahaven</t>
  </si>
  <si>
    <t>237-134-6669x1919</t>
  </si>
  <si>
    <t>lbarron@lutz.org</t>
  </si>
  <si>
    <t>cB5bF4B1e78Ecda</t>
  </si>
  <si>
    <t>Munoz</t>
  </si>
  <si>
    <t>Knapp-Bernard</t>
  </si>
  <si>
    <t>Castanedamouth</t>
  </si>
  <si>
    <t>(858)198-9773x6361</t>
  </si>
  <si>
    <t>eboyer@hebert-rosario.info</t>
  </si>
  <si>
    <t>AD11aee28Ecc768</t>
  </si>
  <si>
    <t>Conway, Jones and Morton</t>
  </si>
  <si>
    <t>Charleneview</t>
  </si>
  <si>
    <t>Tunisia</t>
  </si>
  <si>
    <t>561.311.5283x5492</t>
  </si>
  <si>
    <t>uarroyo@david-greer.net</t>
  </si>
  <si>
    <t>aE4B7E7a93Bd19d</t>
  </si>
  <si>
    <t>Janice</t>
  </si>
  <si>
    <t>Baldwin</t>
  </si>
  <si>
    <t>Greene, Novak and Flores</t>
  </si>
  <si>
    <t>Bowersville</t>
  </si>
  <si>
    <t>(034)640-6218x7316</t>
  </si>
  <si>
    <t>sbrooks@sloan.com</t>
  </si>
  <si>
    <t>Dfe8e5318F1de42</t>
  </si>
  <si>
    <t>Pam</t>
  </si>
  <si>
    <t>Chase and Sons</t>
  </si>
  <si>
    <t>Lake Leslieborough</t>
  </si>
  <si>
    <t>gdoyle@hooper-johnston.com</t>
  </si>
  <si>
    <t>8dBF4A43b2a4fA2</t>
  </si>
  <si>
    <t>Townsend-Hodges</t>
  </si>
  <si>
    <t>New Jenna</t>
  </si>
  <si>
    <t>chanselena@pitts.info</t>
  </si>
  <si>
    <t>aCF2Cb91eCB8508</t>
  </si>
  <si>
    <t>Hayley</t>
  </si>
  <si>
    <t>Swanson</t>
  </si>
  <si>
    <t>Sellers-Martin</t>
  </si>
  <si>
    <t>Lake Terrencemouth</t>
  </si>
  <si>
    <t>Sri Lanka</t>
  </si>
  <si>
    <t>rickybarrera@mathis-nicholson.com</t>
  </si>
  <si>
    <t>185BBB7e52feEDA</t>
  </si>
  <si>
    <t>Jack</t>
  </si>
  <si>
    <t>Maddox</t>
  </si>
  <si>
    <t>Welch, Gonzalez and Cardenas</t>
  </si>
  <si>
    <t>Burnsbury</t>
  </si>
  <si>
    <t>(710)713-1916x5666</t>
  </si>
  <si>
    <t>parkcorey@navarro.com</t>
  </si>
  <si>
    <t>659874894840d78</t>
  </si>
  <si>
    <t>Judy</t>
  </si>
  <si>
    <t>Galvan and Sons</t>
  </si>
  <si>
    <t>Lukeville</t>
  </si>
  <si>
    <t>Belarus</t>
  </si>
  <si>
    <t>+1-903-323-7946x9825</t>
  </si>
  <si>
    <t>tuckeradriana@cannon.com</t>
  </si>
  <si>
    <t>94a7dD4Da913FBa</t>
  </si>
  <si>
    <t>Hill</t>
  </si>
  <si>
    <t>Morgan, Camacho and Murphy</t>
  </si>
  <si>
    <t>East Tabitha</t>
  </si>
  <si>
    <t>Uruguay</t>
  </si>
  <si>
    <t>charlotte25@christensen-allison.com</t>
  </si>
  <si>
    <t>68fbb98f6EbD971</t>
  </si>
  <si>
    <t>Choi, Galloway and Fox</t>
  </si>
  <si>
    <t>Kevinbury</t>
  </si>
  <si>
    <t>001-084-704-0454x28664</t>
  </si>
  <si>
    <t>haasderrick@ortega-kirk.org</t>
  </si>
  <si>
    <t>E3Be47B2Bc0fb08</t>
  </si>
  <si>
    <t>Lisa</t>
  </si>
  <si>
    <t>Daugherty and Sons</t>
  </si>
  <si>
    <t>New Mackenzieland</t>
  </si>
  <si>
    <t>+1-397-236-8851x31652</t>
  </si>
  <si>
    <t>nlawrence@miles.biz</t>
  </si>
  <si>
    <t>5a3Ed08524aA9CA</t>
  </si>
  <si>
    <t>Cole</t>
  </si>
  <si>
    <t>Dillon-Perry</t>
  </si>
  <si>
    <t>Hansenhaven</t>
  </si>
  <si>
    <t>+1-987-530-4402x2205</t>
  </si>
  <si>
    <t>obrienisabel@braun.com</t>
  </si>
  <si>
    <t>8Eb623320c4D45b</t>
  </si>
  <si>
    <t>Mcdaniel Ltd</t>
  </si>
  <si>
    <t>Colinland</t>
  </si>
  <si>
    <t>Iran</t>
  </si>
  <si>
    <t>527.791.5662</t>
  </si>
  <si>
    <t>bishopbryan@mcpherson-rosario.com</t>
  </si>
  <si>
    <t>550c41F8764B16E</t>
  </si>
  <si>
    <t>Koch</t>
  </si>
  <si>
    <t>Lawrence, Cox and Terry</t>
  </si>
  <si>
    <t>South Whitney</t>
  </si>
  <si>
    <t>(832)608-7152</t>
  </si>
  <si>
    <t>mooreian@arias-lloyd.org</t>
  </si>
  <si>
    <t>acE14807eD40972</t>
  </si>
  <si>
    <t>Horton</t>
  </si>
  <si>
    <t>Brown PLC</t>
  </si>
  <si>
    <t>North Dominicborough</t>
  </si>
  <si>
    <t>251.305.4006x736</t>
  </si>
  <si>
    <t>erinlittle@carroll-duncan.com</t>
  </si>
  <si>
    <t>3af3B3a4ddFB28E</t>
  </si>
  <si>
    <t>Williams</t>
  </si>
  <si>
    <t>Hendricks, Mccormick and Schaefer</t>
  </si>
  <si>
    <t>Port Bethanychester</t>
  </si>
  <si>
    <t>001-217-924-3833x63325</t>
  </si>
  <si>
    <t>austin73@gordon.net</t>
  </si>
  <si>
    <t>aFeB020b9a24cb4</t>
  </si>
  <si>
    <t>Erika</t>
  </si>
  <si>
    <t>Thompson</t>
  </si>
  <si>
    <t>Colon Group</t>
  </si>
  <si>
    <t>Franklinberg</t>
  </si>
  <si>
    <t>148-613-6155x55441</t>
  </si>
  <si>
    <t>nkoch@hardy-wallace.info</t>
  </si>
  <si>
    <t>CEe46Ca6cB6D3e9</t>
  </si>
  <si>
    <t>Rogers</t>
  </si>
  <si>
    <t>Bowers Ltd</t>
  </si>
  <si>
    <t>Stoutview</t>
  </si>
  <si>
    <t>067-985-0255</t>
  </si>
  <si>
    <t>byoung@bailey.com</t>
  </si>
  <si>
    <t>cd1D0d3ABf09FBA</t>
  </si>
  <si>
    <t>Dan</t>
  </si>
  <si>
    <t>Murray</t>
  </si>
  <si>
    <t>Mora, Compton and Gregory</t>
  </si>
  <si>
    <t>Alvaradohaven</t>
  </si>
  <si>
    <t>Moldova</t>
  </si>
  <si>
    <t>(516)030-4038x326</t>
  </si>
  <si>
    <t>kathleenle@martin.com</t>
  </si>
  <si>
    <t>d0813Ac7Ece4c58</t>
  </si>
  <si>
    <t>Herbert</t>
  </si>
  <si>
    <t>Mcintyre-Gaines</t>
  </si>
  <si>
    <t>West Gerald</t>
  </si>
  <si>
    <t>415-536-8137x415</t>
  </si>
  <si>
    <t>meadowsmandy@baker.info</t>
  </si>
  <si>
    <t>BceA40c37Afe437</t>
  </si>
  <si>
    <t>Zoe</t>
  </si>
  <si>
    <t>Rojas</t>
  </si>
  <si>
    <t>Browning, Hayes and Barber</t>
  </si>
  <si>
    <t>Port Glen</t>
  </si>
  <si>
    <t>001-410-263-1855x0930</t>
  </si>
  <si>
    <t>lynnkelli@kirk-bell.org</t>
  </si>
  <si>
    <t>Ce1956ED0Bd72B5</t>
  </si>
  <si>
    <t>Theresa</t>
  </si>
  <si>
    <t>Holt</t>
  </si>
  <si>
    <t>Hawkins, Estes and Phillips</t>
  </si>
  <si>
    <t>South Amy</t>
  </si>
  <si>
    <t>487-573-7546x37948</t>
  </si>
  <si>
    <t>brent19@sullivan-schaefer.org</t>
  </si>
  <si>
    <t>Bc9Cda3AAEED2DA</t>
  </si>
  <si>
    <t>Dixon</t>
  </si>
  <si>
    <t>Kim Inc</t>
  </si>
  <si>
    <t>South Rodneystad</t>
  </si>
  <si>
    <t>(523)214-3540</t>
  </si>
  <si>
    <t>lindsaymiranda@atkinson.info</t>
  </si>
  <si>
    <t>df6Beba6f80EAAf</t>
  </si>
  <si>
    <t>Marisa</t>
  </si>
  <si>
    <t>Roy Ltd</t>
  </si>
  <si>
    <t>East Kara</t>
  </si>
  <si>
    <t>zwall@page.org</t>
  </si>
  <si>
    <t>Eb17cE4feEb0100</t>
  </si>
  <si>
    <t>Franklin Inc</t>
  </si>
  <si>
    <t>East Kirk</t>
  </si>
  <si>
    <t>408.412.7123x30688</t>
  </si>
  <si>
    <t>bconner@hartman.com</t>
  </si>
  <si>
    <t>D40eba5Dc71C4E5</t>
  </si>
  <si>
    <t>Carrillo</t>
  </si>
  <si>
    <t>Leon, Lang and Reilly</t>
  </si>
  <si>
    <t>Pittsport</t>
  </si>
  <si>
    <t>Kenya</t>
  </si>
  <si>
    <t>parkerlogan@sutton-wheeler.com</t>
  </si>
  <si>
    <t>C7C79d8D3CF7Eac</t>
  </si>
  <si>
    <t>Parker</t>
  </si>
  <si>
    <t>Horne PLC</t>
  </si>
  <si>
    <t>Lake Dillonstad</t>
  </si>
  <si>
    <t>607.658.7721x21256</t>
  </si>
  <si>
    <t>yvonne79@mcconnell-warner.com</t>
  </si>
  <si>
    <t>B34Ec6B249b67E8</t>
  </si>
  <si>
    <t>Hancock</t>
  </si>
  <si>
    <t>Kline-Wang</t>
  </si>
  <si>
    <t>Larsenchester</t>
  </si>
  <si>
    <t>+1-870-872-8194x77839</t>
  </si>
  <si>
    <t>rmcknight@bryan-king.com</t>
  </si>
  <si>
    <t>2BE9Fdcb52eCEFB</t>
  </si>
  <si>
    <t>Samantha</t>
  </si>
  <si>
    <t>Grimes, Morgan and Schneider</t>
  </si>
  <si>
    <t>Rachelmouth</t>
  </si>
  <si>
    <t>Bahamas</t>
  </si>
  <si>
    <t>001-501-207-2471x684</t>
  </si>
  <si>
    <t>mortonsally@walls.info</t>
  </si>
  <si>
    <t>7A06684bC0bfbFa</t>
  </si>
  <si>
    <t>Chelsey</t>
  </si>
  <si>
    <t>Long, Terry and Garner</t>
  </si>
  <si>
    <t>South Laurachester</t>
  </si>
  <si>
    <t>001-607-068-6950x55174</t>
  </si>
  <si>
    <t>wallacekristy@cross-oconnell.com</t>
  </si>
  <si>
    <t>FADa2dff9E8f3bC</t>
  </si>
  <si>
    <t>Fry</t>
  </si>
  <si>
    <t>Vazquez-Wilson</t>
  </si>
  <si>
    <t>New Andrew</t>
  </si>
  <si>
    <t>(986)611-0141</t>
  </si>
  <si>
    <t>patriciagiles@oneill-chung.com</t>
  </si>
  <si>
    <t>CDae9E7C2dA5E96</t>
  </si>
  <si>
    <t>Jensen</t>
  </si>
  <si>
    <t>Macias, Pham and Mcdowell</t>
  </si>
  <si>
    <t>South Adriennechester</t>
  </si>
  <si>
    <t>Bhutan</t>
  </si>
  <si>
    <t>483-621-7937x55917</t>
  </si>
  <si>
    <t>howard17@hickman.com</t>
  </si>
  <si>
    <t>fCF027f2A34FdBE</t>
  </si>
  <si>
    <t>Colin</t>
  </si>
  <si>
    <t>Hendrixview</t>
  </si>
  <si>
    <t>359.871.9570</t>
  </si>
  <si>
    <t>jaime31@gray.com</t>
  </si>
  <si>
    <t>eb18D93CB584Db7</t>
  </si>
  <si>
    <t>Bright</t>
  </si>
  <si>
    <t>Ford, Ellis and Kelley</t>
  </si>
  <si>
    <t>North Carlastad</t>
  </si>
  <si>
    <t>Portugal</t>
  </si>
  <si>
    <t>661.407.1869x140</t>
  </si>
  <si>
    <t>dan44@chan.org</t>
  </si>
  <si>
    <t>0aEdFcbdb76637c</t>
  </si>
  <si>
    <t>Caitlyn</t>
  </si>
  <si>
    <t>Cross</t>
  </si>
  <si>
    <t>Bentley-Moyer</t>
  </si>
  <si>
    <t>Lake Tannerstad</t>
  </si>
  <si>
    <t>001-526-323-6313x65050</t>
  </si>
  <si>
    <t>jefferyhammond@guerra-chase.biz</t>
  </si>
  <si>
    <t>d20d428FA81a2Eb</t>
  </si>
  <si>
    <t>Burnett</t>
  </si>
  <si>
    <t>David, Reynolds and Deleon</t>
  </si>
  <si>
    <t>West Steveborough</t>
  </si>
  <si>
    <t>001-848-600-5959x841</t>
  </si>
  <si>
    <t>makaylafrost@pham.com</t>
  </si>
  <si>
    <t>feFBbFbF14FDaaf</t>
  </si>
  <si>
    <t>Stephenson Inc</t>
  </si>
  <si>
    <t>Randyhaven</t>
  </si>
  <si>
    <t>(532)910-1621</t>
  </si>
  <si>
    <t>zdaniels@tate.com</t>
  </si>
  <si>
    <t>Ad89CaCdfDbCEbd</t>
  </si>
  <si>
    <t>Ricardo</t>
  </si>
  <si>
    <t>Pena</t>
  </si>
  <si>
    <t>Kelly-Duncan</t>
  </si>
  <si>
    <t>Port Marvinton</t>
  </si>
  <si>
    <t>elizabethhobbs@parker.com</t>
  </si>
  <si>
    <t>248DFBD21eC1f73</t>
  </si>
  <si>
    <t>Anne</t>
  </si>
  <si>
    <t>Stevenson and Sons</t>
  </si>
  <si>
    <t>Pruittfurt</t>
  </si>
  <si>
    <t>246-514-2503x293</t>
  </si>
  <si>
    <t>josedudley@andersen.com</t>
  </si>
  <si>
    <t>9Dd0d01641fBcbD</t>
  </si>
  <si>
    <t>Crane</t>
  </si>
  <si>
    <t>Mccarty-Stout</t>
  </si>
  <si>
    <t>East Stefaniemouth</t>
  </si>
  <si>
    <t>Guinea-Bissau</t>
  </si>
  <si>
    <t>422.330.7563x52160</t>
  </si>
  <si>
    <t>goodwinpenny@rojas-warner.org</t>
  </si>
  <si>
    <t>5CFcaDEd4df2DaA</t>
  </si>
  <si>
    <t>Joseph</t>
  </si>
  <si>
    <t>Meadows PLC</t>
  </si>
  <si>
    <t>Dyerland</t>
  </si>
  <si>
    <t>Samoa</t>
  </si>
  <si>
    <t>(621)466-4444</t>
  </si>
  <si>
    <t>volson@carter-barr.info</t>
  </si>
  <si>
    <t>F97f1ffBF7eD33E</t>
  </si>
  <si>
    <t>Destiny</t>
  </si>
  <si>
    <t>Snow</t>
  </si>
  <si>
    <t>Duffy LLC</t>
  </si>
  <si>
    <t>Brentshire</t>
  </si>
  <si>
    <t>873-940-1704x5312</t>
  </si>
  <si>
    <t>alejandro05@bradshaw-chen.com</t>
  </si>
  <si>
    <t>b7beEa7fDE4eBb9</t>
  </si>
  <si>
    <t>Jaclyn</t>
  </si>
  <si>
    <t>Noble, Downs and Knapp</t>
  </si>
  <si>
    <t>Port Traci</t>
  </si>
  <si>
    <t>211-550-6047x8207</t>
  </si>
  <si>
    <t>phebert@farmer.com</t>
  </si>
  <si>
    <t>64ceeEf0e281709</t>
  </si>
  <si>
    <t>Kane-Calhoun</t>
  </si>
  <si>
    <t>Port Glenda</t>
  </si>
  <si>
    <t>+1-479-586-3195x388</t>
  </si>
  <si>
    <t>rramsey@graham-conrad.org</t>
  </si>
  <si>
    <t>Fd09AA3c0E32cCf</t>
  </si>
  <si>
    <t>Dickerson</t>
  </si>
  <si>
    <t>Arnold Ltd</t>
  </si>
  <si>
    <t>Lake Robin</t>
  </si>
  <si>
    <t>(706)788-7595x22855</t>
  </si>
  <si>
    <t>rachael73@spencer.com</t>
  </si>
  <si>
    <t>2eDB9DDDadDaAEd</t>
  </si>
  <si>
    <t>Savage-Mcdonald</t>
  </si>
  <si>
    <t>South Leehaven</t>
  </si>
  <si>
    <t>883.145.5554</t>
  </si>
  <si>
    <t>kevinwallace@woodard.com</t>
  </si>
  <si>
    <t>dA23dA7eb28CCA9</t>
  </si>
  <si>
    <t>Dorsey, Cook and Kaufman</t>
  </si>
  <si>
    <t>Port Gilbertfort</t>
  </si>
  <si>
    <t>618.772.9522x892</t>
  </si>
  <si>
    <t>marvinwoodard@lam.biz</t>
  </si>
  <si>
    <t>B57341aCDf23155</t>
  </si>
  <si>
    <t>Ellen</t>
  </si>
  <si>
    <t>Mayo</t>
  </si>
  <si>
    <t>Cross-Hendricks</t>
  </si>
  <si>
    <t>Dariusborough</t>
  </si>
  <si>
    <t>(266)427-2657x375</t>
  </si>
  <si>
    <t>michaelclinton@gross.com</t>
  </si>
  <si>
    <t>8Cc44Fae8a4D395</t>
  </si>
  <si>
    <t>Odom</t>
  </si>
  <si>
    <t>Taylor, Solomon and Wolfe</t>
  </si>
  <si>
    <t>South Luisside</t>
  </si>
  <si>
    <t>094-007-9536x806</t>
  </si>
  <si>
    <t>gillespienorma@cline-boyd.org</t>
  </si>
  <si>
    <t>db4CBcbFfC2DBfa</t>
  </si>
  <si>
    <t>Lydia</t>
  </si>
  <si>
    <t>Banks</t>
  </si>
  <si>
    <t>Kennedy LLC</t>
  </si>
  <si>
    <t>Riosland</t>
  </si>
  <si>
    <t>+1-480-761-9968x75709</t>
  </si>
  <si>
    <t>nbuck@dalton.com</t>
  </si>
  <si>
    <t>1F1De1fC57E91Dc</t>
  </si>
  <si>
    <t>Everett</t>
  </si>
  <si>
    <t>Bernard-Davila</t>
  </si>
  <si>
    <t>Maxwellport</t>
  </si>
  <si>
    <t>mark58@blackwell-prince.com</t>
  </si>
  <si>
    <t>A7eC3D7DAC0fbee</t>
  </si>
  <si>
    <t>Lamb, Hoffman and Maynard</t>
  </si>
  <si>
    <t>South Bonniestad</t>
  </si>
  <si>
    <t>bethcannon@brock.net</t>
  </si>
  <si>
    <t>7DD7cBb39d06a80</t>
  </si>
  <si>
    <t>Ivan</t>
  </si>
  <si>
    <t>Schmitt-Ferrell</t>
  </si>
  <si>
    <t>Port Rachel</t>
  </si>
  <si>
    <t>926.712.8532x080</t>
  </si>
  <si>
    <t>lcollier@boyd-hobbs.com</t>
  </si>
  <si>
    <t>31C0ADfa5F40c40</t>
  </si>
  <si>
    <t>Shirley</t>
  </si>
  <si>
    <t>Maxwell Ltd</t>
  </si>
  <si>
    <t>West Tonistad</t>
  </si>
  <si>
    <t>+1-193-838-3198x1601</t>
  </si>
  <si>
    <t>phillipshayley@carr.com</t>
  </si>
  <si>
    <t>B75cA9DF92eAfAf</t>
  </si>
  <si>
    <t>Daugherty-Stephens</t>
  </si>
  <si>
    <t>Tanyafurt</t>
  </si>
  <si>
    <t>Norfolk Island</t>
  </si>
  <si>
    <t>ufriedman@rowland.org</t>
  </si>
  <si>
    <t>ee24eBb8cb1CeC8</t>
  </si>
  <si>
    <t>Alisha</t>
  </si>
  <si>
    <t>Brooks</t>
  </si>
  <si>
    <t>Costa-Burton</t>
  </si>
  <si>
    <t>Mataborough</t>
  </si>
  <si>
    <t>djarvis@gonzales.org</t>
  </si>
  <si>
    <t>cfBf858FAA0EabD</t>
  </si>
  <si>
    <t>Ruben</t>
  </si>
  <si>
    <t>Yu-Schneider</t>
  </si>
  <si>
    <t>Bradfort</t>
  </si>
  <si>
    <t>001-923-163-7766x93504</t>
  </si>
  <si>
    <t>ivanroman@hamilton.org</t>
  </si>
  <si>
    <t>c0F56ea6411D6B7</t>
  </si>
  <si>
    <t>Flores</t>
  </si>
  <si>
    <t>Smith LLC</t>
  </si>
  <si>
    <t>South Marcus</t>
  </si>
  <si>
    <t>+1-890-354-6542x581</t>
  </si>
  <si>
    <t>eric18@avery.com</t>
  </si>
  <si>
    <t>d673Cf1D28AdcFa</t>
  </si>
  <si>
    <t>Melton</t>
  </si>
  <si>
    <t>Hebert, Oliver and Moody</t>
  </si>
  <si>
    <t>Johnsburgh</t>
  </si>
  <si>
    <t>Saint Barthelemy</t>
  </si>
  <si>
    <t>(336)645-5747x123</t>
  </si>
  <si>
    <t>haleymeadows@coffey.com</t>
  </si>
  <si>
    <t>FbD9Bf3efE3fF7A</t>
  </si>
  <si>
    <t>Colleen</t>
  </si>
  <si>
    <t>Boyle, Randall and Ward</t>
  </si>
  <si>
    <t>Lake Cassandrabury</t>
  </si>
  <si>
    <t>974.247.2892x977</t>
  </si>
  <si>
    <t>fshepard@arias-rosario.net</t>
  </si>
  <si>
    <t>E8d513c581d99Ce</t>
  </si>
  <si>
    <t>Amber</t>
  </si>
  <si>
    <t>Andrade</t>
  </si>
  <si>
    <t>Mueller LLC</t>
  </si>
  <si>
    <t>East Kayla</t>
  </si>
  <si>
    <t>001-139-457-7156</t>
  </si>
  <si>
    <t>watsonandres@clarke.com</t>
  </si>
  <si>
    <t>CCd8a39Fb07bdfc</t>
  </si>
  <si>
    <t>Singh</t>
  </si>
  <si>
    <t>Baldwin, Gordon and Doyle</t>
  </si>
  <si>
    <t>Port Barbaraport</t>
  </si>
  <si>
    <t>001-507-587-8245x4730</t>
  </si>
  <si>
    <t>annahood@herrera.info</t>
  </si>
  <si>
    <t>3e4eCCE32aF6B3a</t>
  </si>
  <si>
    <t>Edward</t>
  </si>
  <si>
    <t>Mcclain</t>
  </si>
  <si>
    <t>Mcneil-Knapp</t>
  </si>
  <si>
    <t>Contrerasstad</t>
  </si>
  <si>
    <t>001-376-296-3121x841</t>
  </si>
  <si>
    <t>cherrykurt@durham.org</t>
  </si>
  <si>
    <t>99cafEbeb024B3C</t>
  </si>
  <si>
    <t>Harmon</t>
  </si>
  <si>
    <t>Donaldson Inc</t>
  </si>
  <si>
    <t>North Billyport</t>
  </si>
  <si>
    <t>988.120.4213</t>
  </si>
  <si>
    <t>johnny51@davenport.com</t>
  </si>
  <si>
    <t>7e63dC1A7E8D5d3</t>
  </si>
  <si>
    <t>Caldwell-Summers</t>
  </si>
  <si>
    <t>Blackport</t>
  </si>
  <si>
    <t>773-211-3714</t>
  </si>
  <si>
    <t>armstrongsheena@sullivan.net</t>
  </si>
  <si>
    <t>D45A1BfB0D35C9f</t>
  </si>
  <si>
    <t>Kirsten</t>
  </si>
  <si>
    <t>Gardner</t>
  </si>
  <si>
    <t>Middleton, Ali and Edwards</t>
  </si>
  <si>
    <t>Lake Jacobtown</t>
  </si>
  <si>
    <t>(061)557-9745</t>
  </si>
  <si>
    <t>castillodan@coleman-ross.com</t>
  </si>
  <si>
    <t>635De41f687c324</t>
  </si>
  <si>
    <t>Lacey</t>
  </si>
  <si>
    <t>Levy</t>
  </si>
  <si>
    <t>Gilmore and Sons</t>
  </si>
  <si>
    <t>Lake Warren</t>
  </si>
  <si>
    <t>(401)895-1449</t>
  </si>
  <si>
    <t>houstondesiree@neal-combs.org</t>
  </si>
  <si>
    <t>FdBDDDF1f430Ff9</t>
  </si>
  <si>
    <t>Osborn-Meadows</t>
  </si>
  <si>
    <t>Terrymouth</t>
  </si>
  <si>
    <t>Hungary</t>
  </si>
  <si>
    <t>(991)260-9905</t>
  </si>
  <si>
    <t>larajody@donovan.net</t>
  </si>
  <si>
    <t>A02fFBcc8050E7F</t>
  </si>
  <si>
    <t>Cory</t>
  </si>
  <si>
    <t>Mcintyre</t>
  </si>
  <si>
    <t>Gardner, Barton and Murphy</t>
  </si>
  <si>
    <t>South Melinda</t>
  </si>
  <si>
    <t>163-966-2581x607</t>
  </si>
  <si>
    <t>huntjade@anthony-mack.info</t>
  </si>
  <si>
    <t>d3fF4F1DceACA2D</t>
  </si>
  <si>
    <t>Thornton</t>
  </si>
  <si>
    <t>Duffy, Castro and Yates</t>
  </si>
  <si>
    <t>Port Mariostad</t>
  </si>
  <si>
    <t>001-037-597-5406</t>
  </si>
  <si>
    <t>gschultz@rollins.com</t>
  </si>
  <si>
    <t>942F09eE3f6b82c</t>
  </si>
  <si>
    <t>Moses</t>
  </si>
  <si>
    <t>Silva Group</t>
  </si>
  <si>
    <t>Haydenburgh</t>
  </si>
  <si>
    <t>001-101-530-5658x1433</t>
  </si>
  <si>
    <t>george53@mcintyre.com</t>
  </si>
  <si>
    <t>18C6DdeecC3A9cF</t>
  </si>
  <si>
    <t>Andres</t>
  </si>
  <si>
    <t>Hebert</t>
  </si>
  <si>
    <t>Bolton Ltd</t>
  </si>
  <si>
    <t>Donmouth</t>
  </si>
  <si>
    <t>Iceland</t>
  </si>
  <si>
    <t>747.141.6951</t>
  </si>
  <si>
    <t>nathaniel36@livingston.com</t>
  </si>
  <si>
    <t>3e0b53f94bfE24a</t>
  </si>
  <si>
    <t>Jerome</t>
  </si>
  <si>
    <t>Bolton</t>
  </si>
  <si>
    <t>Dalton-Sosa</t>
  </si>
  <si>
    <t>Jasonview</t>
  </si>
  <si>
    <t>+1-056-462-3209x1098</t>
  </si>
  <si>
    <t>barronfranklin@mays.com</t>
  </si>
  <si>
    <t>Ad94D89c739CF3A</t>
  </si>
  <si>
    <t>Krystal</t>
  </si>
  <si>
    <t>James</t>
  </si>
  <si>
    <t>Novak Group</t>
  </si>
  <si>
    <t>Kristiborough</t>
  </si>
  <si>
    <t>Serbia</t>
  </si>
  <si>
    <t>010-055-4525x3849</t>
  </si>
  <si>
    <t>daryl93@pruitt-bass.com</t>
  </si>
  <si>
    <t>b5B9e9F4822121A</t>
  </si>
  <si>
    <t>Helen</t>
  </si>
  <si>
    <t>Farmer</t>
  </si>
  <si>
    <t>Keller Inc</t>
  </si>
  <si>
    <t>West Brandy</t>
  </si>
  <si>
    <t>Lao People's Democratic Republic</t>
  </si>
  <si>
    <t>(581)373-2751</t>
  </si>
  <si>
    <t>tyrone99@english.com</t>
  </si>
  <si>
    <t>fcAE0CcFcDf7370</t>
  </si>
  <si>
    <t>Stacie</t>
  </si>
  <si>
    <t>Ali</t>
  </si>
  <si>
    <t>Hancock-Pineda</t>
  </si>
  <si>
    <t>Port Seth</t>
  </si>
  <si>
    <t>+1-475-250-6496x470</t>
  </si>
  <si>
    <t>huynhsydney@morgan-townsend.net</t>
  </si>
  <si>
    <t>CAcaAD99EF3c2D4</t>
  </si>
  <si>
    <t>Waller</t>
  </si>
  <si>
    <t>Bradford-Bush</t>
  </si>
  <si>
    <t>Rhondaborough</t>
  </si>
  <si>
    <t>001-401-481-6270x0994</t>
  </si>
  <si>
    <t>gilesjamie@hall.com</t>
  </si>
  <si>
    <t>4b04Da9cd34fFCE</t>
  </si>
  <si>
    <t>Best</t>
  </si>
  <si>
    <t>Welch-Singh</t>
  </si>
  <si>
    <t>Lindseyberg</t>
  </si>
  <si>
    <t>714.238.0013</t>
  </si>
  <si>
    <t>xzuniga@reed-shaffer.com</t>
  </si>
  <si>
    <t>C428Fc5eA9E871E</t>
  </si>
  <si>
    <t>Hailey</t>
  </si>
  <si>
    <t>Werner</t>
  </si>
  <si>
    <t>Guzman, Bauer and Keller</t>
  </si>
  <si>
    <t>Bakerberg</t>
  </si>
  <si>
    <t>637-548-4284</t>
  </si>
  <si>
    <t>edwardsmelissa@blackwell-riddle.com</t>
  </si>
  <si>
    <t>91EcFf93A80A41d</t>
  </si>
  <si>
    <t>Kerr</t>
  </si>
  <si>
    <t>Sampson, Stone and Stanley</t>
  </si>
  <si>
    <t>Tamiborough</t>
  </si>
  <si>
    <t>001-084-871-7375</t>
  </si>
  <si>
    <t>garnerjeremiah@gonzales.org</t>
  </si>
  <si>
    <t>ebEa56Bc7778EF2</t>
  </si>
  <si>
    <t>Alvarado</t>
  </si>
  <si>
    <t>Petersen-Barrett</t>
  </si>
  <si>
    <t>South Brandy</t>
  </si>
  <si>
    <t>+1-431-494-8348x7804</t>
  </si>
  <si>
    <t>connor42@hutchinson.com</t>
  </si>
  <si>
    <t>54Eea5A0Aa03cfb</t>
  </si>
  <si>
    <t>Melvin</t>
  </si>
  <si>
    <t>Clarke, Santos and Hampton</t>
  </si>
  <si>
    <t>Rickton</t>
  </si>
  <si>
    <t>(622)277-1851</t>
  </si>
  <si>
    <t>derrick15@gutierrez.com</t>
  </si>
  <si>
    <t>A9fFBc1cDF6b0e1</t>
  </si>
  <si>
    <t>Alice</t>
  </si>
  <si>
    <t>Hardin PLC</t>
  </si>
  <si>
    <t>East Carla</t>
  </si>
  <si>
    <t>380.145.7663x79623</t>
  </si>
  <si>
    <t>cbass@orozco-friedman.com</t>
  </si>
  <si>
    <t>3BA2dF6Ffa587eA</t>
  </si>
  <si>
    <t>Gallegos LLC</t>
  </si>
  <si>
    <t>Port Marilyn</t>
  </si>
  <si>
    <t>001-959-224-5165</t>
  </si>
  <si>
    <t>wyattselena@branch.com</t>
  </si>
  <si>
    <t>B8BABDa477CcAcd</t>
  </si>
  <si>
    <t>Walker, Walters and Terry</t>
  </si>
  <si>
    <t>Lake Dale</t>
  </si>
  <si>
    <t>209-590-9084x42026</t>
  </si>
  <si>
    <t>kathybradshaw@anderson-steele.com</t>
  </si>
  <si>
    <t>A5AcAB9A6cA761e</t>
  </si>
  <si>
    <t>Melinda</t>
  </si>
  <si>
    <t>Palmer</t>
  </si>
  <si>
    <t>Lloyd, Ross and Keller</t>
  </si>
  <si>
    <t>West Mathew</t>
  </si>
  <si>
    <t>Zambia</t>
  </si>
  <si>
    <t>robbinsrandy@strickland.org</t>
  </si>
  <si>
    <t>d7D3BCBeFf13f3e</t>
  </si>
  <si>
    <t>Stevens</t>
  </si>
  <si>
    <t>Andrade and Sons</t>
  </si>
  <si>
    <t>Port Andrea</t>
  </si>
  <si>
    <t>001-828-822-9276x6667</t>
  </si>
  <si>
    <t>neilpittman@daugherty-atkins.net</t>
  </si>
  <si>
    <t>5981DCd9b6025b6</t>
  </si>
  <si>
    <t>Kylie</t>
  </si>
  <si>
    <t>Roberts-Mcpherson</t>
  </si>
  <si>
    <t>New Caitlyn</t>
  </si>
  <si>
    <t>Yemen</t>
  </si>
  <si>
    <t>093-101-6128x3693</t>
  </si>
  <si>
    <t>zwood@flowers.com</t>
  </si>
  <si>
    <t>4c1FEa0fa8AD569</t>
  </si>
  <si>
    <t>Lang LLC</t>
  </si>
  <si>
    <t>Vangmouth</t>
  </si>
  <si>
    <t>242-082-5755x4541</t>
  </si>
  <si>
    <t>deanstacie@carson.com</t>
  </si>
  <si>
    <t>d06b9683F48DA89</t>
  </si>
  <si>
    <t>Kerri</t>
  </si>
  <si>
    <t>Cortez PLC</t>
  </si>
  <si>
    <t>East Donstad</t>
  </si>
  <si>
    <t>(786)545-8182x600</t>
  </si>
  <si>
    <t>melanie07@joyce.com</t>
  </si>
  <si>
    <t>d4B3F8b3bec6F14</t>
  </si>
  <si>
    <t>Black</t>
  </si>
  <si>
    <t>Lucero-Suarez</t>
  </si>
  <si>
    <t>Billtown</t>
  </si>
  <si>
    <t>885.831.6718</t>
  </si>
  <si>
    <t>natasha12@farley.com</t>
  </si>
  <si>
    <t>39C3B95bD6e0B04</t>
  </si>
  <si>
    <t>Eileen</t>
  </si>
  <si>
    <t>Shepard-Wells</t>
  </si>
  <si>
    <t>Teresabury</t>
  </si>
  <si>
    <t>100-973-1145</t>
  </si>
  <si>
    <t>nichole01@clarke.com</t>
  </si>
  <si>
    <t>6aBEDCC3FA1bdFC</t>
  </si>
  <si>
    <t>Castro</t>
  </si>
  <si>
    <t>Ritter Inc</t>
  </si>
  <si>
    <t>New Karina</t>
  </si>
  <si>
    <t>628-258-0061x751</t>
  </si>
  <si>
    <t>rodriguezdavid@mooney.biz</t>
  </si>
  <si>
    <t>b6ddabb55E323F5</t>
  </si>
  <si>
    <t>Burns</t>
  </si>
  <si>
    <t>Morris-Eaton</t>
  </si>
  <si>
    <t>Fisherberg</t>
  </si>
  <si>
    <t>394.768.1649x41296</t>
  </si>
  <si>
    <t>hartcassidy@whitney.com</t>
  </si>
  <si>
    <t>eC7903DBFB7b465</t>
  </si>
  <si>
    <t>Fuller LLC</t>
  </si>
  <si>
    <t>East Rodney</t>
  </si>
  <si>
    <t>Faroe Islands</t>
  </si>
  <si>
    <t>(242)730-8145x398</t>
  </si>
  <si>
    <t>micheal09@johnson-barajas.com</t>
  </si>
  <si>
    <t>6ffFD3b28812EB5</t>
  </si>
  <si>
    <t>Johnathan</t>
  </si>
  <si>
    <t>Howard</t>
  </si>
  <si>
    <t>Zuniga Group</t>
  </si>
  <si>
    <t>West Wanda</t>
  </si>
  <si>
    <t>Kyrgyz Republic</t>
  </si>
  <si>
    <t>+1-525-473-4159x4761</t>
  </si>
  <si>
    <t>xfriedman@aguilar.biz</t>
  </si>
  <si>
    <t>c9bA43eCA39448c</t>
  </si>
  <si>
    <t>Hansen-Wong</t>
  </si>
  <si>
    <t>Port Cole</t>
  </si>
  <si>
    <t>Guam</t>
  </si>
  <si>
    <t>588.287.3496x133</t>
  </si>
  <si>
    <t>molly84@hutchinson-bishop.biz</t>
  </si>
  <si>
    <t>EE6E4E0DAa47eed</t>
  </si>
  <si>
    <t>Allen</t>
  </si>
  <si>
    <t>Santiago</t>
  </si>
  <si>
    <t>Humphrey, Mclean and Mitchell</t>
  </si>
  <si>
    <t>Port Annefort</t>
  </si>
  <si>
    <t>001-415-113-5755x8454</t>
  </si>
  <si>
    <t>shelia73@buck.com</t>
  </si>
  <si>
    <t>dCc658DcFEa11E2</t>
  </si>
  <si>
    <t>Theodore</t>
  </si>
  <si>
    <t>Ball</t>
  </si>
  <si>
    <t>Fitzpatrick-Rosario</t>
  </si>
  <si>
    <t>Noahchester</t>
  </si>
  <si>
    <t>583.202.7673x8782</t>
  </si>
  <si>
    <t>vmelton@harris-roth.biz</t>
  </si>
  <si>
    <t>f17Dae7B892cA3F</t>
  </si>
  <si>
    <t>Dunlap, Dudley and Ross</t>
  </si>
  <si>
    <t>001-954-868-0518x8904</t>
  </si>
  <si>
    <t>barajasfrederick@escobar-bradford.info</t>
  </si>
  <si>
    <t>888AD00c3adA31a</t>
  </si>
  <si>
    <t>Maxwell</t>
  </si>
  <si>
    <t>Holder Group</t>
  </si>
  <si>
    <t>Meyerport</t>
  </si>
  <si>
    <t>Switzerland</t>
  </si>
  <si>
    <t>591.561.9168x18835</t>
  </si>
  <si>
    <t>fnichols@ho-robinson.net</t>
  </si>
  <si>
    <t>E96429d2cD7164E</t>
  </si>
  <si>
    <t>Porter-Davis</t>
  </si>
  <si>
    <t>Hughesbury</t>
  </si>
  <si>
    <t>001-589-054-6902</t>
  </si>
  <si>
    <t>ambermora@myers-joyce.biz</t>
  </si>
  <si>
    <t>666b26378cDa4d3</t>
  </si>
  <si>
    <t>Johns, Burgess and Hess</t>
  </si>
  <si>
    <t>East Pamville</t>
  </si>
  <si>
    <t>001-692-659-2709</t>
  </si>
  <si>
    <t>ephillips@woodward-craig.com</t>
  </si>
  <si>
    <t>d7a1c828dc04Ff7</t>
  </si>
  <si>
    <t>Bonnie</t>
  </si>
  <si>
    <t>Pearson, Hubbard and Alvarez</t>
  </si>
  <si>
    <t>South Christine</t>
  </si>
  <si>
    <t>penafrancisco@flowers.org</t>
  </si>
  <si>
    <t>dB438DAa2D14cC8</t>
  </si>
  <si>
    <t>Frederick</t>
  </si>
  <si>
    <t>Valdez</t>
  </si>
  <si>
    <t>Burnett-Lowery</t>
  </si>
  <si>
    <t>Jacksonfurt</t>
  </si>
  <si>
    <t>001-168-547-8993x47666</t>
  </si>
  <si>
    <t>vcarpenter@humphrey.com</t>
  </si>
  <si>
    <t>FA40E012DDc1cfd</t>
  </si>
  <si>
    <t>Davis</t>
  </si>
  <si>
    <t>Johns, Mays and Trevino</t>
  </si>
  <si>
    <t>East Albertborough</t>
  </si>
  <si>
    <t>357-597-6977x2627</t>
  </si>
  <si>
    <t>isabelcooley@newton.com</t>
  </si>
  <si>
    <t>7AaFdA80fD159fb</t>
  </si>
  <si>
    <t>Selena</t>
  </si>
  <si>
    <t>Huerta-Escobar</t>
  </si>
  <si>
    <t>East Sherri</t>
  </si>
  <si>
    <t>377-393-9422</t>
  </si>
  <si>
    <t>yvillegas@downs-martinez.com</t>
  </si>
  <si>
    <t>78BbAD5D4479F0B</t>
  </si>
  <si>
    <t>Randolph-Rogers</t>
  </si>
  <si>
    <t>East Ambermouth</t>
  </si>
  <si>
    <t>gilbert70@chan.info</t>
  </si>
  <si>
    <t>7662Aee114DE1b1</t>
  </si>
  <si>
    <t>Cohen, Zavala and Hodge</t>
  </si>
  <si>
    <t>Russelltown</t>
  </si>
  <si>
    <t>875-297-1537x6615</t>
  </si>
  <si>
    <t>annettedavid@mcintyre.com</t>
  </si>
  <si>
    <t>70C2e8CaA0eD49C</t>
  </si>
  <si>
    <t>Allen PLC</t>
  </si>
  <si>
    <t>Sherriborough</t>
  </si>
  <si>
    <t>049-665-4976x48016</t>
  </si>
  <si>
    <t>breannachapman@small.com</t>
  </si>
  <si>
    <t>aE1dDFBf75bAd9A</t>
  </si>
  <si>
    <t>Tom</t>
  </si>
  <si>
    <t>Hogan</t>
  </si>
  <si>
    <t>Waller Inc</t>
  </si>
  <si>
    <t>West Rickyton</t>
  </si>
  <si>
    <t>(425)426-1714</t>
  </si>
  <si>
    <t>bbowen@bowman.com</t>
  </si>
  <si>
    <t>Bbd9cBc4177C31A</t>
  </si>
  <si>
    <t>Adam</t>
  </si>
  <si>
    <t>Gill-Snyder</t>
  </si>
  <si>
    <t>Port Olivia</t>
  </si>
  <si>
    <t>164.438.9583x14077</t>
  </si>
  <si>
    <t>terrence66@holder.com</t>
  </si>
  <si>
    <t>CC5167a22d3cf23</t>
  </si>
  <si>
    <t>Jermaine</t>
  </si>
  <si>
    <t>Salazar, Maldonado and Dyer</t>
  </si>
  <si>
    <t>Leonardside</t>
  </si>
  <si>
    <t>859-925-5724</t>
  </si>
  <si>
    <t>allison48@kane.info</t>
  </si>
  <si>
    <t>d52E11eD497ee4d</t>
  </si>
  <si>
    <t>Tommy</t>
  </si>
  <si>
    <t>Bender-Holloway</t>
  </si>
  <si>
    <t>Lake Shelby</t>
  </si>
  <si>
    <t>228.715.0816x6277</t>
  </si>
  <si>
    <t>arthur83@solomon.biz</t>
  </si>
  <si>
    <t>03bA0eefc0cdA69</t>
  </si>
  <si>
    <t>Cheyenne</t>
  </si>
  <si>
    <t>Stevenson-Marquez</t>
  </si>
  <si>
    <t>Marciaside</t>
  </si>
  <si>
    <t>Burkina Faso</t>
  </si>
  <si>
    <t>+1-922-403-8033x36790</t>
  </si>
  <si>
    <t>daryl88@simon.com</t>
  </si>
  <si>
    <t>9c3b65de1d7BE54</t>
  </si>
  <si>
    <t>Melendez, Graham and Mullins</t>
  </si>
  <si>
    <t>South Wandamouth</t>
  </si>
  <si>
    <t>366.925.8628x93172</t>
  </si>
  <si>
    <t>davidrogers@hernandez.net</t>
  </si>
  <si>
    <t>73CEbfAaaDDFC4c</t>
  </si>
  <si>
    <t>Powers</t>
  </si>
  <si>
    <t>Joyce-Faulkner</t>
  </si>
  <si>
    <t>East Glen</t>
  </si>
  <si>
    <t>United States Virgin Islands</t>
  </si>
  <si>
    <t>(519)333-2073</t>
  </si>
  <si>
    <t>dfreeman@blackwell.net</t>
  </si>
  <si>
    <t>66fcc960E6728A7</t>
  </si>
  <si>
    <t>Mcpherson</t>
  </si>
  <si>
    <t>Waters PLC</t>
  </si>
  <si>
    <t>Moralesbury</t>
  </si>
  <si>
    <t>+1-914-039-1522x43899</t>
  </si>
  <si>
    <t>nicolemacdonald@horn.net</t>
  </si>
  <si>
    <t>060FeA5fCa3c7f0</t>
  </si>
  <si>
    <t>Nina</t>
  </si>
  <si>
    <t>Small PLC</t>
  </si>
  <si>
    <t>Port Jesse</t>
  </si>
  <si>
    <t>ronnie77@branch.com</t>
  </si>
  <si>
    <t>f9EEd0De5Eda6Ad</t>
  </si>
  <si>
    <t>Don</t>
  </si>
  <si>
    <t>Gillespie, Hester and Strong</t>
  </si>
  <si>
    <t>Frederickfurt</t>
  </si>
  <si>
    <t>001-065-386-3878x263</t>
  </si>
  <si>
    <t>henrygillespie@maynard-michael.com</t>
  </si>
  <si>
    <t>f18Da7AFa0436e1</t>
  </si>
  <si>
    <t>Huynh LLC</t>
  </si>
  <si>
    <t>Jordanhaven</t>
  </si>
  <si>
    <t>141.787.0937</t>
  </si>
  <si>
    <t>johnnyhebert@case-erickson.com</t>
  </si>
  <si>
    <t>F02fbF9166EcafA</t>
  </si>
  <si>
    <t>Richmond, Ware and Fuentes</t>
  </si>
  <si>
    <t>Manuelfort</t>
  </si>
  <si>
    <t>Algeria</t>
  </si>
  <si>
    <t>(811)351-0461x44523</t>
  </si>
  <si>
    <t>kiara88@tanner.net</t>
  </si>
  <si>
    <t>17ef9E711F27a76</t>
  </si>
  <si>
    <t>Fleming</t>
  </si>
  <si>
    <t>Bridges, Wiley and Rush</t>
  </si>
  <si>
    <t>New Stacyborough</t>
  </si>
  <si>
    <t>(115)555-6807</t>
  </si>
  <si>
    <t>loganschneider@blake.info</t>
  </si>
  <si>
    <t>ef19F3E31A3E65e</t>
  </si>
  <si>
    <t>Giles</t>
  </si>
  <si>
    <t>Reeves, Hayes and Whitehead</t>
  </si>
  <si>
    <t>Reneemouth</t>
  </si>
  <si>
    <t>(652)842-4012</t>
  </si>
  <si>
    <t>mcleanarthur@erickson.com</t>
  </si>
  <si>
    <t>6CaAB9eB928DcC5</t>
  </si>
  <si>
    <t>Rebecca</t>
  </si>
  <si>
    <t>Rasmussen</t>
  </si>
  <si>
    <t>Park and Sons</t>
  </si>
  <si>
    <t>North Tanya</t>
  </si>
  <si>
    <t>749-064-9430x7897</t>
  </si>
  <si>
    <t>weberkerry@mcbride.biz</t>
  </si>
  <si>
    <t>Bc7b6f45aAEA6af</t>
  </si>
  <si>
    <t>Bartlett</t>
  </si>
  <si>
    <t>Patterson-Woodward</t>
  </si>
  <si>
    <t>Solomonside</t>
  </si>
  <si>
    <t>697.869.8903</t>
  </si>
  <si>
    <t>ahodge@madden.info</t>
  </si>
  <si>
    <t>cBe7A74Ba85a6bd</t>
  </si>
  <si>
    <t>Hughes-Sanchez</t>
  </si>
  <si>
    <t>West Joyceside</t>
  </si>
  <si>
    <t>001-318-878-3519x90125</t>
  </si>
  <si>
    <t>ricardo33@tran.info</t>
  </si>
  <si>
    <t>FCfbDF05Bc7a7c6</t>
  </si>
  <si>
    <t>Kennedy</t>
  </si>
  <si>
    <t>Conner Group</t>
  </si>
  <si>
    <t>Port Kirsten</t>
  </si>
  <si>
    <t>(482)286-3803</t>
  </si>
  <si>
    <t>kristen16@mcdonald.com</t>
  </si>
  <si>
    <t>2E6d2cAB099f6fa</t>
  </si>
  <si>
    <t>Fowler LLC</t>
  </si>
  <si>
    <t>North Belindaborough</t>
  </si>
  <si>
    <t>531-069-9570x038</t>
  </si>
  <si>
    <t>kbutler@mosley.biz</t>
  </si>
  <si>
    <t>0969FaCf40DCA07</t>
  </si>
  <si>
    <t>Dodson</t>
  </si>
  <si>
    <t>Cruz-Hayden</t>
  </si>
  <si>
    <t>Zamorachester</t>
  </si>
  <si>
    <t>851-258-5329x97160</t>
  </si>
  <si>
    <t>stacygarza@ibarra.com</t>
  </si>
  <si>
    <t>EbB6Cc89b6A97Cf</t>
  </si>
  <si>
    <t>Nicholson</t>
  </si>
  <si>
    <t>Winters Inc</t>
  </si>
  <si>
    <t>New Terri</t>
  </si>
  <si>
    <t>001-695-970-0304x11955</t>
  </si>
  <si>
    <t>carrillopriscilla@ortega.com</t>
  </si>
  <si>
    <t>E46d07b1A76AE1C</t>
  </si>
  <si>
    <t>Cain-Meyers</t>
  </si>
  <si>
    <t>Anitaburgh</t>
  </si>
  <si>
    <t>390-461-5145x3868</t>
  </si>
  <si>
    <t>moonstefanie@mccarthy.com</t>
  </si>
  <si>
    <t>2a69735A5Eb9780</t>
  </si>
  <si>
    <t>Shelia</t>
  </si>
  <si>
    <t>Trevino</t>
  </si>
  <si>
    <t>Young-Bishop</t>
  </si>
  <si>
    <t>East Joe</t>
  </si>
  <si>
    <t>973.354.9507x12566</t>
  </si>
  <si>
    <t>kingcalvin@solis-wolfe.info</t>
  </si>
  <si>
    <t>467Fe14eB32f99D</t>
  </si>
  <si>
    <t>Mark</t>
  </si>
  <si>
    <t>Bowers</t>
  </si>
  <si>
    <t>Huff, Juarez and Parks</t>
  </si>
  <si>
    <t>Mooneyburgh</t>
  </si>
  <si>
    <t>462-240-7506x977</t>
  </si>
  <si>
    <t>todd96@bradshaw.info</t>
  </si>
  <si>
    <t>eB6f6648A7A0BD1</t>
  </si>
  <si>
    <t>Nielsen</t>
  </si>
  <si>
    <t>Ingram, Brady and Simpson</t>
  </si>
  <si>
    <t>Rebekahmouth</t>
  </si>
  <si>
    <t>pkelly@lindsey-barr.info</t>
  </si>
  <si>
    <t>e9a3a7dCecbD4AD</t>
  </si>
  <si>
    <t>Ross</t>
  </si>
  <si>
    <t>Scott</t>
  </si>
  <si>
    <t>Cohen, Galvan and Norman</t>
  </si>
  <si>
    <t>South Valerie</t>
  </si>
  <si>
    <t>939-581-0075</t>
  </si>
  <si>
    <t>brett01@fields.biz</t>
  </si>
  <si>
    <t>CCa0E4e9b1fd0B2</t>
  </si>
  <si>
    <t>Dunlap</t>
  </si>
  <si>
    <t>Walton Ltd</t>
  </si>
  <si>
    <t>Paulside</t>
  </si>
  <si>
    <t>+1-161-725-1294x79284</t>
  </si>
  <si>
    <t>foxeric@strickland-hernandez.net</t>
  </si>
  <si>
    <t>d78bDeD91FCD5Af</t>
  </si>
  <si>
    <t>Hardin</t>
  </si>
  <si>
    <t>Boyd, Tran and Rodriguez</t>
  </si>
  <si>
    <t>North Tanyabury</t>
  </si>
  <si>
    <t>(178)175-3576x5843</t>
  </si>
  <si>
    <t>huntkristin@woodard.com</t>
  </si>
  <si>
    <t>38ABbc84F3AfEad</t>
  </si>
  <si>
    <t>Ruth</t>
  </si>
  <si>
    <t>Lindsey</t>
  </si>
  <si>
    <t>Pamelastad</t>
  </si>
  <si>
    <t>chelseamckay@chang-jenkins.net</t>
  </si>
  <si>
    <t>FB857e7Ead761Cd</t>
  </si>
  <si>
    <t>Hector</t>
  </si>
  <si>
    <t>Sloan</t>
  </si>
  <si>
    <t>Hoffman Group</t>
  </si>
  <si>
    <t>West Joy</t>
  </si>
  <si>
    <t>001-748-784-1312x97719</t>
  </si>
  <si>
    <t>lwhitehead@suarez.com</t>
  </si>
  <si>
    <t>D6C7b821E9BB7b6</t>
  </si>
  <si>
    <t>Schultz</t>
  </si>
  <si>
    <t>Compton PLC</t>
  </si>
  <si>
    <t>Geoffreyburgh</t>
  </si>
  <si>
    <t>Finland</t>
  </si>
  <si>
    <t>710.466.9878</t>
  </si>
  <si>
    <t>maysmandy@roberts.net</t>
  </si>
  <si>
    <t>F8FF8ee5fFabfeE</t>
  </si>
  <si>
    <t>Adrian</t>
  </si>
  <si>
    <t>Cline</t>
  </si>
  <si>
    <t>Santana LLC</t>
  </si>
  <si>
    <t>phyllis40@ferguson-zuniga.com</t>
  </si>
  <si>
    <t>aE35B96fad807Bc</t>
  </si>
  <si>
    <t>Tanya</t>
  </si>
  <si>
    <t>Hopkins, Monroe and Fitzgerald</t>
  </si>
  <si>
    <t>New Cathy</t>
  </si>
  <si>
    <t>599.260.0269</t>
  </si>
  <si>
    <t>tlittle@lam.org</t>
  </si>
  <si>
    <t>c99fEd9C75debDb</t>
  </si>
  <si>
    <t>Melton-Tran</t>
  </si>
  <si>
    <t>North Glenda</t>
  </si>
  <si>
    <t>043-168-7930x358</t>
  </si>
  <si>
    <t>joshuawhitaker@chase.com</t>
  </si>
  <si>
    <t>7EE3FDFec35EBf2</t>
  </si>
  <si>
    <t>Blair</t>
  </si>
  <si>
    <t>Fitzgerald PLC</t>
  </si>
  <si>
    <t>North Natashafort</t>
  </si>
  <si>
    <t>001-091-066-4467</t>
  </si>
  <si>
    <t>samantha68@noble-townsend.org</t>
  </si>
  <si>
    <t>eC043bBdA0f35B4</t>
  </si>
  <si>
    <t>Odonnell Ltd</t>
  </si>
  <si>
    <t>Rossstad</t>
  </si>
  <si>
    <t>001-092-752-5137x5046</t>
  </si>
  <si>
    <t>debbieholden@cervantes.biz</t>
  </si>
  <si>
    <t>1FecbF9E0ffc5c4</t>
  </si>
  <si>
    <t>Schmitt</t>
  </si>
  <si>
    <t>Hampton-Irwin</t>
  </si>
  <si>
    <t>Ronniebury</t>
  </si>
  <si>
    <t>001-545-448-6968</t>
  </si>
  <si>
    <t>hlowe@morse.com</t>
  </si>
  <si>
    <t>E6a5A4aB97DA34E</t>
  </si>
  <si>
    <t>Dakota</t>
  </si>
  <si>
    <t>Hanson-Hood</t>
  </si>
  <si>
    <t>Rebeccafort</t>
  </si>
  <si>
    <t>356.526.1154</t>
  </si>
  <si>
    <t>hraymond@perkins.org</t>
  </si>
  <si>
    <t>F93A13ffcacE5D4</t>
  </si>
  <si>
    <t>Kline</t>
  </si>
  <si>
    <t>Lam and Sons</t>
  </si>
  <si>
    <t>South Baileytown</t>
  </si>
  <si>
    <t>(546)366-2270</t>
  </si>
  <si>
    <t>catherine18@gordon.com</t>
  </si>
  <si>
    <t>CcecEB0DAa2D3ba</t>
  </si>
  <si>
    <t>Bernard</t>
  </si>
  <si>
    <t>Kane PLC</t>
  </si>
  <si>
    <t>East Rossville</t>
  </si>
  <si>
    <t>qpotter@holloway.com</t>
  </si>
  <si>
    <t>ECD92935d4bcB13</t>
  </si>
  <si>
    <t>Stewart-Bolton</t>
  </si>
  <si>
    <t>West Parkerbury</t>
  </si>
  <si>
    <t>475.617.7870</t>
  </si>
  <si>
    <t>wolfedaryl@cameron.info</t>
  </si>
  <si>
    <t>F79265697C9fFcc</t>
  </si>
  <si>
    <t>Zimmerman-Wagner</t>
  </si>
  <si>
    <t>Terrifurt</t>
  </si>
  <si>
    <t>Saint Vincent and the Grenadines</t>
  </si>
  <si>
    <t>(713)720-7205</t>
  </si>
  <si>
    <t>suttonroy@snyder.com</t>
  </si>
  <si>
    <t>2d675B74feedFd0</t>
  </si>
  <si>
    <t>Mack Group</t>
  </si>
  <si>
    <t>Joanmouth</t>
  </si>
  <si>
    <t>tgould@mckee-shepard.org</t>
  </si>
  <si>
    <t>94F24CDC957eDA6</t>
  </si>
  <si>
    <t>Mullen</t>
  </si>
  <si>
    <t>Duffy, Walter and Soto</t>
  </si>
  <si>
    <t>Alexaville</t>
  </si>
  <si>
    <t>(779)069-7226x65756</t>
  </si>
  <si>
    <t>kelsey72@farmer.com</t>
  </si>
  <si>
    <t>eC8beEC3dcB9fA0</t>
  </si>
  <si>
    <t>Jodi</t>
  </si>
  <si>
    <t>Pitts-Lowery</t>
  </si>
  <si>
    <t>Castilloview</t>
  </si>
  <si>
    <t>(770)638-4350</t>
  </si>
  <si>
    <t>burnettjohnathan@pena.info</t>
  </si>
  <si>
    <t>7ABdCFcdfAE49Bf</t>
  </si>
  <si>
    <t>Collier-Young</t>
  </si>
  <si>
    <t>East Miranda</t>
  </si>
  <si>
    <t>Cocos (Keeling) Islands</t>
  </si>
  <si>
    <t>012-321-2959</t>
  </si>
  <si>
    <t>alisondalton@hess-cline.com</t>
  </si>
  <si>
    <t>Cbeae0A00b69EBC</t>
  </si>
  <si>
    <t>Dalton</t>
  </si>
  <si>
    <t>Cantrell-Boone</t>
  </si>
  <si>
    <t>West Lukestad</t>
  </si>
  <si>
    <t>001-270-489-2972x78033</t>
  </si>
  <si>
    <t>phelpskeith@wallace.com</t>
  </si>
  <si>
    <t>cdC79DdEcF0B52C</t>
  </si>
  <si>
    <t>Dwayne</t>
  </si>
  <si>
    <t>Kane</t>
  </si>
  <si>
    <t>Branch, Mcclain and Baker</t>
  </si>
  <si>
    <t>Terrimouth</t>
  </si>
  <si>
    <t>(307)645-5099</t>
  </si>
  <si>
    <t>gamblemaria@humphrey.com</t>
  </si>
  <si>
    <t>3AfeC7207388B4F</t>
  </si>
  <si>
    <t>Thompson Group</t>
  </si>
  <si>
    <t>South Cesarbury</t>
  </si>
  <si>
    <t>+1-282-022-7311x33918</t>
  </si>
  <si>
    <t>wdennis@marks-russell.com</t>
  </si>
  <si>
    <t>CAbF5AF5DDe559c</t>
  </si>
  <si>
    <t>Karina</t>
  </si>
  <si>
    <t>Benjamin</t>
  </si>
  <si>
    <t>Rowland Group</t>
  </si>
  <si>
    <t>North Loganport</t>
  </si>
  <si>
    <t>(362)802-4463x17611</t>
  </si>
  <si>
    <t>marcussandoval@watts.info</t>
  </si>
  <si>
    <t>1b5cf9fc9ffF59C</t>
  </si>
  <si>
    <t>Tony</t>
  </si>
  <si>
    <t>Wilcox-Tate</t>
  </si>
  <si>
    <t>Hatfieldfort</t>
  </si>
  <si>
    <t>570.722.4709</t>
  </si>
  <si>
    <t>stephensjerome@oneill-villanueva.com</t>
  </si>
  <si>
    <t>899B7A9025aDebb</t>
  </si>
  <si>
    <t>Tucker</t>
  </si>
  <si>
    <t>Rivera LLC</t>
  </si>
  <si>
    <t>Henrymouth</t>
  </si>
  <si>
    <t>+1-807-291-0164x062</t>
  </si>
  <si>
    <t>taylormartin@donovan-hendricks.info</t>
  </si>
  <si>
    <t>3D837E82E9ebA1c</t>
  </si>
  <si>
    <t>Cherry</t>
  </si>
  <si>
    <t>Watts-Schmidt</t>
  </si>
  <si>
    <t>Parkborough</t>
  </si>
  <si>
    <t>102-099-8616</t>
  </si>
  <si>
    <t>bradpacheco@bradford.org</t>
  </si>
  <si>
    <t>7Bd0fC9e49Beb35</t>
  </si>
  <si>
    <t>Teresa</t>
  </si>
  <si>
    <t>Riley-Ali</t>
  </si>
  <si>
    <t>Lake Lucastown</t>
  </si>
  <si>
    <t>001-771-089-7065x537</t>
  </si>
  <si>
    <t>qpierce@hoffman.com</t>
  </si>
  <si>
    <t>8EED68A2517917f</t>
  </si>
  <si>
    <t>Gutierrez</t>
  </si>
  <si>
    <t>Bowers-Spence</t>
  </si>
  <si>
    <t>New Garyland</t>
  </si>
  <si>
    <t>094-388-6327</t>
  </si>
  <si>
    <t>tcardenas@escobar.com</t>
  </si>
  <si>
    <t>4BBF47654CeB9Ee</t>
  </si>
  <si>
    <t>Mike</t>
  </si>
  <si>
    <t>Waters</t>
  </si>
  <si>
    <t>Holt and Sons</t>
  </si>
  <si>
    <t>Anneville</t>
  </si>
  <si>
    <t>493-252-1924x410</t>
  </si>
  <si>
    <t>victorcaldwell@blanchard.com</t>
  </si>
  <si>
    <t>d560F2Ae3F04Ed8</t>
  </si>
  <si>
    <t>Margaret</t>
  </si>
  <si>
    <t>Shields-Peterson</t>
  </si>
  <si>
    <t>South Chris</t>
  </si>
  <si>
    <t>(234)325-0895</t>
  </si>
  <si>
    <t>anayoung@stephens-christensen.com</t>
  </si>
  <si>
    <t>5B65b13dcDeBFa4</t>
  </si>
  <si>
    <t>Calderon, Bradford and Caldwell</t>
  </si>
  <si>
    <t>Caitlinland</t>
  </si>
  <si>
    <t>(826)772-7605x725</t>
  </si>
  <si>
    <t>gcobb@mcclure-weber.com</t>
  </si>
  <si>
    <t>AeCbd58D3ec794f</t>
  </si>
  <si>
    <t>Duran</t>
  </si>
  <si>
    <t>Conley-Travis</t>
  </si>
  <si>
    <t>Drakechester</t>
  </si>
  <si>
    <t>(126)764-9447x443</t>
  </si>
  <si>
    <t>gravesamy@macdonald.com</t>
  </si>
  <si>
    <t>c7f6d3f7BeA0Ef3</t>
  </si>
  <si>
    <t>Horton-Ware</t>
  </si>
  <si>
    <t>Jamesside</t>
  </si>
  <si>
    <t>098.318.5155x15845</t>
  </si>
  <si>
    <t>annette75@cohen.net</t>
  </si>
  <si>
    <t>E2cFcC727F306d6</t>
  </si>
  <si>
    <t>Alexandra</t>
  </si>
  <si>
    <t>Ware</t>
  </si>
  <si>
    <t>Velasquez, Kent and Henderson</t>
  </si>
  <si>
    <t>Gallegoshaven</t>
  </si>
  <si>
    <t>948-698-9959x305</t>
  </si>
  <si>
    <t>wyattbriana@cervantes.net</t>
  </si>
  <si>
    <t>461F6f00930fC4c</t>
  </si>
  <si>
    <t>Mason</t>
  </si>
  <si>
    <t>Mcknight-Townsend</t>
  </si>
  <si>
    <t>West Deborah</t>
  </si>
  <si>
    <t>+1-213-835-9799x0195</t>
  </si>
  <si>
    <t>martinwade@macdonald.biz</t>
  </si>
  <si>
    <t>1A6D0cd74F67a5a</t>
  </si>
  <si>
    <t>Tucker-Diaz</t>
  </si>
  <si>
    <t>Laurabury</t>
  </si>
  <si>
    <t>becky23@nunez.info</t>
  </si>
  <si>
    <t>6043B3aEDeB001b</t>
  </si>
  <si>
    <t>Victor</t>
  </si>
  <si>
    <t>Beard Ltd</t>
  </si>
  <si>
    <t>Port Claire</t>
  </si>
  <si>
    <t>408-072-6826x680</t>
  </si>
  <si>
    <t>gabriella33@huerta.com</t>
  </si>
  <si>
    <t>42BbB3D5efDb7F3</t>
  </si>
  <si>
    <t>Jeanne</t>
  </si>
  <si>
    <t>Hinton-Mullins</t>
  </si>
  <si>
    <t>Simpsonland</t>
  </si>
  <si>
    <t>+1-441-442-5305x49868</t>
  </si>
  <si>
    <t>timothy52@hahn-gonzalez.net</t>
  </si>
  <si>
    <t>eEa930EB6Ea5573</t>
  </si>
  <si>
    <t>Farrell</t>
  </si>
  <si>
    <t>Gardner and Sons</t>
  </si>
  <si>
    <t>Lake Jodytown</t>
  </si>
  <si>
    <t>+1-432-319-6135x310</t>
  </si>
  <si>
    <t>psutton@thornton-palmer.info</t>
  </si>
  <si>
    <t>F68078d5c9c908c</t>
  </si>
  <si>
    <t>Proctor, Edwards and Schaefer</t>
  </si>
  <si>
    <t>Lake Robinberg</t>
  </si>
  <si>
    <t>(797)436-0495x973</t>
  </si>
  <si>
    <t>toni29@figueroa.net</t>
  </si>
  <si>
    <t>3DDF2D6a3AA02e8</t>
  </si>
  <si>
    <t>Terrance</t>
  </si>
  <si>
    <t>Hayden, Cobb and Nelson</t>
  </si>
  <si>
    <t>Ellistown</t>
  </si>
  <si>
    <t>316-564-4762x2153</t>
  </si>
  <si>
    <t>gbarajas@bolton.com</t>
  </si>
  <si>
    <t>2784BbCb568e2Ac</t>
  </si>
  <si>
    <t>Clayton</t>
  </si>
  <si>
    <t>Burch-Glass</t>
  </si>
  <si>
    <t>Port Priscilla</t>
  </si>
  <si>
    <t>+1-941-899-2480x85112</t>
  </si>
  <si>
    <t>tamara83@bentley.com</t>
  </si>
  <si>
    <t>8e630AE99FD4a35</t>
  </si>
  <si>
    <t>Flowers-Wood</t>
  </si>
  <si>
    <t>East Heatherville</t>
  </si>
  <si>
    <t>158.501.2921</t>
  </si>
  <si>
    <t>friedmansuzanne@lopez.com</t>
  </si>
  <si>
    <t>51B6d21abcc449e</t>
  </si>
  <si>
    <t>Christie</t>
  </si>
  <si>
    <t>Sellers, Levy and Wilkinson</t>
  </si>
  <si>
    <t>Port Ricky</t>
  </si>
  <si>
    <t>+1-429-274-5434x054</t>
  </si>
  <si>
    <t>aruiz@baker.biz</t>
  </si>
  <si>
    <t>a20124C7a544dFB</t>
  </si>
  <si>
    <t>Boyle, Heath and Marshall</t>
  </si>
  <si>
    <t>Lake Jill</t>
  </si>
  <si>
    <t>Nigeria</t>
  </si>
  <si>
    <t>+1-065-797-9390x82682</t>
  </si>
  <si>
    <t>leahhorn@frye.com</t>
  </si>
  <si>
    <t>1903084D4370aD9</t>
  </si>
  <si>
    <t>Fitzgerald</t>
  </si>
  <si>
    <t>Brewer Inc</t>
  </si>
  <si>
    <t>Terrancehaven</t>
  </si>
  <si>
    <t>667.810.3440x87753</t>
  </si>
  <si>
    <t>lukelove@le.com</t>
  </si>
  <si>
    <t>c5b3Fc16ef8dB6c</t>
  </si>
  <si>
    <t>Benitez</t>
  </si>
  <si>
    <t>North Ian</t>
  </si>
  <si>
    <t>(175)561-9591</t>
  </si>
  <si>
    <t>valerieforbes@soto.com</t>
  </si>
  <si>
    <t>Fb24617FaC12275</t>
  </si>
  <si>
    <t>Baird and Sons</t>
  </si>
  <si>
    <t>Alvaradoside</t>
  </si>
  <si>
    <t>001-390-044-6327x0751</t>
  </si>
  <si>
    <t>davidmcconnell@wood.info</t>
  </si>
  <si>
    <t>A2DAc64BCE2Cb28</t>
  </si>
  <si>
    <t>Riley</t>
  </si>
  <si>
    <t>Everett LLC</t>
  </si>
  <si>
    <t>New Anna</t>
  </si>
  <si>
    <t>Argentina</t>
  </si>
  <si>
    <t>198-358-3768</t>
  </si>
  <si>
    <t>parkstraci@dunlap.org</t>
  </si>
  <si>
    <t>20CDDdCFEC40FDc</t>
  </si>
  <si>
    <t>Graham</t>
  </si>
  <si>
    <t>Flynn-Adams</t>
  </si>
  <si>
    <t>Fuentesstad</t>
  </si>
  <si>
    <t>(961)012-7524x2809</t>
  </si>
  <si>
    <t>earl40@pierce-owens.info</t>
  </si>
  <si>
    <t>6caacf331ABCe2C</t>
  </si>
  <si>
    <t>Mcbride</t>
  </si>
  <si>
    <t>Holmes-Collier</t>
  </si>
  <si>
    <t>Seanland</t>
  </si>
  <si>
    <t>(053)653-2276</t>
  </si>
  <si>
    <t>betty39@edwards.com</t>
  </si>
  <si>
    <t>001a6f4c119F47f</t>
  </si>
  <si>
    <t>Neal</t>
  </si>
  <si>
    <t>Cindychester</t>
  </si>
  <si>
    <t>776.129.9821</t>
  </si>
  <si>
    <t>zacharycoleman@walsh-johnston.com</t>
  </si>
  <si>
    <t>5b0b116e0976700</t>
  </si>
  <si>
    <t>Mcdaniel and Sons</t>
  </si>
  <si>
    <t>Derrickshire</t>
  </si>
  <si>
    <t>(797)881-0287</t>
  </si>
  <si>
    <t>danielwyatt@shannon.info</t>
  </si>
  <si>
    <t>d802d1B1cacfaAC</t>
  </si>
  <si>
    <t>Kyle</t>
  </si>
  <si>
    <t>Hutchinson</t>
  </si>
  <si>
    <t>Gould, Sloan and Schneider</t>
  </si>
  <si>
    <t>Marciabury</t>
  </si>
  <si>
    <t>001-635-555-5708x679</t>
  </si>
  <si>
    <t>xjensen@stokes.info</t>
  </si>
  <si>
    <t>050D39F575fbd1A</t>
  </si>
  <si>
    <t>Loretta</t>
  </si>
  <si>
    <t>Haas</t>
  </si>
  <si>
    <t>Carter-Hurst</t>
  </si>
  <si>
    <t>Starkchester</t>
  </si>
  <si>
    <t>879-463-5649x211</t>
  </si>
  <si>
    <t>lovemelissa@baldwin.com</t>
  </si>
  <si>
    <t>45FEBFf551EdB99</t>
  </si>
  <si>
    <t>Garner, Lozano and Rodgers</t>
  </si>
  <si>
    <t>Lake Audrey</t>
  </si>
  <si>
    <t>732-075-1225</t>
  </si>
  <si>
    <t>nsloan@li-moody.com</t>
  </si>
  <si>
    <t>91Eba70993b43d5</t>
  </si>
  <si>
    <t>Goodwin</t>
  </si>
  <si>
    <t>Arnold, Krause and Davenport</t>
  </si>
  <si>
    <t>East Alan</t>
  </si>
  <si>
    <t>(006)451-0772</t>
  </si>
  <si>
    <t>dorothyfuentes@rosario-shields.com</t>
  </si>
  <si>
    <t>ad6a4eFb2bAbff7</t>
  </si>
  <si>
    <t>Mcdonald, Skinner and Ritter</t>
  </si>
  <si>
    <t>South Kellichester</t>
  </si>
  <si>
    <t>879-835-2945</t>
  </si>
  <si>
    <t>jacksonshannon@cantrell.net</t>
  </si>
  <si>
    <t>43c4EAeB121dECf</t>
  </si>
  <si>
    <t>Isabella</t>
  </si>
  <si>
    <t>Giles-Fischer</t>
  </si>
  <si>
    <t>Marquezfort</t>
  </si>
  <si>
    <t>992.000.5140x36403</t>
  </si>
  <si>
    <t>ekidd@lopez.com</t>
  </si>
  <si>
    <t>3B2e81d930d1AE3</t>
  </si>
  <si>
    <t>Ochoa Ltd</t>
  </si>
  <si>
    <t>West Williamview</t>
  </si>
  <si>
    <t>+1-201-703-4225x834</t>
  </si>
  <si>
    <t>lutzkrista@boyd-braun.com</t>
  </si>
  <si>
    <t>8Ee9bdeC8A1E3AD</t>
  </si>
  <si>
    <t>Davidson</t>
  </si>
  <si>
    <t>Mendez, Whitney and Mooney</t>
  </si>
  <si>
    <t>Ferrellberg</t>
  </si>
  <si>
    <t>736.279.3232x66035</t>
  </si>
  <si>
    <t>hatfieldcynthia@calhoun.info</t>
  </si>
  <si>
    <t>Cb24c69F5F6d65d</t>
  </si>
  <si>
    <t>South Suzannehaven</t>
  </si>
  <si>
    <t>+1-867-131-9171x0923</t>
  </si>
  <si>
    <t>kelly45@walls.com</t>
  </si>
  <si>
    <t>d0B5aadc6E28c77</t>
  </si>
  <si>
    <t>Conley</t>
  </si>
  <si>
    <t>Jackson, Davis and Potts</t>
  </si>
  <si>
    <t>New Gabrielleshire</t>
  </si>
  <si>
    <t>(802)825-7221x09743</t>
  </si>
  <si>
    <t>douglas36@white-oconnor.com</t>
  </si>
  <si>
    <t>8797a5b218Cc1E2</t>
  </si>
  <si>
    <t>Eddie</t>
  </si>
  <si>
    <t>Lester</t>
  </si>
  <si>
    <t>Barton, Ferrell and Cain</t>
  </si>
  <si>
    <t>West Alisontown</t>
  </si>
  <si>
    <t>270.539.8417x009</t>
  </si>
  <si>
    <t>kenneth15@simon.info</t>
  </si>
  <si>
    <t>feF6cBAf9DADf12</t>
  </si>
  <si>
    <t>Carlos</t>
  </si>
  <si>
    <t>Bryant, Oneal and Aguirre</t>
  </si>
  <si>
    <t>Oconnorland</t>
  </si>
  <si>
    <t>Niue</t>
  </si>
  <si>
    <t>(905)200-1445x2507</t>
  </si>
  <si>
    <t>stephanie99@pope.com</t>
  </si>
  <si>
    <t>C63e58aCfA1ebb7</t>
  </si>
  <si>
    <t>Hebert Inc</t>
  </si>
  <si>
    <t>Lake Jimside</t>
  </si>
  <si>
    <t>001-913-847-8894</t>
  </si>
  <si>
    <t>alexstone@tapia-fuller.com</t>
  </si>
  <si>
    <t>f4d5eAbe0dC4738</t>
  </si>
  <si>
    <t>Dunn</t>
  </si>
  <si>
    <t>Trujillo, Castillo and Hudson</t>
  </si>
  <si>
    <t>Keithchester</t>
  </si>
  <si>
    <t>(477)977-1002</t>
  </si>
  <si>
    <t>ujennings@downs.net</t>
  </si>
  <si>
    <t>C4B4E97AFc7aDAC</t>
  </si>
  <si>
    <t>Jimmy</t>
  </si>
  <si>
    <t>Wade</t>
  </si>
  <si>
    <t>Ellison-Bailey</t>
  </si>
  <si>
    <t>Lake Dillonmouth</t>
  </si>
  <si>
    <t>255.260.6606x343</t>
  </si>
  <si>
    <t>dawn23@watts-cohen.net</t>
  </si>
  <si>
    <t>7F87b0968BC0217</t>
  </si>
  <si>
    <t>Mccann</t>
  </si>
  <si>
    <t>Rios Group</t>
  </si>
  <si>
    <t>South Karl</t>
  </si>
  <si>
    <t>mdominguez@nolan.com</t>
  </si>
  <si>
    <t>83ce6DEadEf0bC5</t>
  </si>
  <si>
    <t>Wall, Armstrong and Schneider</t>
  </si>
  <si>
    <t>Caitlynchester</t>
  </si>
  <si>
    <t>077.633.7738</t>
  </si>
  <si>
    <t>richardparks@anderson.com</t>
  </si>
  <si>
    <t>a737d202122bbDa</t>
  </si>
  <si>
    <t>Torres-Stout</t>
  </si>
  <si>
    <t>Lake Calebside</t>
  </si>
  <si>
    <t>932-280-2137x46105</t>
  </si>
  <si>
    <t>jdavila@frey-rush.com</t>
  </si>
  <si>
    <t>486fFC2fa54A5e7</t>
  </si>
  <si>
    <t>Mcmillan</t>
  </si>
  <si>
    <t>Singleton-Patterson</t>
  </si>
  <si>
    <t>Melvinhaven</t>
  </si>
  <si>
    <t>001-556-002-7345x7021</t>
  </si>
  <si>
    <t>ravencollins@hoover.org</t>
  </si>
  <si>
    <t>Ddf706eEF9aF53A</t>
  </si>
  <si>
    <t>Molly</t>
  </si>
  <si>
    <t>Barr</t>
  </si>
  <si>
    <t>Cameron, Munoz and Rogers</t>
  </si>
  <si>
    <t>Codyport</t>
  </si>
  <si>
    <t>407.938.5239</t>
  </si>
  <si>
    <t>raven50@zavala-shepherd.com</t>
  </si>
  <si>
    <t>BFD257E7a62F43f</t>
  </si>
  <si>
    <t>Hoffman, Mccarty and Mcmillan</t>
  </si>
  <si>
    <t>Peggyfort</t>
  </si>
  <si>
    <t>098.661.3555x48646</t>
  </si>
  <si>
    <t>nicholsjared@odonnell-weaver.com</t>
  </si>
  <si>
    <t>B0fecEcD5b24d6A</t>
  </si>
  <si>
    <t>Haney-Lutz</t>
  </si>
  <si>
    <t>Port Jasmin</t>
  </si>
  <si>
    <t>+1-791-579-4498x189</t>
  </si>
  <si>
    <t>riveraleah@caldwell.com</t>
  </si>
  <si>
    <t>eA8eEd912C7D21D</t>
  </si>
  <si>
    <t>Angela</t>
  </si>
  <si>
    <t>Riggs</t>
  </si>
  <si>
    <t>Fischer-Prince</t>
  </si>
  <si>
    <t>Anaton</t>
  </si>
  <si>
    <t>001-626-655-4132x76016</t>
  </si>
  <si>
    <t>dillon73@frey-sawyer.com</t>
  </si>
  <si>
    <t>4932fadB0F17AFA</t>
  </si>
  <si>
    <t>Harold</t>
  </si>
  <si>
    <t>Herring</t>
  </si>
  <si>
    <t>Kent PLC</t>
  </si>
  <si>
    <t>Watersbury</t>
  </si>
  <si>
    <t>531-748-7528</t>
  </si>
  <si>
    <t>lawsonkirk@le.com</t>
  </si>
  <si>
    <t>8CfDE8ba77e1fF3</t>
  </si>
  <si>
    <t>Villegas-Graves</t>
  </si>
  <si>
    <t>Stokesbury</t>
  </si>
  <si>
    <t>659-779-5724</t>
  </si>
  <si>
    <t>kgarner@wyatt-ewing.com</t>
  </si>
  <si>
    <t>3EF0Bb8A703dbaD</t>
  </si>
  <si>
    <t>Holder</t>
  </si>
  <si>
    <t>Hoffman Inc</t>
  </si>
  <si>
    <t>North Diana</t>
  </si>
  <si>
    <t>(619)340-6315x42657</t>
  </si>
  <si>
    <t>misty67@guzman.com</t>
  </si>
  <si>
    <t>Ccf5958b82309Ff</t>
  </si>
  <si>
    <t>Katrina</t>
  </si>
  <si>
    <t>Mccullough, Stanley and Sloan</t>
  </si>
  <si>
    <t>West Doris</t>
  </si>
  <si>
    <t>001-259-822-8869</t>
  </si>
  <si>
    <t>melissahunt@andrews-wiley.biz</t>
  </si>
  <si>
    <t>3fAdAAe3210EBda</t>
  </si>
  <si>
    <t>Salazar</t>
  </si>
  <si>
    <t>Haynes, Pratt and Gentry</t>
  </si>
  <si>
    <t>Caitlynport</t>
  </si>
  <si>
    <t>059-697-6975x7980</t>
  </si>
  <si>
    <t>fitzpatrickdalton@eaton.org</t>
  </si>
  <si>
    <t>EcE8AE106c7adf1</t>
  </si>
  <si>
    <t>Kiara</t>
  </si>
  <si>
    <t>Odonnell</t>
  </si>
  <si>
    <t>Thornton PLC</t>
  </si>
  <si>
    <t>West Jacqueline</t>
  </si>
  <si>
    <t>+1-627-643-7168x1930</t>
  </si>
  <si>
    <t>collinrice@ray.com</t>
  </si>
  <si>
    <t>D903fD2b8bbA444</t>
  </si>
  <si>
    <t>Robin</t>
  </si>
  <si>
    <t>Solomon</t>
  </si>
  <si>
    <t>Wolfe Group</t>
  </si>
  <si>
    <t>South Jade</t>
  </si>
  <si>
    <t>575.764.7845</t>
  </si>
  <si>
    <t>mitchell75@leach.com</t>
  </si>
  <si>
    <t>cfee3dE4d8F5914</t>
  </si>
  <si>
    <t>Gilmore</t>
  </si>
  <si>
    <t>Blackwell and Sons</t>
  </si>
  <si>
    <t>South Aaron</t>
  </si>
  <si>
    <t>877.066.7793x045</t>
  </si>
  <si>
    <t>robinhopkins@farmer.org</t>
  </si>
  <si>
    <t>de81f6BEebC0910</t>
  </si>
  <si>
    <t>Jake</t>
  </si>
  <si>
    <t>Bender-Ortiz</t>
  </si>
  <si>
    <t>Robertsmouth</t>
  </si>
  <si>
    <t>406.575.7959x15274</t>
  </si>
  <si>
    <t>haydenlucas@aguilar-melendez.biz</t>
  </si>
  <si>
    <t>8F3F650B2ddD53B</t>
  </si>
  <si>
    <t>Nicole</t>
  </si>
  <si>
    <t>Hart</t>
  </si>
  <si>
    <t>Mayo, Goodman and Allen</t>
  </si>
  <si>
    <t>Rochaport</t>
  </si>
  <si>
    <t>South Africa</t>
  </si>
  <si>
    <t>218-046-1566</t>
  </si>
  <si>
    <t>zchapman@villarreal.com</t>
  </si>
  <si>
    <t>AEdd1FCF99b4483</t>
  </si>
  <si>
    <t>Alex</t>
  </si>
  <si>
    <t>Zamora-Burke</t>
  </si>
  <si>
    <t>Joycefort</t>
  </si>
  <si>
    <t>776.951.1191</t>
  </si>
  <si>
    <t>harperrichard@levy-fields.com</t>
  </si>
  <si>
    <t>9cbAfF926Ca1279</t>
  </si>
  <si>
    <t>Hull-Reese</t>
  </si>
  <si>
    <t>Conwayshire</t>
  </si>
  <si>
    <t>352.231.2266</t>
  </si>
  <si>
    <t>dwaynewarner@graves.com</t>
  </si>
  <si>
    <t>7bbcEba2d761fFE</t>
  </si>
  <si>
    <t>Wall</t>
  </si>
  <si>
    <t>Liu Inc</t>
  </si>
  <si>
    <t>Mollytown</t>
  </si>
  <si>
    <t>+1-914-025-5842x9906</t>
  </si>
  <si>
    <t>debbiedodson@cervantes.net</t>
  </si>
  <si>
    <t>e4c87F06ed849eC</t>
  </si>
  <si>
    <t>Travis</t>
  </si>
  <si>
    <t>Arroyo</t>
  </si>
  <si>
    <t>Huber Group</t>
  </si>
  <si>
    <t>Carpenterfort</t>
  </si>
  <si>
    <t>+1-742-100-1432x104</t>
  </si>
  <si>
    <t>terrencevaughn@morgan-phillips.com</t>
  </si>
  <si>
    <t>EB1a1f7CdfFE276</t>
  </si>
  <si>
    <t>Grace</t>
  </si>
  <si>
    <t>Choi</t>
  </si>
  <si>
    <t>Porter, Oconnell and Tanner</t>
  </si>
  <si>
    <t>West Charlesville</t>
  </si>
  <si>
    <t>464.499.0025x11502</t>
  </si>
  <si>
    <t>priceeduardo@benson.net</t>
  </si>
  <si>
    <t>B2ECE6Cc7f2deC0</t>
  </si>
  <si>
    <t>Alvarado, Kaufman and Lamb</t>
  </si>
  <si>
    <t>North Ericburgh</t>
  </si>
  <si>
    <t>+1-249-979-3562x95692</t>
  </si>
  <si>
    <t>uwebb@carroll.com</t>
  </si>
  <si>
    <t>1f902AB4DB3Afa5</t>
  </si>
  <si>
    <t>Wendy</t>
  </si>
  <si>
    <t>Parks, Bonilla and Wright</t>
  </si>
  <si>
    <t>Annaborough</t>
  </si>
  <si>
    <t>439-686-6897x955</t>
  </si>
  <si>
    <t>luisnorman@clay-reilly.org</t>
  </si>
  <si>
    <t>5F04AABB8EB9Ee4</t>
  </si>
  <si>
    <t>Belinda</t>
  </si>
  <si>
    <t>Oneill</t>
  </si>
  <si>
    <t>Hobbs, Juarez and Murphy</t>
  </si>
  <si>
    <t>Avilachester</t>
  </si>
  <si>
    <t>873.185.2174x965</t>
  </si>
  <si>
    <t>imarsh@hendricks.org</t>
  </si>
  <si>
    <t>6dFcF60cB2DA9De</t>
  </si>
  <si>
    <t>Gonzales</t>
  </si>
  <si>
    <t>Duarte-Wong</t>
  </si>
  <si>
    <t>South Virginiafurt</t>
  </si>
  <si>
    <t>355-373-1819x6860</t>
  </si>
  <si>
    <t>qbrock@patrick.biz</t>
  </si>
  <si>
    <t>A1B4E6935ddEbb6</t>
  </si>
  <si>
    <t>Mary</t>
  </si>
  <si>
    <t>Morris</t>
  </si>
  <si>
    <t>Barton, Singleton and Castillo</t>
  </si>
  <si>
    <t>North Marciaside</t>
  </si>
  <si>
    <t>070.130.4264</t>
  </si>
  <si>
    <t>holderevelyn@dunn-tucker.com</t>
  </si>
  <si>
    <t>980E92207901934</t>
  </si>
  <si>
    <t>Tabitha</t>
  </si>
  <si>
    <t>Li-Ballard</t>
  </si>
  <si>
    <t>Chrisland</t>
  </si>
  <si>
    <t>001-312-600-4378x8114</t>
  </si>
  <si>
    <t>valerie54@cabrera-leach.org</t>
  </si>
  <si>
    <t>2bF7C186fb685d4</t>
  </si>
  <si>
    <t>Jeff</t>
  </si>
  <si>
    <t>Ellison</t>
  </si>
  <si>
    <t>Odom, Valentine and Costa</t>
  </si>
  <si>
    <t>Bartlettchester</t>
  </si>
  <si>
    <t>283.164.2717</t>
  </si>
  <si>
    <t>roy81@townsend.info</t>
  </si>
  <si>
    <t>fadde5f0dFeAfFD</t>
  </si>
  <si>
    <t>Wiggins PLC</t>
  </si>
  <si>
    <t>West Tara</t>
  </si>
  <si>
    <t>(315)270-9384x011</t>
  </si>
  <si>
    <t>conniefowler@bryant-valencia.com</t>
  </si>
  <si>
    <t>E4a11a1FbaC7dDB</t>
  </si>
  <si>
    <t>Shaffer, Best and Norton</t>
  </si>
  <si>
    <t>New Miamouth</t>
  </si>
  <si>
    <t>001-250-858-7733x81470</t>
  </si>
  <si>
    <t>judy72@fisher-morris.com</t>
  </si>
  <si>
    <t>b4c4ad3fC41b7F2</t>
  </si>
  <si>
    <t>Tammy</t>
  </si>
  <si>
    <t>Mcknight</t>
  </si>
  <si>
    <t>Pena LLC</t>
  </si>
  <si>
    <t>Stuartborough</t>
  </si>
  <si>
    <t>(817)107-0251x8124</t>
  </si>
  <si>
    <t>austinrobin@hodges.com</t>
  </si>
  <si>
    <t>dccc39F2a8E5044</t>
  </si>
  <si>
    <t>Marco</t>
  </si>
  <si>
    <t>Brandt</t>
  </si>
  <si>
    <t>Leblanc, Brown and Downs</t>
  </si>
  <si>
    <t>Carlyfort</t>
  </si>
  <si>
    <t>(371)221-0584x58346</t>
  </si>
  <si>
    <t>ebeck@macdonald.net</t>
  </si>
  <si>
    <t>fAcEead42a0D6bb</t>
  </si>
  <si>
    <t>Reynolds-Montgomery</t>
  </si>
  <si>
    <t>Sheilahaven</t>
  </si>
  <si>
    <t>001-357-247-1139x7480</t>
  </si>
  <si>
    <t>wayneoconnell@carson-sweeney.net</t>
  </si>
  <si>
    <t>31fD3fD08F5947f</t>
  </si>
  <si>
    <t>Manning-Clarke</t>
  </si>
  <si>
    <t>Lake Jo</t>
  </si>
  <si>
    <t>001-541-532-9393x7314</t>
  </si>
  <si>
    <t>misty35@oconnell.com</t>
  </si>
  <si>
    <t>24BbB48d84b06e3</t>
  </si>
  <si>
    <t>Johns-Hernandez</t>
  </si>
  <si>
    <t>Kyliestad</t>
  </si>
  <si>
    <t>chad90@cabrera.biz</t>
  </si>
  <si>
    <t>Bd62a4A6bb0e301</t>
  </si>
  <si>
    <t>Watkins PLC</t>
  </si>
  <si>
    <t>North Jodyview</t>
  </si>
  <si>
    <t>+1-062-007-4581x885</t>
  </si>
  <si>
    <t>kristineholder@aguilar-solomon.net</t>
  </si>
  <si>
    <t>70e9dE1206A6289</t>
  </si>
  <si>
    <t>Shields-Goodman</t>
  </si>
  <si>
    <t>Carlburgh</t>
  </si>
  <si>
    <t>776.162.9236x1407</t>
  </si>
  <si>
    <t>sethstuart@wheeler.com</t>
  </si>
  <si>
    <t>aCe18Ff6E22E530</t>
  </si>
  <si>
    <t>Benjamin, Huang and Dillon</t>
  </si>
  <si>
    <t>Kimmouth</t>
  </si>
  <si>
    <t>395-186-0530</t>
  </si>
  <si>
    <t>kristigardner@knight.net</t>
  </si>
  <si>
    <t>d6cc3d8af5C8ebD</t>
  </si>
  <si>
    <t>Schneider</t>
  </si>
  <si>
    <t>Moses Inc</t>
  </si>
  <si>
    <t>652.477.9030</t>
  </si>
  <si>
    <t>ymontoya@key.com</t>
  </si>
  <si>
    <t>EE9aE8170bda805</t>
  </si>
  <si>
    <t>Shelley</t>
  </si>
  <si>
    <t>Kent and Sons</t>
  </si>
  <si>
    <t>Castilloland</t>
  </si>
  <si>
    <t>(385)952-1855</t>
  </si>
  <si>
    <t>harry93@barber-lambert.org</t>
  </si>
  <si>
    <t>8B8d0C970ef087e</t>
  </si>
  <si>
    <t>Carol</t>
  </si>
  <si>
    <t>Daniels, Mcdonald and Zhang</t>
  </si>
  <si>
    <t>New Shelly</t>
  </si>
  <si>
    <t>220.236.4003x99597</t>
  </si>
  <si>
    <t>rickygamble@may.com</t>
  </si>
  <si>
    <t>923001BEefd95c5</t>
  </si>
  <si>
    <t>Ramos-Alvarado</t>
  </si>
  <si>
    <t>Rossmouth</t>
  </si>
  <si>
    <t>001-659-763-3705x650</t>
  </si>
  <si>
    <t>scook@gill.com</t>
  </si>
  <si>
    <t>c14e74C2AFcc2DB</t>
  </si>
  <si>
    <t>Gabriel</t>
  </si>
  <si>
    <t>Day</t>
  </si>
  <si>
    <t>Mccarty PLC</t>
  </si>
  <si>
    <t>South Kristie</t>
  </si>
  <si>
    <t>(661)314-0847</t>
  </si>
  <si>
    <t>tamiwilkerson@schneider-howard.com</t>
  </si>
  <si>
    <t>d68E97bE001Bcdb</t>
  </si>
  <si>
    <t>Spence Ltd</t>
  </si>
  <si>
    <t>Nicolasville</t>
  </si>
  <si>
    <t>985.518.5456</t>
  </si>
  <si>
    <t>ahurley@lester.com</t>
  </si>
  <si>
    <t>45fAcb9b399d894</t>
  </si>
  <si>
    <t>Nash</t>
  </si>
  <si>
    <t>Baldwin PLC</t>
  </si>
  <si>
    <t>Leviborough</t>
  </si>
  <si>
    <t>jon73@glenn.info</t>
  </si>
  <si>
    <t>EaB5fC183FcFaAB</t>
  </si>
  <si>
    <t>Herman</t>
  </si>
  <si>
    <t>Huang Group</t>
  </si>
  <si>
    <t>Donnastad</t>
  </si>
  <si>
    <t>934-739-6304</t>
  </si>
  <si>
    <t>weaversteven@morse-yoder.com</t>
  </si>
  <si>
    <t>BaECEfBBd607544</t>
  </si>
  <si>
    <t>Howe Inc</t>
  </si>
  <si>
    <t>East Jon</t>
  </si>
  <si>
    <t>068.340.0475x5997</t>
  </si>
  <si>
    <t>frenchdominic@adams.org</t>
  </si>
  <si>
    <t>eDdEd26eCF88dab</t>
  </si>
  <si>
    <t>Fritz</t>
  </si>
  <si>
    <t>Foley LLC</t>
  </si>
  <si>
    <t>Port Jaclyn</t>
  </si>
  <si>
    <t>110-554-6518</t>
  </si>
  <si>
    <t>willie68@odom.com</t>
  </si>
  <si>
    <t>2dCA07e9dd5cb95</t>
  </si>
  <si>
    <t>Linda</t>
  </si>
  <si>
    <t>Braun</t>
  </si>
  <si>
    <t>Stanton Group</t>
  </si>
  <si>
    <t>Chloeshire</t>
  </si>
  <si>
    <t>606-527-2381x3538</t>
  </si>
  <si>
    <t>brightlonnie@kirby.com</t>
  </si>
  <si>
    <t>EF92D6A78a22F3A</t>
  </si>
  <si>
    <t>Holmes</t>
  </si>
  <si>
    <t>Walsh-Conrad</t>
  </si>
  <si>
    <t>East Sophialand</t>
  </si>
  <si>
    <t>(057)887-9224</t>
  </si>
  <si>
    <t>ricky92@harvey.com</t>
  </si>
  <si>
    <t>c4Bac924cC7dAB0</t>
  </si>
  <si>
    <t>Barber</t>
  </si>
  <si>
    <t>Burnett, Sullivan and Salazar</t>
  </si>
  <si>
    <t>Sosaborough</t>
  </si>
  <si>
    <t>001-581-206-0504x3376</t>
  </si>
  <si>
    <t>alyssagraham@singh.net</t>
  </si>
  <si>
    <t>Db050dAb0ae034e</t>
  </si>
  <si>
    <t>Lynn, Ferrell and Arellano</t>
  </si>
  <si>
    <t>Traceyton</t>
  </si>
  <si>
    <t>184.098.0261x25985</t>
  </si>
  <si>
    <t>angie33@anderson-huber.com</t>
  </si>
  <si>
    <t>B7d9CBd583f9Db0</t>
  </si>
  <si>
    <t>Jasmin</t>
  </si>
  <si>
    <t>Benton</t>
  </si>
  <si>
    <t>Spencer, Booth and Kane</t>
  </si>
  <si>
    <t>New Ruben</t>
  </si>
  <si>
    <t>(052)845-7120x6249</t>
  </si>
  <si>
    <t>leahashley@mahoney.com</t>
  </si>
  <si>
    <t>746cbc878e26fEe</t>
  </si>
  <si>
    <t>Howell-Prince</t>
  </si>
  <si>
    <t>Holdershire</t>
  </si>
  <si>
    <t>+1-618-897-2375x83280</t>
  </si>
  <si>
    <t>jacob87@combs.net</t>
  </si>
  <si>
    <t>19A53a797Cb3F7b</t>
  </si>
  <si>
    <t>Hayes</t>
  </si>
  <si>
    <t>Cordova, Gates and Acevedo</t>
  </si>
  <si>
    <t>Ashleyberg</t>
  </si>
  <si>
    <t>367-664-4769x9987</t>
  </si>
  <si>
    <t>robin62@mcknight.com</t>
  </si>
  <si>
    <t>74FD4bC6D0FeF5E</t>
  </si>
  <si>
    <t>Hickman</t>
  </si>
  <si>
    <t>Osborn, Norman and Manning</t>
  </si>
  <si>
    <t>Louismouth</t>
  </si>
  <si>
    <t>evanwatkins@castro.biz</t>
  </si>
  <si>
    <t>32d496aBa5120E0</t>
  </si>
  <si>
    <t>Barrett</t>
  </si>
  <si>
    <t>Contreras, Leblanc and Estes</t>
  </si>
  <si>
    <t>Daltonfurt</t>
  </si>
  <si>
    <t>jermainebryant@kline.com</t>
  </si>
  <si>
    <t>0a0Cb5E98dfeAD4</t>
  </si>
  <si>
    <t>Adriana</t>
  </si>
  <si>
    <t>Mckee, Rios and Boone</t>
  </si>
  <si>
    <t>Leonfort</t>
  </si>
  <si>
    <t>+1-699-848-8227x979</t>
  </si>
  <si>
    <t>fryconnie@andersen.com</t>
  </si>
  <si>
    <t>Fbd8FAaD2ccC03F</t>
  </si>
  <si>
    <t>Avery, Torres and Arellano</t>
  </si>
  <si>
    <t>Davidberg</t>
  </si>
  <si>
    <t>diane91@rocha.net</t>
  </si>
  <si>
    <t>9cdF03a6B65b1BE</t>
  </si>
  <si>
    <t>Turner</t>
  </si>
  <si>
    <t>Carrillo-Lynch</t>
  </si>
  <si>
    <t>East Heatherport</t>
  </si>
  <si>
    <t>001-024-760-6772x416</t>
  </si>
  <si>
    <t>daltonevans@keller.info</t>
  </si>
  <si>
    <t>c117cecECB5E8df</t>
  </si>
  <si>
    <t>Tami</t>
  </si>
  <si>
    <t>Atkinson</t>
  </si>
  <si>
    <t>Bond-Johnson</t>
  </si>
  <si>
    <t>Garyport</t>
  </si>
  <si>
    <t>001-775-825-1664x60749</t>
  </si>
  <si>
    <t>lwolf@black.biz</t>
  </si>
  <si>
    <t>6Fecdbe3D32D557</t>
  </si>
  <si>
    <t>Sellers</t>
  </si>
  <si>
    <t>Frost-Moreno</t>
  </si>
  <si>
    <t>East Anna</t>
  </si>
  <si>
    <t>mcfarlandbilly@ford.biz</t>
  </si>
  <si>
    <t>F64d0B3a74d7eC7</t>
  </si>
  <si>
    <t>Cathy</t>
  </si>
  <si>
    <t>Ritter</t>
  </si>
  <si>
    <t>Brock-Elliott</t>
  </si>
  <si>
    <t>North Vickieland</t>
  </si>
  <si>
    <t>797.207.6965x261</t>
  </si>
  <si>
    <t>omullins@vasquez.com</t>
  </si>
  <si>
    <t>AbB5C3b648Ef1d4</t>
  </si>
  <si>
    <t>Bailey, Morse and Butler</t>
  </si>
  <si>
    <t>Shaunberg</t>
  </si>
  <si>
    <t>486.834.0597x5760</t>
  </si>
  <si>
    <t>teresa89@rivera.com</t>
  </si>
  <si>
    <t>ACA2e3859aBF202</t>
  </si>
  <si>
    <t>Todd, Moran and Garrison</t>
  </si>
  <si>
    <t>Bobview</t>
  </si>
  <si>
    <t>993-968-2676</t>
  </si>
  <si>
    <t>schmittautumn@glenn.com</t>
  </si>
  <si>
    <t>acEC05AD6670da2</t>
  </si>
  <si>
    <t>Jared</t>
  </si>
  <si>
    <t>Gibbs</t>
  </si>
  <si>
    <t>Roblesland</t>
  </si>
  <si>
    <t>001-643-754-2204</t>
  </si>
  <si>
    <t>benderangie@cooley.net</t>
  </si>
  <si>
    <t>B69978c5d6C05De</t>
  </si>
  <si>
    <t>Preston</t>
  </si>
  <si>
    <t>Blevins and Sons</t>
  </si>
  <si>
    <t>West Wesley</t>
  </si>
  <si>
    <t>037-667-3344x270</t>
  </si>
  <si>
    <t>walkerbob@burton.com</t>
  </si>
  <si>
    <t>E1AAE9919cDfd5d</t>
  </si>
  <si>
    <t>Forbes Ltd</t>
  </si>
  <si>
    <t>Juliemouth</t>
  </si>
  <si>
    <t>044-492-0912</t>
  </si>
  <si>
    <t>williambridges@phillips.com</t>
  </si>
  <si>
    <t>AbA0f3b2f1D74Fd</t>
  </si>
  <si>
    <t>Rice</t>
  </si>
  <si>
    <t>Butler, Mora and Mcdowell</t>
  </si>
  <si>
    <t>Gibbsberg</t>
  </si>
  <si>
    <t>001-724-141-7988x582</t>
  </si>
  <si>
    <t>sbonilla@potts-fitzpatrick.net</t>
  </si>
  <si>
    <t>a5De493a15bEd23</t>
  </si>
  <si>
    <t>Ochoa</t>
  </si>
  <si>
    <t>Manning, Dudley and Kelly</t>
  </si>
  <si>
    <t>Fitzgeraldchester</t>
  </si>
  <si>
    <t>597.782.0127x246</t>
  </si>
  <si>
    <t>connorsharp@lynn.net</t>
  </si>
  <si>
    <t>CbB3a58ffAF1E1F</t>
  </si>
  <si>
    <t>Tran-Bray</t>
  </si>
  <si>
    <t>Marcoshire</t>
  </si>
  <si>
    <t>+1-387-268-5336x2290</t>
  </si>
  <si>
    <t>savannahlee@cabrera-kaiser.biz</t>
  </si>
  <si>
    <t>C13BB13FDb7e1E1</t>
  </si>
  <si>
    <t>Owen Group</t>
  </si>
  <si>
    <t>Cowanburgh</t>
  </si>
  <si>
    <t>(788)706-4539x77554</t>
  </si>
  <si>
    <t>penakari@estes.com</t>
  </si>
  <si>
    <t>207D45CCFEda8B9</t>
  </si>
  <si>
    <t>Eugene</t>
  </si>
  <si>
    <t>Mills, Velazquez and Hendricks</t>
  </si>
  <si>
    <t>South Anneland</t>
  </si>
  <si>
    <t>+1-803-155-3362x4002</t>
  </si>
  <si>
    <t>debrabeard@stein.com</t>
  </si>
  <si>
    <t>d9A2D4A988f28Ea</t>
  </si>
  <si>
    <t>Shane</t>
  </si>
  <si>
    <t>Fernandez-Williams</t>
  </si>
  <si>
    <t>North Laurenport</t>
  </si>
  <si>
    <t>001-054-114-1094x99693</t>
  </si>
  <si>
    <t>jermaineoneal@burke.org</t>
  </si>
  <si>
    <t>a07BD73FEAA7316</t>
  </si>
  <si>
    <t>Copeland</t>
  </si>
  <si>
    <t>Khan, Rhodes and Vazquez</t>
  </si>
  <si>
    <t>Port Aaron</t>
  </si>
  <si>
    <t>001-938-899-0481</t>
  </si>
  <si>
    <t>pbullock@mcmillan.com</t>
  </si>
  <si>
    <t>f0b0e0bD51d9fBF</t>
  </si>
  <si>
    <t>Mikayla</t>
  </si>
  <si>
    <t>Meyers</t>
  </si>
  <si>
    <t>Dodson, Stark and Kemp</t>
  </si>
  <si>
    <t>Claireborough</t>
  </si>
  <si>
    <t>+1-254-998-7082x70063</t>
  </si>
  <si>
    <t>contrerasalice@higgins.biz</t>
  </si>
  <si>
    <t>2E0426557Ac4817</t>
  </si>
  <si>
    <t>Latasha</t>
  </si>
  <si>
    <t>Keith Inc</t>
  </si>
  <si>
    <t>New Jill</t>
  </si>
  <si>
    <t>172.345.7181x51172</t>
  </si>
  <si>
    <t>bernardmelinda@huerta.biz</t>
  </si>
  <si>
    <t>1335D5EF4cFCFce</t>
  </si>
  <si>
    <t>Fisher-Villanueva</t>
  </si>
  <si>
    <t>Jimenezside</t>
  </si>
  <si>
    <t>ravengriffith@hess-walker.org</t>
  </si>
  <si>
    <t>Da63bffb10feFc2</t>
  </si>
  <si>
    <t>Shepherd, Greer and Murphy</t>
  </si>
  <si>
    <t>Kimberlyburgh</t>
  </si>
  <si>
    <t>831.331.8338x3219</t>
  </si>
  <si>
    <t>lstrong@aguirre.org</t>
  </si>
  <si>
    <t>cfab783A5Acb581</t>
  </si>
  <si>
    <t>Griffin, Horn and Lin</t>
  </si>
  <si>
    <t>West Rachael</t>
  </si>
  <si>
    <t>(478)680-5605</t>
  </si>
  <si>
    <t>chase45@woodward.org</t>
  </si>
  <si>
    <t>9e34DC005D2f770</t>
  </si>
  <si>
    <t>Lucas</t>
  </si>
  <si>
    <t>Krueger and Sons</t>
  </si>
  <si>
    <t>Zacharyborough</t>
  </si>
  <si>
    <t>Qatar</t>
  </si>
  <si>
    <t>001-719-480-7522x88708</t>
  </si>
  <si>
    <t>tammypennington@skinner-whitehead.biz</t>
  </si>
  <si>
    <t>70fe1B9BF7deFaf</t>
  </si>
  <si>
    <t>Lucas, Walsh and Mercer</t>
  </si>
  <si>
    <t>Hensonborough</t>
  </si>
  <si>
    <t>gmcgrath@mercer.com</t>
  </si>
  <si>
    <t>81A3D0F81bf0EEA</t>
  </si>
  <si>
    <t>Alexa</t>
  </si>
  <si>
    <t>Wilkinson Group</t>
  </si>
  <si>
    <t>Cristianchester</t>
  </si>
  <si>
    <t>124.445.8486x9036</t>
  </si>
  <si>
    <t>aimee57@dunlap.org</t>
  </si>
  <si>
    <t>79e58f1f1ff9c4A</t>
  </si>
  <si>
    <t>Campos, Werner and Galvan</t>
  </si>
  <si>
    <t>Ericksontown</t>
  </si>
  <si>
    <t>935-841-0999</t>
  </si>
  <si>
    <t>tylerbeth@murray-young.info</t>
  </si>
  <si>
    <t>38A01B22f63D5cB</t>
  </si>
  <si>
    <t>Spence</t>
  </si>
  <si>
    <t>Hines, Warner and Sexton</t>
  </si>
  <si>
    <t>Gwendolynbury</t>
  </si>
  <si>
    <t>(182)452-1406</t>
  </si>
  <si>
    <t>beasleymallory@daniels.com</t>
  </si>
  <si>
    <t>5c0fe63541Dfbf7</t>
  </si>
  <si>
    <t>Atkins, Daniel and Hendricks</t>
  </si>
  <si>
    <t>New Betty</t>
  </si>
  <si>
    <t>Suriname</t>
  </si>
  <si>
    <t>robin51@lozano.com</t>
  </si>
  <si>
    <t>CD3C28847293EaB</t>
  </si>
  <si>
    <t>Cobb-Rodgers</t>
  </si>
  <si>
    <t>Hermanfort</t>
  </si>
  <si>
    <t>(625)155-0742x89208</t>
  </si>
  <si>
    <t>riosclarence@walton.info</t>
  </si>
  <si>
    <t>aFD13C6748814BC</t>
  </si>
  <si>
    <t>Gibson</t>
  </si>
  <si>
    <t>Landry, Gay and Reese</t>
  </si>
  <si>
    <t>Ortizstad</t>
  </si>
  <si>
    <t>540.306.2855x158</t>
  </si>
  <si>
    <t>jose08@valdez-friedman.com</t>
  </si>
  <si>
    <t>AB22af9bc344D4F</t>
  </si>
  <si>
    <t>Peter</t>
  </si>
  <si>
    <t>Vargas</t>
  </si>
  <si>
    <t>Fischer, Gonzales and Vasquez</t>
  </si>
  <si>
    <t>Joeview</t>
  </si>
  <si>
    <t>886.228.7626</t>
  </si>
  <si>
    <t>schaefertabitha@reynolds-curry.com</t>
  </si>
  <si>
    <t>A92C5f21f8Dff50</t>
  </si>
  <si>
    <t>Cain and Sons</t>
  </si>
  <si>
    <t>Lake Lauriemouth</t>
  </si>
  <si>
    <t>(693)532-0778x036</t>
  </si>
  <si>
    <t>fconley@orozco-rasmussen.com</t>
  </si>
  <si>
    <t>21F4586e5aEBA7E</t>
  </si>
  <si>
    <t>Lutz</t>
  </si>
  <si>
    <t>Boyd Group</t>
  </si>
  <si>
    <t>Huberville</t>
  </si>
  <si>
    <t>+1-124-988-9229x4595</t>
  </si>
  <si>
    <t>kevin30@ferguson.com</t>
  </si>
  <si>
    <t>6E8BC71Da4a716b</t>
  </si>
  <si>
    <t>Darrell</t>
  </si>
  <si>
    <t>Mcneil</t>
  </si>
  <si>
    <t>Hubbard LLC</t>
  </si>
  <si>
    <t>North Garrett</t>
  </si>
  <si>
    <t>820-265-6563x42062</t>
  </si>
  <si>
    <t>yangrebekah@obrien.info</t>
  </si>
  <si>
    <t>427dAe1cAb1442A</t>
  </si>
  <si>
    <t>Graves, Mayo and Fernandez</t>
  </si>
  <si>
    <t>North Sharimouth</t>
  </si>
  <si>
    <t>sweeneyjim@murillo-braun.com</t>
  </si>
  <si>
    <t>a73E880E2e82da0</t>
  </si>
  <si>
    <t>Bishop LLC</t>
  </si>
  <si>
    <t>Adrianburgh</t>
  </si>
  <si>
    <t>British Indian Ocean Territory (Chagos Archipelago)</t>
  </si>
  <si>
    <t>481-129-4219x216</t>
  </si>
  <si>
    <t>albertshields@walters.info</t>
  </si>
  <si>
    <t>e579EE45fe95AdE</t>
  </si>
  <si>
    <t>Jackie</t>
  </si>
  <si>
    <t>Whitaker</t>
  </si>
  <si>
    <t>Christian PLC</t>
  </si>
  <si>
    <t>Lake Catherine</t>
  </si>
  <si>
    <t>828.391.9202</t>
  </si>
  <si>
    <t>xgalloway@young-singleton.com</t>
  </si>
  <si>
    <t>3528964CdbccfB6</t>
  </si>
  <si>
    <t>Cunningham, Harrison and Collins</t>
  </si>
  <si>
    <t>Cliffordburgh</t>
  </si>
  <si>
    <t>905.198.6186x539</t>
  </si>
  <si>
    <t>ahancock@buck.info</t>
  </si>
  <si>
    <t>dC12E45Ce1f3185</t>
  </si>
  <si>
    <t>Diana</t>
  </si>
  <si>
    <t>Atkinson and Sons</t>
  </si>
  <si>
    <t>South Stacie</t>
  </si>
  <si>
    <t>(618)529-4722x65981</t>
  </si>
  <si>
    <t>bmosley@ferguson.net</t>
  </si>
  <si>
    <t>5785BB0441Afc71</t>
  </si>
  <si>
    <t>Mcintyre, Petty and Grant</t>
  </si>
  <si>
    <t>Lake Gavinborough</t>
  </si>
  <si>
    <t>+1-095-183-1777x4445</t>
  </si>
  <si>
    <t>tsparks@levine.com</t>
  </si>
  <si>
    <t>F41d606ccbd7F10</t>
  </si>
  <si>
    <t>Zuniga, Callahan and Harmon</t>
  </si>
  <si>
    <t>Pattymouth</t>
  </si>
  <si>
    <t>+1-603-786-5143x21164</t>
  </si>
  <si>
    <t>heidi78@parsons.com</t>
  </si>
  <si>
    <t>2a4448bC4c0D86e</t>
  </si>
  <si>
    <t>Quinn and Sons</t>
  </si>
  <si>
    <t>West Paigeview</t>
  </si>
  <si>
    <t>pvilla@sullivan-clements.com</t>
  </si>
  <si>
    <t>1d4eDF4394eEdBF</t>
  </si>
  <si>
    <t>Matthew</t>
  </si>
  <si>
    <t>Garrison-Larson</t>
  </si>
  <si>
    <t>North Dwayne</t>
  </si>
  <si>
    <t>198-844-7879x2559</t>
  </si>
  <si>
    <t>destiny53@rivera-davenport.com</t>
  </si>
  <si>
    <t>434e3cECbAE2a33</t>
  </si>
  <si>
    <t>Escobar</t>
  </si>
  <si>
    <t>Hensley, Bryant and Chambers</t>
  </si>
  <si>
    <t>Juliachester</t>
  </si>
  <si>
    <t>(466)402-8912</t>
  </si>
  <si>
    <t>elijahhuerta@fletcher.com</t>
  </si>
  <si>
    <t>CCFCB3eA1F52Eb7</t>
  </si>
  <si>
    <t>Ballard</t>
  </si>
  <si>
    <t>Walter-Reid</t>
  </si>
  <si>
    <t>West Isabella</t>
  </si>
  <si>
    <t>001-394-648-5035</t>
  </si>
  <si>
    <t>humphreylorraine@eaton-mcintyre.net</t>
  </si>
  <si>
    <t>41643625453c5Dc</t>
  </si>
  <si>
    <t>Shields</t>
  </si>
  <si>
    <t>Jennings, Reyes and Solis</t>
  </si>
  <si>
    <t>West Frederickchester</t>
  </si>
  <si>
    <t>(312)708-9026</t>
  </si>
  <si>
    <t>weberlucas@gallagher.com</t>
  </si>
  <si>
    <t>8ffcDBdF1D2F655</t>
  </si>
  <si>
    <t>Brandi</t>
  </si>
  <si>
    <t>Fitzpatrick Inc</t>
  </si>
  <si>
    <t>East Brittney</t>
  </si>
  <si>
    <t>338.902.4765</t>
  </si>
  <si>
    <t>manningmallory@bartlett-dean.com</t>
  </si>
  <si>
    <t>A34DfeaaaBdcA3F</t>
  </si>
  <si>
    <t>Lam-Ball</t>
  </si>
  <si>
    <t>New Richard</t>
  </si>
  <si>
    <t>782-573-1710</t>
  </si>
  <si>
    <t>qhudson@wilkinson-rivers.com</t>
  </si>
  <si>
    <t>8096f44BB8AD8DD</t>
  </si>
  <si>
    <t>Mcdaniel, Barrett and Bond</t>
  </si>
  <si>
    <t>Port Jenna</t>
  </si>
  <si>
    <t>001-534-271-5631</t>
  </si>
  <si>
    <t>qbullock@pollard.com</t>
  </si>
  <si>
    <t>0177ddEC0ef5EcF</t>
  </si>
  <si>
    <t>Acosta</t>
  </si>
  <si>
    <t>Mclaughlin, Villa and Berry</t>
  </si>
  <si>
    <t>North Cheyenne</t>
  </si>
  <si>
    <t>940.651.9655x73834</t>
  </si>
  <si>
    <t>christopher68@cruz.com</t>
  </si>
  <si>
    <t>D9EfbE27CcfCBad</t>
  </si>
  <si>
    <t>Roberto</t>
  </si>
  <si>
    <t>Wall, George and Villa</t>
  </si>
  <si>
    <t>North Paulamouth</t>
  </si>
  <si>
    <t>(134)787-5481x36759</t>
  </si>
  <si>
    <t>jasonmiranda@baird.com</t>
  </si>
  <si>
    <t>b2e575b007336bD</t>
  </si>
  <si>
    <t>Jaime</t>
  </si>
  <si>
    <t>Eaton and Sons</t>
  </si>
  <si>
    <t>East Mikayla</t>
  </si>
  <si>
    <t>+1-928-064-3005x39854</t>
  </si>
  <si>
    <t>luceroivan@mcdowell-macias.biz</t>
  </si>
  <si>
    <t>f2d326a1FddBA4a</t>
  </si>
  <si>
    <t>Sullivan</t>
  </si>
  <si>
    <t>Andrade, Knox and Patterson</t>
  </si>
  <si>
    <t>Calderonmouth</t>
  </si>
  <si>
    <t>Jersey</t>
  </si>
  <si>
    <t>(370)768-2554x17197</t>
  </si>
  <si>
    <t>mosshaley@benjamin.com</t>
  </si>
  <si>
    <t>BAA76688A26bfa1</t>
  </si>
  <si>
    <t>Underwood and Sons</t>
  </si>
  <si>
    <t>New Elainefurt</t>
  </si>
  <si>
    <t>+1-023-939-7348x03518</t>
  </si>
  <si>
    <t>luis75@lucas-price.com</t>
  </si>
  <si>
    <t>e1Fd5F5eef4ce3D</t>
  </si>
  <si>
    <t>Gentry</t>
  </si>
  <si>
    <t>Bradshaw, Cooley and Martinez</t>
  </si>
  <si>
    <t>Jenniferport</t>
  </si>
  <si>
    <t>820-110-7293x8051</t>
  </si>
  <si>
    <t>jle@ewing.org</t>
  </si>
  <si>
    <t>B8B255A57FAAab1</t>
  </si>
  <si>
    <t>Franklin</t>
  </si>
  <si>
    <t>Webb-Cameron</t>
  </si>
  <si>
    <t>Lucashaven</t>
  </si>
  <si>
    <t>808-406-0457x07254</t>
  </si>
  <si>
    <t>marciapugh@gilmore-fischer.com</t>
  </si>
  <si>
    <t>5D406213eE1D5BB</t>
  </si>
  <si>
    <t>Yesenia</t>
  </si>
  <si>
    <t>Kramer</t>
  </si>
  <si>
    <t>Barrett-Huber</t>
  </si>
  <si>
    <t>Vegahaven</t>
  </si>
  <si>
    <t>616.611.2079</t>
  </si>
  <si>
    <t>tlogan@mooney.com</t>
  </si>
  <si>
    <t>aB4DBdcC7baf3Bb</t>
  </si>
  <si>
    <t>Sandra</t>
  </si>
  <si>
    <t>Cortez Group</t>
  </si>
  <si>
    <t>001-773-160-9844x2974</t>
  </si>
  <si>
    <t>boylepatrick@knox.net</t>
  </si>
  <si>
    <t>8DEaDf6ac8bA32e</t>
  </si>
  <si>
    <t>Davila</t>
  </si>
  <si>
    <t>Vaughn, Irwin and Barber</t>
  </si>
  <si>
    <t>Sherimouth</t>
  </si>
  <si>
    <t>(396)522-2624</t>
  </si>
  <si>
    <t>haasneil@mccormick.org</t>
  </si>
  <si>
    <t>9Ef4b844bE94e6B</t>
  </si>
  <si>
    <t>Jocelyn</t>
  </si>
  <si>
    <t>Fleming Group</t>
  </si>
  <si>
    <t>North Craigport</t>
  </si>
  <si>
    <t>001-400-411-6114x297</t>
  </si>
  <si>
    <t>martha80@oconnell.net</t>
  </si>
  <si>
    <t>dFDEeCf53EEE5A1</t>
  </si>
  <si>
    <t>Galvan</t>
  </si>
  <si>
    <t>Kane Inc</t>
  </si>
  <si>
    <t>New Louis</t>
  </si>
  <si>
    <t>(095)632-8881x142</t>
  </si>
  <si>
    <t>noahbeasley@barker-bradshaw.com</t>
  </si>
  <si>
    <t>66ecD3bbf15B1fb</t>
  </si>
  <si>
    <t>Herrera</t>
  </si>
  <si>
    <t>Cervantes-Pineda</t>
  </si>
  <si>
    <t>Bergton</t>
  </si>
  <si>
    <t>382.298.6860x996</t>
  </si>
  <si>
    <t>yhart@sanders.com</t>
  </si>
  <si>
    <t>0c7485d9394960a</t>
  </si>
  <si>
    <t>Doyle</t>
  </si>
  <si>
    <t>Munoz-Barrera</t>
  </si>
  <si>
    <t>North Christina</t>
  </si>
  <si>
    <t>valerie26@luna-mccarty.com</t>
  </si>
  <si>
    <t>1b3eBF8F4dbBDa1</t>
  </si>
  <si>
    <t>Jeffery</t>
  </si>
  <si>
    <t>Leach, Lam and Medina</t>
  </si>
  <si>
    <t>Jillberg</t>
  </si>
  <si>
    <t>001-549-566-5006</t>
  </si>
  <si>
    <t>wcervantes@barron.info</t>
  </si>
  <si>
    <t>2BD2C6d9aEbDbFd</t>
  </si>
  <si>
    <t>Sanchez PLC</t>
  </si>
  <si>
    <t>Lake Sarahtown</t>
  </si>
  <si>
    <t>001-283-494-8806x7866</t>
  </si>
  <si>
    <t>brandonbeck@acevedo-ellison.com</t>
  </si>
  <si>
    <t>E7B6DfeCce3EFf4</t>
  </si>
  <si>
    <t>Willis</t>
  </si>
  <si>
    <t>Pruitt-Howe</t>
  </si>
  <si>
    <t>Tannerside</t>
  </si>
  <si>
    <t>Tajikistan</t>
  </si>
  <si>
    <t>009-638-0514</t>
  </si>
  <si>
    <t>herringmelvin@little.org</t>
  </si>
  <si>
    <t>0Ce1dc4B8B84c78</t>
  </si>
  <si>
    <t>Orr</t>
  </si>
  <si>
    <t>Gould, Gonzalez and Ryan</t>
  </si>
  <si>
    <t>Stephaniebury</t>
  </si>
  <si>
    <t>(973)716-6676x05840</t>
  </si>
  <si>
    <t>rhondamcintosh@sweeney.biz</t>
  </si>
  <si>
    <t>07600Da47DCCe17</t>
  </si>
  <si>
    <t>Houston</t>
  </si>
  <si>
    <t>Carlson, Snyder and Buchanan</t>
  </si>
  <si>
    <t>New Daisyside</t>
  </si>
  <si>
    <t>783-257-4413</t>
  </si>
  <si>
    <t>pattyhawkins@hooper.biz</t>
  </si>
  <si>
    <t>5aA40bA6BFEfdDE</t>
  </si>
  <si>
    <t>Stephenson-Moss</t>
  </si>
  <si>
    <t>Virginiamouth</t>
  </si>
  <si>
    <t>001-959-410-3486x24290</t>
  </si>
  <si>
    <t>sydneyzavala@armstrong-bush.com</t>
  </si>
  <si>
    <t>ae8c0735aCFCD41</t>
  </si>
  <si>
    <t>Perkins, Hale and Sellers</t>
  </si>
  <si>
    <t>Mendezbury</t>
  </si>
  <si>
    <t>867.358.8227x7535</t>
  </si>
  <si>
    <t>frank82@casey.com</t>
  </si>
  <si>
    <t>cf4DAA75cd7AC14</t>
  </si>
  <si>
    <t>Betty</t>
  </si>
  <si>
    <t>Roberson PLC</t>
  </si>
  <si>
    <t>South Guy</t>
  </si>
  <si>
    <t>lcooper@ball-pittman.org</t>
  </si>
  <si>
    <t>a02Dc59adEdd6e7</t>
  </si>
  <si>
    <t>Norton, Moore and Mcbride</t>
  </si>
  <si>
    <t>Johnside</t>
  </si>
  <si>
    <t>531-731-8611x6135</t>
  </si>
  <si>
    <t>maciasjoe@cohen.org</t>
  </si>
  <si>
    <t>3Ce6Da6D49CcFbc</t>
  </si>
  <si>
    <t>Le LLC</t>
  </si>
  <si>
    <t>Nicholsfort</t>
  </si>
  <si>
    <t>carpenterterri@singleton-herring.com</t>
  </si>
  <si>
    <t>6000498dbbcaCCD</t>
  </si>
  <si>
    <t>Solis</t>
  </si>
  <si>
    <t>Houston PLC</t>
  </si>
  <si>
    <t>South Gene</t>
  </si>
  <si>
    <t>+1-174-537-7539x484</t>
  </si>
  <si>
    <t>glen37@kaiser-walter.com</t>
  </si>
  <si>
    <t>a2DD4000ed990a2</t>
  </si>
  <si>
    <t>Ariel</t>
  </si>
  <si>
    <t>Mcknight-Mcclain</t>
  </si>
  <si>
    <t>Colliermouth</t>
  </si>
  <si>
    <t>001-643-223-7649</t>
  </si>
  <si>
    <t>herbert74@ramirez-reynolds.com</t>
  </si>
  <si>
    <t>9C6F632d1b8f1dC</t>
  </si>
  <si>
    <t>Nathaniel</t>
  </si>
  <si>
    <t>Elliott</t>
  </si>
  <si>
    <t>Rubio Group</t>
  </si>
  <si>
    <t>Douglashaven</t>
  </si>
  <si>
    <t>456-411-6731x91761</t>
  </si>
  <si>
    <t>prestonchambers@higgins.com</t>
  </si>
  <si>
    <t>F2eeB36eAcdcCa6</t>
  </si>
  <si>
    <t>Anna</t>
  </si>
  <si>
    <t>Bright Group</t>
  </si>
  <si>
    <t>South Julian</t>
  </si>
  <si>
    <t>203.900.1001</t>
  </si>
  <si>
    <t>rebeccamarks@dunlap-bates.com</t>
  </si>
  <si>
    <t>DAfd45D3bF48EdA</t>
  </si>
  <si>
    <t>Jimenez LLC</t>
  </si>
  <si>
    <t>North Jesse</t>
  </si>
  <si>
    <t>(461)680-4709</t>
  </si>
  <si>
    <t>desiree14@huang.com</t>
  </si>
  <si>
    <t>fB5c83e698FBF88</t>
  </si>
  <si>
    <t>Caroline</t>
  </si>
  <si>
    <t>Shannon PLC</t>
  </si>
  <si>
    <t>Port Donald</t>
  </si>
  <si>
    <t>(398)273-3053x049</t>
  </si>
  <si>
    <t>hnunez@alexander.com</t>
  </si>
  <si>
    <t>bE6dB1c1eaEa5be</t>
  </si>
  <si>
    <t>Isabel</t>
  </si>
  <si>
    <t>Reyes</t>
  </si>
  <si>
    <t>Stafford-Peterson</t>
  </si>
  <si>
    <t>Lake Anaview</t>
  </si>
  <si>
    <t>401-855-5053</t>
  </si>
  <si>
    <t>brandi34@barry.com</t>
  </si>
  <si>
    <t>ba41C659ffb8DD5</t>
  </si>
  <si>
    <t>Rocha, Ward and Phelps</t>
  </si>
  <si>
    <t>North Grantland</t>
  </si>
  <si>
    <t>986-028-5154x91831</t>
  </si>
  <si>
    <t>kelly51@andersen.com</t>
  </si>
  <si>
    <t>fe29Dd22ded4789</t>
  </si>
  <si>
    <t>Macdonald</t>
  </si>
  <si>
    <t>Hester-Payne</t>
  </si>
  <si>
    <t>North Collin</t>
  </si>
  <si>
    <t>(363)773-4869x367</t>
  </si>
  <si>
    <t>sclay@salazar-rocha.net</t>
  </si>
  <si>
    <t>a2AECCe69E4d946</t>
  </si>
  <si>
    <t>Lin Group</t>
  </si>
  <si>
    <t>West Jasminefurt</t>
  </si>
  <si>
    <t>(370)296-8689</t>
  </si>
  <si>
    <t>ugibbs@haney.com</t>
  </si>
  <si>
    <t>C73610bC3EeB32C</t>
  </si>
  <si>
    <t>Lucero</t>
  </si>
  <si>
    <t>Stein-Cantrell</t>
  </si>
  <si>
    <t>Lake Leahbury</t>
  </si>
  <si>
    <t>(342)227-1331x853</t>
  </si>
  <si>
    <t>nataliemora@acosta.info</t>
  </si>
  <si>
    <t>1CA8C4717a69edD</t>
  </si>
  <si>
    <t>Jean</t>
  </si>
  <si>
    <t>Ortiz-Hansen</t>
  </si>
  <si>
    <t>Brandonmouth</t>
  </si>
  <si>
    <t>001-248-294-1601x96152</t>
  </si>
  <si>
    <t>chambersaimee@carpenter-villegas.net</t>
  </si>
  <si>
    <t>6DCbc22AE36d679</t>
  </si>
  <si>
    <t>Dean</t>
  </si>
  <si>
    <t>Murray, Gomez and Mann</t>
  </si>
  <si>
    <t>Shepherdport</t>
  </si>
  <si>
    <t>Gabon</t>
  </si>
  <si>
    <t>+1-218-710-7009x26304</t>
  </si>
  <si>
    <t>franceslindsey@booker.com</t>
  </si>
  <si>
    <t>1BB6bd3BeDB820b</t>
  </si>
  <si>
    <t>Stein, Small and Sparks</t>
  </si>
  <si>
    <t>(137)599-3618</t>
  </si>
  <si>
    <t>kathy76@hodge-peck.biz</t>
  </si>
  <si>
    <t>a36EA2cD2D9F4f1</t>
  </si>
  <si>
    <t>Key, Obrien and York</t>
  </si>
  <si>
    <t>Stokesport</t>
  </si>
  <si>
    <t>607.070.7192</t>
  </si>
  <si>
    <t>calvindiaz@snow.com</t>
  </si>
  <si>
    <t>b06BC08DD3194dE</t>
  </si>
  <si>
    <t>Hebert, Sloan and Barker</t>
  </si>
  <si>
    <t>South Marissa</t>
  </si>
  <si>
    <t>001-282-356-1493x86131</t>
  </si>
  <si>
    <t>freemangavin@maynard.info</t>
  </si>
  <si>
    <t>cC1baa2d0BddEB7</t>
  </si>
  <si>
    <t>Mathis and Sons</t>
  </si>
  <si>
    <t>Briggshaven</t>
  </si>
  <si>
    <t>001-710-173-9658</t>
  </si>
  <si>
    <t>fgillespie@bird.com</t>
  </si>
  <si>
    <t>dd65b1e0A8F9812</t>
  </si>
  <si>
    <t>Mccall</t>
  </si>
  <si>
    <t>Ortiz, Shepherd and Nunez</t>
  </si>
  <si>
    <t>Simmonsland</t>
  </si>
  <si>
    <t>027-564-3465</t>
  </si>
  <si>
    <t>kaitlin92@delgado.com</t>
  </si>
  <si>
    <t>5FcCaF6d74f0c3D</t>
  </si>
  <si>
    <t>Franklin-Porter</t>
  </si>
  <si>
    <t>West Leeville</t>
  </si>
  <si>
    <t>(718)742-3785x1270</t>
  </si>
  <si>
    <t>hodgelisa@boyle.com</t>
  </si>
  <si>
    <t>Ac0EeBFdb41AECF</t>
  </si>
  <si>
    <t>Luke</t>
  </si>
  <si>
    <t>Cochran, Humphrey and Phillips</t>
  </si>
  <si>
    <t>North Alisonton</t>
  </si>
  <si>
    <t>889-450-1654x191</t>
  </si>
  <si>
    <t>slevy@clayton.com</t>
  </si>
  <si>
    <t>e7EedbE1Efe2de2</t>
  </si>
  <si>
    <t>Valenzuela, Marks and Carr</t>
  </si>
  <si>
    <t>New Peter</t>
  </si>
  <si>
    <t>(517)200-4749</t>
  </si>
  <si>
    <t>douglas18@ewing-fuller.com</t>
  </si>
  <si>
    <t>6FeDaff33A0E89d</t>
  </si>
  <si>
    <t>Beverly</t>
  </si>
  <si>
    <t>Mooney</t>
  </si>
  <si>
    <t>Adkins, Gomez and Rocha</t>
  </si>
  <si>
    <t>South Preston</t>
  </si>
  <si>
    <t>(294)548-6584</t>
  </si>
  <si>
    <t>gabriellavillegas@hines.com</t>
  </si>
  <si>
    <t>FFFfdFBC1BADcb3</t>
  </si>
  <si>
    <t>Perez</t>
  </si>
  <si>
    <t>Watts, Murphy and Montes</t>
  </si>
  <si>
    <t>Zacharybury</t>
  </si>
  <si>
    <t>(399)581-8897x549</t>
  </si>
  <si>
    <t>bill33@beard-rice.com</t>
  </si>
  <si>
    <t>74FDCBED7B3D44A</t>
  </si>
  <si>
    <t>Jessica</t>
  </si>
  <si>
    <t>Leblanc</t>
  </si>
  <si>
    <t>Ritter, Buchanan and Solomon</t>
  </si>
  <si>
    <t>Cassieberg</t>
  </si>
  <si>
    <t>(772)557-3024</t>
  </si>
  <si>
    <t>gilbert74@castro.com</t>
  </si>
  <si>
    <t>E2Db2C74d54fD8E</t>
  </si>
  <si>
    <t>Wilkinson</t>
  </si>
  <si>
    <t>Buck-Good</t>
  </si>
  <si>
    <t>Port James</t>
  </si>
  <si>
    <t>040.967.3830x85094</t>
  </si>
  <si>
    <t>nathaniel99@rubio.info</t>
  </si>
  <si>
    <t>DFEA9B9e090469C</t>
  </si>
  <si>
    <t>Everett-Ferrell</t>
  </si>
  <si>
    <t>Lake Elaine</t>
  </si>
  <si>
    <t>727.973.4919</t>
  </si>
  <si>
    <t>fred20@frederick.com</t>
  </si>
  <si>
    <t>9d3C6d26f785Be4</t>
  </si>
  <si>
    <t>Jenny</t>
  </si>
  <si>
    <t>Shah, Alvarado and Werner</t>
  </si>
  <si>
    <t>Theresahaven</t>
  </si>
  <si>
    <t>568-138-4467x860</t>
  </si>
  <si>
    <t>csalazar@willis.com</t>
  </si>
  <si>
    <t>80ADdB032adD50C</t>
  </si>
  <si>
    <t>Trevino-Hawkins</t>
  </si>
  <si>
    <t>Chambersshire</t>
  </si>
  <si>
    <t>albertfoley@cameron-osborne.com</t>
  </si>
  <si>
    <t>85FC2f7c219eCEF</t>
  </si>
  <si>
    <t>Stein</t>
  </si>
  <si>
    <t>Marshall-Terry</t>
  </si>
  <si>
    <t>East Ian</t>
  </si>
  <si>
    <t>(362)839-7020</t>
  </si>
  <si>
    <t>richardsonsara@rowe-kramer.com</t>
  </si>
  <si>
    <t>43ae02A2D8d8B06</t>
  </si>
  <si>
    <t>Calvin</t>
  </si>
  <si>
    <t>Meyer</t>
  </si>
  <si>
    <t>Fernandez-Herrera</t>
  </si>
  <si>
    <t>Latashaside</t>
  </si>
  <si>
    <t>529-591-0931</t>
  </si>
  <si>
    <t>morrisonyvonne@gallegos-carter.com</t>
  </si>
  <si>
    <t>131deA972A35Fab</t>
  </si>
  <si>
    <t>Harrington</t>
  </si>
  <si>
    <t>Sanders-Robinson</t>
  </si>
  <si>
    <t>Phelpsburgh</t>
  </si>
  <si>
    <t>noblejeffrey@frank.com</t>
  </si>
  <si>
    <t>B787F1eC4a63bDb</t>
  </si>
  <si>
    <t>Weeks-Mathis</t>
  </si>
  <si>
    <t>Raymondbury</t>
  </si>
  <si>
    <t>784.843.4536x352</t>
  </si>
  <si>
    <t>sheenalevy@barber-mclaughlin.org</t>
  </si>
  <si>
    <t>AFCEA430Faa17aB</t>
  </si>
  <si>
    <t>Johnny</t>
  </si>
  <si>
    <t>Richard, Gomez and Carlson</t>
  </si>
  <si>
    <t>North Sergio</t>
  </si>
  <si>
    <t>000.513.1822x923</t>
  </si>
  <si>
    <t>cfinley@estrada.com</t>
  </si>
  <si>
    <t>C0eDb5e7ee1dbfA</t>
  </si>
  <si>
    <t>Leonard-David</t>
  </si>
  <si>
    <t>Diazhaven</t>
  </si>
  <si>
    <t>194-635-7007</t>
  </si>
  <si>
    <t>davidkatrina@rose.com</t>
  </si>
  <si>
    <t>F007dBb1E03d6A7</t>
  </si>
  <si>
    <t>Evan</t>
  </si>
  <si>
    <t>Rich and Sons</t>
  </si>
  <si>
    <t>New Sonyaside</t>
  </si>
  <si>
    <t>+1-995-672-5779x921</t>
  </si>
  <si>
    <t>lkerr@gibson.biz</t>
  </si>
  <si>
    <t>7f1f4aF82AbCdE8</t>
  </si>
  <si>
    <t>Lonnie</t>
  </si>
  <si>
    <t>Parrish LLC</t>
  </si>
  <si>
    <t>Francischester</t>
  </si>
  <si>
    <t>(648)763-8915</t>
  </si>
  <si>
    <t>qpham@cabrera-foley.com</t>
  </si>
  <si>
    <t>def2E9c2A65F31C</t>
  </si>
  <si>
    <t>Osborne-Hebert</t>
  </si>
  <si>
    <t>Bennettmouth</t>
  </si>
  <si>
    <t>783.988.4035x513</t>
  </si>
  <si>
    <t>edwardlawson@hester.com</t>
  </si>
  <si>
    <t>1DbcEBdC054865f</t>
  </si>
  <si>
    <t>Gallagher, Hart and Pugh</t>
  </si>
  <si>
    <t>West Neilhaven</t>
  </si>
  <si>
    <t>+1-490-741-9823x487</t>
  </si>
  <si>
    <t>kiarasawyer@boyle.info</t>
  </si>
  <si>
    <t>6F0ef7D7Cf8D80D</t>
  </si>
  <si>
    <t>Cuevas</t>
  </si>
  <si>
    <t>Potts, Gay and Cooper</t>
  </si>
  <si>
    <t>Lake Duane</t>
  </si>
  <si>
    <t>alexandraolson@serrano.com</t>
  </si>
  <si>
    <t>0ac5c95CeaEFdCe</t>
  </si>
  <si>
    <t>Moreno and Sons</t>
  </si>
  <si>
    <t>Port Bradhaven</t>
  </si>
  <si>
    <t>esantos@case.com</t>
  </si>
  <si>
    <t>4BA72a310B352DC</t>
  </si>
  <si>
    <t>Xavier</t>
  </si>
  <si>
    <t>Oconnor, Owens and Valdez</t>
  </si>
  <si>
    <t>Frederickborough</t>
  </si>
  <si>
    <t>beckglenda@gamble-mccann.com</t>
  </si>
  <si>
    <t>E5B87FC32BdCe3C</t>
  </si>
  <si>
    <t>Cherry-Nunez</t>
  </si>
  <si>
    <t>North Stephaniemouth</t>
  </si>
  <si>
    <t>Togo</t>
  </si>
  <si>
    <t>+1-793-441-4448x348</t>
  </si>
  <si>
    <t>nhood@hendrix-petty.com</t>
  </si>
  <si>
    <t>e6e8ce0c563Eeee</t>
  </si>
  <si>
    <t>Woodard and Sons</t>
  </si>
  <si>
    <t>Lake Shaunburgh</t>
  </si>
  <si>
    <t>(157)835-9400x5112</t>
  </si>
  <si>
    <t>gabrielle26@kent.org</t>
  </si>
  <si>
    <t>14e7c7dE70F3b19</t>
  </si>
  <si>
    <t>Jesse</t>
  </si>
  <si>
    <t>Port Loretta</t>
  </si>
  <si>
    <t>353.754.8046x40253</t>
  </si>
  <si>
    <t>sedwards@faulkner.biz</t>
  </si>
  <si>
    <t>c481C6D7Bc67E1E</t>
  </si>
  <si>
    <t>Mcdowell PLC</t>
  </si>
  <si>
    <t>Thomastown</t>
  </si>
  <si>
    <t>(383)738-7485</t>
  </si>
  <si>
    <t>avasquez@kidd.net</t>
  </si>
  <si>
    <t>Cef3AEf6c0e66FF</t>
  </si>
  <si>
    <t>Tracey</t>
  </si>
  <si>
    <t>Costa</t>
  </si>
  <si>
    <t>Harmon-Graves</t>
  </si>
  <si>
    <t>East Brendanbury</t>
  </si>
  <si>
    <t>611-021-3027x21053</t>
  </si>
  <si>
    <t>qrandolph@poole.com</t>
  </si>
  <si>
    <t>4D88aA8a6fCdae1</t>
  </si>
  <si>
    <t>Haley</t>
  </si>
  <si>
    <t>Mercado-Cortez</t>
  </si>
  <si>
    <t>East Sallychester</t>
  </si>
  <si>
    <t>551-097-8664x9891</t>
  </si>
  <si>
    <t>mike65@faulkner-ware.com</t>
  </si>
  <si>
    <t>7421471D8bcCdcB</t>
  </si>
  <si>
    <t>Conway</t>
  </si>
  <si>
    <t>Garrett Group</t>
  </si>
  <si>
    <t>South Kerry</t>
  </si>
  <si>
    <t>001-866-681-8084x140</t>
  </si>
  <si>
    <t>krausewillie@randall-mcneil.com</t>
  </si>
  <si>
    <t>d7A5A43eF30CbbF</t>
  </si>
  <si>
    <t>Angelica</t>
  </si>
  <si>
    <t>Boyer, Flowers and Greer</t>
  </si>
  <si>
    <t>Buchananview</t>
  </si>
  <si>
    <t>001-714-709-4788x5509</t>
  </si>
  <si>
    <t>pvazquez@hensley.com</t>
  </si>
  <si>
    <t>04FCcde4DEb9fBE</t>
  </si>
  <si>
    <t>Hahn</t>
  </si>
  <si>
    <t>Randolph Group</t>
  </si>
  <si>
    <t>Mckenziefort</t>
  </si>
  <si>
    <t>hnorris@benton.com</t>
  </si>
  <si>
    <t>2EbCB40dc139bd5</t>
  </si>
  <si>
    <t>Boyd</t>
  </si>
  <si>
    <t>Aguilar, Russell and Chan</t>
  </si>
  <si>
    <t>New Kerry</t>
  </si>
  <si>
    <t>525-632-8904</t>
  </si>
  <si>
    <t>nunezkristi@yoder-chang.com</t>
  </si>
  <si>
    <t>EDb0DCAaf614c22</t>
  </si>
  <si>
    <t>Reid</t>
  </si>
  <si>
    <t>Winters-Sandoval</t>
  </si>
  <si>
    <t>Bullockborough</t>
  </si>
  <si>
    <t>markcamacho@hooper.com</t>
  </si>
  <si>
    <t>6d87FB8851ff2Fb</t>
  </si>
  <si>
    <t>Claire</t>
  </si>
  <si>
    <t>Herring-Mitchell</t>
  </si>
  <si>
    <t>Donaldhaven</t>
  </si>
  <si>
    <t>(690)732-2285</t>
  </si>
  <si>
    <t>allisonbush@mccormick.net</t>
  </si>
  <si>
    <t>eAfE3A2e87f1A4F</t>
  </si>
  <si>
    <t>Delacruz PLC</t>
  </si>
  <si>
    <t>Coleview</t>
  </si>
  <si>
    <t>797-709-8108x9837</t>
  </si>
  <si>
    <t>brownnancy@mullen.com</t>
  </si>
  <si>
    <t>316b96BCde5eA39</t>
  </si>
  <si>
    <t>Reginald</t>
  </si>
  <si>
    <t>Cannon</t>
  </si>
  <si>
    <t>Church-Haley</t>
  </si>
  <si>
    <t>Deborahburgh</t>
  </si>
  <si>
    <t>+1-814-338-1814x59808</t>
  </si>
  <si>
    <t>ginaweber@grant-lin.org</t>
  </si>
  <si>
    <t>043E03a9e502Ccd</t>
  </si>
  <si>
    <t>Orr-Zuniga</t>
  </si>
  <si>
    <t>Kristinebury</t>
  </si>
  <si>
    <t>936.440.9216x1152</t>
  </si>
  <si>
    <t>wstanley@serrano.org</t>
  </si>
  <si>
    <t>F55aB3CDb8aadB8</t>
  </si>
  <si>
    <t>Bryce</t>
  </si>
  <si>
    <t>English</t>
  </si>
  <si>
    <t>Romero-Greene</t>
  </si>
  <si>
    <t>Lake Darrellport</t>
  </si>
  <si>
    <t>370-227-5987</t>
  </si>
  <si>
    <t>pinedagerald@navarro-richard.org</t>
  </si>
  <si>
    <t>6cA8E6Aae4F30Ef</t>
  </si>
  <si>
    <t>Mcconnell</t>
  </si>
  <si>
    <t>Adamfort</t>
  </si>
  <si>
    <t>192.399.2330x25224</t>
  </si>
  <si>
    <t>woodmaria@bryan.org</t>
  </si>
  <si>
    <t>542074F6A62d16A</t>
  </si>
  <si>
    <t>Gilmore PLC</t>
  </si>
  <si>
    <t>Michaelhaven</t>
  </si>
  <si>
    <t>765.438.5423x7454</t>
  </si>
  <si>
    <t>blackwelldarlene@dillon-hopkins.com</t>
  </si>
  <si>
    <t>cC7deBF50cAc3dE</t>
  </si>
  <si>
    <t>Burton, Salas and Flynn</t>
  </si>
  <si>
    <t>Ethanville</t>
  </si>
  <si>
    <t>Cambodia</t>
  </si>
  <si>
    <t>sphelps@cortez.info</t>
  </si>
  <si>
    <t>B0e0e2EF5CEDD25</t>
  </si>
  <si>
    <t>Devin</t>
  </si>
  <si>
    <t>Glass</t>
  </si>
  <si>
    <t>Foster-Howard</t>
  </si>
  <si>
    <t>Port Juliaview</t>
  </si>
  <si>
    <t>(138)220-9880x6075</t>
  </si>
  <si>
    <t>tayloranthony@smith.org</t>
  </si>
  <si>
    <t>ff855Be3122eb3f</t>
  </si>
  <si>
    <t>Kristine</t>
  </si>
  <si>
    <t>Stevenson</t>
  </si>
  <si>
    <t>Mullen, Davila and Levy</t>
  </si>
  <si>
    <t>Kellymouth</t>
  </si>
  <si>
    <t>(704)514-8614x489</t>
  </si>
  <si>
    <t>vdavila@villegas-kline.com</t>
  </si>
  <si>
    <t>8A9eAF9fce144E3</t>
  </si>
  <si>
    <t>Romero</t>
  </si>
  <si>
    <t>Moss, Elliott and Carter</t>
  </si>
  <si>
    <t>New Becky</t>
  </si>
  <si>
    <t>001-131-330-7009x10351</t>
  </si>
  <si>
    <t>mcclaintyler@clark-hendrix.com</t>
  </si>
  <si>
    <t>7BC545f42094Bd6</t>
  </si>
  <si>
    <t>Reynolds-Glover</t>
  </si>
  <si>
    <t>Phillipburgh</t>
  </si>
  <si>
    <t>001-506-531-6504x81312</t>
  </si>
  <si>
    <t>burkemaxwell@may-poole.com</t>
  </si>
  <si>
    <t>8D7D5a619Dfa90E</t>
  </si>
  <si>
    <t>Phillips, Tapia and Haney</t>
  </si>
  <si>
    <t>Jacobtown</t>
  </si>
  <si>
    <t>(102)414-0681</t>
  </si>
  <si>
    <t>thomashebert@bradford.com</t>
  </si>
  <si>
    <t>C1dD8CC8B81F92B</t>
  </si>
  <si>
    <t>Vaughan Ltd</t>
  </si>
  <si>
    <t>Nixonfurt</t>
  </si>
  <si>
    <t>490.304.4749x3318</t>
  </si>
  <si>
    <t>herbert99@simpson.com</t>
  </si>
  <si>
    <t>8de2d92F4a6b1Df</t>
  </si>
  <si>
    <t>Shea, Watson and Morse</t>
  </si>
  <si>
    <t>Johnnytown</t>
  </si>
  <si>
    <t>623.354.3173x3638</t>
  </si>
  <si>
    <t>nduran@rich.com</t>
  </si>
  <si>
    <t>Fc2a27efd75A47E</t>
  </si>
  <si>
    <t>Winters</t>
  </si>
  <si>
    <t>Hendrix, Archer and Zuniga</t>
  </si>
  <si>
    <t>Mooneybury</t>
  </si>
  <si>
    <t>(208)054-6665x5649</t>
  </si>
  <si>
    <t>xmcknight@mcmahon.info</t>
  </si>
  <si>
    <t>0ACBeC875A0d9ce</t>
  </si>
  <si>
    <t>Morrow-Bond</t>
  </si>
  <si>
    <t>Scottfurt</t>
  </si>
  <si>
    <t>(403)070-7427x51629</t>
  </si>
  <si>
    <t>bdavidson@payne-conley.com</t>
  </si>
  <si>
    <t>Cc807A6dF98003D</t>
  </si>
  <si>
    <t>Goodwin and Sons</t>
  </si>
  <si>
    <t>Michaelport</t>
  </si>
  <si>
    <t>001-432-571-6345</t>
  </si>
  <si>
    <t>ivan79@rollins.org</t>
  </si>
  <si>
    <t>90b8d9C1c0221fC</t>
  </si>
  <si>
    <t>Williamson-Robbins</t>
  </si>
  <si>
    <t>Port Garrett</t>
  </si>
  <si>
    <t>827.791.5217x3994</t>
  </si>
  <si>
    <t>tandersen@murillo.com</t>
  </si>
  <si>
    <t>9feCdcdF90BCbfB</t>
  </si>
  <si>
    <t>Nixon Group</t>
  </si>
  <si>
    <t>New Lorrainefort</t>
  </si>
  <si>
    <t>596.996.9057x743</t>
  </si>
  <si>
    <t>kevin88@simon.com</t>
  </si>
  <si>
    <t>BfBDCeb0F1B2E60</t>
  </si>
  <si>
    <t>Mosley Group</t>
  </si>
  <si>
    <t>Keyville</t>
  </si>
  <si>
    <t>438-425-2782</t>
  </si>
  <si>
    <t>ogriffin@solis.com</t>
  </si>
  <si>
    <t>e8d61edccAbBced</t>
  </si>
  <si>
    <t>Neil</t>
  </si>
  <si>
    <t>Parker LLC</t>
  </si>
  <si>
    <t>New Annton</t>
  </si>
  <si>
    <t>(222)367-9117x6860</t>
  </si>
  <si>
    <t>codywu@petty.org</t>
  </si>
  <si>
    <t>65225ddFefA23E8</t>
  </si>
  <si>
    <t>Spencer-Floyd</t>
  </si>
  <si>
    <t>Dianeview</t>
  </si>
  <si>
    <t>+1-545-779-6923x214</t>
  </si>
  <si>
    <t>jordanwarren@stafford-garza.com</t>
  </si>
  <si>
    <t>Eab0fa37Ca49d65</t>
  </si>
  <si>
    <t>Stone LLC</t>
  </si>
  <si>
    <t>Blackfort</t>
  </si>
  <si>
    <t>589.693.6782x9571</t>
  </si>
  <si>
    <t>theresa81@willis.com</t>
  </si>
  <si>
    <t>e18AEdFB90FDF7F</t>
  </si>
  <si>
    <t>Lynn LLC</t>
  </si>
  <si>
    <t>Lake Leahborough</t>
  </si>
  <si>
    <t>+1-807-608-7348x652</t>
  </si>
  <si>
    <t>janetbecker@mooney.com</t>
  </si>
  <si>
    <t>Ee7c70aABaaBbc6</t>
  </si>
  <si>
    <t>Megan</t>
  </si>
  <si>
    <t>Stein-Finley</t>
  </si>
  <si>
    <t>Milesland</t>
  </si>
  <si>
    <t>+1-826-260-3637x80991</t>
  </si>
  <si>
    <t>carmen33@cervantes.org</t>
  </si>
  <si>
    <t>98f69acbfD2cfeE</t>
  </si>
  <si>
    <t>Price</t>
  </si>
  <si>
    <t>Farmer, Mccormick and Stokes</t>
  </si>
  <si>
    <t>Port Brookeview</t>
  </si>
  <si>
    <t>(437)042-6205x5517</t>
  </si>
  <si>
    <t>mollyfaulkner@nielsen.biz</t>
  </si>
  <si>
    <t>4DaAFFadFeEe2cd</t>
  </si>
  <si>
    <t>Jacqueline</t>
  </si>
  <si>
    <t>Beltran</t>
  </si>
  <si>
    <t>Morales-Kidd</t>
  </si>
  <si>
    <t>Port Anneborough</t>
  </si>
  <si>
    <t>825.269.7428x56605</t>
  </si>
  <si>
    <t>ustafford@rush-barr.com</t>
  </si>
  <si>
    <t>d3a6660eeA3cF0E</t>
  </si>
  <si>
    <t>Swanson-Hatfield</t>
  </si>
  <si>
    <t>Alexashire</t>
  </si>
  <si>
    <t>tabitha63@cline.com</t>
  </si>
  <si>
    <t>B9B1A231Ed1a0Cb</t>
  </si>
  <si>
    <t>Connieborough</t>
  </si>
  <si>
    <t>jcombs@simpson.biz</t>
  </si>
  <si>
    <t>ECeDdd1bfeaAAbF</t>
  </si>
  <si>
    <t>Rowe</t>
  </si>
  <si>
    <t>Daugherty-Dudley</t>
  </si>
  <si>
    <t>East Joanna</t>
  </si>
  <si>
    <t>+1-250-307-9044x82917</t>
  </si>
  <si>
    <t>mckinneyemma@jensen-villa.info</t>
  </si>
  <si>
    <t>7F8CDF620BdfAaf</t>
  </si>
  <si>
    <t>Marie</t>
  </si>
  <si>
    <t>Huber, Beasley and Mcintyre</t>
  </si>
  <si>
    <t>Waltonberg</t>
  </si>
  <si>
    <t>(270)294-5088x53835</t>
  </si>
  <si>
    <t>youngstacey@gillespie.com</t>
  </si>
  <si>
    <t>0d17bEee6CcAe22</t>
  </si>
  <si>
    <t>Hopkins, Frederick and Wall</t>
  </si>
  <si>
    <t>South Rachel</t>
  </si>
  <si>
    <t>342-905-6732</t>
  </si>
  <si>
    <t>ronnie20@sharp-foley.com</t>
  </si>
  <si>
    <t>f575ca97eaB6e8C</t>
  </si>
  <si>
    <t>Latoya</t>
  </si>
  <si>
    <t>Floyd</t>
  </si>
  <si>
    <t>Buchanan-Cervantes</t>
  </si>
  <si>
    <t>South Brittney</t>
  </si>
  <si>
    <t>(892)350-5679</t>
  </si>
  <si>
    <t>apotts@dalton-reese.com</t>
  </si>
  <si>
    <t>c6B64EF177D53BD</t>
  </si>
  <si>
    <t>Toni</t>
  </si>
  <si>
    <t>Marquez LLC</t>
  </si>
  <si>
    <t>New Malik</t>
  </si>
  <si>
    <t>371.095.6717</t>
  </si>
  <si>
    <t>mauricemosley@harvey-li.com</t>
  </si>
  <si>
    <t>0D5f3351A8aF3F8</t>
  </si>
  <si>
    <t>Savannah</t>
  </si>
  <si>
    <t>Hurst and Sons</t>
  </si>
  <si>
    <t>Hammondtown</t>
  </si>
  <si>
    <t>789-182-3093x002</t>
  </si>
  <si>
    <t>ronniepatton@ashley.com</t>
  </si>
  <si>
    <t>F884B5F5C06b83F</t>
  </si>
  <si>
    <t>Shelby</t>
  </si>
  <si>
    <t>Banks, Wright and Montgomery</t>
  </si>
  <si>
    <t>Manningville</t>
  </si>
  <si>
    <t>(449)603-6483x775</t>
  </si>
  <si>
    <t>meghan36@aguirre.com</t>
  </si>
  <si>
    <t>42bcbC4BF51Fa8D</t>
  </si>
  <si>
    <t>Mahoney, Gardner and Mack</t>
  </si>
  <si>
    <t>North Willie</t>
  </si>
  <si>
    <t>masoncarl@potts.com</t>
  </si>
  <si>
    <t>73cdf8Af51B6ABc</t>
  </si>
  <si>
    <t>Marquez</t>
  </si>
  <si>
    <t>Walker-Best</t>
  </si>
  <si>
    <t>West Carol</t>
  </si>
  <si>
    <t>(190)697-4919</t>
  </si>
  <si>
    <t>hguerra@blake.org</t>
  </si>
  <si>
    <t>e2fc00edd3AafF5</t>
  </si>
  <si>
    <t>William</t>
  </si>
  <si>
    <t>Faulkner Group</t>
  </si>
  <si>
    <t>Tannerberg</t>
  </si>
  <si>
    <t>(269)196-8907</t>
  </si>
  <si>
    <t>jodifigueroa@rosario.net</t>
  </si>
  <si>
    <t>bb95B8FFD95d0da</t>
  </si>
  <si>
    <t>Osborne, Ewing and Bautista</t>
  </si>
  <si>
    <t>West Robertafort</t>
  </si>
  <si>
    <t>156-605-4867x281</t>
  </si>
  <si>
    <t>andrea07@barton.biz</t>
  </si>
  <si>
    <t>aEe3eABEe23ACF1</t>
  </si>
  <si>
    <t>Blackburn-May</t>
  </si>
  <si>
    <t>Vickichester</t>
  </si>
  <si>
    <t>974.715.9054x1369</t>
  </si>
  <si>
    <t>marissa69@deleon-ware.com</t>
  </si>
  <si>
    <t>fF4cDb0A4eaF24E</t>
  </si>
  <si>
    <t>Carlson-Reed</t>
  </si>
  <si>
    <t>Laceyport</t>
  </si>
  <si>
    <t>658.882.4954x04998</t>
  </si>
  <si>
    <t>mckenzie11@anthony.com</t>
  </si>
  <si>
    <t>E59DbFb64DdBF1a</t>
  </si>
  <si>
    <t>Diaz LLC</t>
  </si>
  <si>
    <t>Strongmouth</t>
  </si>
  <si>
    <t>ajohnson@howard.biz</t>
  </si>
  <si>
    <t>BF8fFcfB9e49aFA</t>
  </si>
  <si>
    <t>Holloway, Hubbard and Whitehead</t>
  </si>
  <si>
    <t>Ritaview</t>
  </si>
  <si>
    <t>cassandra17@alvarado.com</t>
  </si>
  <si>
    <t>e0A95AAc175f189</t>
  </si>
  <si>
    <t>Norton</t>
  </si>
  <si>
    <t>Blackwell, Marshall and Summers</t>
  </si>
  <si>
    <t>Lake Caitlinport</t>
  </si>
  <si>
    <t>521-727-6174x36953</t>
  </si>
  <si>
    <t>ucoffey@hoffman-russo.biz</t>
  </si>
  <si>
    <t>AD9d94CEDa9dec0</t>
  </si>
  <si>
    <t>Monroe, Nichols and Johnston</t>
  </si>
  <si>
    <t>Alicetown</t>
  </si>
  <si>
    <t>gailmcclure@rich.biz</t>
  </si>
  <si>
    <t>A4F6Df1d20bcd2E</t>
  </si>
  <si>
    <t>Hendrix-Lin</t>
  </si>
  <si>
    <t>Lake Dawn</t>
  </si>
  <si>
    <t>(352)569-8658x959</t>
  </si>
  <si>
    <t>valdezchristie@farrell.com</t>
  </si>
  <si>
    <t>Df9659BA5Df5fa0</t>
  </si>
  <si>
    <t>Hampton</t>
  </si>
  <si>
    <t>Campos, Wright and Sullivan</t>
  </si>
  <si>
    <t>Whiteshire</t>
  </si>
  <si>
    <t>232-489-9962x02110</t>
  </si>
  <si>
    <t>abigail39@king.com</t>
  </si>
  <si>
    <t>ad9a0DCc094a80a</t>
  </si>
  <si>
    <t>Robinson and Sons</t>
  </si>
  <si>
    <t>South Sherriview</t>
  </si>
  <si>
    <t>+1-821-039-9671x09685</t>
  </si>
  <si>
    <t>abooker@hamilton.com</t>
  </si>
  <si>
    <t>6Ea1B42FD8C1Bde</t>
  </si>
  <si>
    <t>Phelps</t>
  </si>
  <si>
    <t>Bridges-Barnett</t>
  </si>
  <si>
    <t>North Patricia</t>
  </si>
  <si>
    <t>390-299-6226x19930</t>
  </si>
  <si>
    <t>alexlittle@boyd.net</t>
  </si>
  <si>
    <t>aC1570cC6FD5429</t>
  </si>
  <si>
    <t>Hinton, Roth and Rosales</t>
  </si>
  <si>
    <t>Port Deanberg</t>
  </si>
  <si>
    <t>001-667-565-4569x424</t>
  </si>
  <si>
    <t>kerryobrien@wood.org</t>
  </si>
  <si>
    <t>CAA1D6dAc38BBdB</t>
  </si>
  <si>
    <t>Roman Group</t>
  </si>
  <si>
    <t>East Cameron</t>
  </si>
  <si>
    <t>068.329.3707</t>
  </si>
  <si>
    <t>dorothy96@howard.com</t>
  </si>
  <si>
    <t>6CFAA9f71E9423B</t>
  </si>
  <si>
    <t>Meyers and Sons</t>
  </si>
  <si>
    <t>Cliffordborough</t>
  </si>
  <si>
    <t>(181)997-7317</t>
  </si>
  <si>
    <t>vernon50@dennis.biz</t>
  </si>
  <si>
    <t>B13dB4aC1f3110F</t>
  </si>
  <si>
    <t>Campos</t>
  </si>
  <si>
    <t>Herman, Hanson and Contreras</t>
  </si>
  <si>
    <t>West Karen</t>
  </si>
  <si>
    <t>+1-572-022-2471x11856</t>
  </si>
  <si>
    <t>farleyariana@rivers-norman.com</t>
  </si>
  <si>
    <t>ccAC41c6bb5EDbf</t>
  </si>
  <si>
    <t>Stafford LLC</t>
  </si>
  <si>
    <t>Lake Morgan</t>
  </si>
  <si>
    <t>971.249.1728</t>
  </si>
  <si>
    <t>steven08@pineda.org</t>
  </si>
  <si>
    <t>e475Ab6813C6E1B</t>
  </si>
  <si>
    <t>Moody Inc</t>
  </si>
  <si>
    <t>Edwardborough</t>
  </si>
  <si>
    <t>845-687-0055x8211</t>
  </si>
  <si>
    <t>ebarajas@flores.com</t>
  </si>
  <si>
    <t>E39148B6A717f78</t>
  </si>
  <si>
    <t>Cheryl</t>
  </si>
  <si>
    <t>Chandler</t>
  </si>
  <si>
    <t>Ross, Ponce and Mueller</t>
  </si>
  <si>
    <t>Lake Kyliechester</t>
  </si>
  <si>
    <t>001-265-171-6660</t>
  </si>
  <si>
    <t>chelseadawson@banks.biz</t>
  </si>
  <si>
    <t>100F0D4AeDEA515</t>
  </si>
  <si>
    <t>Griffith-Beck</t>
  </si>
  <si>
    <t>Villarrealhaven</t>
  </si>
  <si>
    <t>222-447-4236</t>
  </si>
  <si>
    <t>kelli07@kramer.info</t>
  </si>
  <si>
    <t>9BAe4DED6250e85</t>
  </si>
  <si>
    <t>Madison</t>
  </si>
  <si>
    <t>Reyes, Mcconnell and Hamilton</t>
  </si>
  <si>
    <t>Heathertown</t>
  </si>
  <si>
    <t>william98@barr-pearson.com</t>
  </si>
  <si>
    <t>deCee1d8035D612</t>
  </si>
  <si>
    <t>Gregg</t>
  </si>
  <si>
    <t>Stark, Pace and Fernandez</t>
  </si>
  <si>
    <t>Coltonville</t>
  </si>
  <si>
    <t>+1-898-361-3070x329</t>
  </si>
  <si>
    <t>eugene22@lamb-thomas.com</t>
  </si>
  <si>
    <t>a589F0b4D918Df4</t>
  </si>
  <si>
    <t>Kristen</t>
  </si>
  <si>
    <t>Hudson, Lamb and Daugherty</t>
  </si>
  <si>
    <t>East Dawn</t>
  </si>
  <si>
    <t>001-769-991-7267x5515</t>
  </si>
  <si>
    <t>harringtonlatoya@acevedo.com</t>
  </si>
  <si>
    <t>aB3E8f98Db33FbC</t>
  </si>
  <si>
    <t>Washington, Ho and Schaefer</t>
  </si>
  <si>
    <t>New Elizabethport</t>
  </si>
  <si>
    <t>Tanzania</t>
  </si>
  <si>
    <t>(794)712-2326</t>
  </si>
  <si>
    <t>haysdustin@farmer.com</t>
  </si>
  <si>
    <t>5e44E8aB94B3fe7</t>
  </si>
  <si>
    <t>Mccullough-Buchanan</t>
  </si>
  <si>
    <t>West Devonhaven</t>
  </si>
  <si>
    <t>952-724-9134x8369</t>
  </si>
  <si>
    <t>chadmckay@daniels.com</t>
  </si>
  <si>
    <t>8c1DffF9a631Cdf</t>
  </si>
  <si>
    <t>Raymond-Briggs</t>
  </si>
  <si>
    <t>North Melaniestad</t>
  </si>
  <si>
    <t>+1-538-403-4687x0089</t>
  </si>
  <si>
    <t>jmorton@huff.com</t>
  </si>
  <si>
    <t>ACA1bC267CCA11b</t>
  </si>
  <si>
    <t>Richards-Horton</t>
  </si>
  <si>
    <t>Silvafurt</t>
  </si>
  <si>
    <t>001-566-450-4246x7844</t>
  </si>
  <si>
    <t>gailhughes@ball.net</t>
  </si>
  <si>
    <t>0e0DD99adD51BD7</t>
  </si>
  <si>
    <t>Carl</t>
  </si>
  <si>
    <t>Michael-Owens</t>
  </si>
  <si>
    <t>East Victor</t>
  </si>
  <si>
    <t>656.753.8857</t>
  </si>
  <si>
    <t>kristina61@lopez-chavez.com</t>
  </si>
  <si>
    <t>2BdDde74637D7bf</t>
  </si>
  <si>
    <t>Troy</t>
  </si>
  <si>
    <t>Ball-Marquez</t>
  </si>
  <si>
    <t>Shirleybury</t>
  </si>
  <si>
    <t>475.665.6799x063</t>
  </si>
  <si>
    <t>kenneth03@mitchell-burns.com</t>
  </si>
  <si>
    <t>238aF9eBbB8b1cd</t>
  </si>
  <si>
    <t>Goodman</t>
  </si>
  <si>
    <t>Gomez, Chapman and Villarreal</t>
  </si>
  <si>
    <t>Tiffanyfort</t>
  </si>
  <si>
    <t>110-760-4208x740</t>
  </si>
  <si>
    <t>holly09@burke.com</t>
  </si>
  <si>
    <t>69B1063ca06b2be</t>
  </si>
  <si>
    <t>Mitchell PLC</t>
  </si>
  <si>
    <t>New Grace</t>
  </si>
  <si>
    <t>001-280-762-0724x253</t>
  </si>
  <si>
    <t>floyddawn@shields.org</t>
  </si>
  <si>
    <t>8EE813B2A9EFAec</t>
  </si>
  <si>
    <t>Summers</t>
  </si>
  <si>
    <t>Weeks, Krause and Webb</t>
  </si>
  <si>
    <t>North Jacquelinemouth</t>
  </si>
  <si>
    <t>001-489-982-4461x518</t>
  </si>
  <si>
    <t>marcomendez@turner.com</t>
  </si>
  <si>
    <t>5B7DfFF7cBF76AA</t>
  </si>
  <si>
    <t>Mccarty LLC</t>
  </si>
  <si>
    <t>New Dillonstad</t>
  </si>
  <si>
    <t>pbrandt@malone.com</t>
  </si>
  <si>
    <t>E03e02e6f83aEcb</t>
  </si>
  <si>
    <t>Chambers, Carrillo and Fernandez</t>
  </si>
  <si>
    <t>Coffeyburgh</t>
  </si>
  <si>
    <t>001-693-143-6980x097</t>
  </si>
  <si>
    <t>karmstrong@cline.com</t>
  </si>
  <si>
    <t>Ed3DDEE0De1b769</t>
  </si>
  <si>
    <t>Obrien</t>
  </si>
  <si>
    <t>Dunlap, Page and Duke</t>
  </si>
  <si>
    <t>North Billfort</t>
  </si>
  <si>
    <t>256.124.9882</t>
  </si>
  <si>
    <t>wileygordon@salinas.com</t>
  </si>
  <si>
    <t>ECCAaE2e2e87CC8</t>
  </si>
  <si>
    <t>Skinner</t>
  </si>
  <si>
    <t>Randolph-Bernard</t>
  </si>
  <si>
    <t>Kristinestad</t>
  </si>
  <si>
    <t>(238)298-3838x6469</t>
  </si>
  <si>
    <t>villegascolton@woodward-stone.com</t>
  </si>
  <si>
    <t>d690a6cfAe3B5Cd</t>
  </si>
  <si>
    <t>Cain</t>
  </si>
  <si>
    <t>Pruitt Ltd</t>
  </si>
  <si>
    <t>Krauseborough</t>
  </si>
  <si>
    <t>322.352.7217x835</t>
  </si>
  <si>
    <t>hannajustin@jacobs.com</t>
  </si>
  <si>
    <t>91F315515f7D934</t>
  </si>
  <si>
    <t>Tonya</t>
  </si>
  <si>
    <t>Vazquezstad</t>
  </si>
  <si>
    <t>238.577.7297</t>
  </si>
  <si>
    <t>pcervantes@castro.com</t>
  </si>
  <si>
    <t>5AE6a9B50D6BBe8</t>
  </si>
  <si>
    <t>Meagan</t>
  </si>
  <si>
    <t>Johnston</t>
  </si>
  <si>
    <t>Castro, Bowman and Santana</t>
  </si>
  <si>
    <t>Pricehaven</t>
  </si>
  <si>
    <t>005.127.7902</t>
  </si>
  <si>
    <t>yatesjoann@wilcox.com</t>
  </si>
  <si>
    <t>87F8bEC2a069cBc</t>
  </si>
  <si>
    <t>Gordon</t>
  </si>
  <si>
    <t>Santos, Hurley and Mercer</t>
  </si>
  <si>
    <t>Bestside</t>
  </si>
  <si>
    <t>146-445-4536</t>
  </si>
  <si>
    <t>wzavala@lang.com</t>
  </si>
  <si>
    <t>5A96D3EB2E947BF</t>
  </si>
  <si>
    <t>Wiggins-Farrell</t>
  </si>
  <si>
    <t>North Marissa</t>
  </si>
  <si>
    <t>Sao Tome and Principe</t>
  </si>
  <si>
    <t>557-820-3498x34281</t>
  </si>
  <si>
    <t>tristan68@bates-norris.biz</t>
  </si>
  <si>
    <t>A76cc1ef7B93AcC</t>
  </si>
  <si>
    <t>Harry</t>
  </si>
  <si>
    <t>Buckley, Joyce and Holland</t>
  </si>
  <si>
    <t>Port Mariahaven</t>
  </si>
  <si>
    <t>Colombia</t>
  </si>
  <si>
    <t>001-684-626-6043x8595</t>
  </si>
  <si>
    <t>cynthiawalls@ray-buckley.com</t>
  </si>
  <si>
    <t>fFedD6BE1dB30ba</t>
  </si>
  <si>
    <t>Harrell-Salas</t>
  </si>
  <si>
    <t>Lake Eric</t>
  </si>
  <si>
    <t>(702)481-0346</t>
  </si>
  <si>
    <t>qwiggins@pope.com</t>
  </si>
  <si>
    <t>DE099f0cE55f59D</t>
  </si>
  <si>
    <t>Madden</t>
  </si>
  <si>
    <t>Pena, Cox and Rogers</t>
  </si>
  <si>
    <t>Parkerfurt</t>
  </si>
  <si>
    <t>045-510-3887</t>
  </si>
  <si>
    <t>aaronharrington@anderson.com</t>
  </si>
  <si>
    <t>8F6Bfe6c8DE9a2c</t>
  </si>
  <si>
    <t>Dickerson, Guerra and Wyatt</t>
  </si>
  <si>
    <t>Garrettburgh</t>
  </si>
  <si>
    <t>(552)907-4300x61041</t>
  </si>
  <si>
    <t>fdurham@christian.com</t>
  </si>
  <si>
    <t>e95f3f6AEC593b3</t>
  </si>
  <si>
    <t>Sutton, Harrington and Hodge</t>
  </si>
  <si>
    <t>Samuelside</t>
  </si>
  <si>
    <t>535.459.2911x5791</t>
  </si>
  <si>
    <t>jose29@alvarez.com</t>
  </si>
  <si>
    <t>431CF7E64CEE346</t>
  </si>
  <si>
    <t>Earl</t>
  </si>
  <si>
    <t>Wells</t>
  </si>
  <si>
    <t>Guerrero, Hinton and Nicholson</t>
  </si>
  <si>
    <t>East Latasha</t>
  </si>
  <si>
    <t>804.524.5403x52164</t>
  </si>
  <si>
    <t>valdezshelley@jarvis-buchanan.info</t>
  </si>
  <si>
    <t>57D7B3cddBAaE13</t>
  </si>
  <si>
    <t>Duncan</t>
  </si>
  <si>
    <t>Skinner, Ware and Robbins</t>
  </si>
  <si>
    <t>Loganmouth</t>
  </si>
  <si>
    <t>001-841-797-3047x150</t>
  </si>
  <si>
    <t>astewart@gibbs.net</t>
  </si>
  <si>
    <t>df1d9e4BDC126d1</t>
  </si>
  <si>
    <t>Maxwell Inc</t>
  </si>
  <si>
    <t>Eileenmouth</t>
  </si>
  <si>
    <t>009-677-5689x250</t>
  </si>
  <si>
    <t>dominique06@raymond.biz</t>
  </si>
  <si>
    <t>37ed252DFAA5BEd</t>
  </si>
  <si>
    <t>Massey, Sherman and Mckinney</t>
  </si>
  <si>
    <t>Kimbury</t>
  </si>
  <si>
    <t>453.702.0051</t>
  </si>
  <si>
    <t>dylan60@wilkerson.com</t>
  </si>
  <si>
    <t>FD89FDe55A82eaB</t>
  </si>
  <si>
    <t>Pearson-Watkins</t>
  </si>
  <si>
    <t>Rileystad</t>
  </si>
  <si>
    <t>648.930.7549</t>
  </si>
  <si>
    <t>lawrence67@french.com</t>
  </si>
  <si>
    <t>ADB1d34A75a39d7</t>
  </si>
  <si>
    <t>Mora</t>
  </si>
  <si>
    <t>Singh PLC</t>
  </si>
  <si>
    <t>East Grant</t>
  </si>
  <si>
    <t>(838)235-2113</t>
  </si>
  <si>
    <t>leslie18@farmer.info</t>
  </si>
  <si>
    <t>C14aD6CcFBFC59c</t>
  </si>
  <si>
    <t>Emma</t>
  </si>
  <si>
    <t>Werner PLC</t>
  </si>
  <si>
    <t>Benitezberg</t>
  </si>
  <si>
    <t>+1-018-030-6432x384</t>
  </si>
  <si>
    <t>mercedes68@martin.biz</t>
  </si>
  <si>
    <t>fCbab7FCDBbfA82</t>
  </si>
  <si>
    <t>Sheryl</t>
  </si>
  <si>
    <t>Taylor LLC</t>
  </si>
  <si>
    <t>South Miketown</t>
  </si>
  <si>
    <t>+1-204-212-6133x895</t>
  </si>
  <si>
    <t>xpetersen@mcgrath.com</t>
  </si>
  <si>
    <t>5fcF5CBEd0DFd4C</t>
  </si>
  <si>
    <t>Sullivan, Blake and Rivera</t>
  </si>
  <si>
    <t>New Triciaton</t>
  </si>
  <si>
    <t>(886)335-2909</t>
  </si>
  <si>
    <t>anna80@george.biz</t>
  </si>
  <si>
    <t>EeA3D31aDAE09ea</t>
  </si>
  <si>
    <t>Warren, Palmer and Walter</t>
  </si>
  <si>
    <t>North Chloe</t>
  </si>
  <si>
    <t>942.896.0798x321</t>
  </si>
  <si>
    <t>yvonneford@shields.com</t>
  </si>
  <si>
    <t>adeCe394B8AC02f</t>
  </si>
  <si>
    <t>Mahoney</t>
  </si>
  <si>
    <t>Fox, Charles and Robles</t>
  </si>
  <si>
    <t>Stephentown</t>
  </si>
  <si>
    <t>001-224-397-3124</t>
  </si>
  <si>
    <t>rebeccakirk@meza.net</t>
  </si>
  <si>
    <t>4EE4cd7bfeA4Bc6</t>
  </si>
  <si>
    <t>Rodriguez</t>
  </si>
  <si>
    <t>Cantrell Group</t>
  </si>
  <si>
    <t>South Leetown</t>
  </si>
  <si>
    <t>(360)745-6810</t>
  </si>
  <si>
    <t>brandyholloway@padilla.com</t>
  </si>
  <si>
    <t>8e182E8F891eAAe</t>
  </si>
  <si>
    <t>Gentry, Heath and Woodard</t>
  </si>
  <si>
    <t>East Zachary</t>
  </si>
  <si>
    <t>539.604.6308</t>
  </si>
  <si>
    <t>uthornton@winters.com</t>
  </si>
  <si>
    <t>d83d4dEaDB1B320</t>
  </si>
  <si>
    <t>Miranda</t>
  </si>
  <si>
    <t>Pope, Adkins and Randolph</t>
  </si>
  <si>
    <t>Haneybury</t>
  </si>
  <si>
    <t>623-353-5668</t>
  </si>
  <si>
    <t>pmccullough@allison.com</t>
  </si>
  <si>
    <t>81e36DAb3A7bcbE</t>
  </si>
  <si>
    <t>Gonzales PLC</t>
  </si>
  <si>
    <t>Kellifort</t>
  </si>
  <si>
    <t>001-334-516-2123</t>
  </si>
  <si>
    <t>nicole05@heath.info</t>
  </si>
  <si>
    <t>06FDFcE5ed1B60a</t>
  </si>
  <si>
    <t>Alexander</t>
  </si>
  <si>
    <t>Bowen</t>
  </si>
  <si>
    <t>Mccoy, Rosario and Sweeney</t>
  </si>
  <si>
    <t>Madisonside</t>
  </si>
  <si>
    <t>374.236.9373</t>
  </si>
  <si>
    <t>candice02@mccall.com</t>
  </si>
  <si>
    <t>f20FB5C01bEde92</t>
  </si>
  <si>
    <t>Becker</t>
  </si>
  <si>
    <t>Crosby Ltd</t>
  </si>
  <si>
    <t>South Sabrinaport</t>
  </si>
  <si>
    <t>+1-292-601-0899x77533</t>
  </si>
  <si>
    <t>kruegerrussell@collins-mcguire.biz</t>
  </si>
  <si>
    <t>87fE551f6c8A563</t>
  </si>
  <si>
    <t>Rangel</t>
  </si>
  <si>
    <t>Vance, Bell and Petty</t>
  </si>
  <si>
    <t>Port Bernard</t>
  </si>
  <si>
    <t>979-721-9453</t>
  </si>
  <si>
    <t>joseph58@mora.com</t>
  </si>
  <si>
    <t>3391cafEF197744</t>
  </si>
  <si>
    <t>Sheppard</t>
  </si>
  <si>
    <t>Moss, Schaefer and Wood</t>
  </si>
  <si>
    <t>North Darlene</t>
  </si>
  <si>
    <t>Greenland</t>
  </si>
  <si>
    <t>001-516-304-1235</t>
  </si>
  <si>
    <t>bethanymccann@townsend-huerta.com</t>
  </si>
  <si>
    <t>ccFbE36B36DA8ca</t>
  </si>
  <si>
    <t>Wright</t>
  </si>
  <si>
    <t>Mcmillan Ltd</t>
  </si>
  <si>
    <t>Lanceburgh</t>
  </si>
  <si>
    <t>(298)415-3714x8433</t>
  </si>
  <si>
    <t>brittany22@blake.org</t>
  </si>
  <si>
    <t>D07FD7C016FAaa7</t>
  </si>
  <si>
    <t>Shelton PLC</t>
  </si>
  <si>
    <t>Port Alexandriahaven</t>
  </si>
  <si>
    <t>001-243-432-3594x39053</t>
  </si>
  <si>
    <t>gavin52@mcclain.biz</t>
  </si>
  <si>
    <t>ba09d8cDfF0eCf9</t>
  </si>
  <si>
    <t>Walls</t>
  </si>
  <si>
    <t>Guerra, Reese and Banks</t>
  </si>
  <si>
    <t>New Clayton</t>
  </si>
  <si>
    <t>531.363.4341</t>
  </si>
  <si>
    <t>boylerenee@cruz.com</t>
  </si>
  <si>
    <t>44efF0B1C42Ea7A</t>
  </si>
  <si>
    <t>Stone, Peters and Petersen</t>
  </si>
  <si>
    <t>Mikaylaside</t>
  </si>
  <si>
    <t>452-010-6155x74965</t>
  </si>
  <si>
    <t>linda70@shepherd.net</t>
  </si>
  <si>
    <t>DaEDB0Ba6b4Eaf8</t>
  </si>
  <si>
    <t>Summers-Shepherd</t>
  </si>
  <si>
    <t>Garrettstad</t>
  </si>
  <si>
    <t>001-954-940-7698x6306</t>
  </si>
  <si>
    <t>carlyadams@chapman.net</t>
  </si>
  <si>
    <t>F6aCB03b40BBAeb</t>
  </si>
  <si>
    <t>Nelson LLC</t>
  </si>
  <si>
    <t>Port Elizabethville</t>
  </si>
  <si>
    <t>(564)150-8579x29836</t>
  </si>
  <si>
    <t>rmontes@payne.com</t>
  </si>
  <si>
    <t>B0bba4E0d0FE1DC</t>
  </si>
  <si>
    <t>Whitehead-Carpenter</t>
  </si>
  <si>
    <t>Hernandezville</t>
  </si>
  <si>
    <t>+1-235-384-5758x13467</t>
  </si>
  <si>
    <t>eproctor@cain-osborn.org</t>
  </si>
  <si>
    <t>caAdAedAdd0eC1A</t>
  </si>
  <si>
    <t>Bass</t>
  </si>
  <si>
    <t>Zavala-Leon</t>
  </si>
  <si>
    <t>Yangside</t>
  </si>
  <si>
    <t>001-885-323-1323</t>
  </si>
  <si>
    <t>kpotts@williams.com</t>
  </si>
  <si>
    <t>76623aF31eC6A6f</t>
  </si>
  <si>
    <t>Terrell</t>
  </si>
  <si>
    <t>Johns, Clark and Vasquez</t>
  </si>
  <si>
    <t>827-245-6665x985</t>
  </si>
  <si>
    <t>bsims@huber.info</t>
  </si>
  <si>
    <t>2f66C4FcE68caca</t>
  </si>
  <si>
    <t>Cochran</t>
  </si>
  <si>
    <t>Sanders, Savage and Aguirre</t>
  </si>
  <si>
    <t>North Geoffrey</t>
  </si>
  <si>
    <t>008.420.1914</t>
  </si>
  <si>
    <t>claudia30@lewis-hart.info</t>
  </si>
  <si>
    <t>3A4f8A2BDFE1C9D</t>
  </si>
  <si>
    <t>Beasley-David</t>
  </si>
  <si>
    <t>North Biancaburgh</t>
  </si>
  <si>
    <t>bretthopkins@cooper.info</t>
  </si>
  <si>
    <t>DdDe3A1C43cBdaA</t>
  </si>
  <si>
    <t>Wiley Ltd</t>
  </si>
  <si>
    <t>Mendozaview</t>
  </si>
  <si>
    <t>001-977-182-1919x1034</t>
  </si>
  <si>
    <t>darylnorton@hurst-greer.com</t>
  </si>
  <si>
    <t>Eb307A7082Cd6Fe</t>
  </si>
  <si>
    <t>Robertson</t>
  </si>
  <si>
    <t>Zimmerman Ltd</t>
  </si>
  <si>
    <t>Bobshire</t>
  </si>
  <si>
    <t>697-591-1231x62667</t>
  </si>
  <si>
    <t>snowsheryl@eaton-foster.com</t>
  </si>
  <si>
    <t>9bF48C9e6a3f09D</t>
  </si>
  <si>
    <t>Marcus</t>
  </si>
  <si>
    <t>Petty</t>
  </si>
  <si>
    <t>Guerrero and Sons</t>
  </si>
  <si>
    <t>West Caleb</t>
  </si>
  <si>
    <t>+1-880-702-9167x002</t>
  </si>
  <si>
    <t>holdenraven@carpenter.com</t>
  </si>
  <si>
    <t>cAa7CE7bCFfD5C9</t>
  </si>
  <si>
    <t>Pamela</t>
  </si>
  <si>
    <t>Mckee</t>
  </si>
  <si>
    <t>Barr-Brennan</t>
  </si>
  <si>
    <t>Brightstad</t>
  </si>
  <si>
    <t>(871)449-1034</t>
  </si>
  <si>
    <t>idennis@acosta.com</t>
  </si>
  <si>
    <t>49B18bcAEB8FE7C</t>
  </si>
  <si>
    <t>Petersen, Bell and Parrish</t>
  </si>
  <si>
    <t>East Toni</t>
  </si>
  <si>
    <t>(501)878-1407</t>
  </si>
  <si>
    <t>mercedes31@clayton-everett.com</t>
  </si>
  <si>
    <t>baDB3e79BDaE7bD</t>
  </si>
  <si>
    <t>Spencer-Calderon</t>
  </si>
  <si>
    <t>Port Virginiaville</t>
  </si>
  <si>
    <t>677.051.3328</t>
  </si>
  <si>
    <t>ukennedy@sexton.com</t>
  </si>
  <si>
    <t>6490BbA8b281EE5</t>
  </si>
  <si>
    <t>Jason</t>
  </si>
  <si>
    <t>Gordon-Smith</t>
  </si>
  <si>
    <t>East Hollystad</t>
  </si>
  <si>
    <t>(706)024-5066</t>
  </si>
  <si>
    <t>slucas@bates-davenport.com</t>
  </si>
  <si>
    <t>Bf220bdfAd36fDd</t>
  </si>
  <si>
    <t>Savage-Hickman</t>
  </si>
  <si>
    <t>Reedstad</t>
  </si>
  <si>
    <t>prestonmolina@wise-spears.com</t>
  </si>
  <si>
    <t>43CbF30c9EE8f9F</t>
  </si>
  <si>
    <t>Brianna</t>
  </si>
  <si>
    <t>Craig, Le and Murillo</t>
  </si>
  <si>
    <t>Stoutmouth</t>
  </si>
  <si>
    <t>(967)772-1193x28330</t>
  </si>
  <si>
    <t>yjuarez@gross-hines.com</t>
  </si>
  <si>
    <t>dBC2D8aB4c8687f</t>
  </si>
  <si>
    <t>Glenda</t>
  </si>
  <si>
    <t>Jefferson</t>
  </si>
  <si>
    <t>Wood, Powers and Lara</t>
  </si>
  <si>
    <t>Melindaview</t>
  </si>
  <si>
    <t>623-710-8714x0128</t>
  </si>
  <si>
    <t>roachdiana@stewart.com</t>
  </si>
  <si>
    <t>0bB1414eEdd0Bd0</t>
  </si>
  <si>
    <t>Abbott LLC</t>
  </si>
  <si>
    <t>Mckenziehaven</t>
  </si>
  <si>
    <t>514-443-4395</t>
  </si>
  <si>
    <t>scott45@sanford-obrien.org</t>
  </si>
  <si>
    <t>c56a23Af743b6BE</t>
  </si>
  <si>
    <t>Beth</t>
  </si>
  <si>
    <t>Santos Group</t>
  </si>
  <si>
    <t>Hensleyburgh</t>
  </si>
  <si>
    <t>926.656.1870</t>
  </si>
  <si>
    <t>penningtonpam@wade.com</t>
  </si>
  <si>
    <t>D70957B1aBcB5A2</t>
  </si>
  <si>
    <t>Carter</t>
  </si>
  <si>
    <t>Miles-Baldwin</t>
  </si>
  <si>
    <t>Cristinaburgh</t>
  </si>
  <si>
    <t>771.229.2081x42159</t>
  </si>
  <si>
    <t>alejandro25@russell.com</t>
  </si>
  <si>
    <t>6BACDCEEbbfDAa4</t>
  </si>
  <si>
    <t>Hull-Ortega</t>
  </si>
  <si>
    <t>North Zachary</t>
  </si>
  <si>
    <t>219.942.9216</t>
  </si>
  <si>
    <t>suzanne36@burton-navarro.com</t>
  </si>
  <si>
    <t>558Daa6CdE6AF1D</t>
  </si>
  <si>
    <t>Lawrence PLC</t>
  </si>
  <si>
    <t>Aliceberg</t>
  </si>
  <si>
    <t>761-113-0177x01126</t>
  </si>
  <si>
    <t>rose46@richardson.com</t>
  </si>
  <si>
    <t>52Fb9e67D0bB21F</t>
  </si>
  <si>
    <t>Cowan Ltd</t>
  </si>
  <si>
    <t>Tamifort</t>
  </si>
  <si>
    <t>621.138.7653x46963</t>
  </si>
  <si>
    <t>jacobsondorothy@garza.com</t>
  </si>
  <si>
    <t>cEe6Db2E326c78e</t>
  </si>
  <si>
    <t>Sullivan-Cline</t>
  </si>
  <si>
    <t>Lake Joanne</t>
  </si>
  <si>
    <t>(765)971-5674</t>
  </si>
  <si>
    <t>glenda75@gay.org</t>
  </si>
  <si>
    <t>FeD98cAd15eFAB7</t>
  </si>
  <si>
    <t>Bowers, Todd and Hansen</t>
  </si>
  <si>
    <t>East Parker</t>
  </si>
  <si>
    <t>(238)436-6057</t>
  </si>
  <si>
    <t>miatravis@carney-riddle.com</t>
  </si>
  <si>
    <t>4a7c9a187DaA67f</t>
  </si>
  <si>
    <t>Estrada</t>
  </si>
  <si>
    <t>Lam, Pierce and Thornton</t>
  </si>
  <si>
    <t>Dorothystad</t>
  </si>
  <si>
    <t>001-986-055-8091</t>
  </si>
  <si>
    <t>eduardoewing@love-callahan.com</t>
  </si>
  <si>
    <t>d4d2e1a1aD7df6C</t>
  </si>
  <si>
    <t>Mccarty, Powers and Blackburn</t>
  </si>
  <si>
    <t>Whiteheadview</t>
  </si>
  <si>
    <t>800-187-0481</t>
  </si>
  <si>
    <t>sharonwhitaker@marsh-webster.org</t>
  </si>
  <si>
    <t>88341bA88185aE2</t>
  </si>
  <si>
    <t>Branch, Proctor and Zamora</t>
  </si>
  <si>
    <t>South Audreymouth</t>
  </si>
  <si>
    <t>410-732-1199</t>
  </si>
  <si>
    <t>kirsten02@maynard-dunlap.org</t>
  </si>
  <si>
    <t>eF4C4Ce10C33eDa</t>
  </si>
  <si>
    <t>Ali, Leach and Waller</t>
  </si>
  <si>
    <t>Hannabury</t>
  </si>
  <si>
    <t>+1-633-227-8786x2438</t>
  </si>
  <si>
    <t>sgraves@horton.com</t>
  </si>
  <si>
    <t>7D1BA693cCdB72C</t>
  </si>
  <si>
    <t>Wright, Cooper and Branch</t>
  </si>
  <si>
    <t>East Daniel</t>
  </si>
  <si>
    <t>alisonburch@kim-small.com</t>
  </si>
  <si>
    <t>cc5c8CBDe60eb46</t>
  </si>
  <si>
    <t>Fuller-Berger</t>
  </si>
  <si>
    <t>West Barrybury</t>
  </si>
  <si>
    <t>mhayes@lester.com</t>
  </si>
  <si>
    <t>8d8E4EB4211a2CB</t>
  </si>
  <si>
    <t>Gail</t>
  </si>
  <si>
    <t>Lyons-Wilkerson</t>
  </si>
  <si>
    <t>Lake Alejandro</t>
  </si>
  <si>
    <t>839-774-9671x52599</t>
  </si>
  <si>
    <t>bob22@mendez.com</t>
  </si>
  <si>
    <t>CDD15130e809Bad</t>
  </si>
  <si>
    <t>Dorothy</t>
  </si>
  <si>
    <t>Burgess</t>
  </si>
  <si>
    <t>Dougherty Group</t>
  </si>
  <si>
    <t>Robertofurt</t>
  </si>
  <si>
    <t>bonniewoodard@moss.org</t>
  </si>
  <si>
    <t>aFA6d4Adb6a687F</t>
  </si>
  <si>
    <t>May Inc</t>
  </si>
  <si>
    <t>Port Preston</t>
  </si>
  <si>
    <t>jeanette16@smith.com</t>
  </si>
  <si>
    <t>F7de3aFFbDcEA4D</t>
  </si>
  <si>
    <t>Peters</t>
  </si>
  <si>
    <t>Long Inc</t>
  </si>
  <si>
    <t>Stevensonmouth</t>
  </si>
  <si>
    <t>001-780-084-3924x01666</t>
  </si>
  <si>
    <t>reginashelton@forbes-gordon.com</t>
  </si>
  <si>
    <t>baFBeA46617A6bb</t>
  </si>
  <si>
    <t>Cox</t>
  </si>
  <si>
    <t>Hunter, Aguirre and Clay</t>
  </si>
  <si>
    <t>Lake Jesusside</t>
  </si>
  <si>
    <t>795-987-5359x44590</t>
  </si>
  <si>
    <t>brentchambers@carr-chapman.com</t>
  </si>
  <si>
    <t>025143EB93d38DB</t>
  </si>
  <si>
    <t>Cisneros-Castro</t>
  </si>
  <si>
    <t>South Valeriemouth</t>
  </si>
  <si>
    <t>Bahrain</t>
  </si>
  <si>
    <t>234-954-9658</t>
  </si>
  <si>
    <t>zgordon@jarvis.org</t>
  </si>
  <si>
    <t>A8bA1E0E2ede6aB</t>
  </si>
  <si>
    <t>Rachel</t>
  </si>
  <si>
    <t>Mills</t>
  </si>
  <si>
    <t>Carroll LLC</t>
  </si>
  <si>
    <t>Valentinetown</t>
  </si>
  <si>
    <t>+1-416-039-1617x561</t>
  </si>
  <si>
    <t>brianaashley@mccoy.info</t>
  </si>
  <si>
    <t>551FbD7Ec52a9b4</t>
  </si>
  <si>
    <t>Rivers-Velasquez</t>
  </si>
  <si>
    <t>South Harryton</t>
  </si>
  <si>
    <t>(194)121-4747x0384</t>
  </si>
  <si>
    <t>brandy10@deleon-diaz.com</t>
  </si>
  <si>
    <t>82F62ABf8C05adD</t>
  </si>
  <si>
    <t>Raven</t>
  </si>
  <si>
    <t>Garrison</t>
  </si>
  <si>
    <t>Carson-Rios</t>
  </si>
  <si>
    <t>Kayleeport</t>
  </si>
  <si>
    <t>glendamann@hunter.com</t>
  </si>
  <si>
    <t>BFeb7E4CD56e21F</t>
  </si>
  <si>
    <t>Rivas Inc</t>
  </si>
  <si>
    <t>East Jaredland</t>
  </si>
  <si>
    <t>496-712-6734</t>
  </si>
  <si>
    <t>shelly22@holland-doyle.net</t>
  </si>
  <si>
    <t>2767ABc11576256</t>
  </si>
  <si>
    <t>Devon</t>
  </si>
  <si>
    <t>Ellis</t>
  </si>
  <si>
    <t>Wilcox, Sawyer and Walter</t>
  </si>
  <si>
    <t>Aliland</t>
  </si>
  <si>
    <t>(371)254-8019</t>
  </si>
  <si>
    <t>bjuarez@leon.com</t>
  </si>
  <si>
    <t>E5b6a8bE7d82839</t>
  </si>
  <si>
    <t>Lane PLC</t>
  </si>
  <si>
    <t>North Karina</t>
  </si>
  <si>
    <t>574-667-9859x851</t>
  </si>
  <si>
    <t>avelez@garcia.net</t>
  </si>
  <si>
    <t>1BF1798e57e461D</t>
  </si>
  <si>
    <t>Huff and Sons</t>
  </si>
  <si>
    <t>Ronaldbury</t>
  </si>
  <si>
    <t>001-210-355-5380x643</t>
  </si>
  <si>
    <t>brandy33@larson-blair.com</t>
  </si>
  <si>
    <t>6b57fe4B4b4EfC7</t>
  </si>
  <si>
    <t>Yolanda</t>
  </si>
  <si>
    <t>May, Black and Cummings</t>
  </si>
  <si>
    <t>Lake Sally</t>
  </si>
  <si>
    <t>001-402-155-6444x659</t>
  </si>
  <si>
    <t>lfrazier@diaz-jacobs.org</t>
  </si>
  <si>
    <t>d9b2f57eFb30259</t>
  </si>
  <si>
    <t>Compton</t>
  </si>
  <si>
    <t>Elliott, Richard and Nash</t>
  </si>
  <si>
    <t>West Roy</t>
  </si>
  <si>
    <t>856.190.1560x87787</t>
  </si>
  <si>
    <t>cobbronnie@potter.com</t>
  </si>
  <si>
    <t>b0BC3d3Cf35bF3B</t>
  </si>
  <si>
    <t>Butler</t>
  </si>
  <si>
    <t>Lucero Ltd</t>
  </si>
  <si>
    <t>Camachoport</t>
  </si>
  <si>
    <t>158-083-4914</t>
  </si>
  <si>
    <t>archermiranda@lynn.com</t>
  </si>
  <si>
    <t>3E8a8aB332Ef8e3</t>
  </si>
  <si>
    <t>Fowler-Morrison</t>
  </si>
  <si>
    <t>Kramerbury</t>
  </si>
  <si>
    <t>965-212-9456</t>
  </si>
  <si>
    <t>richard43@higgins-harrington.com</t>
  </si>
  <si>
    <t>a98DeC0AB3Ce7Ea</t>
  </si>
  <si>
    <t>Victoria</t>
  </si>
  <si>
    <t>Holden, Mcfarland and Caldwell</t>
  </si>
  <si>
    <t>West Caseytown</t>
  </si>
  <si>
    <t>(728)693-4921</t>
  </si>
  <si>
    <t>roymarvin@bright.com</t>
  </si>
  <si>
    <t>dD03BbB2FaD106D</t>
  </si>
  <si>
    <t>Strickland</t>
  </si>
  <si>
    <t>Luna-Buck</t>
  </si>
  <si>
    <t>Lake Antonio</t>
  </si>
  <si>
    <t>bhouston@hale-walton.info</t>
  </si>
  <si>
    <t>F4195E9e1621bD7</t>
  </si>
  <si>
    <t>Alison</t>
  </si>
  <si>
    <t>Hall-Blackburn</t>
  </si>
  <si>
    <t>Judithbury</t>
  </si>
  <si>
    <t>960.068.4536</t>
  </si>
  <si>
    <t>duranshawn@bowers.com</t>
  </si>
  <si>
    <t>38ce4CDEad0d5de</t>
  </si>
  <si>
    <t>Laurie</t>
  </si>
  <si>
    <t>Harmon, Orr and Shelton</t>
  </si>
  <si>
    <t>Simsville</t>
  </si>
  <si>
    <t>808-983-7926x498</t>
  </si>
  <si>
    <t>buckleybrianna@howe-brooks.net</t>
  </si>
  <si>
    <t>6bbc5677CeFD28a</t>
  </si>
  <si>
    <t>Foley</t>
  </si>
  <si>
    <t>Huynh, Mcgrath and Casey</t>
  </si>
  <si>
    <t>West Chase</t>
  </si>
  <si>
    <t>472.949.3011</t>
  </si>
  <si>
    <t>cindy99@delgado.info</t>
  </si>
  <si>
    <t>63E0efF2e5795fd</t>
  </si>
  <si>
    <t>Knapp</t>
  </si>
  <si>
    <t>Hanson-Sanders</t>
  </si>
  <si>
    <t>Chadside</t>
  </si>
  <si>
    <t>marissa88@miles-dickerson.com</t>
  </si>
  <si>
    <t>B958dE9666cEaD9</t>
  </si>
  <si>
    <t>Pham</t>
  </si>
  <si>
    <t>Hill, May and Howell</t>
  </si>
  <si>
    <t>Manningland</t>
  </si>
  <si>
    <t>whitneyjoan@chen.org</t>
  </si>
  <si>
    <t>d69cf4cC4ABb4e6</t>
  </si>
  <si>
    <t>Torres</t>
  </si>
  <si>
    <t>Duncan-Navarro</t>
  </si>
  <si>
    <t>North Meagan</t>
  </si>
  <si>
    <t>001-639-335-9537x3108</t>
  </si>
  <si>
    <t>qperry@carey-figueroa.com</t>
  </si>
  <si>
    <t>e42D7a95b7297Ef</t>
  </si>
  <si>
    <t>Mosley</t>
  </si>
  <si>
    <t>Hood, Mcgee and Gibbs</t>
  </si>
  <si>
    <t>Vernonmouth</t>
  </si>
  <si>
    <t>001-628-312-8120x2588</t>
  </si>
  <si>
    <t>bradfordchad@duarte.com</t>
  </si>
  <si>
    <t>1B9aFdF0f972f0B</t>
  </si>
  <si>
    <t>Deleon</t>
  </si>
  <si>
    <t>Galloway and Sons</t>
  </si>
  <si>
    <t>New Veronica</t>
  </si>
  <si>
    <t>308-979-6674x159</t>
  </si>
  <si>
    <t>sstuart@duncan.com</t>
  </si>
  <si>
    <t>cb20Bc1E6D661a3</t>
  </si>
  <si>
    <t>Rivers</t>
  </si>
  <si>
    <t>Mercer, Ware and Bridges</t>
  </si>
  <si>
    <t>Dylanville</t>
  </si>
  <si>
    <t>001-432-758-7386</t>
  </si>
  <si>
    <t>patricksteven@mcintyre.org</t>
  </si>
  <si>
    <t>47d09bef881fAFe</t>
  </si>
  <si>
    <t>Lyons Group</t>
  </si>
  <si>
    <t>North Wayne</t>
  </si>
  <si>
    <t>001-462-409-3330x678</t>
  </si>
  <si>
    <t>alvarezjoanna@cochran-peters.com</t>
  </si>
  <si>
    <t>4121ddFaAa7978b</t>
  </si>
  <si>
    <t>Lozano</t>
  </si>
  <si>
    <t>Luna PLC</t>
  </si>
  <si>
    <t>Theresachester</t>
  </si>
  <si>
    <t>+1-712-795-0264x968</t>
  </si>
  <si>
    <t>ysnow@garrison.com</t>
  </si>
  <si>
    <t>fB4FAfa77Da2E2c</t>
  </si>
  <si>
    <t>Lester-Burton</t>
  </si>
  <si>
    <t>Destinyland</t>
  </si>
  <si>
    <t>laceyblackburn@novak.com</t>
  </si>
  <si>
    <t>11D3c8fba9dBcfF</t>
  </si>
  <si>
    <t>Dudley-Ray</t>
  </si>
  <si>
    <t>Websterfurt</t>
  </si>
  <si>
    <t>(577)491-5862</t>
  </si>
  <si>
    <t>prestonashley@rush.com</t>
  </si>
  <si>
    <t>eAadd1EaCFbDF2c</t>
  </si>
  <si>
    <t>Shelly</t>
  </si>
  <si>
    <t>Pearson Group</t>
  </si>
  <si>
    <t>North Angiefurt</t>
  </si>
  <si>
    <t>293-102-1402x6775</t>
  </si>
  <si>
    <t>carolynsilva@ford.org</t>
  </si>
  <si>
    <t>dd5982aFBFAb02e</t>
  </si>
  <si>
    <t>Lowery</t>
  </si>
  <si>
    <t>Wade, Grant and Gill</t>
  </si>
  <si>
    <t>North Carlos</t>
  </si>
  <si>
    <t>Pitcairn Islands</t>
  </si>
  <si>
    <t>(778)493-7726</t>
  </si>
  <si>
    <t>mandyweiss@carroll-graham.com</t>
  </si>
  <si>
    <t>7FE2fA4cdedDfb3</t>
  </si>
  <si>
    <t>Gould</t>
  </si>
  <si>
    <t>Dennis, Randall and Pittman</t>
  </si>
  <si>
    <t>Port Rosshaven</t>
  </si>
  <si>
    <t>001-660-946-9906x875</t>
  </si>
  <si>
    <t>ljuarez@schroeder.com</t>
  </si>
  <si>
    <t>2Be8ac81ed1C7fe</t>
  </si>
  <si>
    <t>Fields Inc</t>
  </si>
  <si>
    <t>East Adrian</t>
  </si>
  <si>
    <t>(484)401-4758</t>
  </si>
  <si>
    <t>deborah96@ortega-anderson.com</t>
  </si>
  <si>
    <t>a148d10ADa3F44C</t>
  </si>
  <si>
    <t>Mullen and Sons</t>
  </si>
  <si>
    <t>Perryton</t>
  </si>
  <si>
    <t>398-230-1204x985</t>
  </si>
  <si>
    <t>eduardo20@diaz.info</t>
  </si>
  <si>
    <t>A87C11D0ECe2f45</t>
  </si>
  <si>
    <t>Mason Group</t>
  </si>
  <si>
    <t>Garrettberg</t>
  </si>
  <si>
    <t>974-942-6719</t>
  </si>
  <si>
    <t>anitaduran@hendricks-flowers.com</t>
  </si>
  <si>
    <t>31CbaDAbc189B20</t>
  </si>
  <si>
    <t>Carey, Clay and Bryan</t>
  </si>
  <si>
    <t>Port Randallmouth</t>
  </si>
  <si>
    <t>903.642.6066x5869</t>
  </si>
  <si>
    <t>averyjeffery@webb.info</t>
  </si>
  <si>
    <t>Fd0ca0CE86B752b</t>
  </si>
  <si>
    <t>Figueroa, Osborn and Ray</t>
  </si>
  <si>
    <t>Coltonshire</t>
  </si>
  <si>
    <t>danny17@roberts-oneal.com</t>
  </si>
  <si>
    <t>ca0D2F74aEF9Ae0</t>
  </si>
  <si>
    <t>Stone</t>
  </si>
  <si>
    <t>Stevenson, Becker and Hammond</t>
  </si>
  <si>
    <t>Port Summer</t>
  </si>
  <si>
    <t>(879)264-9279</t>
  </si>
  <si>
    <t>qheath@serrano.info</t>
  </si>
  <si>
    <t>6A97580Eea0EBfd</t>
  </si>
  <si>
    <t>Mcconnell-Serrano</t>
  </si>
  <si>
    <t>Beckyview</t>
  </si>
  <si>
    <t>walter95@murray.com</t>
  </si>
  <si>
    <t>Bab0DEcc7037134</t>
  </si>
  <si>
    <t>Mueller-Bridges</t>
  </si>
  <si>
    <t>South Bernard</t>
  </si>
  <si>
    <t>001-951-497-2954x4728</t>
  </si>
  <si>
    <t>jeanne45@lowe-richard.com</t>
  </si>
  <si>
    <t>4F0ae76b2eA7e0C</t>
  </si>
  <si>
    <t>Denise</t>
  </si>
  <si>
    <t>Brady, Schmitt and Baker</t>
  </si>
  <si>
    <t>Wilkinsonmouth</t>
  </si>
  <si>
    <t>032.495.7453x2002</t>
  </si>
  <si>
    <t>jerome34@keller.com</t>
  </si>
  <si>
    <t>4EC06a4860b92Ca</t>
  </si>
  <si>
    <t>Johnston-Mcgrath</t>
  </si>
  <si>
    <t>South Marcomouth</t>
  </si>
  <si>
    <t>+1-485-893-7023x22033</t>
  </si>
  <si>
    <t>deborahcraig@pena.com</t>
  </si>
  <si>
    <t>8b7dd3663ca8210</t>
  </si>
  <si>
    <t>Singh, Miller and Golden</t>
  </si>
  <si>
    <t>West Lancestad</t>
  </si>
  <si>
    <t>(304)401-6534</t>
  </si>
  <si>
    <t>wayne62@jennings-burnett.com</t>
  </si>
  <si>
    <t>a9dCa7ac9Ce2Ab2</t>
  </si>
  <si>
    <t>Matthews-Buckley</t>
  </si>
  <si>
    <t>Stacytown</t>
  </si>
  <si>
    <t>+1-227-729-5055x928</t>
  </si>
  <si>
    <t>eperez@thomas-montoya.com</t>
  </si>
  <si>
    <t>4244D72Ab6a5c2D</t>
  </si>
  <si>
    <t>Lynn</t>
  </si>
  <si>
    <t>Morton-Petty</t>
  </si>
  <si>
    <t>Geraldtown</t>
  </si>
  <si>
    <t>(111)338-4918</t>
  </si>
  <si>
    <t>david48@everett.info</t>
  </si>
  <si>
    <t>195cd9feA78D799</t>
  </si>
  <si>
    <t>Reilly</t>
  </si>
  <si>
    <t>Skinner and Sons</t>
  </si>
  <si>
    <t>Martinezfurt</t>
  </si>
  <si>
    <t>176-356-0490</t>
  </si>
  <si>
    <t>vegaconnor@gonzales-watson.com</t>
  </si>
  <si>
    <t>BC867B2F1f6DFdA</t>
  </si>
  <si>
    <t>Bond</t>
  </si>
  <si>
    <t>Holder, Swanson and Mcdowell</t>
  </si>
  <si>
    <t>South Jillian</t>
  </si>
  <si>
    <t>001-421-988-2871x350</t>
  </si>
  <si>
    <t>eroach@sloan.com</t>
  </si>
  <si>
    <t>Ece19AE11E56746</t>
  </si>
  <si>
    <t>Mccarty-Villegas</t>
  </si>
  <si>
    <t>Mcfarlandview</t>
  </si>
  <si>
    <t>(700)179-3577</t>
  </si>
  <si>
    <t>grayisaiah@hobbs.com</t>
  </si>
  <si>
    <t>5193CdE8DDEBE31</t>
  </si>
  <si>
    <t>Darius</t>
  </si>
  <si>
    <t>Sotomouth</t>
  </si>
  <si>
    <t>001-114-652-1153</t>
  </si>
  <si>
    <t>bblack@hancock-haley.com</t>
  </si>
  <si>
    <t>c0Cef0B6D7dbBf6</t>
  </si>
  <si>
    <t>Rogers Inc</t>
  </si>
  <si>
    <t>Jacobsonland</t>
  </si>
  <si>
    <t>(596)548-0115x457</t>
  </si>
  <si>
    <t>vazquezkerri@hays.com</t>
  </si>
  <si>
    <t>28AdFC167EA26B1</t>
  </si>
  <si>
    <t>Hanna</t>
  </si>
  <si>
    <t>Rich-Jones</t>
  </si>
  <si>
    <t>South Jesus</t>
  </si>
  <si>
    <t>657.437.9532</t>
  </si>
  <si>
    <t>kendrablevins@dominguez-watts.com</t>
  </si>
  <si>
    <t>b353bE2e6ADBb2E</t>
  </si>
  <si>
    <t>David LLC</t>
  </si>
  <si>
    <t>New Stacie</t>
  </si>
  <si>
    <t>(291)508-7938</t>
  </si>
  <si>
    <t>dylan41@floyd-webster.info</t>
  </si>
  <si>
    <t>a0e3B57D14C2F30</t>
  </si>
  <si>
    <t>Aaron</t>
  </si>
  <si>
    <t>Burnett-Hinton</t>
  </si>
  <si>
    <t>South Traci</t>
  </si>
  <si>
    <t>001-795-383-7996</t>
  </si>
  <si>
    <t>rivaseric@le.com</t>
  </si>
  <si>
    <t>bdFfFD052b758d6</t>
  </si>
  <si>
    <t>Montgomery</t>
  </si>
  <si>
    <t>Benitez PLC</t>
  </si>
  <si>
    <t>West Pennyfurt</t>
  </si>
  <si>
    <t>001-068-514-7902x5706</t>
  </si>
  <si>
    <t>seanhebert@bryan.com</t>
  </si>
  <si>
    <t>6Bf825F2e2bE740</t>
  </si>
  <si>
    <t>Colton</t>
  </si>
  <si>
    <t>Galloway</t>
  </si>
  <si>
    <t>Zhang-Villarreal</t>
  </si>
  <si>
    <t>Lake Candicechester</t>
  </si>
  <si>
    <t>001-140-235-0607</t>
  </si>
  <si>
    <t>marie11@mullins.org</t>
  </si>
  <si>
    <t>FAAC690ceBEFF0a</t>
  </si>
  <si>
    <t>Cabrera</t>
  </si>
  <si>
    <t>Crawford Group</t>
  </si>
  <si>
    <t>Lake Christianview</t>
  </si>
  <si>
    <t>281-447-9609</t>
  </si>
  <si>
    <t>mikecain@lawrence.biz</t>
  </si>
  <si>
    <t>9465BBe5bc7abEe</t>
  </si>
  <si>
    <t>Hobbs, Chandler and Bennett</t>
  </si>
  <si>
    <t>Wendymouth</t>
  </si>
  <si>
    <t>373.106.3944x6794</t>
  </si>
  <si>
    <t>ynielsen@booker-cervantes.com</t>
  </si>
  <si>
    <t>5BA5D1366cC4Aa6</t>
  </si>
  <si>
    <t>Santos</t>
  </si>
  <si>
    <t>Simmons Inc</t>
  </si>
  <si>
    <t>Leonville</t>
  </si>
  <si>
    <t>cameron21@chavez.com</t>
  </si>
  <si>
    <t>42Bd7A50B093dBA</t>
  </si>
  <si>
    <t>Barron-Dickerson</t>
  </si>
  <si>
    <t>Craigburgh</t>
  </si>
  <si>
    <t>972-236-1317</t>
  </si>
  <si>
    <t>ewilliams@buckley.net</t>
  </si>
  <si>
    <t>d2DA1E92A7bEF4e</t>
  </si>
  <si>
    <t>Kathy</t>
  </si>
  <si>
    <t>Dougherty</t>
  </si>
  <si>
    <t>Cherry and Sons</t>
  </si>
  <si>
    <t>Port Yvette</t>
  </si>
  <si>
    <t>503-427-4245x167</t>
  </si>
  <si>
    <t>ricardo01@jones.com</t>
  </si>
  <si>
    <t>6BA45A55aDFbDD6</t>
  </si>
  <si>
    <t>Fitzgerald-Dean</t>
  </si>
  <si>
    <t>South Franklin</t>
  </si>
  <si>
    <t>(488)442-9817x071</t>
  </si>
  <si>
    <t>ashlee98@acosta-lyons.com</t>
  </si>
  <si>
    <t>D4b7bb75BB056D4</t>
  </si>
  <si>
    <t>Everett-Pacheco</t>
  </si>
  <si>
    <t>Whitakerfort</t>
  </si>
  <si>
    <t>(612)511-9220</t>
  </si>
  <si>
    <t>pvaughan@tate-mccoy.com</t>
  </si>
  <si>
    <t>0cB9d4eBdeB7041</t>
  </si>
  <si>
    <t>Love</t>
  </si>
  <si>
    <t>Waller, Yates and Long</t>
  </si>
  <si>
    <t>North Annette</t>
  </si>
  <si>
    <t>aimee69@franklin.net</t>
  </si>
  <si>
    <t>c2dc80E576C25F1</t>
  </si>
  <si>
    <t>Bowman-Cruz</t>
  </si>
  <si>
    <t>South Mackenzie</t>
  </si>
  <si>
    <t>gabrielle64@winters.org</t>
  </si>
  <si>
    <t>2bEEcF2c671eE9e</t>
  </si>
  <si>
    <t>Hendrix PLC</t>
  </si>
  <si>
    <t>Lake Chris</t>
  </si>
  <si>
    <t>+1-601-328-1339x32571</t>
  </si>
  <si>
    <t>whitney44@dillon.biz</t>
  </si>
  <si>
    <t>Ce37AAdB41AA254</t>
  </si>
  <si>
    <t>Parrish</t>
  </si>
  <si>
    <t>Ball PLC</t>
  </si>
  <si>
    <t>West Marcochester</t>
  </si>
  <si>
    <t>+1-019-049-1108x815</t>
  </si>
  <si>
    <t>kristina85@forbes-sullivan.com</t>
  </si>
  <si>
    <t>9B13Eb7a280B7E9</t>
  </si>
  <si>
    <t>Colon</t>
  </si>
  <si>
    <t>Andrade-Sawyer</t>
  </si>
  <si>
    <t>Lesterfort</t>
  </si>
  <si>
    <t>+1-990-015-4214x4165</t>
  </si>
  <si>
    <t>oowens@valenzuela.biz</t>
  </si>
  <si>
    <t>Fe7afDebB6CeBff</t>
  </si>
  <si>
    <t>Tristan</t>
  </si>
  <si>
    <t>Zavala Inc</t>
  </si>
  <si>
    <t>Jakemouth</t>
  </si>
  <si>
    <t>(205)680-0792</t>
  </si>
  <si>
    <t>ypierce@mullen.org</t>
  </si>
  <si>
    <t>9f6C1EF41E03EB1</t>
  </si>
  <si>
    <t>Avila, Barton and Weeks</t>
  </si>
  <si>
    <t>West Kathyburgh</t>
  </si>
  <si>
    <t>+1-948-118-2481x570</t>
  </si>
  <si>
    <t>kelly48@cantrell-grimes.com</t>
  </si>
  <si>
    <t>ed0e860dA9E6Cb7</t>
  </si>
  <si>
    <t>Jennings-Williamson</t>
  </si>
  <si>
    <t>Port Andres</t>
  </si>
  <si>
    <t>(820)422-4520</t>
  </si>
  <si>
    <t>bairdtanner@wilkins-levine.com</t>
  </si>
  <si>
    <t>4BDa2E785507F3A</t>
  </si>
  <si>
    <t>Gonzalez</t>
  </si>
  <si>
    <t>Jarvis, Garza and Zamora</t>
  </si>
  <si>
    <t>North Jeanne</t>
  </si>
  <si>
    <t>513-363-5589x576</t>
  </si>
  <si>
    <t>pbailey@whitaker.info</t>
  </si>
  <si>
    <t>785DCedCAEBBb10</t>
  </si>
  <si>
    <t>Higgins</t>
  </si>
  <si>
    <t>Parks, Cardenas and Hodge</t>
  </si>
  <si>
    <t>Elizabethhaven</t>
  </si>
  <si>
    <t>+1-250-992-3766x193</t>
  </si>
  <si>
    <t>isaiahknox@mcgee.com</t>
  </si>
  <si>
    <t>4CC061174345fCb</t>
  </si>
  <si>
    <t>Gabrielle</t>
  </si>
  <si>
    <t>Cervantes</t>
  </si>
  <si>
    <t>Hahn PLC</t>
  </si>
  <si>
    <t>Vernonstad</t>
  </si>
  <si>
    <t>785-639-7826x576</t>
  </si>
  <si>
    <t>nashdominic@potts.info</t>
  </si>
  <si>
    <t>4A0ACec7f3B17aA</t>
  </si>
  <si>
    <t>Madden PLC</t>
  </si>
  <si>
    <t>Pearsontown</t>
  </si>
  <si>
    <t>(830)148-4987x243</t>
  </si>
  <si>
    <t>bradleyhenderson@huerta-coffey.com</t>
  </si>
  <si>
    <t>6bc9Ac2c8A750fc</t>
  </si>
  <si>
    <t>Malone</t>
  </si>
  <si>
    <t>Sloan, Reese and Hoover</t>
  </si>
  <si>
    <t>South Yesenia</t>
  </si>
  <si>
    <t>001-936-223-2692</t>
  </si>
  <si>
    <t>cryan@hinton.net</t>
  </si>
  <si>
    <t>c4C7fF768a8Dc09</t>
  </si>
  <si>
    <t>Olson</t>
  </si>
  <si>
    <t>Harper PLC</t>
  </si>
  <si>
    <t>Atkinsberg</t>
  </si>
  <si>
    <t>639-743-0184</t>
  </si>
  <si>
    <t>lstrickland@wang-reid.com</t>
  </si>
  <si>
    <t>54759cFa42db987</t>
  </si>
  <si>
    <t>George LLC</t>
  </si>
  <si>
    <t>East Calvin</t>
  </si>
  <si>
    <t>638.366.7668x78866</t>
  </si>
  <si>
    <t>gordonmonica@love.com</t>
  </si>
  <si>
    <t>f2eE78D1A6DEe5e</t>
  </si>
  <si>
    <t>Hester Ltd</t>
  </si>
  <si>
    <t>Lawsontown</t>
  </si>
  <si>
    <t>(694)376-3296x032</t>
  </si>
  <si>
    <t>mwalls@salinas-robinson.com</t>
  </si>
  <si>
    <t>FC13a2d339DCCaa</t>
  </si>
  <si>
    <t>Manning Ltd</t>
  </si>
  <si>
    <t>New Pattychester</t>
  </si>
  <si>
    <t>376.573.7996</t>
  </si>
  <si>
    <t>wilsondeanna@fuller-murray.info</t>
  </si>
  <si>
    <t>36E63fbeccD8e4b</t>
  </si>
  <si>
    <t>Nelson, Mayo and Perez</t>
  </si>
  <si>
    <t>Thompsonview</t>
  </si>
  <si>
    <t>578.409.9261x3437</t>
  </si>
  <si>
    <t>kirk75@cisneros.com</t>
  </si>
  <si>
    <t>fDB04FeA7885FAA</t>
  </si>
  <si>
    <t>Mann-Olson</t>
  </si>
  <si>
    <t>West Leon</t>
  </si>
  <si>
    <t>(664)661-7265x74499</t>
  </si>
  <si>
    <t>woodardjudith@lee-valenzuela.com</t>
  </si>
  <si>
    <t>3079eE405B9cC7f</t>
  </si>
  <si>
    <t>Chelsea</t>
  </si>
  <si>
    <t>Chen, Butler and Tapia</t>
  </si>
  <si>
    <t>Russellfort</t>
  </si>
  <si>
    <t>+1-073-936-9044x475</t>
  </si>
  <si>
    <t>bingram@horton-holder.com</t>
  </si>
  <si>
    <t>Aaddb77cDbA6dFf</t>
  </si>
  <si>
    <t>Hammond-Schroeder</t>
  </si>
  <si>
    <t>Taylorport</t>
  </si>
  <si>
    <t>kylie72@payne.com</t>
  </si>
  <si>
    <t>B7B9Fd74af3F2FA</t>
  </si>
  <si>
    <t>Hickman LLC</t>
  </si>
  <si>
    <t>Kristaberg</t>
  </si>
  <si>
    <t>001-408-803-6483</t>
  </si>
  <si>
    <t>perrywalters@williamson.com</t>
  </si>
  <si>
    <t>1F0A8a9DAc5bFB2</t>
  </si>
  <si>
    <t>Combs-Frost</t>
  </si>
  <si>
    <t>South Kaitlyn</t>
  </si>
  <si>
    <t>754.775.5016x24107</t>
  </si>
  <si>
    <t>laneconnor@daugherty.com</t>
  </si>
  <si>
    <t>d4B05F7082F10Ef</t>
  </si>
  <si>
    <t>Jacobs LLC</t>
  </si>
  <si>
    <t>Port Krista</t>
  </si>
  <si>
    <t>317.302.7413x48380</t>
  </si>
  <si>
    <t>krystalfrye@wise.com</t>
  </si>
  <si>
    <t>2af388a56D35FAF</t>
  </si>
  <si>
    <t>Raymond</t>
  </si>
  <si>
    <t>Stout, Oconnell and Church</t>
  </si>
  <si>
    <t>Kayleeton</t>
  </si>
  <si>
    <t>001-307-756-7996x96932</t>
  </si>
  <si>
    <t>willieriddle@travis.net</t>
  </si>
  <si>
    <t>29AEFEE6fe1DaE2</t>
  </si>
  <si>
    <t>Lynch</t>
  </si>
  <si>
    <t>Foster, Mcintosh and Sandoval</t>
  </si>
  <si>
    <t>Colleenport</t>
  </si>
  <si>
    <t>001-041-802-7317x11370</t>
  </si>
  <si>
    <t>gdavenport@bradshaw-shaffer.biz</t>
  </si>
  <si>
    <t>e9bC7F967aDEdbc</t>
  </si>
  <si>
    <t>Simon and Sons</t>
  </si>
  <si>
    <t>Stevensonton</t>
  </si>
  <si>
    <t>001-094-235-8186x2281</t>
  </si>
  <si>
    <t>latoya01@avery.biz</t>
  </si>
  <si>
    <t>Fbef6cbccbA474B</t>
  </si>
  <si>
    <t>Blanchard, Rice and Bryan</t>
  </si>
  <si>
    <t>Poncestad</t>
  </si>
  <si>
    <t>+1-721-722-5408x170</t>
  </si>
  <si>
    <t>chenderson@hudson.com</t>
  </si>
  <si>
    <t>FC7bFB9c5f17cEC</t>
  </si>
  <si>
    <t>Greene, Garner and Rodriguez</t>
  </si>
  <si>
    <t>+1-158-841-2874x7590</t>
  </si>
  <si>
    <t>pauladominguez@baxter-juarez.org</t>
  </si>
  <si>
    <t>77bFee8eB8C85e4</t>
  </si>
  <si>
    <t>Sweeney</t>
  </si>
  <si>
    <t>Guerrero PLC</t>
  </si>
  <si>
    <t>Lake Frederickville</t>
  </si>
  <si>
    <t>001-592-682-4286</t>
  </si>
  <si>
    <t>wernerdaisy@raymond-hanna.com</t>
  </si>
  <si>
    <t>fbE5C218cf4050e</t>
  </si>
  <si>
    <t>Rios, Camacho and Lewis</t>
  </si>
  <si>
    <t>Stephenschester</t>
  </si>
  <si>
    <t>159.581.2468</t>
  </si>
  <si>
    <t>walterprince@rivera.org</t>
  </si>
  <si>
    <t>c59aBbC0EbEe2eF</t>
  </si>
  <si>
    <t>Chavez</t>
  </si>
  <si>
    <t>Rosales-Madden</t>
  </si>
  <si>
    <t>North Norman</t>
  </si>
  <si>
    <t>955-978-9927x252</t>
  </si>
  <si>
    <t>gbrowning@herrera.net</t>
  </si>
  <si>
    <t>3c3B6BdffCcFfDb</t>
  </si>
  <si>
    <t>Hartman-Fletcher</t>
  </si>
  <si>
    <t>Morrowmouth</t>
  </si>
  <si>
    <t>tyrone10@spears.com</t>
  </si>
  <si>
    <t>6A4dE6A871C9764</t>
  </si>
  <si>
    <t>Adkins</t>
  </si>
  <si>
    <t>Hernandez, Miller and Mcgee</t>
  </si>
  <si>
    <t>Port Maxton</t>
  </si>
  <si>
    <t>458-389-2932x5337</t>
  </si>
  <si>
    <t>watsonclifford@barton.com</t>
  </si>
  <si>
    <t>bF566C66eaD2E8c</t>
  </si>
  <si>
    <t>Sanchezton</t>
  </si>
  <si>
    <t>671.189.1871</t>
  </si>
  <si>
    <t>icisneros@finley.com</t>
  </si>
  <si>
    <t>83C9AAe7188Cf88</t>
  </si>
  <si>
    <t>Contreras</t>
  </si>
  <si>
    <t>Dorsey-Merritt</t>
  </si>
  <si>
    <t>866.727.2664x74196</t>
  </si>
  <si>
    <t>jane81@vaughn-moses.biz</t>
  </si>
  <si>
    <t>Dbb64130fbBBa33</t>
  </si>
  <si>
    <t>Santos PLC</t>
  </si>
  <si>
    <t>Flemingstad</t>
  </si>
  <si>
    <t>(994)781-4921x11768</t>
  </si>
  <si>
    <t>jo57@carroll-bruce.com</t>
  </si>
  <si>
    <t>3a4EA40D502b3c5</t>
  </si>
  <si>
    <t>Paige</t>
  </si>
  <si>
    <t>Kirby</t>
  </si>
  <si>
    <t>Dillon Inc</t>
  </si>
  <si>
    <t>Barrerafurt</t>
  </si>
  <si>
    <t>781.713.3486x92732</t>
  </si>
  <si>
    <t>tracy48@pham-murillo.org</t>
  </si>
  <si>
    <t>0e0A9844ac2A7a4</t>
  </si>
  <si>
    <t>Durham</t>
  </si>
  <si>
    <t>Chang-Hart</t>
  </si>
  <si>
    <t>Kristinaborough</t>
  </si>
  <si>
    <t>ynguyen@ward-arroyo.org</t>
  </si>
  <si>
    <t>ca16Cf2cd907CA0</t>
  </si>
  <si>
    <t>Wallace Group</t>
  </si>
  <si>
    <t>New Catherineside</t>
  </si>
  <si>
    <t>296-076-3591</t>
  </si>
  <si>
    <t>reneestokes@pruitt.com</t>
  </si>
  <si>
    <t>64Afc702a6c5Fad</t>
  </si>
  <si>
    <t>Swanson-Mahoney</t>
  </si>
  <si>
    <t>East Mathew</t>
  </si>
  <si>
    <t>(379)747-9902x4324</t>
  </si>
  <si>
    <t>kaitlinpeters@pacheco.net</t>
  </si>
  <si>
    <t>bb53513a2648c5f</t>
  </si>
  <si>
    <t>Yvonne</t>
  </si>
  <si>
    <t>Fleming, Bryan and Pruitt</t>
  </si>
  <si>
    <t>New Fred</t>
  </si>
  <si>
    <t>001-451-673-4313x2831</t>
  </si>
  <si>
    <t>adrienneescobar@krueger.biz</t>
  </si>
  <si>
    <t>317B4Ead3580275</t>
  </si>
  <si>
    <t>Stokes</t>
  </si>
  <si>
    <t>Fleming, Krueger and Brady</t>
  </si>
  <si>
    <t>Haysmouth</t>
  </si>
  <si>
    <t>(685)455-5608x56247</t>
  </si>
  <si>
    <t>eileenandersen@herring.com</t>
  </si>
  <si>
    <t>93aEBC17c54EF3e</t>
  </si>
  <si>
    <t>Williams and Sons</t>
  </si>
  <si>
    <t>South Jorge</t>
  </si>
  <si>
    <t>001-331-544-4966x709</t>
  </si>
  <si>
    <t>rrose@mack.com</t>
  </si>
  <si>
    <t>5AF6ACc1C1FF4dB</t>
  </si>
  <si>
    <t>Joanne</t>
  </si>
  <si>
    <t>Zhang Group</t>
  </si>
  <si>
    <t>Hurleytown</t>
  </si>
  <si>
    <t>800-257-5986x16556</t>
  </si>
  <si>
    <t>denise42@holder.com</t>
  </si>
  <si>
    <t>d328C5c6A8D84D0</t>
  </si>
  <si>
    <t>Baird</t>
  </si>
  <si>
    <t>Hessport</t>
  </si>
  <si>
    <t>lorraine34@burgess.com</t>
  </si>
  <si>
    <t>6c5A6FDAA3DBD45</t>
  </si>
  <si>
    <t>Ruiz-Douglas</t>
  </si>
  <si>
    <t>Tamarastad</t>
  </si>
  <si>
    <t>shannoncummings@cisneros.com</t>
  </si>
  <si>
    <t>Bb66e8Ecea7E2eD</t>
  </si>
  <si>
    <t>Serrano-Parrish</t>
  </si>
  <si>
    <t>Lake Leroyview</t>
  </si>
  <si>
    <t>jesus85@spence.com</t>
  </si>
  <si>
    <t>e5E1Bbfdd8Bbb40</t>
  </si>
  <si>
    <t>Blair, Norman and Brady</t>
  </si>
  <si>
    <t>North Jimmy</t>
  </si>
  <si>
    <t>+1-799-399-8365x41508</t>
  </si>
  <si>
    <t>troyreed@forbes.com</t>
  </si>
  <si>
    <t>CF5af9aAc15d6Fd</t>
  </si>
  <si>
    <t>Duarte, Duncan and Werner</t>
  </si>
  <si>
    <t>Brettfurt</t>
  </si>
  <si>
    <t>henryjordan@gregory.org</t>
  </si>
  <si>
    <t>aDd171EB11C4cfc</t>
  </si>
  <si>
    <t>Aguilar</t>
  </si>
  <si>
    <t>Lawson, Fields and Colon</t>
  </si>
  <si>
    <t>South Virginiabury</t>
  </si>
  <si>
    <t>dsolis@ballard.net</t>
  </si>
  <si>
    <t>8744bE6af573DfE</t>
  </si>
  <si>
    <t>Ruiz, Underwood and Guerra</t>
  </si>
  <si>
    <t>Xavierland</t>
  </si>
  <si>
    <t>(927)415-6001</t>
  </si>
  <si>
    <t>arielhuynh@townsend.com</t>
  </si>
  <si>
    <t>3df9e606e3DD0Ac</t>
  </si>
  <si>
    <t>Ritter-Chang</t>
  </si>
  <si>
    <t>Priscillafurt</t>
  </si>
  <si>
    <t>613-755-9112x697</t>
  </si>
  <si>
    <t>mathewsaustin@simmons.net</t>
  </si>
  <si>
    <t>8189CCE3385dffA</t>
  </si>
  <si>
    <t>Rodney</t>
  </si>
  <si>
    <t>Blanchard</t>
  </si>
  <si>
    <t>Bruce, Delacruz and Freeman</t>
  </si>
  <si>
    <t>Andreaview</t>
  </si>
  <si>
    <t>904-131-2076</t>
  </si>
  <si>
    <t>maureen28@gross.biz</t>
  </si>
  <si>
    <t>4ac3FBBD6a53390</t>
  </si>
  <si>
    <t>Vega, Villarreal and Wheeler</t>
  </si>
  <si>
    <t>Sherylburgh</t>
  </si>
  <si>
    <t>425.493.0735</t>
  </si>
  <si>
    <t>wendy75@newman.org</t>
  </si>
  <si>
    <t>456DA0F5B196eBF</t>
  </si>
  <si>
    <t>Little-Lamb</t>
  </si>
  <si>
    <t>Levineville</t>
  </si>
  <si>
    <t>811-209-8997x308</t>
  </si>
  <si>
    <t>rojasgabriela@clarke.net</t>
  </si>
  <si>
    <t>5c4BC033ac4Efab</t>
  </si>
  <si>
    <t>Macias</t>
  </si>
  <si>
    <t>Nielsen, Macias and Webster</t>
  </si>
  <si>
    <t>West Seanborough</t>
  </si>
  <si>
    <t>001-776-128-9104</t>
  </si>
  <si>
    <t>lvasquez@webb.org</t>
  </si>
  <si>
    <t>1d3749Dc7ADfa2F</t>
  </si>
  <si>
    <t>Pope-Mckee</t>
  </si>
  <si>
    <t>Port Bethchester</t>
  </si>
  <si>
    <t>301-747-2921x5938</t>
  </si>
  <si>
    <t>rickmatthews@bowen.com</t>
  </si>
  <si>
    <t>cB4fDf2E1E9aaE8</t>
  </si>
  <si>
    <t>French Inc</t>
  </si>
  <si>
    <t>Sherritown</t>
  </si>
  <si>
    <t>760.828.8920x939</t>
  </si>
  <si>
    <t>collierchad@flowers-brown.com</t>
  </si>
  <si>
    <t>23a5F7fBcB5D4A3</t>
  </si>
  <si>
    <t>Diaz</t>
  </si>
  <si>
    <t>Rasmussen PLC</t>
  </si>
  <si>
    <t>Hernandezstad</t>
  </si>
  <si>
    <t>663-672-8987x372</t>
  </si>
  <si>
    <t>sergiobartlett@mcgrath.com</t>
  </si>
  <si>
    <t>a8232f3045ee0ae</t>
  </si>
  <si>
    <t>Gutierrez, Farley and Holden</t>
  </si>
  <si>
    <t>Jensenport</t>
  </si>
  <si>
    <t>828.376.7898x331</t>
  </si>
  <si>
    <t>imccullough@west.info</t>
  </si>
  <si>
    <t>3DF3d5d6c6E52FC</t>
  </si>
  <si>
    <t>Dana</t>
  </si>
  <si>
    <t>Gay</t>
  </si>
  <si>
    <t>Saunders LLC</t>
  </si>
  <si>
    <t>Cassandraport</t>
  </si>
  <si>
    <t>677.679.6978</t>
  </si>
  <si>
    <t>rebekahmays@holden.com</t>
  </si>
  <si>
    <t>9CB4A7Ad56F0cDe</t>
  </si>
  <si>
    <t>Connor</t>
  </si>
  <si>
    <t>Riley-Rosario</t>
  </si>
  <si>
    <t>Barbaraton</t>
  </si>
  <si>
    <t>+1-277-115-8144x13142</t>
  </si>
  <si>
    <t>grant47@kane-church.com</t>
  </si>
  <si>
    <t>4D7dF1Dc17Da25e</t>
  </si>
  <si>
    <t>Bradley, Gentry and Cameron</t>
  </si>
  <si>
    <t>Floresstad</t>
  </si>
  <si>
    <t>ianbeasley@saunders-rosales.com</t>
  </si>
  <si>
    <t>D7c287Dc216ff32</t>
  </si>
  <si>
    <t>Michael</t>
  </si>
  <si>
    <t>Benitez-Marquez</t>
  </si>
  <si>
    <t>Lake Gail</t>
  </si>
  <si>
    <t>(576)148-3154</t>
  </si>
  <si>
    <t>tristanaguilar@mccoy-douglas.biz</t>
  </si>
  <si>
    <t>57A2eD6Ac5Fafc6</t>
  </si>
  <si>
    <t>South Lawrence</t>
  </si>
  <si>
    <t>(111)620-4826</t>
  </si>
  <si>
    <t>ocastaneda@webb.com</t>
  </si>
  <si>
    <t>7a2cD31f7A2c545</t>
  </si>
  <si>
    <t>Norma</t>
  </si>
  <si>
    <t>Marquez-Faulkner</t>
  </si>
  <si>
    <t>Gallowaymouth</t>
  </si>
  <si>
    <t>001-298-685-5257x47766</t>
  </si>
  <si>
    <t>caitlinhubbard@proctor-mullins.com</t>
  </si>
  <si>
    <t>c298C3cF7cA2FDD</t>
  </si>
  <si>
    <t>Mclaughlin PLC</t>
  </si>
  <si>
    <t>Jeromeborough</t>
  </si>
  <si>
    <t>647-387-7923</t>
  </si>
  <si>
    <t>tinagates@lozano.com</t>
  </si>
  <si>
    <t>A92adFCEbAADCfb</t>
  </si>
  <si>
    <t>Ferguson, Suarez and Middleton</t>
  </si>
  <si>
    <t>Beverlyside</t>
  </si>
  <si>
    <t>001-251-128-2836</t>
  </si>
  <si>
    <t>leemitchell@nichols.com</t>
  </si>
  <si>
    <t>Ddc3E20EbDcBc7F</t>
  </si>
  <si>
    <t>Chung-Key</t>
  </si>
  <si>
    <t>Port Leonmouth</t>
  </si>
  <si>
    <t>001-492-570-6688x4962</t>
  </si>
  <si>
    <t>ukidd@dillon.com</t>
  </si>
  <si>
    <t>B833deAEfE0fCdb</t>
  </si>
  <si>
    <t>Roger</t>
  </si>
  <si>
    <t>Golden and Sons</t>
  </si>
  <si>
    <t>West Latashaside</t>
  </si>
  <si>
    <t>383.477.6324x7069</t>
  </si>
  <si>
    <t>pottsmiguel@crosby.com</t>
  </si>
  <si>
    <t>b6BA24Ae4EEbe4a</t>
  </si>
  <si>
    <t>Jerry</t>
  </si>
  <si>
    <t>Buck</t>
  </si>
  <si>
    <t>Oneal, Forbes and Chavez</t>
  </si>
  <si>
    <t>Silvaview</t>
  </si>
  <si>
    <t>328-685-0039x3285</t>
  </si>
  <si>
    <t>madison73@dennis-ellis.com</t>
  </si>
  <si>
    <t>2a55220cAfA8b65</t>
  </si>
  <si>
    <t>Riley, Thompson and Casey</t>
  </si>
  <si>
    <t>Lake Alexandra</t>
  </si>
  <si>
    <t>joannemcdonald@conrad-gutierrez.info</t>
  </si>
  <si>
    <t>ECD05B505Ba76ec</t>
  </si>
  <si>
    <t>Daniel Inc</t>
  </si>
  <si>
    <t>East Steven</t>
  </si>
  <si>
    <t>clogan@estes.com</t>
  </si>
  <si>
    <t>7DB5d6CE47C0fd2</t>
  </si>
  <si>
    <t>Krista</t>
  </si>
  <si>
    <t>Warner, Sexton and Reynolds</t>
  </si>
  <si>
    <t>West Karina</t>
  </si>
  <si>
    <t>(078)652-1321</t>
  </si>
  <si>
    <t>anaeaton@vazquez.com</t>
  </si>
  <si>
    <t>5E66598bD13e8e7</t>
  </si>
  <si>
    <t>Wilkerson-Barron</t>
  </si>
  <si>
    <t>Billberg</t>
  </si>
  <si>
    <t>611-535-5732</t>
  </si>
  <si>
    <t>cantrellcollin@knapp.info</t>
  </si>
  <si>
    <t>bE5a71E34feAE0D</t>
  </si>
  <si>
    <t>Combs-Reeves</t>
  </si>
  <si>
    <t>Lake Karenfurt</t>
  </si>
  <si>
    <t>001-300-079-0012x014</t>
  </si>
  <si>
    <t>crosbycaitlyn@sharp.biz</t>
  </si>
  <si>
    <t>Dd50fC3eF4F73bC</t>
  </si>
  <si>
    <t>Cuevas-Suarez</t>
  </si>
  <si>
    <t>South Mikayla</t>
  </si>
  <si>
    <t>435-568-6966</t>
  </si>
  <si>
    <t>sosalance@huynh.info</t>
  </si>
  <si>
    <t>bFAC3d409AB5CB2</t>
  </si>
  <si>
    <t>Winters, Cook and Preston</t>
  </si>
  <si>
    <t>Hayeston</t>
  </si>
  <si>
    <t>001-115-781-3358</t>
  </si>
  <si>
    <t>asoto@faulkner-bridges.com</t>
  </si>
  <si>
    <t>f3FB9ff4CEEA81b</t>
  </si>
  <si>
    <t>Mcbride, Wells and Mooney</t>
  </si>
  <si>
    <t>Port Angela</t>
  </si>
  <si>
    <t>235-386-6911</t>
  </si>
  <si>
    <t>alyssablackburn@mcmillan.com</t>
  </si>
  <si>
    <t>d7829bB6AB04cCB</t>
  </si>
  <si>
    <t>Charlene</t>
  </si>
  <si>
    <t>Carey Ltd</t>
  </si>
  <si>
    <t>North Cassandraborough</t>
  </si>
  <si>
    <t>001-754-177-2582</t>
  </si>
  <si>
    <t>zrivers@norman.net</t>
  </si>
  <si>
    <t>E460E6eE80f9d46</t>
  </si>
  <si>
    <t>Alexander Group</t>
  </si>
  <si>
    <t>Christensenborough</t>
  </si>
  <si>
    <t>200-285-5550x599</t>
  </si>
  <si>
    <t>benderrebecca@leon-dodson.com</t>
  </si>
  <si>
    <t>c5f6b6A9C3b7DDe</t>
  </si>
  <si>
    <t>Espinoza, Wade and Hood</t>
  </si>
  <si>
    <t>East Chris</t>
  </si>
  <si>
    <t>560-913-6288</t>
  </si>
  <si>
    <t>mirandamcfarland@woodard-kline.com</t>
  </si>
  <si>
    <t>071FB5bDeddED3e</t>
  </si>
  <si>
    <t>Cassie</t>
  </si>
  <si>
    <t>Hurley Ltd</t>
  </si>
  <si>
    <t>South Isaac</t>
  </si>
  <si>
    <t>(836)106-7704x0781</t>
  </si>
  <si>
    <t>ekirk@velazquez.com</t>
  </si>
  <si>
    <t>A5A664AFc5c958E</t>
  </si>
  <si>
    <t>Krause, Small and Rubio</t>
  </si>
  <si>
    <t>East Yesenia</t>
  </si>
  <si>
    <t>carolhernandez@hanson-foley.com</t>
  </si>
  <si>
    <t>6a0ACAe7A7cFd7E</t>
  </si>
  <si>
    <t>Horn Ltd</t>
  </si>
  <si>
    <t>East Traceymouth</t>
  </si>
  <si>
    <t>294-949-2014x47890</t>
  </si>
  <si>
    <t>rhull@hardin.com</t>
  </si>
  <si>
    <t>EDCBfBa71435d4D</t>
  </si>
  <si>
    <t>Olson, Guerra and Odonnell</t>
  </si>
  <si>
    <t>Elijahfort</t>
  </si>
  <si>
    <t>098.684.4321</t>
  </si>
  <si>
    <t>vangtaylor@shea.com</t>
  </si>
  <si>
    <t>c5abf7ACeB8a1De</t>
  </si>
  <si>
    <t>Bird-Wells</t>
  </si>
  <si>
    <t>Vincentfurt</t>
  </si>
  <si>
    <t>(197)286-2722x178</t>
  </si>
  <si>
    <t>dariuskeith@barron.org</t>
  </si>
  <si>
    <t>dB16EB7Effe4B5f</t>
  </si>
  <si>
    <t>Jensen-Hamilton</t>
  </si>
  <si>
    <t>Lake Isaacstad</t>
  </si>
  <si>
    <t>(552)634-6632x4299</t>
  </si>
  <si>
    <t>cassidy14@russo-stuart.com</t>
  </si>
  <si>
    <t>a19DA7A1fCa79d5</t>
  </si>
  <si>
    <t>Rubio</t>
  </si>
  <si>
    <t>Howe, May and Saunders</t>
  </si>
  <si>
    <t>Ralphbury</t>
  </si>
  <si>
    <t>(774)026-3725</t>
  </si>
  <si>
    <t>latkins@jimenez.biz</t>
  </si>
  <si>
    <t>D1fA32Dfc8369A8</t>
  </si>
  <si>
    <t>Newton, Trujillo and Wiley</t>
  </si>
  <si>
    <t>Kennethtown</t>
  </si>
  <si>
    <t>581.057.6836x739</t>
  </si>
  <si>
    <t>fchurch@baxter-daugherty.com</t>
  </si>
  <si>
    <t>79b632973dE38Bf</t>
  </si>
  <si>
    <t>Palmer-Aguilar</t>
  </si>
  <si>
    <t>Port Cheryl</t>
  </si>
  <si>
    <t>+1-144-511-6465x667</t>
  </si>
  <si>
    <t>riceerin@david.org</t>
  </si>
  <si>
    <t>10778bb483F1c0C</t>
  </si>
  <si>
    <t>Blankenship Ltd</t>
  </si>
  <si>
    <t>South Katelynton</t>
  </si>
  <si>
    <t>(126)344-6570x544</t>
  </si>
  <si>
    <t>baileyhardy@burton-brewer.com</t>
  </si>
  <si>
    <t>D04AC90f81a6150</t>
  </si>
  <si>
    <t>Hinton</t>
  </si>
  <si>
    <t>Wilkinson-Estrada</t>
  </si>
  <si>
    <t>New Steven</t>
  </si>
  <si>
    <t>001-658-468-2974x38149</t>
  </si>
  <si>
    <t>oconnorivan@robertson.org</t>
  </si>
  <si>
    <t>a3F6fb7F0cF2Fbe</t>
  </si>
  <si>
    <t>Williamson Inc</t>
  </si>
  <si>
    <t>Lake Tracy</t>
  </si>
  <si>
    <t>001-058-442-2449x85855</t>
  </si>
  <si>
    <t>twarren@wolfe.com</t>
  </si>
  <si>
    <t>68b42a3B12cbb73</t>
  </si>
  <si>
    <t>Stout-Castillo</t>
  </si>
  <si>
    <t>Darrenfurt</t>
  </si>
  <si>
    <t>611-543-7108</t>
  </si>
  <si>
    <t>glarsen@durham.com</t>
  </si>
  <si>
    <t>73CdFf7e8859bD0</t>
  </si>
  <si>
    <t>Alvarez and Sons</t>
  </si>
  <si>
    <t>Lake Jennifer</t>
  </si>
  <si>
    <t>chadwatts@moyer-nash.com</t>
  </si>
  <si>
    <t>Faa65Da3DB8A17d</t>
  </si>
  <si>
    <t>Villegas Group</t>
  </si>
  <si>
    <t>West Claytonmouth</t>
  </si>
  <si>
    <t>001-082-273-6869x925</t>
  </si>
  <si>
    <t>ysavage@lee.com</t>
  </si>
  <si>
    <t>6FE3aDBdC1BBDdE</t>
  </si>
  <si>
    <t>Silva, Mclaughlin and Haynes</t>
  </si>
  <si>
    <t>New Susanview</t>
  </si>
  <si>
    <t>789-388-3973x5555</t>
  </si>
  <si>
    <t>rebekahescobar@best.com</t>
  </si>
  <si>
    <t>8aA54b9BFBA0aD2</t>
  </si>
  <si>
    <t>Figueroa</t>
  </si>
  <si>
    <t>Donaldson LLC</t>
  </si>
  <si>
    <t>New Rayville</t>
  </si>
  <si>
    <t>914.526.4573x5640</t>
  </si>
  <si>
    <t>dwayne82@sheppard.com</t>
  </si>
  <si>
    <t>Ca907A9DDdE2126</t>
  </si>
  <si>
    <t>Jacobson and Sons</t>
  </si>
  <si>
    <t>East Stuart</t>
  </si>
  <si>
    <t>(964)499-1199</t>
  </si>
  <si>
    <t>isabella68@paul.com</t>
  </si>
  <si>
    <t>BeB4EE902dcE991</t>
  </si>
  <si>
    <t>Chavez-Jacobson</t>
  </si>
  <si>
    <t>Odonnellburgh</t>
  </si>
  <si>
    <t>820-139-0112x72258</t>
  </si>
  <si>
    <t>dicksonderek@bowen.com</t>
  </si>
  <si>
    <t>Eaf80AAe54E31EA</t>
  </si>
  <si>
    <t>Dalton, Massey and Woods</t>
  </si>
  <si>
    <t>New Jordanhaven</t>
  </si>
  <si>
    <t>(992)846-6232x92619</t>
  </si>
  <si>
    <t>ccurtis@ware-kelly.com</t>
  </si>
  <si>
    <t>ab7b2f257c7B3f3</t>
  </si>
  <si>
    <t>Dawson</t>
  </si>
  <si>
    <t>Cain, Drake and Mora</t>
  </si>
  <si>
    <t>North Logan</t>
  </si>
  <si>
    <t>001-949-830-3478</t>
  </si>
  <si>
    <t>arielroach@rivera.com</t>
  </si>
  <si>
    <t>0AfaB4ede8Fc6E7</t>
  </si>
  <si>
    <t>Corey</t>
  </si>
  <si>
    <t>Blackwell Ltd</t>
  </si>
  <si>
    <t>New Kara</t>
  </si>
  <si>
    <t>001-191-353-7628x2389</t>
  </si>
  <si>
    <t>carl90@munoz.org</t>
  </si>
  <si>
    <t>B7a9F9Aa35D4dcC</t>
  </si>
  <si>
    <t>Jones</t>
  </si>
  <si>
    <t>Leblanc Inc</t>
  </si>
  <si>
    <t>Bairdton</t>
  </si>
  <si>
    <t>659-553-3924</t>
  </si>
  <si>
    <t>nkennedy@bullock.com</t>
  </si>
  <si>
    <t>BA03c62Fd5Ffd6D</t>
  </si>
  <si>
    <t>Dawson-Clarke</t>
  </si>
  <si>
    <t>Ewingtown</t>
  </si>
  <si>
    <t>188-817-7878x4747</t>
  </si>
  <si>
    <t>comptonalejandra@summers.com</t>
  </si>
  <si>
    <t>dcbA216fC09255E</t>
  </si>
  <si>
    <t>Humphrey</t>
  </si>
  <si>
    <t>Sheppard-Chambers</t>
  </si>
  <si>
    <t>South Javierberg</t>
  </si>
  <si>
    <t>alexa87@levine-moyer.com</t>
  </si>
  <si>
    <t>BcA8aeaE335feB3</t>
  </si>
  <si>
    <t>Jefferson-Bray</t>
  </si>
  <si>
    <t>001-805-140-5254x3237</t>
  </si>
  <si>
    <t>mcintoshnichole@romero.com</t>
  </si>
  <si>
    <t>df7bcDDeE57A6B1</t>
  </si>
  <si>
    <t>Hendricks-Cline</t>
  </si>
  <si>
    <t>Lake Austin</t>
  </si>
  <si>
    <t>001-053-359-9856x32971</t>
  </si>
  <si>
    <t>prestonsmall@poole.com</t>
  </si>
  <si>
    <t>86DbFDB5DF753FE</t>
  </si>
  <si>
    <t>Jennings</t>
  </si>
  <si>
    <t>Curry, Peters and Thompson</t>
  </si>
  <si>
    <t>Kennedymouth</t>
  </si>
  <si>
    <t>737.954.1127x6943</t>
  </si>
  <si>
    <t>poncekerri@mason.net</t>
  </si>
  <si>
    <t>CDa47E8374AaAB4</t>
  </si>
  <si>
    <t>Lynn-Joyce</t>
  </si>
  <si>
    <t>Johnstonville</t>
  </si>
  <si>
    <t>(135)011-9753</t>
  </si>
  <si>
    <t>swansonkristie@alexander.com</t>
  </si>
  <si>
    <t>C3B6ab1b4Cb563d</t>
  </si>
  <si>
    <t>Holloway LLC</t>
  </si>
  <si>
    <t>Rowlandview</t>
  </si>
  <si>
    <t>940-629-0533x1254</t>
  </si>
  <si>
    <t>diane27@donaldson.com</t>
  </si>
  <si>
    <t>dA3738F8Fa334cE</t>
  </si>
  <si>
    <t>Hall Inc</t>
  </si>
  <si>
    <t>Port Kerriberg</t>
  </si>
  <si>
    <t>(107)026-9838</t>
  </si>
  <si>
    <t>wintersharry@sheppard.org</t>
  </si>
  <si>
    <t>5bA23ea0B3Dff46</t>
  </si>
  <si>
    <t>Bartlett-Hurley</t>
  </si>
  <si>
    <t>Hendrixport</t>
  </si>
  <si>
    <t>670-876-7637</t>
  </si>
  <si>
    <t>melodyvalenzuela@mcclain-potts.biz</t>
  </si>
  <si>
    <t>b2BDA178e8DDE2c</t>
  </si>
  <si>
    <t>Oscar</t>
  </si>
  <si>
    <t>Hayden, Woodard and Arnold</t>
  </si>
  <si>
    <t>Matthewfurt</t>
  </si>
  <si>
    <t>ichang@schmitt.com</t>
  </si>
  <si>
    <t>BCed6Bc778E0952</t>
  </si>
  <si>
    <t>Vasquez, Bean and Ashley</t>
  </si>
  <si>
    <t>Diazberg</t>
  </si>
  <si>
    <t>748.930.8683</t>
  </si>
  <si>
    <t>opittman@franklin.net</t>
  </si>
  <si>
    <t>8A0bF0cdCD3D5Cf</t>
  </si>
  <si>
    <t>Downs Ltd</t>
  </si>
  <si>
    <t>Port Stanleyland</t>
  </si>
  <si>
    <t>(604)820-0623x253</t>
  </si>
  <si>
    <t>shieldsmicheal@cameron.com</t>
  </si>
  <si>
    <t>f0db3AD5175FBef</t>
  </si>
  <si>
    <t>Kathryn</t>
  </si>
  <si>
    <t>Curtis and Sons</t>
  </si>
  <si>
    <t>Bondshire</t>
  </si>
  <si>
    <t>640-161-7829x0030</t>
  </si>
  <si>
    <t>cball@sanchez.org</t>
  </si>
  <si>
    <t>A61Fe3B9a6Ddb77</t>
  </si>
  <si>
    <t>Diaz-Nunez</t>
  </si>
  <si>
    <t>Darrellstad</t>
  </si>
  <si>
    <t>001-723-512-6897x7874</t>
  </si>
  <si>
    <t>angela47@wang-klein.com</t>
  </si>
  <si>
    <t>D50D23abB640878</t>
  </si>
  <si>
    <t>Gibson-Shepard</t>
  </si>
  <si>
    <t>West Luketon</t>
  </si>
  <si>
    <t>(843)059-8343</t>
  </si>
  <si>
    <t>hallsusan@nelson-joseph.com</t>
  </si>
  <si>
    <t>48Cd14bdBD2c719</t>
  </si>
  <si>
    <t>Braun and Sons</t>
  </si>
  <si>
    <t>Loweryfort</t>
  </si>
  <si>
    <t>001-793-114-4619</t>
  </si>
  <si>
    <t>farleydeanna@richards.net</t>
  </si>
  <si>
    <t>1EcEdAD14BC7E8F</t>
  </si>
  <si>
    <t>Pham Group</t>
  </si>
  <si>
    <t>Nicolemouth</t>
  </si>
  <si>
    <t>jordan52@bauer.com</t>
  </si>
  <si>
    <t>26BAc4E2D7f2e1c</t>
  </si>
  <si>
    <t>Andre</t>
  </si>
  <si>
    <t>Rivas</t>
  </si>
  <si>
    <t>Pittman, Barry and Mcintyre</t>
  </si>
  <si>
    <t>North Rose</t>
  </si>
  <si>
    <t>(537)213-7817x284</t>
  </si>
  <si>
    <t>gabriela37@stout.com</t>
  </si>
  <si>
    <t>f63cA54Cbf5BeB8</t>
  </si>
  <si>
    <t>Ritter, Spence and Kennedy</t>
  </si>
  <si>
    <t>Branchtown</t>
  </si>
  <si>
    <t>001-950-344-0425x59543</t>
  </si>
  <si>
    <t>lauriespears@li.biz</t>
  </si>
  <si>
    <t>F792b8C8AcaF06B</t>
  </si>
  <si>
    <t>Hamilton-Wolfe</t>
  </si>
  <si>
    <t>West Katieville</t>
  </si>
  <si>
    <t>bradley41@hampton.info</t>
  </si>
  <si>
    <t>9603dDDBD6cb1bF</t>
  </si>
  <si>
    <t>Monroe</t>
  </si>
  <si>
    <t>Sawyer-Abbott</t>
  </si>
  <si>
    <t>New Rachaelshire</t>
  </si>
  <si>
    <t>804-426-1894x4548</t>
  </si>
  <si>
    <t>claudia31@hale.com</t>
  </si>
  <si>
    <t>30e4F39fCD9d4bC</t>
  </si>
  <si>
    <t>Robertson-Hines</t>
  </si>
  <si>
    <t>West Graceburgh</t>
  </si>
  <si>
    <t>(731)321-8580</t>
  </si>
  <si>
    <t>qwalters@farley.com</t>
  </si>
  <si>
    <t>3Af7F72CDC1f11C</t>
  </si>
  <si>
    <t>Young</t>
  </si>
  <si>
    <t>Perez PLC</t>
  </si>
  <si>
    <t>Lake Eddiebury</t>
  </si>
  <si>
    <t>568-937-7673x03705</t>
  </si>
  <si>
    <t>judith27@peterson-powers.com</t>
  </si>
  <si>
    <t>8851Fa8DC620FD9</t>
  </si>
  <si>
    <t>Natasha</t>
  </si>
  <si>
    <t>Zamora Ltd</t>
  </si>
  <si>
    <t>Jeromefurt</t>
  </si>
  <si>
    <t>max72@pena.biz</t>
  </si>
  <si>
    <t>d11c4A1F8a7f5f7</t>
  </si>
  <si>
    <t>Nixon</t>
  </si>
  <si>
    <t>Wong, Buckley and Cannon</t>
  </si>
  <si>
    <t>Lake Allisonchester</t>
  </si>
  <si>
    <t>001-488-308-5749x65549</t>
  </si>
  <si>
    <t>forbesroberta@dennis-macias.com</t>
  </si>
  <si>
    <t>Ff0635FfE887833</t>
  </si>
  <si>
    <t>Kidd</t>
  </si>
  <si>
    <t>Fischer-Norman</t>
  </si>
  <si>
    <t>New Ernestbury</t>
  </si>
  <si>
    <t>(551)552-7009</t>
  </si>
  <si>
    <t>rsoto@barrett.net</t>
  </si>
  <si>
    <t>EF7475629Ef0f8b</t>
  </si>
  <si>
    <t>Osborne</t>
  </si>
  <si>
    <t>Carlson-Buck</t>
  </si>
  <si>
    <t>New Edward</t>
  </si>
  <si>
    <t>+1-856-597-4305x9585</t>
  </si>
  <si>
    <t>loganbarron@frost.com</t>
  </si>
  <si>
    <t>aFD75E96E9a3d4e</t>
  </si>
  <si>
    <t>Shepherd-Sherman</t>
  </si>
  <si>
    <t>Carlyside</t>
  </si>
  <si>
    <t>173-554-4085x7863</t>
  </si>
  <si>
    <t>aberg@sawyer-kim.biz</t>
  </si>
  <si>
    <t>F7fE6E0FbE700A6</t>
  </si>
  <si>
    <t>Erickson</t>
  </si>
  <si>
    <t>Spencer, Good and Abbott</t>
  </si>
  <si>
    <t>North Herbert</t>
  </si>
  <si>
    <t>501-271-7883</t>
  </si>
  <si>
    <t>danielhiggins@noble.info</t>
  </si>
  <si>
    <t>f7499ED48026efa</t>
  </si>
  <si>
    <t>Christopher</t>
  </si>
  <si>
    <t>Douglas</t>
  </si>
  <si>
    <t>Riddle Inc</t>
  </si>
  <si>
    <t>Hunterborough</t>
  </si>
  <si>
    <t>epierce@ray.com</t>
  </si>
  <si>
    <t>a6B7BCABae4Aa10</t>
  </si>
  <si>
    <t>Townsend</t>
  </si>
  <si>
    <t>Cobb, Joseph and Singleton</t>
  </si>
  <si>
    <t>South Jeremy</t>
  </si>
  <si>
    <t>123-335-1098x38176</t>
  </si>
  <si>
    <t>alexjackson@barron-mcneil.com</t>
  </si>
  <si>
    <t>32B7A0Fa103c698</t>
  </si>
  <si>
    <t>Harrington, Carr and Stanton</t>
  </si>
  <si>
    <t>Laurachester</t>
  </si>
  <si>
    <t>(555)257-9307</t>
  </si>
  <si>
    <t>beasleyjoel@rasmussen-guerrero.info</t>
  </si>
  <si>
    <t>cfaCBbdfC99A616</t>
  </si>
  <si>
    <t>Combs Inc</t>
  </si>
  <si>
    <t>Knappstad</t>
  </si>
  <si>
    <t>502.462.9121x418</t>
  </si>
  <si>
    <t>rpham@hawkins-hayes.com</t>
  </si>
  <si>
    <t>814C1Be57CBCdeD</t>
  </si>
  <si>
    <t>Riddle LLC</t>
  </si>
  <si>
    <t>Millsland</t>
  </si>
  <si>
    <t>788.642.2058</t>
  </si>
  <si>
    <t>mccartynicholas@bowers.com</t>
  </si>
  <si>
    <t>D0cc89bac5fA9bB</t>
  </si>
  <si>
    <t>Mcconnell-Kidd</t>
  </si>
  <si>
    <t>West Tanyafurt</t>
  </si>
  <si>
    <t>(281)138-8576x11080</t>
  </si>
  <si>
    <t>sknapp@trujillo.biz</t>
  </si>
  <si>
    <t>46e7Ae11DABf3cF</t>
  </si>
  <si>
    <t>Floyd-Acosta</t>
  </si>
  <si>
    <t>West Michealport</t>
  </si>
  <si>
    <t>466-282-4922x396</t>
  </si>
  <si>
    <t>stevensonsteven@day-middleton.com</t>
  </si>
  <si>
    <t>716EfC3d22bb3f4</t>
  </si>
  <si>
    <t>Freeman-Murphy</t>
  </si>
  <si>
    <t>Eileentown</t>
  </si>
  <si>
    <t>272-681-3082</t>
  </si>
  <si>
    <t>yorkherbert@burnett.net</t>
  </si>
  <si>
    <t>ee5Da0fCA1BdDcb</t>
  </si>
  <si>
    <t>Natalie</t>
  </si>
  <si>
    <t>Hutchinson and Sons</t>
  </si>
  <si>
    <t>East Carolynport</t>
  </si>
  <si>
    <t>486.012.5303x67031</t>
  </si>
  <si>
    <t>gbuckley@chavez.com</t>
  </si>
  <si>
    <t>80299d79EBDdfEa</t>
  </si>
  <si>
    <t>Salinas PLC</t>
  </si>
  <si>
    <t>North Donaldborough</t>
  </si>
  <si>
    <t>+1-850-697-1448x913</t>
  </si>
  <si>
    <t>junderwood@thompson.info</t>
  </si>
  <si>
    <t>C5d3A983dE8B7Af</t>
  </si>
  <si>
    <t>Morrow</t>
  </si>
  <si>
    <t>Cain-Key</t>
  </si>
  <si>
    <t>Gavinmouth</t>
  </si>
  <si>
    <t>(364)863-0943</t>
  </si>
  <si>
    <t>obright@shah.org</t>
  </si>
  <si>
    <t>F951d0d9d5fa400</t>
  </si>
  <si>
    <t>Cesar</t>
  </si>
  <si>
    <t>Hines</t>
  </si>
  <si>
    <t>Crosby and Sons</t>
  </si>
  <si>
    <t>New Amandafurt</t>
  </si>
  <si>
    <t>825-895-7899x31851</t>
  </si>
  <si>
    <t>csilva@morales.com</t>
  </si>
  <si>
    <t>662221D2eb1A79b</t>
  </si>
  <si>
    <t>Spence, Hendrix and Singh</t>
  </si>
  <si>
    <t>Lake Jasminchester</t>
  </si>
  <si>
    <t>748-888-8639x940</t>
  </si>
  <si>
    <t>alexlynn@gilmore-chang.biz</t>
  </si>
  <si>
    <t>8D60704B7bF441F</t>
  </si>
  <si>
    <t>Griffith</t>
  </si>
  <si>
    <t>Ortiz, Cannon and Leonard</t>
  </si>
  <si>
    <t>Mckenziebury</t>
  </si>
  <si>
    <t>gcarter@underwood.biz</t>
  </si>
  <si>
    <t>D41318e62Bc6C2B</t>
  </si>
  <si>
    <t>Pratt</t>
  </si>
  <si>
    <t>Bright PLC</t>
  </si>
  <si>
    <t>East Lee</t>
  </si>
  <si>
    <t>harrellgilbert@trujillo-henderson.com</t>
  </si>
  <si>
    <t>5E1A0Cd772d3CbF</t>
  </si>
  <si>
    <t>Leach</t>
  </si>
  <si>
    <t>Glover Inc</t>
  </si>
  <si>
    <t>South Meaganstad</t>
  </si>
  <si>
    <t>001-939-978-0544</t>
  </si>
  <si>
    <t>arellanoronald@huff-cantu.com</t>
  </si>
  <si>
    <t>c7C71FF0b8EEdDf</t>
  </si>
  <si>
    <t>Edwin</t>
  </si>
  <si>
    <t>Salazar, Evans and Mccullough</t>
  </si>
  <si>
    <t>Tranmouth</t>
  </si>
  <si>
    <t>+1-131-700-9716x77924</t>
  </si>
  <si>
    <t>blevinsjerome@peterson-padilla.com</t>
  </si>
  <si>
    <t>3eC1Bfd767484E2</t>
  </si>
  <si>
    <t>Tran and Sons</t>
  </si>
  <si>
    <t>Acevedobury</t>
  </si>
  <si>
    <t>(334)568-8298x757</t>
  </si>
  <si>
    <t>rick08@shepard.com</t>
  </si>
  <si>
    <t>bC9F8AFab72bc38</t>
  </si>
  <si>
    <t>Bean-Trevino</t>
  </si>
  <si>
    <t>Laurenbury</t>
  </si>
  <si>
    <t>454.273.7864</t>
  </si>
  <si>
    <t>rowlandjeremy@romero.com</t>
  </si>
  <si>
    <t>cea58DbCC456e99</t>
  </si>
  <si>
    <t>Chan</t>
  </si>
  <si>
    <t>Richards-Rush</t>
  </si>
  <si>
    <t>Lake Katelynview</t>
  </si>
  <si>
    <t>(420)979-3793x3491</t>
  </si>
  <si>
    <t>eileenwhitehead@patterson.com</t>
  </si>
  <si>
    <t>5efD4ABe77bc9e7</t>
  </si>
  <si>
    <t>Byrd and Sons</t>
  </si>
  <si>
    <t>West Mariah</t>
  </si>
  <si>
    <t>(032)386-1228</t>
  </si>
  <si>
    <t>rebekah14@luna.biz</t>
  </si>
  <si>
    <t>F02b1bB2CEB0F5C</t>
  </si>
  <si>
    <t>Strong-Pierce</t>
  </si>
  <si>
    <t>West Jeff</t>
  </si>
  <si>
    <t>480.463.9446x04739</t>
  </si>
  <si>
    <t>wayne68@wilkins-gould.com</t>
  </si>
  <si>
    <t>d144aeCa5F769CE</t>
  </si>
  <si>
    <t>Cochran-Fitzpatrick</t>
  </si>
  <si>
    <t>Kristiville</t>
  </si>
  <si>
    <t>410-006-6377</t>
  </si>
  <si>
    <t>lambrobin@bowers-marks.com</t>
  </si>
  <si>
    <t>5080F7aAbFdf2b2</t>
  </si>
  <si>
    <t>Rush LLC</t>
  </si>
  <si>
    <t>New Mitchellview</t>
  </si>
  <si>
    <t>+1-750-216-6997x48025</t>
  </si>
  <si>
    <t>margaret64@ponce.org</t>
  </si>
  <si>
    <t>7F7e68Af94db6de</t>
  </si>
  <si>
    <t>Newton Group</t>
  </si>
  <si>
    <t>Sawyerstad</t>
  </si>
  <si>
    <t>+1-396-095-5094x0167</t>
  </si>
  <si>
    <t>tinahatfield@sims.biz</t>
  </si>
  <si>
    <t>c28715c2b7D9D48</t>
  </si>
  <si>
    <t>Jennings-Deleon</t>
  </si>
  <si>
    <t>Hendricksmouth</t>
  </si>
  <si>
    <t>(376)341-8953x37239</t>
  </si>
  <si>
    <t>baldwinalexander@lamb-thomas.com</t>
  </si>
  <si>
    <t>CEF4632DAEd6EB0</t>
  </si>
  <si>
    <t>Suarez-Lewis</t>
  </si>
  <si>
    <t>East Geraldberg</t>
  </si>
  <si>
    <t>810.507.7664</t>
  </si>
  <si>
    <t>cbenitez@suarez.org</t>
  </si>
  <si>
    <t>EfFEf6a323b3DFA</t>
  </si>
  <si>
    <t>Sherman</t>
  </si>
  <si>
    <t>Cross-Harding</t>
  </si>
  <si>
    <t>Hendrickschester</t>
  </si>
  <si>
    <t>oneillcaitlyn@mcclure.org</t>
  </si>
  <si>
    <t>Dc7EFFe6eEd2C5A</t>
  </si>
  <si>
    <t>Hood Inc</t>
  </si>
  <si>
    <t>East Benjaminville</t>
  </si>
  <si>
    <t>810-345-3623x2181</t>
  </si>
  <si>
    <t>madelinefisher@mccann.com</t>
  </si>
  <si>
    <t>Cc34F6F64D48BDF</t>
  </si>
  <si>
    <t>Garrison, Mathis and Glass</t>
  </si>
  <si>
    <t>Cindyberg</t>
  </si>
  <si>
    <t>001-126-163-4317x834</t>
  </si>
  <si>
    <t>terri64@mcclain.com</t>
  </si>
  <si>
    <t>cff7B1a7DfAfe2B</t>
  </si>
  <si>
    <t>Schaefer-Goodman</t>
  </si>
  <si>
    <t>Mcclainbury</t>
  </si>
  <si>
    <t>916-871-3245</t>
  </si>
  <si>
    <t>maddoxmonica@hoover-hayes.info</t>
  </si>
  <si>
    <t>fC9Ff6cF9b3185a</t>
  </si>
  <si>
    <t>Carey</t>
  </si>
  <si>
    <t>Valentine, Hubbard and Haynes</t>
  </si>
  <si>
    <t>Dawnfurt</t>
  </si>
  <si>
    <t>339-360-1919x80449</t>
  </si>
  <si>
    <t>jake86@morgan-bender.info</t>
  </si>
  <si>
    <t>8c293db36f8c733</t>
  </si>
  <si>
    <t>Ball and Sons</t>
  </si>
  <si>
    <t>Lake Tashaport</t>
  </si>
  <si>
    <t>761.869.2824x718</t>
  </si>
  <si>
    <t>klawson@newman.com</t>
  </si>
  <si>
    <t>54CCFE6ef58c09B</t>
  </si>
  <si>
    <t>Micheal</t>
  </si>
  <si>
    <t>Edwards-Gomez</t>
  </si>
  <si>
    <t>Gentrymouth</t>
  </si>
  <si>
    <t>001-163-358-9094x130</t>
  </si>
  <si>
    <t>sheaangelica@olsen-gray.com</t>
  </si>
  <si>
    <t>7ACeDBF509A10B4</t>
  </si>
  <si>
    <t>Mendez</t>
  </si>
  <si>
    <t>Freeman LLC</t>
  </si>
  <si>
    <t>Port Alyssa</t>
  </si>
  <si>
    <t>(866)492-6835x03017</t>
  </si>
  <si>
    <t>ylewis@hays.info</t>
  </si>
  <si>
    <t>AacaB6cad6a2c69</t>
  </si>
  <si>
    <t>Maldonado-Webb</t>
  </si>
  <si>
    <t>Port Debra</t>
  </si>
  <si>
    <t>001-370-803-4515x546</t>
  </si>
  <si>
    <t>isaachogan@patrick.com</t>
  </si>
  <si>
    <t>6ED19aad3BdDE89</t>
  </si>
  <si>
    <t>Mccoy</t>
  </si>
  <si>
    <t>Vazquez Inc</t>
  </si>
  <si>
    <t>South Sheilaberg</t>
  </si>
  <si>
    <t>001-533-429-5145x42861</t>
  </si>
  <si>
    <t>dominic94@mcdonald.info</t>
  </si>
  <si>
    <t>dC26cDe880F3Cf7</t>
  </si>
  <si>
    <t>Hartman</t>
  </si>
  <si>
    <t>Mcknight-Giles</t>
  </si>
  <si>
    <t>Perryville</t>
  </si>
  <si>
    <t>001-986-894-8752x738</t>
  </si>
  <si>
    <t>michaela64@schaefer.com</t>
  </si>
  <si>
    <t>fEcbd39000a28F1</t>
  </si>
  <si>
    <t>Cohen</t>
  </si>
  <si>
    <t>Deleon, Mccarty and Terry</t>
  </si>
  <si>
    <t>Ibarratown</t>
  </si>
  <si>
    <t>castroalex@lane-wiley.com</t>
  </si>
  <si>
    <t>F87E67b330836fA</t>
  </si>
  <si>
    <t>Giles-Villarreal</t>
  </si>
  <si>
    <t>132.056.4203x5427</t>
  </si>
  <si>
    <t>ubolton@avila.com</t>
  </si>
  <si>
    <t>EdEdEAF8Dcc0dfa</t>
  </si>
  <si>
    <t>Velasquez</t>
  </si>
  <si>
    <t>Rowland, Cole and Brooks</t>
  </si>
  <si>
    <t>Lake Jeffbury</t>
  </si>
  <si>
    <t>001-518-963-7489x967</t>
  </si>
  <si>
    <t>bhuffman@alvarado.org</t>
  </si>
  <si>
    <t>6FfDBdaB1Ff440C</t>
  </si>
  <si>
    <t>Zuniga</t>
  </si>
  <si>
    <t>Mccarty Ltd</t>
  </si>
  <si>
    <t>Tracytown</t>
  </si>
  <si>
    <t>689.851.6741</t>
  </si>
  <si>
    <t>manuelgeorge@hogan.com</t>
  </si>
  <si>
    <t>2B65aBC44ceA272</t>
  </si>
  <si>
    <t>Wilcox, Carroll and James</t>
  </si>
  <si>
    <t>Chanborough</t>
  </si>
  <si>
    <t>ariel88@stevens.net</t>
  </si>
  <si>
    <t>1eB174E4ffaE708</t>
  </si>
  <si>
    <t>Trevino Ltd</t>
  </si>
  <si>
    <t>Port Tim</t>
  </si>
  <si>
    <t>+1-193-060-4099x1470</t>
  </si>
  <si>
    <t>hayden87@tate.com</t>
  </si>
  <si>
    <t>e3c45E3E4FcCeA0</t>
  </si>
  <si>
    <t>Frey-Reynolds</t>
  </si>
  <si>
    <t>813.229.9757x58288</t>
  </si>
  <si>
    <t>matthewmccann@santos.com</t>
  </si>
  <si>
    <t>df55EdA3cBCAF76</t>
  </si>
  <si>
    <t>Bowman</t>
  </si>
  <si>
    <t>Benjamin-Kelly</t>
  </si>
  <si>
    <t>Port Jeremy</t>
  </si>
  <si>
    <t>866.891.0113x7184</t>
  </si>
  <si>
    <t>wyatt97@garza.com</t>
  </si>
  <si>
    <t>208055eD4fEb05D</t>
  </si>
  <si>
    <t>Charles Group</t>
  </si>
  <si>
    <t>East Emma</t>
  </si>
  <si>
    <t>(763)137-0832x690</t>
  </si>
  <si>
    <t>glovereduardo@everett.biz</t>
  </si>
  <si>
    <t>faF03D51fef9128</t>
  </si>
  <si>
    <t>Paceberg</t>
  </si>
  <si>
    <t>(673)170-7064x965</t>
  </si>
  <si>
    <t>kaitlin99@maynard.com</t>
  </si>
  <si>
    <t>Bc6EB534Fb61B39</t>
  </si>
  <si>
    <t>Decker</t>
  </si>
  <si>
    <t>Pham-Arnold</t>
  </si>
  <si>
    <t>Pearsonville</t>
  </si>
  <si>
    <t>+1-152-922-5386x4525</t>
  </si>
  <si>
    <t>ogilmore@long.com</t>
  </si>
  <si>
    <t>464d7A4111c6c1E</t>
  </si>
  <si>
    <t>Ethan</t>
  </si>
  <si>
    <t>Lynn and Sons</t>
  </si>
  <si>
    <t>West Bailey</t>
  </si>
  <si>
    <t>388-002-7080</t>
  </si>
  <si>
    <t>debbieknight@fuentes.com</t>
  </si>
  <si>
    <t>A2bAa723D8E27Ee</t>
  </si>
  <si>
    <t>Patel</t>
  </si>
  <si>
    <t>Schultz and Sons</t>
  </si>
  <si>
    <t>New Danielport</t>
  </si>
  <si>
    <t>329.612.8560</t>
  </si>
  <si>
    <t>doriswalls@bartlett.com</t>
  </si>
  <si>
    <t>ae334B81B76cFD2</t>
  </si>
  <si>
    <t>Amy</t>
  </si>
  <si>
    <t>Mckay-Hansen</t>
  </si>
  <si>
    <t>(392)936-9100</t>
  </si>
  <si>
    <t>candace56@ibarra-bird.info</t>
  </si>
  <si>
    <t>f7E6886FD2e1f5a</t>
  </si>
  <si>
    <t>Castillo</t>
  </si>
  <si>
    <t>Browning, Fitzpatrick and Benton</t>
  </si>
  <si>
    <t>West Ellen</t>
  </si>
  <si>
    <t>(927)325-4936x23547</t>
  </si>
  <si>
    <t>fmckee@vaughan-spencer.net</t>
  </si>
  <si>
    <t>3A9eFaCe6efbaEd</t>
  </si>
  <si>
    <t>Watkins, Ramirez and English</t>
  </si>
  <si>
    <t>Reeseville</t>
  </si>
  <si>
    <t>555.452.0608x620</t>
  </si>
  <si>
    <t>darrenespinoza@conner.info</t>
  </si>
  <si>
    <t>F9defC2B8cEBA63</t>
  </si>
  <si>
    <t>West Savannahburgh</t>
  </si>
  <si>
    <t>001-195-532-0285</t>
  </si>
  <si>
    <t>heathshirley@porter.org</t>
  </si>
  <si>
    <t>94cceEcfd1Bdde8</t>
  </si>
  <si>
    <t>Mckinney PLC</t>
  </si>
  <si>
    <t>Spearsburgh</t>
  </si>
  <si>
    <t>pedro68@reese-gonzalez.net</t>
  </si>
  <si>
    <t>BEeDBC92eFD6ee3</t>
  </si>
  <si>
    <t>Rick</t>
  </si>
  <si>
    <t>Faulkner</t>
  </si>
  <si>
    <t>Meyers Ltd</t>
  </si>
  <si>
    <t>Jerrymouth</t>
  </si>
  <si>
    <t>577-371-0397</t>
  </si>
  <si>
    <t>isaacduncan@blair.com</t>
  </si>
  <si>
    <t>EEdeca779CB3Be9</t>
  </si>
  <si>
    <t>Virginia</t>
  </si>
  <si>
    <t>Li</t>
  </si>
  <si>
    <t>Salazar-Daugherty</t>
  </si>
  <si>
    <t>Frostbury</t>
  </si>
  <si>
    <t>828.482.6804x122</t>
  </si>
  <si>
    <t>jeannechavez@jordan-vargas.biz</t>
  </si>
  <si>
    <t>DA8bBeAEf08Ca22</t>
  </si>
  <si>
    <t>Willis-Clarke</t>
  </si>
  <si>
    <t>East Devin</t>
  </si>
  <si>
    <t>(315)017-2011x553</t>
  </si>
  <si>
    <t>mckenziecristian@pollard.com</t>
  </si>
  <si>
    <t>F3603661F39eAE0</t>
  </si>
  <si>
    <t>Mullen Ltd</t>
  </si>
  <si>
    <t>North Ellen</t>
  </si>
  <si>
    <t>351.617.4405</t>
  </si>
  <si>
    <t>gibbsjason@hodges.com</t>
  </si>
  <si>
    <t>fEd696ee8D38c99</t>
  </si>
  <si>
    <t>Roy PLC</t>
  </si>
  <si>
    <t>East Terri</t>
  </si>
  <si>
    <t>426.947.5166x5662</t>
  </si>
  <si>
    <t>mcphersonmallory@hodge.net</t>
  </si>
  <si>
    <t>12DACDcB2C13E88</t>
  </si>
  <si>
    <t>Riddle</t>
  </si>
  <si>
    <t>Clarke, Raymond and Little</t>
  </si>
  <si>
    <t>North Janetton</t>
  </si>
  <si>
    <t>(292)772-9918</t>
  </si>
  <si>
    <t>fernandezkristi@matthews-ballard.com</t>
  </si>
  <si>
    <t>29f0D7dBdef8b72</t>
  </si>
  <si>
    <t>Barron</t>
  </si>
  <si>
    <t>Rowland-Chapman</t>
  </si>
  <si>
    <t>Ralphchester</t>
  </si>
  <si>
    <t>001-991-926-7565x4855</t>
  </si>
  <si>
    <t>copelandkirk@gomez-forbes.com</t>
  </si>
  <si>
    <t>CCEEC4C82f90AF5</t>
  </si>
  <si>
    <t>Navarro-Jarvis</t>
  </si>
  <si>
    <t>Wallton</t>
  </si>
  <si>
    <t>452.882.7775</t>
  </si>
  <si>
    <t>shannonlogan@collins.org</t>
  </si>
  <si>
    <t>92F034ba08d300f</t>
  </si>
  <si>
    <t>Banks-Woodard</t>
  </si>
  <si>
    <t>Spenceton</t>
  </si>
  <si>
    <t>(738)015-8644</t>
  </si>
  <si>
    <t>probbins@powell-david.com</t>
  </si>
  <si>
    <t>d35d7832881aEF2</t>
  </si>
  <si>
    <t>Ali Inc</t>
  </si>
  <si>
    <t>liulauren@lindsey.biz</t>
  </si>
  <si>
    <t>de0d74D6faC29A9</t>
  </si>
  <si>
    <t>Moreno, Todd and Obrien</t>
  </si>
  <si>
    <t>Jodystad</t>
  </si>
  <si>
    <t>(979)348-5414x137</t>
  </si>
  <si>
    <t>curtisbilly@cherry-werner.info</t>
  </si>
  <si>
    <t>CeA1CDF1b2e5da9</t>
  </si>
  <si>
    <t>Douglas Group</t>
  </si>
  <si>
    <t>Emilyburgh</t>
  </si>
  <si>
    <t>158-765-0651x582</t>
  </si>
  <si>
    <t>lhatfield@dawson.info</t>
  </si>
  <si>
    <t>A2f0E2B21C50bDc</t>
  </si>
  <si>
    <t>Vang, Sloan and Harper</t>
  </si>
  <si>
    <t>North Tim</t>
  </si>
  <si>
    <t>(466)387-6327</t>
  </si>
  <si>
    <t>shelly79@rivers-solis.com</t>
  </si>
  <si>
    <t>dfFaddffc0AafbC</t>
  </si>
  <si>
    <t>Novak</t>
  </si>
  <si>
    <t>Marshall, Quinn and Sanford</t>
  </si>
  <si>
    <t>Bakerhaven</t>
  </si>
  <si>
    <t>(613)998-6364</t>
  </si>
  <si>
    <t>isaiah02@beck.com</t>
  </si>
  <si>
    <t>7eB1eb3bD6a641b</t>
  </si>
  <si>
    <t>Sergio</t>
  </si>
  <si>
    <t>Ayers</t>
  </si>
  <si>
    <t>Avila-Tyler</t>
  </si>
  <si>
    <t>Vickiefurt</t>
  </si>
  <si>
    <t>(102)267-5690</t>
  </si>
  <si>
    <t>petersonmiguel@moss.biz</t>
  </si>
  <si>
    <t>dD0EC1e6D50ec2f</t>
  </si>
  <si>
    <t>Isaac</t>
  </si>
  <si>
    <t>Perez-Barron</t>
  </si>
  <si>
    <t>New Jaredmouth</t>
  </si>
  <si>
    <t>806-065-4290</t>
  </si>
  <si>
    <t>mckenziecasey@riley.com</t>
  </si>
  <si>
    <t>22ddbdB8dfafDDf</t>
  </si>
  <si>
    <t>Sampson</t>
  </si>
  <si>
    <t>Rowland, Roberson and Davies</t>
  </si>
  <si>
    <t>(234)920-4994x313</t>
  </si>
  <si>
    <t>evelyn89@mcdonald-molina.com</t>
  </si>
  <si>
    <t>CfAdCDbF8F4aA2e</t>
  </si>
  <si>
    <t>Briggs</t>
  </si>
  <si>
    <t>Wolf Ltd</t>
  </si>
  <si>
    <t>Burchborough</t>
  </si>
  <si>
    <t>905.896.7696</t>
  </si>
  <si>
    <t>ireilly@raymond-gonzalez.org</t>
  </si>
  <si>
    <t>ffaBE254CFF9A37</t>
  </si>
  <si>
    <t>Rasmussen and Sons</t>
  </si>
  <si>
    <t>Jimfurt</t>
  </si>
  <si>
    <t>388.951.1595x7598</t>
  </si>
  <si>
    <t>karlamartinez@zavala-terry.com</t>
  </si>
  <si>
    <t>75e1B0ECAD06F60</t>
  </si>
  <si>
    <t>Ballard Inc</t>
  </si>
  <si>
    <t>Wallschester</t>
  </si>
  <si>
    <t>(837)887-4976x23484</t>
  </si>
  <si>
    <t>nobleharold@lawrence-christensen.com</t>
  </si>
  <si>
    <t>eCE0D2bAeB9e1b3</t>
  </si>
  <si>
    <t>Friedman Inc</t>
  </si>
  <si>
    <t>Hubertown</t>
  </si>
  <si>
    <t>263.417.8044x28019</t>
  </si>
  <si>
    <t>roberta83@patrick-holden.com</t>
  </si>
  <si>
    <t>acBD5ffeF8edB7b</t>
  </si>
  <si>
    <t>Johns</t>
  </si>
  <si>
    <t>Hopkins-Maldonado</t>
  </si>
  <si>
    <t>Nortonland</t>
  </si>
  <si>
    <t>mackenziewade@khan.com</t>
  </si>
  <si>
    <t>ce3Fa71411d9E29</t>
  </si>
  <si>
    <t>Rosario PLC</t>
  </si>
  <si>
    <t>Kristieshire</t>
  </si>
  <si>
    <t>453.375.2921x7965</t>
  </si>
  <si>
    <t>ferrellmason@melton.com</t>
  </si>
  <si>
    <t>d62EE655C8FaAd1</t>
  </si>
  <si>
    <t>Daniels, Bird and Perez</t>
  </si>
  <si>
    <t>Port Jim</t>
  </si>
  <si>
    <t>+1-034-744-9651x5207</t>
  </si>
  <si>
    <t>wcox@floyd.com</t>
  </si>
  <si>
    <t>1C69de8ACc7de36</t>
  </si>
  <si>
    <t>Allen, Webster and Reed</t>
  </si>
  <si>
    <t>Lake Mia</t>
  </si>
  <si>
    <t>378.001.5435x58422</t>
  </si>
  <si>
    <t>snoble@ward.com</t>
  </si>
  <si>
    <t>0c851DAE4231CcD</t>
  </si>
  <si>
    <t>Morganfurt</t>
  </si>
  <si>
    <t>965.794.9928</t>
  </si>
  <si>
    <t>gstephenson@webb.net</t>
  </si>
  <si>
    <t>6DEa5aDE36ebDdC</t>
  </si>
  <si>
    <t>Houston, Montes and Casey</t>
  </si>
  <si>
    <t>Bryantown</t>
  </si>
  <si>
    <t>(300)414-5192x278</t>
  </si>
  <si>
    <t>dawn46@perry.com</t>
  </si>
  <si>
    <t>C23EF411fea2C27</t>
  </si>
  <si>
    <t>Novak, Gray and Braun</t>
  </si>
  <si>
    <t>West Marvin</t>
  </si>
  <si>
    <t>661.747.0630x569</t>
  </si>
  <si>
    <t>xvaughn@noble.com</t>
  </si>
  <si>
    <t>A8CFadf479eb7cD</t>
  </si>
  <si>
    <t>Stokes-Hubbard</t>
  </si>
  <si>
    <t>South Melissa</t>
  </si>
  <si>
    <t>365-917-3233</t>
  </si>
  <si>
    <t>xedwards@goodwin-waters.net</t>
  </si>
  <si>
    <t>F3Ef8F0aa4F978e</t>
  </si>
  <si>
    <t>Watkins</t>
  </si>
  <si>
    <t>Zamora-Bray</t>
  </si>
  <si>
    <t>South Brandimouth</t>
  </si>
  <si>
    <t>749-030-3666x77253</t>
  </si>
  <si>
    <t>donald86@crawford.com</t>
  </si>
  <si>
    <t>35410Aaab1E8d27</t>
  </si>
  <si>
    <t>Matthews</t>
  </si>
  <si>
    <t>Barton and Sons</t>
  </si>
  <si>
    <t>South Isabellaberg</t>
  </si>
  <si>
    <t>926-872-6303x471</t>
  </si>
  <si>
    <t>gouldstanley@flores.com</t>
  </si>
  <si>
    <t>3FBeABF4e0DF6B3</t>
  </si>
  <si>
    <t>Hensley, Tanner and Mcneil</t>
  </si>
  <si>
    <t>Carlsonchester</t>
  </si>
  <si>
    <t>+1-632-068-2455x9686</t>
  </si>
  <si>
    <t>glennwarren@stone.com</t>
  </si>
  <si>
    <t>aeCDFAEf2b73b1b</t>
  </si>
  <si>
    <t>Hensley</t>
  </si>
  <si>
    <t>Stevenson Group</t>
  </si>
  <si>
    <t>Downsside</t>
  </si>
  <si>
    <t>rushanita@hardin.com</t>
  </si>
  <si>
    <t>AF693CE1dFfC7ca</t>
  </si>
  <si>
    <t>Guerrero</t>
  </si>
  <si>
    <t>Mcneil PLC</t>
  </si>
  <si>
    <t>Parkerland</t>
  </si>
  <si>
    <t>(004)386-7171x42814</t>
  </si>
  <si>
    <t>sydney91@shaw.com</t>
  </si>
  <si>
    <t>26cEE7e6f11d481</t>
  </si>
  <si>
    <t>Sparks LLC</t>
  </si>
  <si>
    <t>Stacyfort</t>
  </si>
  <si>
    <t>erikwagner@melendez.com</t>
  </si>
  <si>
    <t>beb2e3EcBEaCFce</t>
  </si>
  <si>
    <t>Cunningham</t>
  </si>
  <si>
    <t>Cowan, Chen and Guerrero</t>
  </si>
  <si>
    <t>New Brandonside</t>
  </si>
  <si>
    <t>027.878.8740x321</t>
  </si>
  <si>
    <t>dominique08@atkinson.net</t>
  </si>
  <si>
    <t>5c68658b1cF974c</t>
  </si>
  <si>
    <t>Lewis-Frey</t>
  </si>
  <si>
    <t>Mathewstad</t>
  </si>
  <si>
    <t>+1-574-425-1980x868</t>
  </si>
  <si>
    <t>ugeorge@barrera.com</t>
  </si>
  <si>
    <t>badfbbcD8EC3f16</t>
  </si>
  <si>
    <t>Brady-Taylor</t>
  </si>
  <si>
    <t>Port Greg</t>
  </si>
  <si>
    <t>+1-630-541-6954x2007</t>
  </si>
  <si>
    <t>swarner@young.com</t>
  </si>
  <si>
    <t>E9D6db133f3890C</t>
  </si>
  <si>
    <t>Bell</t>
  </si>
  <si>
    <t>Harding, Mcpherson and Montgomery</t>
  </si>
  <si>
    <t>North Cody</t>
  </si>
  <si>
    <t>882-717-3473x56100</t>
  </si>
  <si>
    <t>carpenterjeff@gomez.net</t>
  </si>
  <si>
    <t>647b41Fb4A6AAC5</t>
  </si>
  <si>
    <t>Warner-Barnett</t>
  </si>
  <si>
    <t>East Geoffrey</t>
  </si>
  <si>
    <t>ckelley@church.biz</t>
  </si>
  <si>
    <t>aFBac5C2cAA33bC</t>
  </si>
  <si>
    <t>Barber LLC</t>
  </si>
  <si>
    <t>Carneyshire</t>
  </si>
  <si>
    <t>+1-009-474-3721x68920</t>
  </si>
  <si>
    <t>vmiddleton@zimmerman-hensley.biz</t>
  </si>
  <si>
    <t>B268Ba3AacadA5f</t>
  </si>
  <si>
    <t>Chang</t>
  </si>
  <si>
    <t>Barnett, Campos and Gates</t>
  </si>
  <si>
    <t>Lake Andrestown</t>
  </si>
  <si>
    <t>468-759-4108x265</t>
  </si>
  <si>
    <t>guzmancatherine@coffey.com</t>
  </si>
  <si>
    <t>35A65Ae488863Da</t>
  </si>
  <si>
    <t>Vazquez Ltd</t>
  </si>
  <si>
    <t>Lake Dwayne</t>
  </si>
  <si>
    <t>113-307-7903</t>
  </si>
  <si>
    <t>paigecalderon@berger-black.com</t>
  </si>
  <si>
    <t>DbE634fd0B4d8FC</t>
  </si>
  <si>
    <t>Mccall, Padilla and Woodward</t>
  </si>
  <si>
    <t>Port Carrie</t>
  </si>
  <si>
    <t>001-615-631-4552x37599</t>
  </si>
  <si>
    <t>cholder@mccarty.com</t>
  </si>
  <si>
    <t>5B1655074726fEE</t>
  </si>
  <si>
    <t>Nunez</t>
  </si>
  <si>
    <t>Owen-Dillon</t>
  </si>
  <si>
    <t>West Sabrina</t>
  </si>
  <si>
    <t>Afghanistan</t>
  </si>
  <si>
    <t>229-207-8768</t>
  </si>
  <si>
    <t>laura13@parker.net</t>
  </si>
  <si>
    <t>8feF496A4A4ea2b</t>
  </si>
  <si>
    <t>Sandoval, Richard and Conner</t>
  </si>
  <si>
    <t>Port Bettyburgh</t>
  </si>
  <si>
    <t>626-151-5025x11371</t>
  </si>
  <si>
    <t>bradleyjeremy@wu.biz</t>
  </si>
  <si>
    <t>B14CA096FFd34Ba</t>
  </si>
  <si>
    <t>Lowe and Sons</t>
  </si>
  <si>
    <t>Lynnside</t>
  </si>
  <si>
    <t>(182)783-0273</t>
  </si>
  <si>
    <t>deaton@washington.info</t>
  </si>
  <si>
    <t>354E5025f9FBCEd</t>
  </si>
  <si>
    <t>Bryan-Dennis</t>
  </si>
  <si>
    <t>New Ivanton</t>
  </si>
  <si>
    <t>393.291.9907</t>
  </si>
  <si>
    <t>rhunter@macdonald.org</t>
  </si>
  <si>
    <t>06AF0bC4EfbFcf7</t>
  </si>
  <si>
    <t>Kane-Schwartz</t>
  </si>
  <si>
    <t>Steveside</t>
  </si>
  <si>
    <t>300.552.8039x23004</t>
  </si>
  <si>
    <t>uromero@moran.info</t>
  </si>
  <si>
    <t>Ce1A8C45615e081</t>
  </si>
  <si>
    <t>Valentine, Campos and Zavala</t>
  </si>
  <si>
    <t>West Jerome</t>
  </si>
  <si>
    <t>245-161-1721x58647</t>
  </si>
  <si>
    <t>cervantesmia@blankenship.info</t>
  </si>
  <si>
    <t>eC1CaEb01a824EC</t>
  </si>
  <si>
    <t>Good</t>
  </si>
  <si>
    <t>Robertson LLC</t>
  </si>
  <si>
    <t>Boltonfurt</t>
  </si>
  <si>
    <t>(996)481-2349</t>
  </si>
  <si>
    <t>jparker@navarro.com</t>
  </si>
  <si>
    <t>FbEceE9E7Ad57a5</t>
  </si>
  <si>
    <t>Shari</t>
  </si>
  <si>
    <t>Haas-Adams</t>
  </si>
  <si>
    <t>Savageburgh</t>
  </si>
  <si>
    <t>alam@powers.biz</t>
  </si>
  <si>
    <t>c25EFD17AA14f0C</t>
  </si>
  <si>
    <t>Larson, Stanley and Sanford</t>
  </si>
  <si>
    <t>Lake Shawna</t>
  </si>
  <si>
    <t>001-094-057-9749x47750</t>
  </si>
  <si>
    <t>rcabrera@sloan-ho.com</t>
  </si>
  <si>
    <t>740FAC486dfA13f</t>
  </si>
  <si>
    <t>Beard PLC</t>
  </si>
  <si>
    <t>New Kellistad</t>
  </si>
  <si>
    <t>570-320-8921x519</t>
  </si>
  <si>
    <t>smallscott@moss.com</t>
  </si>
  <si>
    <t>bf25eA68C8F5A0A</t>
  </si>
  <si>
    <t>Bennett, Moran and Bridges</t>
  </si>
  <si>
    <t>West Briannaville</t>
  </si>
  <si>
    <t>(682)028-5101x9375</t>
  </si>
  <si>
    <t>christinebenitez@howell-oconnell.com</t>
  </si>
  <si>
    <t>C90dfe2E88e36c1</t>
  </si>
  <si>
    <t>Valenzuela</t>
  </si>
  <si>
    <t>Mcfarland PLC</t>
  </si>
  <si>
    <t>Port Clintonmouth</t>
  </si>
  <si>
    <t>966-161-8867</t>
  </si>
  <si>
    <t>hornjavier@hanson.com</t>
  </si>
  <si>
    <t>BC59b8D343Dd339</t>
  </si>
  <si>
    <t>Patel-Landry</t>
  </si>
  <si>
    <t>Lake Mackenzie</t>
  </si>
  <si>
    <t>729.269.0542x4675</t>
  </si>
  <si>
    <t>ronaldwarren@friedman.net</t>
  </si>
  <si>
    <t>4074461C1abdbE3</t>
  </si>
  <si>
    <t>Bird, Fox and Houston</t>
  </si>
  <si>
    <t>Port Glendaland</t>
  </si>
  <si>
    <t>rick04@allen-foster.net</t>
  </si>
  <si>
    <t>Fcf8da8eCA6B825</t>
  </si>
  <si>
    <t>Fisher-Chapman</t>
  </si>
  <si>
    <t>Kimside</t>
  </si>
  <si>
    <t>figueroacarmen@cardenas.com</t>
  </si>
  <si>
    <t>dE2b1c421ECAeAb</t>
  </si>
  <si>
    <t>Mia</t>
  </si>
  <si>
    <t>Poole</t>
  </si>
  <si>
    <t>Burgess-Odonnell</t>
  </si>
  <si>
    <t>New Michelehaven</t>
  </si>
  <si>
    <t>+1-354-723-1092x033</t>
  </si>
  <si>
    <t>xthompson@aguilar.org</t>
  </si>
  <si>
    <t>E53C852Bd3Aa11a</t>
  </si>
  <si>
    <t>Norris-Lynn</t>
  </si>
  <si>
    <t>Lake Paula</t>
  </si>
  <si>
    <t>484.544.0185</t>
  </si>
  <si>
    <t>clarkdakota@barrera.com</t>
  </si>
  <si>
    <t>F0AeB1FaEcA9f12</t>
  </si>
  <si>
    <t>Hanson</t>
  </si>
  <si>
    <t>Velez Inc</t>
  </si>
  <si>
    <t>West Kristi</t>
  </si>
  <si>
    <t>(552)396-3653x799</t>
  </si>
  <si>
    <t>cherylpalmer@weber-gates.com</t>
  </si>
  <si>
    <t>0aBcbaD0A4f8573</t>
  </si>
  <si>
    <t>Hoover-Bowers</t>
  </si>
  <si>
    <t>Port Catherine</t>
  </si>
  <si>
    <t>melaniestuart@ferguson.com</t>
  </si>
  <si>
    <t>af20a06ceFf8C58</t>
  </si>
  <si>
    <t>Potter</t>
  </si>
  <si>
    <t>Leblanc-Hoffman</t>
  </si>
  <si>
    <t>East Shirleyside</t>
  </si>
  <si>
    <t>001-245-854-0510</t>
  </si>
  <si>
    <t>imcmillan@clark-turner.net</t>
  </si>
  <si>
    <t>4C69642aceA8616</t>
  </si>
  <si>
    <t>Curry Inc</t>
  </si>
  <si>
    <t>South Shari</t>
  </si>
  <si>
    <t>091.789.9992x8451</t>
  </si>
  <si>
    <t>proctormarcus@dominguez.org</t>
  </si>
  <si>
    <t>CB9Ee7105dCbc26</t>
  </si>
  <si>
    <t>Hogan Group</t>
  </si>
  <si>
    <t>Carrieberg</t>
  </si>
  <si>
    <t>239.061.8278x142</t>
  </si>
  <si>
    <t>ronaldbullock@cain-watkins.biz</t>
  </si>
  <si>
    <t>fA0e2E2ABE8b1CE</t>
  </si>
  <si>
    <t>Darin</t>
  </si>
  <si>
    <t>Patel-Shelton</t>
  </si>
  <si>
    <t>Jimbury</t>
  </si>
  <si>
    <t>(920)592-1541x15341</t>
  </si>
  <si>
    <t>jerome38@gibbs.net</t>
  </si>
  <si>
    <t>ce0bCeb4e42f2B4</t>
  </si>
  <si>
    <t>Spencer, Bowen and Crawford</t>
  </si>
  <si>
    <t>South Annchester</t>
  </si>
  <si>
    <t>ronaldbennett@gregory.com</t>
  </si>
  <si>
    <t>c29De5bE137A69C</t>
  </si>
  <si>
    <t>Alvin</t>
  </si>
  <si>
    <t>Palmer-Robbins</t>
  </si>
  <si>
    <t>Velasqueztown</t>
  </si>
  <si>
    <t>001-913-838-9920x570</t>
  </si>
  <si>
    <t>mcphersonashley@rios.org</t>
  </si>
  <si>
    <t>c38Ad57cB249eFd</t>
  </si>
  <si>
    <t>Reeves</t>
  </si>
  <si>
    <t>Watkins, Shea and Noble</t>
  </si>
  <si>
    <t>Chavezchester</t>
  </si>
  <si>
    <t>+1-383-314-4733x17344</t>
  </si>
  <si>
    <t>megancherry@kemp.info</t>
  </si>
  <si>
    <t>aBbddcDd5B1e57E</t>
  </si>
  <si>
    <t>Ochoa, Beard and Guerrero</t>
  </si>
  <si>
    <t>North Warrenport</t>
  </si>
  <si>
    <t>967-579-4549x1491</t>
  </si>
  <si>
    <t>efrey@campbell-ritter.org</t>
  </si>
  <si>
    <t>4c0776B2c1996Ce</t>
  </si>
  <si>
    <t>Andrews</t>
  </si>
  <si>
    <t>Benjamin-Bolton</t>
  </si>
  <si>
    <t>Caseburgh</t>
  </si>
  <si>
    <t>701.314.9096</t>
  </si>
  <si>
    <t>angelica22@miranda.info</t>
  </si>
  <si>
    <t>daaC8C1AC11BcaC</t>
  </si>
  <si>
    <t>Dunn LLC</t>
  </si>
  <si>
    <t>Sharphaven</t>
  </si>
  <si>
    <t>+1-474-061-1320x89185</t>
  </si>
  <si>
    <t>lloyddesiree@pacheco-vaughn.com</t>
  </si>
  <si>
    <t>4bf5ABF20f3b8B1</t>
  </si>
  <si>
    <t>Crosby</t>
  </si>
  <si>
    <t>Gates, Craig and Whitehead</t>
  </si>
  <si>
    <t>Levinetown</t>
  </si>
  <si>
    <t>001-053-346-5340x71001</t>
  </si>
  <si>
    <t>phyllis70@stanton.org</t>
  </si>
  <si>
    <t>cc4AF4bDAedc57d</t>
  </si>
  <si>
    <t>Avery</t>
  </si>
  <si>
    <t>Maddox LLC</t>
  </si>
  <si>
    <t>Sarahmouth</t>
  </si>
  <si>
    <t>739-055-7614x58257</t>
  </si>
  <si>
    <t>joanna87@morales.net</t>
  </si>
  <si>
    <t>fE327893b742CdF</t>
  </si>
  <si>
    <t>Holloway, Weeks and Middleton</t>
  </si>
  <si>
    <t>Port Tiffanyview</t>
  </si>
  <si>
    <t>rhodesjon@cummings.biz</t>
  </si>
  <si>
    <t>7aa0bBb2c8afBfc</t>
  </si>
  <si>
    <t>Hayes-Conrad</t>
  </si>
  <si>
    <t>New Bob</t>
  </si>
  <si>
    <t>pbentley@jensen-marshall.org</t>
  </si>
  <si>
    <t>7ffAA1E07F46DBC</t>
  </si>
  <si>
    <t>Buckley</t>
  </si>
  <si>
    <t>Joyce-Mclean</t>
  </si>
  <si>
    <t>Annettebury</t>
  </si>
  <si>
    <t>652-723-7059</t>
  </si>
  <si>
    <t>penny51@murillo.net</t>
  </si>
  <si>
    <t>4f610f6dFaEEc2d</t>
  </si>
  <si>
    <t>Boyd-Kane</t>
  </si>
  <si>
    <t>Pedrofort</t>
  </si>
  <si>
    <t>+1-179-081-7854x918</t>
  </si>
  <si>
    <t>ethan09@orr.com</t>
  </si>
  <si>
    <t>e71B43A66df8636</t>
  </si>
  <si>
    <t>Wolf-Gonzalez</t>
  </si>
  <si>
    <t>North Mariah</t>
  </si>
  <si>
    <t>+1-246-033-4748x494</t>
  </si>
  <si>
    <t>dunlapdeborah@olson.com</t>
  </si>
  <si>
    <t>4d88a544Fb359e5</t>
  </si>
  <si>
    <t>Osborn-Kramer</t>
  </si>
  <si>
    <t>Wayneberg</t>
  </si>
  <si>
    <t>(606)129-2097x4912</t>
  </si>
  <si>
    <t>mcdanielkylie@mullins-fletcher.com</t>
  </si>
  <si>
    <t>19B8bA4a0b7D6Ff</t>
  </si>
  <si>
    <t>Conrad Inc</t>
  </si>
  <si>
    <t>Jimmytown</t>
  </si>
  <si>
    <t>334.409.1054x107</t>
  </si>
  <si>
    <t>kelseybray@ward.biz</t>
  </si>
  <si>
    <t>dF6AeDc714Ce39e</t>
  </si>
  <si>
    <t>Mcmahon</t>
  </si>
  <si>
    <t>White, York and Scott</t>
  </si>
  <si>
    <t>North Candice</t>
  </si>
  <si>
    <t>489.196.0786x88453</t>
  </si>
  <si>
    <t>clementsrodney@gregory.com</t>
  </si>
  <si>
    <t>F5Ffd5A23f12d68</t>
  </si>
  <si>
    <t>Logan PLC</t>
  </si>
  <si>
    <t>Alvaradostad</t>
  </si>
  <si>
    <t>(955)614-8163x64020</t>
  </si>
  <si>
    <t>gmcgrath@melendez.info</t>
  </si>
  <si>
    <t>3B6FEB4DC7FA6B2</t>
  </si>
  <si>
    <t>Luna-Hampton</t>
  </si>
  <si>
    <t>Anthonyview</t>
  </si>
  <si>
    <t>914.966.3356x726</t>
  </si>
  <si>
    <t>lyonskirk@barrett.com</t>
  </si>
  <si>
    <t>eCBaf733F3bCB28</t>
  </si>
  <si>
    <t>Butler, Singh and Montgomery</t>
  </si>
  <si>
    <t>Lake Gregg</t>
  </si>
  <si>
    <t>100-709-0573</t>
  </si>
  <si>
    <t>crystal91@fields.com</t>
  </si>
  <si>
    <t>4b67bfFCAe4853A</t>
  </si>
  <si>
    <t>Proctor</t>
  </si>
  <si>
    <t>Mcneil Ltd</t>
  </si>
  <si>
    <t>Hoshire</t>
  </si>
  <si>
    <t>(847)740-0284</t>
  </si>
  <si>
    <t>pconrad@hendricks-frye.com</t>
  </si>
  <si>
    <t>Dd543AddaA3fC82</t>
  </si>
  <si>
    <t>Cooley</t>
  </si>
  <si>
    <t>Montgomery, Gentry and Booker</t>
  </si>
  <si>
    <t>North Darylfurt</t>
  </si>
  <si>
    <t>691-974-0580</t>
  </si>
  <si>
    <t>lonniesnyder@hart.com</t>
  </si>
  <si>
    <t>c672a7Ec1652ddd</t>
  </si>
  <si>
    <t>Whitney</t>
  </si>
  <si>
    <t>Crane, Hebert and Velez</t>
  </si>
  <si>
    <t>Port Bradleyland</t>
  </si>
  <si>
    <t>(761)590-7983</t>
  </si>
  <si>
    <t>lovemaria@shepherd-mcfarland.net</t>
  </si>
  <si>
    <t>12f9Ee9f736Ae49</t>
  </si>
  <si>
    <t>Julie</t>
  </si>
  <si>
    <t>Bean</t>
  </si>
  <si>
    <t>Haney and Sons</t>
  </si>
  <si>
    <t>Mckinneyberg</t>
  </si>
  <si>
    <t>(439)698-5476</t>
  </si>
  <si>
    <t>tyrone18@walton.com</t>
  </si>
  <si>
    <t>4bFE54FbDef41bb</t>
  </si>
  <si>
    <t>Andrews-Gentry</t>
  </si>
  <si>
    <t>Barreraberg</t>
  </si>
  <si>
    <t>+1-884-460-1194x799</t>
  </si>
  <si>
    <t>howard62@morales.com</t>
  </si>
  <si>
    <t>deCf41e6dE5A2EE</t>
  </si>
  <si>
    <t>Antonio</t>
  </si>
  <si>
    <t>Morrison</t>
  </si>
  <si>
    <t>Morris-Mora</t>
  </si>
  <si>
    <t>Julianside</t>
  </si>
  <si>
    <t>001-581-578-3474x71536</t>
  </si>
  <si>
    <t>kochbrendan@walter.biz</t>
  </si>
  <si>
    <t>85DdA1C16E698b1</t>
  </si>
  <si>
    <t>Shawnaport</t>
  </si>
  <si>
    <t>(210)649-5550x6742</t>
  </si>
  <si>
    <t>jo26@jackson.biz</t>
  </si>
  <si>
    <t>7B4F36a6219AC88</t>
  </si>
  <si>
    <t>Lawson-Stanton</t>
  </si>
  <si>
    <t>Carlyburgh</t>
  </si>
  <si>
    <t>001-501-747-1945</t>
  </si>
  <si>
    <t>pollardkirk@french-rios.org</t>
  </si>
  <si>
    <t>7dA33Ad5c070D88</t>
  </si>
  <si>
    <t>Flynn, Joyce and Nunez</t>
  </si>
  <si>
    <t>Hayesfurt</t>
  </si>
  <si>
    <t>891-987-1874x3280</t>
  </si>
  <si>
    <t>gjohns@faulkner.biz</t>
  </si>
  <si>
    <t>CB0dFD3dFEFC89D</t>
  </si>
  <si>
    <t>Hicks-Hoffman</t>
  </si>
  <si>
    <t>New Sergiohaven</t>
  </si>
  <si>
    <t>kayleemorrison@smith.com</t>
  </si>
  <si>
    <t>F190def0c97C7fb</t>
  </si>
  <si>
    <t>Chambers-Madden</t>
  </si>
  <si>
    <t>South Cherylview</t>
  </si>
  <si>
    <t>240-530-6553x6812</t>
  </si>
  <si>
    <t>carla40@graves.com</t>
  </si>
  <si>
    <t>b56DBfAb47B35c4</t>
  </si>
  <si>
    <t>Hayes-Mcknight</t>
  </si>
  <si>
    <t>Osborneton</t>
  </si>
  <si>
    <t>334.480.9751</t>
  </si>
  <si>
    <t>shepherdconnor@noble.org</t>
  </si>
  <si>
    <t>77a4010b05bcB88</t>
  </si>
  <si>
    <t>Farmer, Page and Mitchell</t>
  </si>
  <si>
    <t>Rubenchester</t>
  </si>
  <si>
    <t>(372)987-6807x35078</t>
  </si>
  <si>
    <t>leonard46@spencer-patrick.com</t>
  </si>
  <si>
    <t>199d7c0dEbF3Fcb</t>
  </si>
  <si>
    <t>Kaitlin</t>
  </si>
  <si>
    <t>Benjamin, Mendez and Wyatt</t>
  </si>
  <si>
    <t>Traceybury</t>
  </si>
  <si>
    <t>mistycopeland@rich.org</t>
  </si>
  <si>
    <t>ABCFefFaDAc5F2C</t>
  </si>
  <si>
    <t>Potter-Haney</t>
  </si>
  <si>
    <t>Lake Evanberg</t>
  </si>
  <si>
    <t>(803)522-0695</t>
  </si>
  <si>
    <t>alyssajuarez@villanueva.com</t>
  </si>
  <si>
    <t>24DF0dC6b6EeAE5</t>
  </si>
  <si>
    <t>Nichole</t>
  </si>
  <si>
    <t>Savage, Norris and Cobb</t>
  </si>
  <si>
    <t>South Alejandro</t>
  </si>
  <si>
    <t>(220)613-6307x620</t>
  </si>
  <si>
    <t>evelynriddle@hays.com</t>
  </si>
  <si>
    <t>f3831cb4cbeFB2e</t>
  </si>
  <si>
    <t>Sparks</t>
  </si>
  <si>
    <t>Cabrera PLC</t>
  </si>
  <si>
    <t>South Alan</t>
  </si>
  <si>
    <t>(162)929-4966x02329</t>
  </si>
  <si>
    <t>fitzgeraldsandy@oconnell-rollins.com</t>
  </si>
  <si>
    <t>53c9b7C7960c594</t>
  </si>
  <si>
    <t>Kennedy-Hernandez</t>
  </si>
  <si>
    <t>East Kent</t>
  </si>
  <si>
    <t>803-737-2720x890</t>
  </si>
  <si>
    <t>gabrielalloyd@castillo-hahn.com</t>
  </si>
  <si>
    <t>885A7dAce0dA79B</t>
  </si>
  <si>
    <t>Hood-Mccullough</t>
  </si>
  <si>
    <t>Neilchester</t>
  </si>
  <si>
    <t>881.134.2411x4296</t>
  </si>
  <si>
    <t>chloe03@kelly.net</t>
  </si>
  <si>
    <t>c93Ca9Fc97D3Dec</t>
  </si>
  <si>
    <t>Parsons</t>
  </si>
  <si>
    <t>Burns, Lewis and Heath</t>
  </si>
  <si>
    <t>Hollyshire</t>
  </si>
  <si>
    <t>001-182-029-8074x6435</t>
  </si>
  <si>
    <t>connieheath@young.com</t>
  </si>
  <si>
    <t>d53ABB60D6CeafA</t>
  </si>
  <si>
    <t>Bonilla LLC</t>
  </si>
  <si>
    <t>Guerreroville</t>
  </si>
  <si>
    <t>001-338-653-8914x59043</t>
  </si>
  <si>
    <t>jeremiahirwin@pineda.com</t>
  </si>
  <si>
    <t>57BFEbD5cEe9b05</t>
  </si>
  <si>
    <t>Clay</t>
  </si>
  <si>
    <t>Riddle-Barr</t>
  </si>
  <si>
    <t>Lake Shelbyport</t>
  </si>
  <si>
    <t>122-863-8708x39443</t>
  </si>
  <si>
    <t>santanabecky@tran-case.com</t>
  </si>
  <si>
    <t>d8a98D97cA9b28D</t>
  </si>
  <si>
    <t>Arthur</t>
  </si>
  <si>
    <t>Duran LLC</t>
  </si>
  <si>
    <t>New Cassieport</t>
  </si>
  <si>
    <t>001-152-019-5011</t>
  </si>
  <si>
    <t>michelle87@mercado.com</t>
  </si>
  <si>
    <t>1c9a263AD556aa0</t>
  </si>
  <si>
    <t>Simon, Galvan and Gentry</t>
  </si>
  <si>
    <t>Amandaburgh</t>
  </si>
  <si>
    <t>(254)815-5542x846</t>
  </si>
  <si>
    <t>qesparza@tran-compton.com</t>
  </si>
  <si>
    <t>10b5C2a97173CBB</t>
  </si>
  <si>
    <t>Brewer LLC</t>
  </si>
  <si>
    <t>New Emily</t>
  </si>
  <si>
    <t>(804)038-8673x17358</t>
  </si>
  <si>
    <t>mschultz@roman.com</t>
  </si>
  <si>
    <t>52FDe6b6B8a0cDe</t>
  </si>
  <si>
    <t>Flynn, Richard and Buckley</t>
  </si>
  <si>
    <t>Meyermouth</t>
  </si>
  <si>
    <t>+1-741-939-1850x179</t>
  </si>
  <si>
    <t>amontoya@cruz.com</t>
  </si>
  <si>
    <t>8Bb66a004b0BF0a</t>
  </si>
  <si>
    <t>Chan, Waller and Chaney</t>
  </si>
  <si>
    <t>Mathisport</t>
  </si>
  <si>
    <t>001-826-813-6429x3891</t>
  </si>
  <si>
    <t>freemantravis@norman.net</t>
  </si>
  <si>
    <t>1332679d9CBD83D</t>
  </si>
  <si>
    <t>Hodge, Long and Maddox</t>
  </si>
  <si>
    <t>North Terriberg</t>
  </si>
  <si>
    <t>869.960.0800</t>
  </si>
  <si>
    <t>martha18@holland-robles.org</t>
  </si>
  <si>
    <t>0F22271c8046fc3</t>
  </si>
  <si>
    <t>Mack Ltd</t>
  </si>
  <si>
    <t>New Carol</t>
  </si>
  <si>
    <t>rebecca56@taylor-acosta.info</t>
  </si>
  <si>
    <t>eB2d1F0Ad43BE9C</t>
  </si>
  <si>
    <t>Alexis</t>
  </si>
  <si>
    <t>Hudson</t>
  </si>
  <si>
    <t>Weiss-Bishop</t>
  </si>
  <si>
    <t>083-799-8295</t>
  </si>
  <si>
    <t>donovanruben@shields-bartlett.biz</t>
  </si>
  <si>
    <t>C4D3fBcf566bC03</t>
  </si>
  <si>
    <t>Black-Rollins</t>
  </si>
  <si>
    <t>New Kayla</t>
  </si>
  <si>
    <t>054-134-2405</t>
  </si>
  <si>
    <t>vblackburn@downs-melendez.com</t>
  </si>
  <si>
    <t>af942C3Ee279EFE</t>
  </si>
  <si>
    <t>Estrada-Krueger</t>
  </si>
  <si>
    <t>Garrettmouth</t>
  </si>
  <si>
    <t>001-710-729-4911x2252</t>
  </si>
  <si>
    <t>anita47@nelson.org</t>
  </si>
  <si>
    <t>AC659ad8401f270</t>
  </si>
  <si>
    <t>Anderson</t>
  </si>
  <si>
    <t>Tanner-Hickman</t>
  </si>
  <si>
    <t>North Arianatown</t>
  </si>
  <si>
    <t>louis05@jackson.org</t>
  </si>
  <si>
    <t>44CeeBEfb6d09A8</t>
  </si>
  <si>
    <t>Bryan-Velazquez</t>
  </si>
  <si>
    <t>Charlenehaven</t>
  </si>
  <si>
    <t>+1-724-812-5924x2800</t>
  </si>
  <si>
    <t>clairehanson@jimenez.biz</t>
  </si>
  <si>
    <t>Eba37be7cFc9abf</t>
  </si>
  <si>
    <t>Liu and Sons</t>
  </si>
  <si>
    <t>South Makayla</t>
  </si>
  <si>
    <t>822-114-1488x08789</t>
  </si>
  <si>
    <t>colemanjennifer@colon.net</t>
  </si>
  <si>
    <t>9A32945a97f55a4</t>
  </si>
  <si>
    <t>Chambers</t>
  </si>
  <si>
    <t>Raymond-Huerta</t>
  </si>
  <si>
    <t>West Justinton</t>
  </si>
  <si>
    <t>011.712.0179</t>
  </si>
  <si>
    <t>brady58@rios-gardner.com</t>
  </si>
  <si>
    <t>1fE2c9DfEa1bF3a</t>
  </si>
  <si>
    <t>Colon, Compton and Booth</t>
  </si>
  <si>
    <t>Port Carolborough</t>
  </si>
  <si>
    <t>562.780.1287</t>
  </si>
  <si>
    <t>mortonjermaine@hogan.com</t>
  </si>
  <si>
    <t>a4F3ABf15aC5af0</t>
  </si>
  <si>
    <t>Odonnell, Hunter and Sanchez</t>
  </si>
  <si>
    <t>Port Lauratown</t>
  </si>
  <si>
    <t>606.359.9955x800</t>
  </si>
  <si>
    <t>fbarnes@burke.net</t>
  </si>
  <si>
    <t>CF8c080EFdAEB7F</t>
  </si>
  <si>
    <t>Hood</t>
  </si>
  <si>
    <t>Elliott Group</t>
  </si>
  <si>
    <t>East Tammie</t>
  </si>
  <si>
    <t>704-740-1555</t>
  </si>
  <si>
    <t>jesus53@finley.com</t>
  </si>
  <si>
    <t>cc8ca6FDE8bc4db</t>
  </si>
  <si>
    <t>Huber Ltd</t>
  </si>
  <si>
    <t>Chenbury</t>
  </si>
  <si>
    <t>+1-545-118-1153x151</t>
  </si>
  <si>
    <t>bkaiser@mccall.com</t>
  </si>
  <si>
    <t>FFbA6930F97B9ce</t>
  </si>
  <si>
    <t>Cochran, Dougherty and Bishop</t>
  </si>
  <si>
    <t>Skinnermouth</t>
  </si>
  <si>
    <t>038.719.7686x728</t>
  </si>
  <si>
    <t>mathewswanda@poole.com</t>
  </si>
  <si>
    <t>7BAa156aa6B79c4</t>
  </si>
  <si>
    <t>Derrick</t>
  </si>
  <si>
    <t>Gallegos PLC</t>
  </si>
  <si>
    <t>Juarezburgh</t>
  </si>
  <si>
    <t>859.802.7786</t>
  </si>
  <si>
    <t>melanievelez@gaines.biz</t>
  </si>
  <si>
    <t>D7fCB4AeCb40E54</t>
  </si>
  <si>
    <t>Snyder PLC</t>
  </si>
  <si>
    <t>East Judy</t>
  </si>
  <si>
    <t>+1-762-161-9193x264</t>
  </si>
  <si>
    <t>cristian03@vasquez.com</t>
  </si>
  <si>
    <t>Ab5A877dB5866bE</t>
  </si>
  <si>
    <t>Heath-Merritt</t>
  </si>
  <si>
    <t>Dustinfurt</t>
  </si>
  <si>
    <t>001-000-547-8099x273</t>
  </si>
  <si>
    <t>ufrench@tate.net</t>
  </si>
  <si>
    <t>b1c4F3fA04D5d6a</t>
  </si>
  <si>
    <t>Harding</t>
  </si>
  <si>
    <t>Hardy and Sons</t>
  </si>
  <si>
    <t>West Franciscoview</t>
  </si>
  <si>
    <t>327-833-2164x340</t>
  </si>
  <si>
    <t>kendra51@pratt-gibbs.com</t>
  </si>
  <si>
    <t>c536DfBfadbD431</t>
  </si>
  <si>
    <t>Debra</t>
  </si>
  <si>
    <t>Schultz, Richmond and Giles</t>
  </si>
  <si>
    <t>New Sherrimouth</t>
  </si>
  <si>
    <t>522.669.4062x762</t>
  </si>
  <si>
    <t>kimjackie@chang-logan.com</t>
  </si>
  <si>
    <t>e19FFEdde6fAe63</t>
  </si>
  <si>
    <t>Faulkner, Mosley and Hobbs</t>
  </si>
  <si>
    <t>West Alec</t>
  </si>
  <si>
    <t>+1-192-465-1192x57838</t>
  </si>
  <si>
    <t>elizabethpadilla@schultz-thornton.biz</t>
  </si>
  <si>
    <t>1c6A735B9fbCA0a</t>
  </si>
  <si>
    <t>Barajas Group</t>
  </si>
  <si>
    <t>North Jerryberg</t>
  </si>
  <si>
    <t>001-669-517-2589x2457</t>
  </si>
  <si>
    <t>pam59@wells.com</t>
  </si>
  <si>
    <t>B8b23AFcf2aC211</t>
  </si>
  <si>
    <t>Daniels</t>
  </si>
  <si>
    <t>Valdez-Paul</t>
  </si>
  <si>
    <t>Sellersview</t>
  </si>
  <si>
    <t>xperry@rich.net</t>
  </si>
  <si>
    <t>f57eDD9101aD737</t>
  </si>
  <si>
    <t>Herman Ltd</t>
  </si>
  <si>
    <t>Vickieside</t>
  </si>
  <si>
    <t>001-256-524-7975x8997</t>
  </si>
  <si>
    <t>ocombs@peck.com</t>
  </si>
  <si>
    <t>8D56C41cEDD7fba</t>
  </si>
  <si>
    <t>Sherri</t>
  </si>
  <si>
    <t>Lake Douglas</t>
  </si>
  <si>
    <t>+1-594-593-7132x27679</t>
  </si>
  <si>
    <t>czuniga@oconnor.com</t>
  </si>
  <si>
    <t>b7D3C18449D5964</t>
  </si>
  <si>
    <t>Harrell</t>
  </si>
  <si>
    <t>Graham-Long</t>
  </si>
  <si>
    <t>Johnathanside</t>
  </si>
  <si>
    <t>526-398-6941</t>
  </si>
  <si>
    <t>joeandersen@costa.net</t>
  </si>
  <si>
    <t>AB2EDb72c2AcD24</t>
  </si>
  <si>
    <t>Gordon and Sons</t>
  </si>
  <si>
    <t>Billyberg</t>
  </si>
  <si>
    <t>+1-823-640-1196x567</t>
  </si>
  <si>
    <t>makayla42@carr.com</t>
  </si>
  <si>
    <t>1fA31A6FFeF4b1a</t>
  </si>
  <si>
    <t>Bentley</t>
  </si>
  <si>
    <t>Bridges-Wilkerson</t>
  </si>
  <si>
    <t>East Brendafurt</t>
  </si>
  <si>
    <t>720.814.9843x619</t>
  </si>
  <si>
    <t>petersjim@davidson.com</t>
  </si>
  <si>
    <t>97aF7BaB0Bee621</t>
  </si>
  <si>
    <t>Duke</t>
  </si>
  <si>
    <t>Levine-Kline</t>
  </si>
  <si>
    <t>(268)239-6829x2059</t>
  </si>
  <si>
    <t>lwoods@black.com</t>
  </si>
  <si>
    <t>4E6fcBD8C5CBFB4</t>
  </si>
  <si>
    <t>Alec</t>
  </si>
  <si>
    <t>North Greggborough</t>
  </si>
  <si>
    <t>frankbrendan@dean.com</t>
  </si>
  <si>
    <t>D1fD4Fdcffa7A9A</t>
  </si>
  <si>
    <t>Silva LLC</t>
  </si>
  <si>
    <t>Port Cristian</t>
  </si>
  <si>
    <t>+1-436-086-8884x6052</t>
  </si>
  <si>
    <t>lmurillo@matthews.com</t>
  </si>
  <si>
    <t>6dD1659A6CDC3F7</t>
  </si>
  <si>
    <t>Robles</t>
  </si>
  <si>
    <t>Silvaport</t>
  </si>
  <si>
    <t>001-268-180-7682x2159</t>
  </si>
  <si>
    <t>rittermeagan@beasley.com</t>
  </si>
  <si>
    <t>c64a70921DbcdC6</t>
  </si>
  <si>
    <t>Brennan, Rowe and Coffey</t>
  </si>
  <si>
    <t>Johnathanshire</t>
  </si>
  <si>
    <t>(557)451-2669x88517</t>
  </si>
  <si>
    <t>louis40@erickson.info</t>
  </si>
  <si>
    <t>d2818dAEDf74bA8</t>
  </si>
  <si>
    <t>Farrell-Reynolds</t>
  </si>
  <si>
    <t>Oneillside</t>
  </si>
  <si>
    <t>(200)410-1107x339</t>
  </si>
  <si>
    <t>onewman@rocha-juarez.net</t>
  </si>
  <si>
    <t>039Da58df1aEC3c</t>
  </si>
  <si>
    <t>Trevino, Knox and Salazar</t>
  </si>
  <si>
    <t>Sherrymouth</t>
  </si>
  <si>
    <t>516-776-5797x17107</t>
  </si>
  <si>
    <t>jblevins@potts-wilkerson.com</t>
  </si>
  <si>
    <t>Bf9cE8DF3BF0FBE</t>
  </si>
  <si>
    <t>Carr, Kidd and Harmon</t>
  </si>
  <si>
    <t>East Shelleychester</t>
  </si>
  <si>
    <t>001-117-027-6980</t>
  </si>
  <si>
    <t>dorothyburke@norris.biz</t>
  </si>
  <si>
    <t>bD88bF8a8AeF84F</t>
  </si>
  <si>
    <t>Grimes-George</t>
  </si>
  <si>
    <t>North Virginiamouth</t>
  </si>
  <si>
    <t>252-883-5477</t>
  </si>
  <si>
    <t>drakekaylee@meyer.info</t>
  </si>
  <si>
    <t>1Bf4e60572D22Ce</t>
  </si>
  <si>
    <t>Blake</t>
  </si>
  <si>
    <t>Dawson-Pugh</t>
  </si>
  <si>
    <t>Shafferchester</t>
  </si>
  <si>
    <t>+1-756-720-6697x0527</t>
  </si>
  <si>
    <t>laurie32@hendrix-forbes.com</t>
  </si>
  <si>
    <t>7BdAD4caC4B42c8</t>
  </si>
  <si>
    <t>Harding Inc</t>
  </si>
  <si>
    <t>Williamsside</t>
  </si>
  <si>
    <t>001-975-670-4244x77434</t>
  </si>
  <si>
    <t>cesardecker@carrillo-williamson.com</t>
  </si>
  <si>
    <t>3fa9C24b27FebF1</t>
  </si>
  <si>
    <t>York</t>
  </si>
  <si>
    <t>Hancocktown</t>
  </si>
  <si>
    <t>001-040-169-1991x756</t>
  </si>
  <si>
    <t>gmalone@meyer.biz</t>
  </si>
  <si>
    <t>C7cecB4891C117B</t>
  </si>
  <si>
    <t>Reynolds</t>
  </si>
  <si>
    <t>Keller-Dawson</t>
  </si>
  <si>
    <t>Townsendland</t>
  </si>
  <si>
    <t>(688)439-8804x1225</t>
  </si>
  <si>
    <t>muelleradriana@clements-colon.com</t>
  </si>
  <si>
    <t>DAc93015af49d8A</t>
  </si>
  <si>
    <t>Delgado</t>
  </si>
  <si>
    <t>Jensen, Joseph and Rowe</t>
  </si>
  <si>
    <t>Weberstad</t>
  </si>
  <si>
    <t>214-762-6994</t>
  </si>
  <si>
    <t>dominiquemcclain@harris.com</t>
  </si>
  <si>
    <t>Db7f4FdcAe73ecC</t>
  </si>
  <si>
    <t>Harmon Ltd</t>
  </si>
  <si>
    <t>Lake Michaela</t>
  </si>
  <si>
    <t>(531)455-8818</t>
  </si>
  <si>
    <t>nicoledelgado@kane.com</t>
  </si>
  <si>
    <t>7F72e6cdC0f97Bb</t>
  </si>
  <si>
    <t>Melody</t>
  </si>
  <si>
    <t>Port Saramouth</t>
  </si>
  <si>
    <t>769-496-7419</t>
  </si>
  <si>
    <t>lmaddox@delacruz.com</t>
  </si>
  <si>
    <t>D9E20694A3E5B84</t>
  </si>
  <si>
    <t>Gill Group</t>
  </si>
  <si>
    <t>East Brianhaven</t>
  </si>
  <si>
    <t>784-205-7458</t>
  </si>
  <si>
    <t>philip86@steele.net</t>
  </si>
  <si>
    <t>4bfF36330eA6A0A</t>
  </si>
  <si>
    <t>Bishop Ltd</t>
  </si>
  <si>
    <t>Brianville</t>
  </si>
  <si>
    <t>644.027.8365</t>
  </si>
  <si>
    <t>kristyrichardson@warren-walsh.com</t>
  </si>
  <si>
    <t>3cAbe3aaCbc9eb9</t>
  </si>
  <si>
    <t>Landry</t>
  </si>
  <si>
    <t>Pittman LLC</t>
  </si>
  <si>
    <t>New Mario</t>
  </si>
  <si>
    <t>(640)966-8261</t>
  </si>
  <si>
    <t>tbowen@foster-soto.info</t>
  </si>
  <si>
    <t>fe4495CdC31DFb1</t>
  </si>
  <si>
    <t>Port Isabelfort</t>
  </si>
  <si>
    <t>kerry08@randolph.org</t>
  </si>
  <si>
    <t>a1b1fE22c26AE2f</t>
  </si>
  <si>
    <t>Branch</t>
  </si>
  <si>
    <t>Mcgrath-Alvarez</t>
  </si>
  <si>
    <t>Leonardchester</t>
  </si>
  <si>
    <t>296.432.1556x8710</t>
  </si>
  <si>
    <t>selenaterry@cooley-arnold.com</t>
  </si>
  <si>
    <t>1b076CCfF31D7Fe</t>
  </si>
  <si>
    <t>Diane</t>
  </si>
  <si>
    <t>French</t>
  </si>
  <si>
    <t>Osborn-Cordova</t>
  </si>
  <si>
    <t>Isabellaburgh</t>
  </si>
  <si>
    <t>(710)912-9384</t>
  </si>
  <si>
    <t>darlene07@randall.com</t>
  </si>
  <si>
    <t>E5b5Bf2DBfcE824</t>
  </si>
  <si>
    <t>Combs</t>
  </si>
  <si>
    <t>Patrick Inc</t>
  </si>
  <si>
    <t>Port Selenaborough</t>
  </si>
  <si>
    <t>001-235-315-3625</t>
  </si>
  <si>
    <t>vhaynes@wise-fritz.com</t>
  </si>
  <si>
    <t>b516df3a7b70b9C</t>
  </si>
  <si>
    <t>Clinton</t>
  </si>
  <si>
    <t>Tonystad</t>
  </si>
  <si>
    <t>233-829-5526x50301</t>
  </si>
  <si>
    <t>qashley@schmitt.biz</t>
  </si>
  <si>
    <t>84eC0b6Ed3CF38f</t>
  </si>
  <si>
    <t>Caldwell-Friedman</t>
  </si>
  <si>
    <t>Kirkfort</t>
  </si>
  <si>
    <t>386.260.3594x21460</t>
  </si>
  <si>
    <t>theresa53@arellano.org</t>
  </si>
  <si>
    <t>Eee44fD22E0B7D0</t>
  </si>
  <si>
    <t>Wilkins, Gross and Goodman</t>
  </si>
  <si>
    <t>West Perry</t>
  </si>
  <si>
    <t>001-646-827-0664</t>
  </si>
  <si>
    <t>mike23@merritt.com</t>
  </si>
  <si>
    <t>97364A19dfdBEea</t>
  </si>
  <si>
    <t>Vang</t>
  </si>
  <si>
    <t>Mullins, David and Avila</t>
  </si>
  <si>
    <t>South Jeanneview</t>
  </si>
  <si>
    <t>(566)305-4518</t>
  </si>
  <si>
    <t>garycline@sexton.com</t>
  </si>
  <si>
    <t>D4B3EbDbeBAa231</t>
  </si>
  <si>
    <t>Pennington-Shaffer</t>
  </si>
  <si>
    <t>Spencerton</t>
  </si>
  <si>
    <t>+1-768-924-9519x824</t>
  </si>
  <si>
    <t>qbaxter@burke.com</t>
  </si>
  <si>
    <t>52aC7BadBdD4823</t>
  </si>
  <si>
    <t>Hatfield</t>
  </si>
  <si>
    <t>Montes-Bradford</t>
  </si>
  <si>
    <t>Port Alexisside</t>
  </si>
  <si>
    <t>wigginsnatasha@compton.org</t>
  </si>
  <si>
    <t>AcBbeCc0A66D2C1</t>
  </si>
  <si>
    <t>Woodard Group</t>
  </si>
  <si>
    <t>North Ginashire</t>
  </si>
  <si>
    <t>196-578-5878x7522</t>
  </si>
  <si>
    <t>wclayton@carroll.org</t>
  </si>
  <si>
    <t>8f22c9cA5a0bac0</t>
  </si>
  <si>
    <t>Vargas, Roman and Washington</t>
  </si>
  <si>
    <t>Port Sean</t>
  </si>
  <si>
    <t>438.732.2394x185</t>
  </si>
  <si>
    <t>espinozamelissa@gutierrez.org</t>
  </si>
  <si>
    <t>3e8e788F52b4D8d</t>
  </si>
  <si>
    <t>Cindy</t>
  </si>
  <si>
    <t>Harding PLC</t>
  </si>
  <si>
    <t>Lake Alec</t>
  </si>
  <si>
    <t>231.119.3704x6558</t>
  </si>
  <si>
    <t>pearsonsharon@velazquez.com</t>
  </si>
  <si>
    <t>cB352926e6120A6</t>
  </si>
  <si>
    <t>Duarte</t>
  </si>
  <si>
    <t>Craig Inc</t>
  </si>
  <si>
    <t>New Angela</t>
  </si>
  <si>
    <t>706.424.6408x013</t>
  </si>
  <si>
    <t>felicia65@frederick.info</t>
  </si>
  <si>
    <t>A3aAabCdAe9A1da</t>
  </si>
  <si>
    <t>George-Stout</t>
  </si>
  <si>
    <t>New Lorettatown</t>
  </si>
  <si>
    <t>001-156-113-9798x196</t>
  </si>
  <si>
    <t>hollyhensley@hunter-mata.info</t>
  </si>
  <si>
    <t>b6c9bc7E8Ded8BD</t>
  </si>
  <si>
    <t>Hickman-Carrillo</t>
  </si>
  <si>
    <t>Oscartown</t>
  </si>
  <si>
    <t>001-251-109-9212x551</t>
  </si>
  <si>
    <t>renee98@harrell.com</t>
  </si>
  <si>
    <t>8DB35f10bba81DB</t>
  </si>
  <si>
    <t>Higgins, Dorsey and Adkins</t>
  </si>
  <si>
    <t>Weeksburgh</t>
  </si>
  <si>
    <t>(894)217-3043x561</t>
  </si>
  <si>
    <t>ylindsey@mckinney-ali.com</t>
  </si>
  <si>
    <t>3AD32Dab554fcaD</t>
  </si>
  <si>
    <t>Farley-Mcgrath</t>
  </si>
  <si>
    <t>Lorettatown</t>
  </si>
  <si>
    <t>435-303-9388x292</t>
  </si>
  <si>
    <t>natalie51@reid.com</t>
  </si>
  <si>
    <t>0Bcc10Db76BaC9b</t>
  </si>
  <si>
    <t>Tyler-Dunlap</t>
  </si>
  <si>
    <t>East Mckenzie</t>
  </si>
  <si>
    <t>273.460.7716</t>
  </si>
  <si>
    <t>gmorgan@proctor-dillon.biz</t>
  </si>
  <si>
    <t>A54D024Bebd2Aa5</t>
  </si>
  <si>
    <t>Levi</t>
  </si>
  <si>
    <t>Hernandez Group</t>
  </si>
  <si>
    <t>West Maxwellside</t>
  </si>
  <si>
    <t>937.668.5003x885</t>
  </si>
  <si>
    <t>mollybaird@stephenson.com</t>
  </si>
  <si>
    <t>B9EDf9fE373df4d</t>
  </si>
  <si>
    <t>Salinas</t>
  </si>
  <si>
    <t>Moore and Sons</t>
  </si>
  <si>
    <t>Micheletown</t>
  </si>
  <si>
    <t>+1-622-637-0984x117</t>
  </si>
  <si>
    <t>tcardenas@koch.com</t>
  </si>
  <si>
    <t>ebf97da7Fa42BAD</t>
  </si>
  <si>
    <t>Brown, Huang and Marshall</t>
  </si>
  <si>
    <t>North Brooke</t>
  </si>
  <si>
    <t>252.815.3339x004</t>
  </si>
  <si>
    <t>scottbianca@gilmore.biz</t>
  </si>
  <si>
    <t>dB9EaFB87bAEfb9</t>
  </si>
  <si>
    <t>Powers Group</t>
  </si>
  <si>
    <t>Leeside</t>
  </si>
  <si>
    <t>(675)391-9476</t>
  </si>
  <si>
    <t>xhinton@mooney.com</t>
  </si>
  <si>
    <t>acC07bC711E68Dc</t>
  </si>
  <si>
    <t>Buchanan, Shea and Travis</t>
  </si>
  <si>
    <t>Lake Evelyn</t>
  </si>
  <si>
    <t>(689)679-5738</t>
  </si>
  <si>
    <t>brendan65@house-esparza.com</t>
  </si>
  <si>
    <t>eED91Fe6f1D6F7a</t>
  </si>
  <si>
    <t>Durham-Gibbs</t>
  </si>
  <si>
    <t>East Kathleen</t>
  </si>
  <si>
    <t>001-102-207-4760x75511</t>
  </si>
  <si>
    <t>cordovamolly@lloyd.com</t>
  </si>
  <si>
    <t>ebc09AA8FA8FaB0</t>
  </si>
  <si>
    <t>Owens, Bernard and Day</t>
  </si>
  <si>
    <t>Marilynland</t>
  </si>
  <si>
    <t>+1-354-626-7409x047</t>
  </si>
  <si>
    <t>calvinmata@richard-greene.com</t>
  </si>
  <si>
    <t>07d7D6b224b1da6</t>
  </si>
  <si>
    <t>George PLC</t>
  </si>
  <si>
    <t>Lake Emma</t>
  </si>
  <si>
    <t>ralph32@ayala.com</t>
  </si>
  <si>
    <t>fF2AEa722BC012f</t>
  </si>
  <si>
    <t>Sherman and Sons</t>
  </si>
  <si>
    <t>New Gabrielle</t>
  </si>
  <si>
    <t>658.795.8763x37092</t>
  </si>
  <si>
    <t>erik31@sullivan-hayes.biz</t>
  </si>
  <si>
    <t>947D9Db2F6e9Be5</t>
  </si>
  <si>
    <t>Kirby, Owens and Hartman</t>
  </si>
  <si>
    <t>Port Aimee</t>
  </si>
  <si>
    <t>caleb83@cuevas-hickman.com</t>
  </si>
  <si>
    <t>Fb7B38BAF8039EF</t>
  </si>
  <si>
    <t>Holmes-Donaldson</t>
  </si>
  <si>
    <t>Bryanshire</t>
  </si>
  <si>
    <t>313-886-2163x28559</t>
  </si>
  <si>
    <t>brittanywells@hays-skinner.com</t>
  </si>
  <si>
    <t>03fCfEAabA5Ecf7</t>
  </si>
  <si>
    <t>South Jay</t>
  </si>
  <si>
    <t>joshua74@silva.com</t>
  </si>
  <si>
    <t>9529A4dfB4B52Ef</t>
  </si>
  <si>
    <t>Katherineberg</t>
  </si>
  <si>
    <t>088-852-3859</t>
  </si>
  <si>
    <t>megansimmons@norman.com</t>
  </si>
  <si>
    <t>7e5DFDD7dFE1BDF</t>
  </si>
  <si>
    <t>Hicks</t>
  </si>
  <si>
    <t>Mcfarland, Sheppard and Pineda</t>
  </si>
  <si>
    <t>Lake Anthonyfurt</t>
  </si>
  <si>
    <t>725-107-5500x62862</t>
  </si>
  <si>
    <t>agentry@rosales-james.com</t>
  </si>
  <si>
    <t>f0bb2a55Ad3Aa69</t>
  </si>
  <si>
    <t>Tara</t>
  </si>
  <si>
    <t>Bullock, Arroyo and Kidd</t>
  </si>
  <si>
    <t>East Gordon</t>
  </si>
  <si>
    <t>(480)550-3577</t>
  </si>
  <si>
    <t>mckenzie40@schmitt.net</t>
  </si>
  <si>
    <t>4FEEa0fF0e0Ac9d</t>
  </si>
  <si>
    <t>Wong LLC</t>
  </si>
  <si>
    <t>Lake Tabitha</t>
  </si>
  <si>
    <t>(402)978-0268x737</t>
  </si>
  <si>
    <t>glandry@moody.org</t>
  </si>
  <si>
    <t>3AfEEA3D9f4F5dd</t>
  </si>
  <si>
    <t>Orozco</t>
  </si>
  <si>
    <t>Buck PLC</t>
  </si>
  <si>
    <t>West Deniseton</t>
  </si>
  <si>
    <t>normadavies@fuller.biz</t>
  </si>
  <si>
    <t>5dcDfDA17Ea8cEF</t>
  </si>
  <si>
    <t>Randolph Ltd</t>
  </si>
  <si>
    <t>South Chadview</t>
  </si>
  <si>
    <t>+1-171-591-8361x310</t>
  </si>
  <si>
    <t>ksavage@bailey.org</t>
  </si>
  <si>
    <t>DEEAA04b41118F5</t>
  </si>
  <si>
    <t>Morgan, Walters and Gallagher</t>
  </si>
  <si>
    <t>Lake Kyle</t>
  </si>
  <si>
    <t>(926)193-6444x73003</t>
  </si>
  <si>
    <t>gwendolynowens@pennington.com</t>
  </si>
  <si>
    <t>B6dBC8370Cbe4aa</t>
  </si>
  <si>
    <t>Stark</t>
  </si>
  <si>
    <t>Mayer Group</t>
  </si>
  <si>
    <t>West Deannaburgh</t>
  </si>
  <si>
    <t>(251)628-2353</t>
  </si>
  <si>
    <t>kimmcguire@estrada.com</t>
  </si>
  <si>
    <t>C3Bd60F154D89eA</t>
  </si>
  <si>
    <t>Eaton-Wolf</t>
  </si>
  <si>
    <t>Lake Tyronebury</t>
  </si>
  <si>
    <t>856.984.7197</t>
  </si>
  <si>
    <t>barnettemma@zavala.com</t>
  </si>
  <si>
    <t>514d9F33d1af80B</t>
  </si>
  <si>
    <t>Crawford-Carlson</t>
  </si>
  <si>
    <t>New Tashaport</t>
  </si>
  <si>
    <t>200-030-7266</t>
  </si>
  <si>
    <t>valenciabrandon@lucero-stevens.org</t>
  </si>
  <si>
    <t>93Eb9e9a68e3259</t>
  </si>
  <si>
    <t>Spencer</t>
  </si>
  <si>
    <t>Elliott PLC</t>
  </si>
  <si>
    <t>East Nicholasmouth</t>
  </si>
  <si>
    <t>001-266-692-3522</t>
  </si>
  <si>
    <t>rhonda25@osborn-cobb.com</t>
  </si>
  <si>
    <t>2cfCbDE516cE9E6</t>
  </si>
  <si>
    <t>Michelle</t>
  </si>
  <si>
    <t>Gomez, Walls and Baldwin</t>
  </si>
  <si>
    <t>Lake Wesley</t>
  </si>
  <si>
    <t>583-159-2177x2515</t>
  </si>
  <si>
    <t>stacie74@stein-wolf.com</t>
  </si>
  <si>
    <t>5AFaAfa26C3EBeb</t>
  </si>
  <si>
    <t>Wilkerson</t>
  </si>
  <si>
    <t>Welch-Zhang</t>
  </si>
  <si>
    <t>Andrewborough</t>
  </si>
  <si>
    <t>(065)646-9215</t>
  </si>
  <si>
    <t>danduke@olson.com</t>
  </si>
  <si>
    <t>68BC2EE928C6D72</t>
  </si>
  <si>
    <t>Zavala Group</t>
  </si>
  <si>
    <t>North Hollyland</t>
  </si>
  <si>
    <t>112-785-6392x47727</t>
  </si>
  <si>
    <t>kcasey@logan.net</t>
  </si>
  <si>
    <t>1CE0c8F2faEE040</t>
  </si>
  <si>
    <t>Matthews Inc</t>
  </si>
  <si>
    <t>Lake Jesse</t>
  </si>
  <si>
    <t>735-322-8767x6667</t>
  </si>
  <si>
    <t>vchavez@figueroa.com</t>
  </si>
  <si>
    <t>60e9e40f260aaAB</t>
  </si>
  <si>
    <t>Franklin PLC</t>
  </si>
  <si>
    <t>Chrisport</t>
  </si>
  <si>
    <t>686.729.0984x6718</t>
  </si>
  <si>
    <t>casey45@maldonado.com</t>
  </si>
  <si>
    <t>2E58f1A238abeDf</t>
  </si>
  <si>
    <t>Payne-Jennings</t>
  </si>
  <si>
    <t>Danielleport</t>
  </si>
  <si>
    <t>karlacobb@davenport-powell.net</t>
  </si>
  <si>
    <t>d7Aec08D2fd9Bb5</t>
  </si>
  <si>
    <t>Brandt Ltd</t>
  </si>
  <si>
    <t>Lake Geoffrey</t>
  </si>
  <si>
    <t>903.744.1984x480</t>
  </si>
  <si>
    <t>wduran@zamora-burns.com</t>
  </si>
  <si>
    <t>0cd7CD6eF67CEE3</t>
  </si>
  <si>
    <t>Villarreal</t>
  </si>
  <si>
    <t>Nicholson-Fuller</t>
  </si>
  <si>
    <t>Jacquelinetown</t>
  </si>
  <si>
    <t>001-785-325-1452x397</t>
  </si>
  <si>
    <t>charlenegregory@parks.com</t>
  </si>
  <si>
    <t>CF89d6ae45AAdFd</t>
  </si>
  <si>
    <t>Mathews-Morrow</t>
  </si>
  <si>
    <t>Blakemouth</t>
  </si>
  <si>
    <t>283.826.5324</t>
  </si>
  <si>
    <t>lhuffman@hancock.net</t>
  </si>
  <si>
    <t>F6d0c75E3701EFa</t>
  </si>
  <si>
    <t>Ali, Carroll and Carson</t>
  </si>
  <si>
    <t>Kristineton</t>
  </si>
  <si>
    <t>605.169.5443</t>
  </si>
  <si>
    <t>morsehelen@fox-serrano.com</t>
  </si>
  <si>
    <t>2d47defdb02DF9B</t>
  </si>
  <si>
    <t>Montoya</t>
  </si>
  <si>
    <t>Jones-Valencia</t>
  </si>
  <si>
    <t>East Joseph</t>
  </si>
  <si>
    <t>001-735-199-6461x123</t>
  </si>
  <si>
    <t>wshaw@walton.com</t>
  </si>
  <si>
    <t>adEe026b1Cd00dF</t>
  </si>
  <si>
    <t>Donna</t>
  </si>
  <si>
    <t>Morton LLC</t>
  </si>
  <si>
    <t>New Ashleyfort</t>
  </si>
  <si>
    <t>001-285-987-4114x00714</t>
  </si>
  <si>
    <t>yujasmin@armstrong.net</t>
  </si>
  <si>
    <t>Ec185dEfBC9DEB5</t>
  </si>
  <si>
    <t>Galloway PLC</t>
  </si>
  <si>
    <t>Averyland</t>
  </si>
  <si>
    <t>474-604-9520</t>
  </si>
  <si>
    <t>jonathanlynn@brock-baker.biz</t>
  </si>
  <si>
    <t>ade6d5c948c6CBF</t>
  </si>
  <si>
    <t>Wolf</t>
  </si>
  <si>
    <t>Blankenship, Hodges and Briggs</t>
  </si>
  <si>
    <t>Frederickview</t>
  </si>
  <si>
    <t>+1-691-772-1380x1777</t>
  </si>
  <si>
    <t>angel08@hickman.com</t>
  </si>
  <si>
    <t>9f8DB43FFeC1Da4</t>
  </si>
  <si>
    <t>Fox, Ballard and Patton</t>
  </si>
  <si>
    <t>South Randall</t>
  </si>
  <si>
    <t>050.688.5030x4460</t>
  </si>
  <si>
    <t>vaughankirk@hunter-chavez.com</t>
  </si>
  <si>
    <t>a50B86CDa6133ba</t>
  </si>
  <si>
    <t>Whitehead-Horn</t>
  </si>
  <si>
    <t>324-060-4423</t>
  </si>
  <si>
    <t>xsparks@kirk.com</t>
  </si>
  <si>
    <t>5fF431B6F7D49fB</t>
  </si>
  <si>
    <t>Everett-Valdez</t>
  </si>
  <si>
    <t>Pierceborough</t>
  </si>
  <si>
    <t>049-240-6446x240</t>
  </si>
  <si>
    <t>xmorrow@macdonald-newman.com</t>
  </si>
  <si>
    <t>bC9488Da1bBDd21</t>
  </si>
  <si>
    <t>Arias</t>
  </si>
  <si>
    <t>Perryfort</t>
  </si>
  <si>
    <t>044-179-0609x429</t>
  </si>
  <si>
    <t>ladkins@parrish.com</t>
  </si>
  <si>
    <t>1F1dB9afA5C0dEa</t>
  </si>
  <si>
    <t>Clark</t>
  </si>
  <si>
    <t>Riley-Tapia</t>
  </si>
  <si>
    <t>West Janefurt</t>
  </si>
  <si>
    <t>311-903-6878x123</t>
  </si>
  <si>
    <t>jacobwatkins@george.net</t>
  </si>
  <si>
    <t>43A12fAbBdd87D5</t>
  </si>
  <si>
    <t>Schultz-Bowman</t>
  </si>
  <si>
    <t>Malloryberg</t>
  </si>
  <si>
    <t>+1-812-298-6965x20015</t>
  </si>
  <si>
    <t>philip17@dickson.com</t>
  </si>
  <si>
    <t>Fd3c711ceFcf949</t>
  </si>
  <si>
    <t>Briggs-Estrada</t>
  </si>
  <si>
    <t>Port Juan</t>
  </si>
  <si>
    <t>(386)152-0806</t>
  </si>
  <si>
    <t>lobrien@herring.com</t>
  </si>
  <si>
    <t>5dd4BC870E1eFac</t>
  </si>
  <si>
    <t>Rocha</t>
  </si>
  <si>
    <t>Bryant Group</t>
  </si>
  <si>
    <t>Phamfort</t>
  </si>
  <si>
    <t>+1-611-784-9310x19582</t>
  </si>
  <si>
    <t>heidi30@holmes.com</t>
  </si>
  <si>
    <t>4975BF68A04B6eb</t>
  </si>
  <si>
    <t>Ryan Inc</t>
  </si>
  <si>
    <t>Christianstad</t>
  </si>
  <si>
    <t>886.951.6541x15376</t>
  </si>
  <si>
    <t>clineclifford@cooke.com</t>
  </si>
  <si>
    <t>34616EE42FC1aeA</t>
  </si>
  <si>
    <t>Wyatt Ltd</t>
  </si>
  <si>
    <t>New Melvinborough</t>
  </si>
  <si>
    <t>774.852.8761x78970</t>
  </si>
  <si>
    <t>ruizrichard@york-cummings.org</t>
  </si>
  <si>
    <t>b2c4d976f8740Fe</t>
  </si>
  <si>
    <t>Mcgrath and Sons</t>
  </si>
  <si>
    <t>Carpenterland</t>
  </si>
  <si>
    <t>001-290-309-3474x711</t>
  </si>
  <si>
    <t>bboone@sparks-holloway.com</t>
  </si>
  <si>
    <t>99e3711ba06B94A</t>
  </si>
  <si>
    <t>Timothy</t>
  </si>
  <si>
    <t>Randall and Sons</t>
  </si>
  <si>
    <t>Lake Cassandra</t>
  </si>
  <si>
    <t>(801)315-8311x6874</t>
  </si>
  <si>
    <t>malikbradley@pierce.com</t>
  </si>
  <si>
    <t>70f65f3fAb06177</t>
  </si>
  <si>
    <t>Wong-Santana</t>
  </si>
  <si>
    <t>Claytonhaven</t>
  </si>
  <si>
    <t>907.142.0938x5120</t>
  </si>
  <si>
    <t>nlam@brown.net</t>
  </si>
  <si>
    <t>d2F9EAFFD73E8A8</t>
  </si>
  <si>
    <t>Bullock PLC</t>
  </si>
  <si>
    <t>South Rodneyfort</t>
  </si>
  <si>
    <t>099.610.6865x71660</t>
  </si>
  <si>
    <t>cesarthornton@dennis.biz</t>
  </si>
  <si>
    <t>bb891f77e3487E3</t>
  </si>
  <si>
    <t>Orr Ltd</t>
  </si>
  <si>
    <t>Langside</t>
  </si>
  <si>
    <t>(674)647-0825x5806</t>
  </si>
  <si>
    <t>ysanford@gill-benton.biz</t>
  </si>
  <si>
    <t>C3fa29b91d47A67</t>
  </si>
  <si>
    <t>Estes Group</t>
  </si>
  <si>
    <t>Lucerostad</t>
  </si>
  <si>
    <t>001-893-151-4295x693</t>
  </si>
  <si>
    <t>edward22@duran.net</t>
  </si>
  <si>
    <t>16F0421Dd94C4fD</t>
  </si>
  <si>
    <t>Gardner-Bridges</t>
  </si>
  <si>
    <t>Sawyerside</t>
  </si>
  <si>
    <t>659-260-1914x196</t>
  </si>
  <si>
    <t>gordonandersen@duarte.com</t>
  </si>
  <si>
    <t>a8fB2E2D94B0720</t>
  </si>
  <si>
    <t>Heath</t>
  </si>
  <si>
    <t>Pratt, Gentry and Crane</t>
  </si>
  <si>
    <t>Marilynside</t>
  </si>
  <si>
    <t>+1-995-903-8844x949</t>
  </si>
  <si>
    <t>probertson@stokes.com</t>
  </si>
  <si>
    <t>597df5C8A75B14D</t>
  </si>
  <si>
    <t>Dale</t>
  </si>
  <si>
    <t>Knapp, Huff and Garner</t>
  </si>
  <si>
    <t>Spencertown</t>
  </si>
  <si>
    <t>(027)060-5731</t>
  </si>
  <si>
    <t>jorge56@mendez-nicholson.biz</t>
  </si>
  <si>
    <t>D9ecedcc7bAA421</t>
  </si>
  <si>
    <t>Fitzpatrick-Bryan</t>
  </si>
  <si>
    <t>Andrewschester</t>
  </si>
  <si>
    <t>157-955-9779</t>
  </si>
  <si>
    <t>hayley95@sullivan.com</t>
  </si>
  <si>
    <t>5cFBa4e648ebbbf</t>
  </si>
  <si>
    <t>Barrett Inc</t>
  </si>
  <si>
    <t>Lake Dean</t>
  </si>
  <si>
    <t>784.212.3766x9454</t>
  </si>
  <si>
    <t>martintanner@meza.com</t>
  </si>
  <si>
    <t>d7Aa0C4C34Ddcd3</t>
  </si>
  <si>
    <t>Norris</t>
  </si>
  <si>
    <t>Stokes PLC</t>
  </si>
  <si>
    <t>Harmonmouth</t>
  </si>
  <si>
    <t>summerwaters@mcneil.biz</t>
  </si>
  <si>
    <t>A043Ae9f07Cb9F8</t>
  </si>
  <si>
    <t>Buckley, Ware and Dixon</t>
  </si>
  <si>
    <t>Vernonville</t>
  </si>
  <si>
    <t>(879)494-5896</t>
  </si>
  <si>
    <t>wwong@blackburn-holt.com</t>
  </si>
  <si>
    <t>dE44bAA888d33cA</t>
  </si>
  <si>
    <t>Cortez, Armstrong and Kramer</t>
  </si>
  <si>
    <t>Port Tamara</t>
  </si>
  <si>
    <t>093.153.9376</t>
  </si>
  <si>
    <t>lscott@mckay-oliver.biz</t>
  </si>
  <si>
    <t>b95A1fD5BD9c84E</t>
  </si>
  <si>
    <t>Erica</t>
  </si>
  <si>
    <t>Calhoun-Zhang</t>
  </si>
  <si>
    <t>Port Jerrybury</t>
  </si>
  <si>
    <t>Lebanon</t>
  </si>
  <si>
    <t>hannahchandler@forbes.com</t>
  </si>
  <si>
    <t>eAf3CAFB8b901e9</t>
  </si>
  <si>
    <t>Goodman, Byrd and Kelley</t>
  </si>
  <si>
    <t>Brianbury</t>
  </si>
  <si>
    <t>589-709-3105x981</t>
  </si>
  <si>
    <t>strongmicheal@padilla.com</t>
  </si>
  <si>
    <t>25849e1cEe61b33</t>
  </si>
  <si>
    <t>Mercado</t>
  </si>
  <si>
    <t>Carney, Bender and Conway</t>
  </si>
  <si>
    <t>Milesport</t>
  </si>
  <si>
    <t>723.425.4454x512</t>
  </si>
  <si>
    <t>archerkaitlyn@cannon.info</t>
  </si>
  <si>
    <t>f827F8a1E2Eb66d</t>
  </si>
  <si>
    <t>Farley</t>
  </si>
  <si>
    <t>Chaney Ltd</t>
  </si>
  <si>
    <t>Royport</t>
  </si>
  <si>
    <t>585-427-4028x263</t>
  </si>
  <si>
    <t>courtneyknox@schaefer-bowen.info</t>
  </si>
  <si>
    <t>1cACddd5C9eeed5</t>
  </si>
  <si>
    <t>Montgomery-Hendricks</t>
  </si>
  <si>
    <t>Aguilarstad</t>
  </si>
  <si>
    <t>978-625-6411x86358</t>
  </si>
  <si>
    <t>zkrueger@sandoval.com</t>
  </si>
  <si>
    <t>7fC11D0Cf8aE5eA</t>
  </si>
  <si>
    <t>Petersen, Tran and Krause</t>
  </si>
  <si>
    <t>Lake Gilbertland</t>
  </si>
  <si>
    <t>645-975-0013x58003</t>
  </si>
  <si>
    <t>murillogabriel@mooney-daniel.info</t>
  </si>
  <si>
    <t>beA6eC6519cf152</t>
  </si>
  <si>
    <t>Friedman, Mcbride and Robertson</t>
  </si>
  <si>
    <t>Kathrynbury</t>
  </si>
  <si>
    <t>+1-114-135-7474x8261</t>
  </si>
  <si>
    <t>hensleykristopher@medina.com</t>
  </si>
  <si>
    <t>5CD993B992DaDbB</t>
  </si>
  <si>
    <t>Guerrero, Cordova and Vazquez</t>
  </si>
  <si>
    <t>137-471-6943</t>
  </si>
  <si>
    <t>fsalazar@adkins-keith.net</t>
  </si>
  <si>
    <t>beC6fF6CCAADd1a</t>
  </si>
  <si>
    <t>Lambert-Lara</t>
  </si>
  <si>
    <t>Lake Manuel</t>
  </si>
  <si>
    <t>000-076-5119</t>
  </si>
  <si>
    <t>ghartman@beck.biz</t>
  </si>
  <si>
    <t>8Ed7A948d638a9e</t>
  </si>
  <si>
    <t>Romero-Sawyer</t>
  </si>
  <si>
    <t>Fritztown</t>
  </si>
  <si>
    <t>288.906.4026</t>
  </si>
  <si>
    <t>johnathangrant@snyder-peters.com</t>
  </si>
  <si>
    <t>efebFeAC314c9AE</t>
  </si>
  <si>
    <t>Brian</t>
  </si>
  <si>
    <t>Koch, Huber and Keith</t>
  </si>
  <si>
    <t>Toddstad</t>
  </si>
  <si>
    <t>993.324.4495</t>
  </si>
  <si>
    <t>jay69@horne-simon.com</t>
  </si>
  <si>
    <t>61513B2BedFEccD</t>
  </si>
  <si>
    <t>Carr Ltd</t>
  </si>
  <si>
    <t>Porterburgh</t>
  </si>
  <si>
    <t>546-000-6861x02901</t>
  </si>
  <si>
    <t>anna60@barnes.org</t>
  </si>
  <si>
    <t>Fe369197D5da88a</t>
  </si>
  <si>
    <t>Dudley</t>
  </si>
  <si>
    <t>Benson-Lloyd</t>
  </si>
  <si>
    <t>Port Clayton</t>
  </si>
  <si>
    <t>mendozaroy@compton.net</t>
  </si>
  <si>
    <t>fa6a8a7bfB4dE52</t>
  </si>
  <si>
    <t>Potter, Ball and Cherry</t>
  </si>
  <si>
    <t>Penaville</t>
  </si>
  <si>
    <t>342-908-0660x705</t>
  </si>
  <si>
    <t>dillonbernard@johns-boyd.net</t>
  </si>
  <si>
    <t>EB4863cfe1241CE</t>
  </si>
  <si>
    <t>Oliver, Petty and Ryan</t>
  </si>
  <si>
    <t>West Ericaview</t>
  </si>
  <si>
    <t>(128)620-1975</t>
  </si>
  <si>
    <t>calhountara@lester.com</t>
  </si>
  <si>
    <t>CaceDdc7aBd7e6A</t>
  </si>
  <si>
    <t>Shepherd</t>
  </si>
  <si>
    <t>Salinas-Pham</t>
  </si>
  <si>
    <t>Bonillamouth</t>
  </si>
  <si>
    <t>(876)120-5712</t>
  </si>
  <si>
    <t>yglass@stanley.com</t>
  </si>
  <si>
    <t>5cb9ac5d086CAF0</t>
  </si>
  <si>
    <t>Hartman LLC</t>
  </si>
  <si>
    <t>South Penny</t>
  </si>
  <si>
    <t>(940)719-4952</t>
  </si>
  <si>
    <t>barnettjoanne@hinton.com</t>
  </si>
  <si>
    <t>737E34C6641E9cf</t>
  </si>
  <si>
    <t>Hoover Ltd</t>
  </si>
  <si>
    <t>Davefort</t>
  </si>
  <si>
    <t>634-053-6025</t>
  </si>
  <si>
    <t>jpeters@shaw.com</t>
  </si>
  <si>
    <t>2dC6c713601d4Ed</t>
  </si>
  <si>
    <t>Cruz-Frost</t>
  </si>
  <si>
    <t>New Cassandra</t>
  </si>
  <si>
    <t>+1-149-247-4169x12324</t>
  </si>
  <si>
    <t>marissa75@lewis.biz</t>
  </si>
  <si>
    <t>E3FC40625F4318f</t>
  </si>
  <si>
    <t>Luis</t>
  </si>
  <si>
    <t>Spence-Ballard</t>
  </si>
  <si>
    <t>North Chelseychester</t>
  </si>
  <si>
    <t>868.292.4980x115</t>
  </si>
  <si>
    <t>tdorsey@short-hardy.com</t>
  </si>
  <si>
    <t>5F19aB608503Df3</t>
  </si>
  <si>
    <t>Nolan Inc</t>
  </si>
  <si>
    <t>Holdenhaven</t>
  </si>
  <si>
    <t>525.655.4697</t>
  </si>
  <si>
    <t>eileenstewart@mercer.com</t>
  </si>
  <si>
    <t>e5Da750DaB9BbC1</t>
  </si>
  <si>
    <t>Jon</t>
  </si>
  <si>
    <t>Espinoza, Beard and Bray</t>
  </si>
  <si>
    <t>Cochranside</t>
  </si>
  <si>
    <t>407-833-1373</t>
  </si>
  <si>
    <t>bautistakellie@sweeney.com</t>
  </si>
  <si>
    <t>a665c3eafa64f0c</t>
  </si>
  <si>
    <t>Vega</t>
  </si>
  <si>
    <t>Brooks-Robertson</t>
  </si>
  <si>
    <t>New Brianastad</t>
  </si>
  <si>
    <t>929.287.3088</t>
  </si>
  <si>
    <t>whiteheadcharlotte@khan-olson.net</t>
  </si>
  <si>
    <t>D5eb0D2875dCD7A</t>
  </si>
  <si>
    <t>Prince</t>
  </si>
  <si>
    <t>Maxwell, Rubio and Schwartz</t>
  </si>
  <si>
    <t>Schmidtfurt</t>
  </si>
  <si>
    <t>523.913.2340x6908</t>
  </si>
  <si>
    <t>dominic93@olsen.com</t>
  </si>
  <si>
    <t>bF67FEDfF32A0DC</t>
  </si>
  <si>
    <t>Hill Ltd</t>
  </si>
  <si>
    <t>New Patrick</t>
  </si>
  <si>
    <t>444-193-5315</t>
  </si>
  <si>
    <t>mliu@hurst.com</t>
  </si>
  <si>
    <t>278afF6dd4d474c</t>
  </si>
  <si>
    <t>Brittney</t>
  </si>
  <si>
    <t>Frank Group</t>
  </si>
  <si>
    <t>Mullentown</t>
  </si>
  <si>
    <t>(033)961-2084x56361</t>
  </si>
  <si>
    <t>jkaufman@cunningham.com</t>
  </si>
  <si>
    <t>AB994f8b460F3ef</t>
  </si>
  <si>
    <t>Lake Christian</t>
  </si>
  <si>
    <t>779.853.7654x5672</t>
  </si>
  <si>
    <t>eblake@miranda.biz</t>
  </si>
  <si>
    <t>1EEaE5b39e6B5F7</t>
  </si>
  <si>
    <t>Olsen</t>
  </si>
  <si>
    <t>Lewis-Webb</t>
  </si>
  <si>
    <t>Carrhaven</t>
  </si>
  <si>
    <t>001-830-107-7589x14361</t>
  </si>
  <si>
    <t>jkhan@patrick.com</t>
  </si>
  <si>
    <t>E9379eeC0e4c621</t>
  </si>
  <si>
    <t>Mariah</t>
  </si>
  <si>
    <t>Weaver, Bass and Cantrell</t>
  </si>
  <si>
    <t>East Terry</t>
  </si>
  <si>
    <t>candicehenry@berger.com</t>
  </si>
  <si>
    <t>eDdbcf3Cef7cFFe</t>
  </si>
  <si>
    <t>Holloway, Berry and Brennan</t>
  </si>
  <si>
    <t>South Meaganchester</t>
  </si>
  <si>
    <t>summerball@beard.com</t>
  </si>
  <si>
    <t>0Feb0fef25bAEe1</t>
  </si>
  <si>
    <t>Palmer-Vincent</t>
  </si>
  <si>
    <t>Hannahland</t>
  </si>
  <si>
    <t>(394)981-2686</t>
  </si>
  <si>
    <t>jhorn@quinn-sosa.biz</t>
  </si>
  <si>
    <t>6c9eba9Aa2c86de</t>
  </si>
  <si>
    <t>Howard Inc</t>
  </si>
  <si>
    <t>Ricardoton</t>
  </si>
  <si>
    <t>179-122-5563</t>
  </si>
  <si>
    <t>alicia14@acevedo.com</t>
  </si>
  <si>
    <t>F743b8cbbcD3e1c</t>
  </si>
  <si>
    <t>Hendrix LLC</t>
  </si>
  <si>
    <t>Alfredburgh</t>
  </si>
  <si>
    <t>667.365.8506</t>
  </si>
  <si>
    <t>tristanmckenzie@brock.biz</t>
  </si>
  <si>
    <t>8eDF7cC82d0Efa1</t>
  </si>
  <si>
    <t>Lane</t>
  </si>
  <si>
    <t>Patton-Huffman</t>
  </si>
  <si>
    <t>Ellisborough</t>
  </si>
  <si>
    <t>odomwanda@hall-moran.com</t>
  </si>
  <si>
    <t>E46e5aC532db578</t>
  </si>
  <si>
    <t>Underwood</t>
  </si>
  <si>
    <t>Lambert Inc</t>
  </si>
  <si>
    <t>Prestonville</t>
  </si>
  <si>
    <t>steven99@acosta.org</t>
  </si>
  <si>
    <t>05c6e3D55a93Ce3</t>
  </si>
  <si>
    <t>Cochran and Sons</t>
  </si>
  <si>
    <t>Coxton</t>
  </si>
  <si>
    <t>572.114.6164x236</t>
  </si>
  <si>
    <t>gwalker@stevens.biz</t>
  </si>
  <si>
    <t>32eFD1dCaF2980e</t>
  </si>
  <si>
    <t>Garner</t>
  </si>
  <si>
    <t>Stout Ltd</t>
  </si>
  <si>
    <t>Sharpport</t>
  </si>
  <si>
    <t>619-528-9084x4155</t>
  </si>
  <si>
    <t>chungnancy@hoover.biz</t>
  </si>
  <si>
    <t>638cd6ffAA83Afc</t>
  </si>
  <si>
    <t>Richard, Galvan and Ballard</t>
  </si>
  <si>
    <t>Ritaland</t>
  </si>
  <si>
    <t>001-450-180-3290x8634</t>
  </si>
  <si>
    <t>tannerweber@proctor-adams.biz</t>
  </si>
  <si>
    <t>6C36De54ecD7FEc</t>
  </si>
  <si>
    <t>Friedman-Kramer</t>
  </si>
  <si>
    <t>Reeseview</t>
  </si>
  <si>
    <t>900.217.6798x4176</t>
  </si>
  <si>
    <t>jackpalmer@pugh.biz</t>
  </si>
  <si>
    <t>1a1bdAa417E9222</t>
  </si>
  <si>
    <t>Baker</t>
  </si>
  <si>
    <t>Underwood, Copeland and Boyle</t>
  </si>
  <si>
    <t>+1-544-357-0506x3727</t>
  </si>
  <si>
    <t>joycetravis@berger.com</t>
  </si>
  <si>
    <t>09a1C4E0FcbBC2d</t>
  </si>
  <si>
    <t>Wu, Fernandez and Arellano</t>
  </si>
  <si>
    <t>Lake Lancebury</t>
  </si>
  <si>
    <t>064.633.4468x95046</t>
  </si>
  <si>
    <t>luisfrank@perry.info</t>
  </si>
  <si>
    <t>ebCa10C83AE5f5f</t>
  </si>
  <si>
    <t>Bonilla</t>
  </si>
  <si>
    <t>Hansen-Lucero</t>
  </si>
  <si>
    <t>Powellville</t>
  </si>
  <si>
    <t>375.875.9611x706</t>
  </si>
  <si>
    <t>qcruz@ramsey-bryant.com</t>
  </si>
  <si>
    <t>5036998Ab425e74</t>
  </si>
  <si>
    <t>Karla</t>
  </si>
  <si>
    <t>Leach-Gilbert</t>
  </si>
  <si>
    <t>Krystalville</t>
  </si>
  <si>
    <t>wjenkins@page.info</t>
  </si>
  <si>
    <t>5900F88dA25cFa5</t>
  </si>
  <si>
    <t>Hughes</t>
  </si>
  <si>
    <t>Lake Walter</t>
  </si>
  <si>
    <t>tonyagallagher@barajas-goodwin.biz</t>
  </si>
  <si>
    <t>fD2EEEb535aE5c2</t>
  </si>
  <si>
    <t>Mcdonald</t>
  </si>
  <si>
    <t>Reyes and Sons</t>
  </si>
  <si>
    <t>Dixonchester</t>
  </si>
  <si>
    <t>097.592.4529x0361</t>
  </si>
  <si>
    <t>loweryjenny@parsons.com</t>
  </si>
  <si>
    <t>fD1e2d4BB1A3Add</t>
  </si>
  <si>
    <t>Mcgee</t>
  </si>
  <si>
    <t>Underwood-Kline</t>
  </si>
  <si>
    <t>Staffordton</t>
  </si>
  <si>
    <t>(276)700-6967</t>
  </si>
  <si>
    <t>nayers@higgins.com</t>
  </si>
  <si>
    <t>48B456efFA6Cb9C</t>
  </si>
  <si>
    <t>Rose Inc</t>
  </si>
  <si>
    <t>Cobbside</t>
  </si>
  <si>
    <t>+1-223-136-9897x0883</t>
  </si>
  <si>
    <t>flynndoris@galvan.com</t>
  </si>
  <si>
    <t>CDf44F5BFA8f53F</t>
  </si>
  <si>
    <t>Bridges LLC</t>
  </si>
  <si>
    <t>Lake Mario</t>
  </si>
  <si>
    <t>631-946-7388</t>
  </si>
  <si>
    <t>carolyn32@bond.com</t>
  </si>
  <si>
    <t>2CB6C1C583c343a</t>
  </si>
  <si>
    <t>Ferguson-Yang</t>
  </si>
  <si>
    <t>Lake Tim</t>
  </si>
  <si>
    <t>233-974-9979x0365</t>
  </si>
  <si>
    <t>acaldwell@villa.com</t>
  </si>
  <si>
    <t>0D1E29E9a3C3Aae</t>
  </si>
  <si>
    <t>Bates, Beck and Blevins</t>
  </si>
  <si>
    <t>Yoderfort</t>
  </si>
  <si>
    <t>205-746-5797x84576</t>
  </si>
  <si>
    <t>mercedes25@hooper-castaneda.com</t>
  </si>
  <si>
    <t>D0a8C3b58239C71</t>
  </si>
  <si>
    <t>Huffman, Hubbard and Walters</t>
  </si>
  <si>
    <t>West Cassandra</t>
  </si>
  <si>
    <t>+1-730-799-8199x38349</t>
  </si>
  <si>
    <t>ruth94@ashley.com</t>
  </si>
  <si>
    <t>6aa7821BffF805c</t>
  </si>
  <si>
    <t>Jarvis Ltd</t>
  </si>
  <si>
    <t>Penashire</t>
  </si>
  <si>
    <t>barberanthony@wu-strong.biz</t>
  </si>
  <si>
    <t>77e4cFeA28CCaD7</t>
  </si>
  <si>
    <t>Carroll</t>
  </si>
  <si>
    <t>Tyler-Greer</t>
  </si>
  <si>
    <t>Bellmouth</t>
  </si>
  <si>
    <t>hintonvirginia@malone.net</t>
  </si>
  <si>
    <t>af77E67cFC14F2E</t>
  </si>
  <si>
    <t>Traci</t>
  </si>
  <si>
    <t>Bird</t>
  </si>
  <si>
    <t>Rodgers, Villarreal and Flores</t>
  </si>
  <si>
    <t>Woodwardshire</t>
  </si>
  <si>
    <t>+1-186-952-8512x3613</t>
  </si>
  <si>
    <t>spineda@mcfarland-humphrey.com</t>
  </si>
  <si>
    <t>a7EEA9653B26f7A</t>
  </si>
  <si>
    <t>Rhodes Ltd</t>
  </si>
  <si>
    <t>Jaredberg</t>
  </si>
  <si>
    <t>kathleen80@fernandez-noble.org</t>
  </si>
  <si>
    <t>e048afAbCFa1d1E</t>
  </si>
  <si>
    <t>Page-Morales</t>
  </si>
  <si>
    <t>South Cliffordfort</t>
  </si>
  <si>
    <t>+1-712-170-3649x77045</t>
  </si>
  <si>
    <t>oscarferguson@bradshaw.biz</t>
  </si>
  <si>
    <t>16A42bAFA0fCc0e</t>
  </si>
  <si>
    <t>Brewer Ltd</t>
  </si>
  <si>
    <t>West Ronniefurt</t>
  </si>
  <si>
    <t>linda68@allison-allison.com</t>
  </si>
  <si>
    <t>B8eaD15cca2deC4</t>
  </si>
  <si>
    <t>Riggs-Bolton</t>
  </si>
  <si>
    <t>New Kurt</t>
  </si>
  <si>
    <t>412-914-0034x951</t>
  </si>
  <si>
    <t>allensergio@kim.com</t>
  </si>
  <si>
    <t>7efa28813fd4261</t>
  </si>
  <si>
    <t>Moody</t>
  </si>
  <si>
    <t>Stokes-Rivas</t>
  </si>
  <si>
    <t>Lake Gilbert</t>
  </si>
  <si>
    <t>floresangela@boyd-schaefer.com</t>
  </si>
  <si>
    <t>bA939dE996CF4BF</t>
  </si>
  <si>
    <t>Ian</t>
  </si>
  <si>
    <t>Pennington</t>
  </si>
  <si>
    <t>Roy-Riggs</t>
  </si>
  <si>
    <t>West Patrick</t>
  </si>
  <si>
    <t>danielewing@mcgrath-dunn.com</t>
  </si>
  <si>
    <t>Ddc284Ca2e2CAe9</t>
  </si>
  <si>
    <t>Delgado Ltd</t>
  </si>
  <si>
    <t>New Virginiashire</t>
  </si>
  <si>
    <t>243-674-1479x418</t>
  </si>
  <si>
    <t>stephensonlori@villa.biz</t>
  </si>
  <si>
    <t>85eaA5A4d07116D</t>
  </si>
  <si>
    <t>Krueger-Cline</t>
  </si>
  <si>
    <t>Josephmouth</t>
  </si>
  <si>
    <t>001-165-172-2382x57538</t>
  </si>
  <si>
    <t>kochbrandy@bowers.com</t>
  </si>
  <si>
    <t>4bddEc9ab37Eaea</t>
  </si>
  <si>
    <t>Preston-Quinn</t>
  </si>
  <si>
    <t>001-686-477-2816</t>
  </si>
  <si>
    <t>colemandebra@waller.com</t>
  </si>
  <si>
    <t>90e9e7EFfcd3eBB</t>
  </si>
  <si>
    <t>Wood</t>
  </si>
  <si>
    <t>Mcbride, Mosley and Torres</t>
  </si>
  <si>
    <t>Jillianfort</t>
  </si>
  <si>
    <t>+1-906-242-3100x3039</t>
  </si>
  <si>
    <t>hortonnoah@pacheco.biz</t>
  </si>
  <si>
    <t>Bfa3bCc248D4289</t>
  </si>
  <si>
    <t>Floyd and Sons</t>
  </si>
  <si>
    <t>New Javier</t>
  </si>
  <si>
    <t>(938)229-2017</t>
  </si>
  <si>
    <t>gouldtroy@shelton-compton.com</t>
  </si>
  <si>
    <t>B6a7d1dC7c7Fc4A</t>
  </si>
  <si>
    <t>Dorsey</t>
  </si>
  <si>
    <t>Jennings Inc</t>
  </si>
  <si>
    <t>Port Kellie</t>
  </si>
  <si>
    <t>(119)524-0104x8633</t>
  </si>
  <si>
    <t>landrymakayla@moran.com</t>
  </si>
  <si>
    <t>4B1C25db2bab129</t>
  </si>
  <si>
    <t>Herring Inc</t>
  </si>
  <si>
    <t>West Hayley</t>
  </si>
  <si>
    <t>287-630-3353</t>
  </si>
  <si>
    <t>deannakirby@gardner-chang.com</t>
  </si>
  <si>
    <t>d1ea0a41F2aba42</t>
  </si>
  <si>
    <t>Oconnor, Mooney and Chan</t>
  </si>
  <si>
    <t>Kirkton</t>
  </si>
  <si>
    <t>+1-511-019-8312x988</t>
  </si>
  <si>
    <t>bbond@hart.com</t>
  </si>
  <si>
    <t>F078Fc9C4aDCCae</t>
  </si>
  <si>
    <t>Warner-Callahan</t>
  </si>
  <si>
    <t>Brandyburgh</t>
  </si>
  <si>
    <t>(675)533-8426x11456</t>
  </si>
  <si>
    <t>sheila30@cobb-andrews.net</t>
  </si>
  <si>
    <t>d81da3Aafe2DbD1</t>
  </si>
  <si>
    <t>Katelyn</t>
  </si>
  <si>
    <t>Blevins, Diaz and Mccann</t>
  </si>
  <si>
    <t>Sergioshire</t>
  </si>
  <si>
    <t>863.767.9615x7786</t>
  </si>
  <si>
    <t>skinnerstephanie@webb.com</t>
  </si>
  <si>
    <t>03dDeF0a6206bCd</t>
  </si>
  <si>
    <t>Carr-Chung</t>
  </si>
  <si>
    <t>Jorgefurt</t>
  </si>
  <si>
    <t>+1-794-570-4578x177</t>
  </si>
  <si>
    <t>lsimmons@chavez-silva.com</t>
  </si>
  <si>
    <t>8401A221A66bB5A</t>
  </si>
  <si>
    <t>Tamara</t>
  </si>
  <si>
    <t>Krueger</t>
  </si>
  <si>
    <t>Conley, Ford and Buck</t>
  </si>
  <si>
    <t>West Lukeview</t>
  </si>
  <si>
    <t>001-330-066-6063</t>
  </si>
  <si>
    <t>ghodges@morris-hayden.org</t>
  </si>
  <si>
    <t>5d7Efe7cFAe76FD</t>
  </si>
  <si>
    <t>Huerta, Braun and Kent</t>
  </si>
  <si>
    <t>South Jacobborough</t>
  </si>
  <si>
    <t>451.982.8783x3929</t>
  </si>
  <si>
    <t>alexa45@calhoun-barron.org</t>
  </si>
  <si>
    <t>F70E36EaaADd2ED</t>
  </si>
  <si>
    <t>Weber</t>
  </si>
  <si>
    <t>Hancock, Hull and Roman</t>
  </si>
  <si>
    <t>Lake Jorgefurt</t>
  </si>
  <si>
    <t>001-351-525-9731x016</t>
  </si>
  <si>
    <t>kathrynbird@gordon.com</t>
  </si>
  <si>
    <t>FFC1aE0c26c3DD5</t>
  </si>
  <si>
    <t>Terry-Pacheco</t>
  </si>
  <si>
    <t>Wolfeshire</t>
  </si>
  <si>
    <t>813-377-4407</t>
  </si>
  <si>
    <t>hendrickscole@cabrera-miles.com</t>
  </si>
  <si>
    <t>af7F8FFfC17014E</t>
  </si>
  <si>
    <t>Barajas-Houston</t>
  </si>
  <si>
    <t>New Adrian</t>
  </si>
  <si>
    <t>626-451-6922</t>
  </si>
  <si>
    <t>salinasolivia@kane-hubbard.com</t>
  </si>
  <si>
    <t>54C9fAb4E24375B</t>
  </si>
  <si>
    <t>Perkins</t>
  </si>
  <si>
    <t>Oconnell, Lam and Petty</t>
  </si>
  <si>
    <t>Kristophertown</t>
  </si>
  <si>
    <t>205.569.6200</t>
  </si>
  <si>
    <t>cisnerosbrianna@larsen-payne.com</t>
  </si>
  <si>
    <t>Cf94c0C80fFdFf7</t>
  </si>
  <si>
    <t>Villegas, Hatfield and Perez</t>
  </si>
  <si>
    <t>East Anne</t>
  </si>
  <si>
    <t>001-719-187-0143x34907</t>
  </si>
  <si>
    <t>destiny50@york.com</t>
  </si>
  <si>
    <t>c128aa5fff1EFeA</t>
  </si>
  <si>
    <t>Kelley</t>
  </si>
  <si>
    <t>Ashley Group</t>
  </si>
  <si>
    <t>East Ethanborough</t>
  </si>
  <si>
    <t>001-521-959-6076</t>
  </si>
  <si>
    <t>amber53@tapia.com</t>
  </si>
  <si>
    <t>6BF0F748795Ef68</t>
  </si>
  <si>
    <t>Stephenson</t>
  </si>
  <si>
    <t>Drake, Vaughn and Abbott</t>
  </si>
  <si>
    <t>Herringland</t>
  </si>
  <si>
    <t>(200)506-2953x6401</t>
  </si>
  <si>
    <t>isaiahlara@khan-garrett.com</t>
  </si>
  <si>
    <t>65E35bFB92F0FF0</t>
  </si>
  <si>
    <t>Potts-Everett</t>
  </si>
  <si>
    <t>Fergusonberg</t>
  </si>
  <si>
    <t>001-546-815-8137x279</t>
  </si>
  <si>
    <t>xcarlson@palmer-pruitt.net</t>
  </si>
  <si>
    <t>E03ab87BB948CdA</t>
  </si>
  <si>
    <t>Mckinney, Wheeler and Prince</t>
  </si>
  <si>
    <t>South Kaitlin</t>
  </si>
  <si>
    <t>(376)780-7846x8350</t>
  </si>
  <si>
    <t>katrinacurry@dyer.net</t>
  </si>
  <si>
    <t>Ce5b0D0f4232Dc1</t>
  </si>
  <si>
    <t>Franklin-Holland</t>
  </si>
  <si>
    <t>Lake Raymond</t>
  </si>
  <si>
    <t>210-224-7594x50383</t>
  </si>
  <si>
    <t>rossspears@sherman-simpson.info</t>
  </si>
  <si>
    <t>8Eb43c61b73a5da</t>
  </si>
  <si>
    <t>Oneal</t>
  </si>
  <si>
    <t>Bradshaw Inc</t>
  </si>
  <si>
    <t>robert51@farmer.com</t>
  </si>
  <si>
    <t>B2c9Fae7DfbE4cA</t>
  </si>
  <si>
    <t>Carlson</t>
  </si>
  <si>
    <t>Berg, Miles and Gamble</t>
  </si>
  <si>
    <t>South Melodyburgh</t>
  </si>
  <si>
    <t>curtis04@gomez.biz</t>
  </si>
  <si>
    <t>70DcEfb4bB551b7</t>
  </si>
  <si>
    <t>Ross-Parrish</t>
  </si>
  <si>
    <t>Codymouth</t>
  </si>
  <si>
    <t>040.852.3384</t>
  </si>
  <si>
    <t>kreid@nelson.com</t>
  </si>
  <si>
    <t>d2a9B85B4975E0C</t>
  </si>
  <si>
    <t>Allison-Clements</t>
  </si>
  <si>
    <t>Port Julie</t>
  </si>
  <si>
    <t>001-434-181-7364x2391</t>
  </si>
  <si>
    <t>michelebridges@zimmerman-leach.com</t>
  </si>
  <si>
    <t>cE97eAdC8fAe5dc</t>
  </si>
  <si>
    <t>Rivas-Turner</t>
  </si>
  <si>
    <t>Mcguireside</t>
  </si>
  <si>
    <t>(303)575-6100x493</t>
  </si>
  <si>
    <t>juan92@gentry.net</t>
  </si>
  <si>
    <t>cdF6EaBC23a6a74</t>
  </si>
  <si>
    <t>Stanton LLC</t>
  </si>
  <si>
    <t>Ramosville</t>
  </si>
  <si>
    <t>floydhayley@salazar-wyatt.com</t>
  </si>
  <si>
    <t>bFBdC1cf26cecdF</t>
  </si>
  <si>
    <t>Martinez, Mccormick and Gilbert</t>
  </si>
  <si>
    <t>Victoriaview</t>
  </si>
  <si>
    <t>449.315.4450</t>
  </si>
  <si>
    <t>cassidykent@green.com</t>
  </si>
  <si>
    <t>b43c4e337ae6dB2</t>
  </si>
  <si>
    <t>Pineda</t>
  </si>
  <si>
    <t>Thomas-Cook</t>
  </si>
  <si>
    <t>Port Cassieton</t>
  </si>
  <si>
    <t>923-602-3526</t>
  </si>
  <si>
    <t>tasha59@jacobson.com</t>
  </si>
  <si>
    <t>290BcDc2eE7fFCB</t>
  </si>
  <si>
    <t>Miles, Thornton and Acevedo</t>
  </si>
  <si>
    <t>East Margaret</t>
  </si>
  <si>
    <t>(913)010-2190x0091</t>
  </si>
  <si>
    <t>hermanmolly@brown.com</t>
  </si>
  <si>
    <t>B4EAEfaaD7690Fb</t>
  </si>
  <si>
    <t>Boyer-Duffy</t>
  </si>
  <si>
    <t>Lake Gerald</t>
  </si>
  <si>
    <t>331-594-0023</t>
  </si>
  <si>
    <t>umadden@le.com</t>
  </si>
  <si>
    <t>af886A8EF9Aecc9</t>
  </si>
  <si>
    <t>Mullen-Beasley</t>
  </si>
  <si>
    <t>Lake Chadtown</t>
  </si>
  <si>
    <t>olowe@weiss.com</t>
  </si>
  <si>
    <t>2Ae4d9df594d9Ed</t>
  </si>
  <si>
    <t>Mckay Ltd</t>
  </si>
  <si>
    <t>Braunbury</t>
  </si>
  <si>
    <t>620-559-6905x9594</t>
  </si>
  <si>
    <t>millersergio@bray.net</t>
  </si>
  <si>
    <t>0A80BAF5eA107CD</t>
  </si>
  <si>
    <t>Gonzalez Group</t>
  </si>
  <si>
    <t>Nancyview</t>
  </si>
  <si>
    <t>aimee74@morrow.com</t>
  </si>
  <si>
    <t>ACe61F51389188B</t>
  </si>
  <si>
    <t>Dorsey, Cox and Juarez</t>
  </si>
  <si>
    <t>South Lynn</t>
  </si>
  <si>
    <t>+1-023-410-9167x7568</t>
  </si>
  <si>
    <t>xfrey@stanton.com</t>
  </si>
  <si>
    <t>a76bB5ee6d78ED2</t>
  </si>
  <si>
    <t>Stone-Edwards</t>
  </si>
  <si>
    <t>East Jodi</t>
  </si>
  <si>
    <t>149-338-5712x9712</t>
  </si>
  <si>
    <t>lambkristie@bradshaw.biz</t>
  </si>
  <si>
    <t>AA4Cdadb65122F4</t>
  </si>
  <si>
    <t>Walton Group</t>
  </si>
  <si>
    <t>Riceview</t>
  </si>
  <si>
    <t>114-782-3258x63306</t>
  </si>
  <si>
    <t>sheriglover@fritz.com</t>
  </si>
  <si>
    <t>C94bE3EfEB2dD81</t>
  </si>
  <si>
    <t>Francis, Alvarado and Montgomery</t>
  </si>
  <si>
    <t>Prestonton</t>
  </si>
  <si>
    <t>(414)909-5454</t>
  </si>
  <si>
    <t>harrisonguy@townsend-underwood.com</t>
  </si>
  <si>
    <t>c3B101a57231F2d</t>
  </si>
  <si>
    <t>Miller, Merritt and Singleton</t>
  </si>
  <si>
    <t>West Ashleymouth</t>
  </si>
  <si>
    <t>671-667-9556</t>
  </si>
  <si>
    <t>gwendolyn18@wright.com</t>
  </si>
  <si>
    <t>dFB8Ebf04d9b655</t>
  </si>
  <si>
    <t>Woodward Inc</t>
  </si>
  <si>
    <t>South Haileyport</t>
  </si>
  <si>
    <t>486-140-2038</t>
  </si>
  <si>
    <t>vaughankerry@ball-roth.com</t>
  </si>
  <si>
    <t>bF9309768Ec6fE6</t>
  </si>
  <si>
    <t>Whitaker LLC</t>
  </si>
  <si>
    <t>Huynhfurt</t>
  </si>
  <si>
    <t>075.247.0199x0136</t>
  </si>
  <si>
    <t>xcisneros@powell-thomas.com</t>
  </si>
  <si>
    <t>e5FDAEA1df1D7b3</t>
  </si>
  <si>
    <t>Wyatt</t>
  </si>
  <si>
    <t>Larson-Jimenez</t>
  </si>
  <si>
    <t>Kiddfort</t>
  </si>
  <si>
    <t>+1-848-934-9310x200</t>
  </si>
  <si>
    <t>mauricesnyder@maynard-compton.biz</t>
  </si>
  <si>
    <t>C3Ac9a163b9b4F2</t>
  </si>
  <si>
    <t>Kellie</t>
  </si>
  <si>
    <t>Potts-Cooke</t>
  </si>
  <si>
    <t>North Stephanie</t>
  </si>
  <si>
    <t>244-736-2987</t>
  </si>
  <si>
    <t>rchaney@stout.com</t>
  </si>
  <si>
    <t>beC4df88C10a5D3</t>
  </si>
  <si>
    <t>Austin Inc</t>
  </si>
  <si>
    <t>Lake Jennifermouth</t>
  </si>
  <si>
    <t>(104)584-4615</t>
  </si>
  <si>
    <t>priley@beltran.com</t>
  </si>
  <si>
    <t>c0A4a01C81dFb18</t>
  </si>
  <si>
    <t>Byrd Ltd</t>
  </si>
  <si>
    <t>Scottmouth</t>
  </si>
  <si>
    <t>264.211.1322x47101</t>
  </si>
  <si>
    <t>dbanks@nichols.biz</t>
  </si>
  <si>
    <t>BCd7aF1A59a4BDf</t>
  </si>
  <si>
    <t>Frazier</t>
  </si>
  <si>
    <t>Mcdaniel-James</t>
  </si>
  <si>
    <t>Beasleyshire</t>
  </si>
  <si>
    <t>001-686-239-6091x3847</t>
  </si>
  <si>
    <t>marcofloyd@castaneda.com</t>
  </si>
  <si>
    <t>cb6Ad053DB15223</t>
  </si>
  <si>
    <t>Yang</t>
  </si>
  <si>
    <t>Stevenson, Chase and Miller</t>
  </si>
  <si>
    <t>East Joyfurt</t>
  </si>
  <si>
    <t>320-630-7617</t>
  </si>
  <si>
    <t>sbooth@hayden-haney.com</t>
  </si>
  <si>
    <t>BA8E2beEeDb11a5</t>
  </si>
  <si>
    <t>Fritz and Sons</t>
  </si>
  <si>
    <t>Louiston</t>
  </si>
  <si>
    <t>011-473-3474x84387</t>
  </si>
  <si>
    <t>lukemejia@pacheco.org</t>
  </si>
  <si>
    <t>d48e68C29CDA2fb</t>
  </si>
  <si>
    <t>Bullock Inc</t>
  </si>
  <si>
    <t>Perrystad</t>
  </si>
  <si>
    <t>+1-181-104-2160x1390</t>
  </si>
  <si>
    <t>wyatt85@russo-ashley.com</t>
  </si>
  <si>
    <t>eeFaFbEf151cAcC</t>
  </si>
  <si>
    <t>Blackburn</t>
  </si>
  <si>
    <t>Gentry, Weiss and Velez</t>
  </si>
  <si>
    <t>Lake Olivia</t>
  </si>
  <si>
    <t>001-900-197-5763x98762</t>
  </si>
  <si>
    <t>timfreeman@taylor-velez.com</t>
  </si>
  <si>
    <t>bEcb134FeCc4fD5</t>
  </si>
  <si>
    <t>Kenneth</t>
  </si>
  <si>
    <t>Harris</t>
  </si>
  <si>
    <t>Marks-Farmer</t>
  </si>
  <si>
    <t>Port Brandy</t>
  </si>
  <si>
    <t>774-937-5625x89638</t>
  </si>
  <si>
    <t>blake59@jefferson.com</t>
  </si>
  <si>
    <t>1c4C0d0BD6ed5c7</t>
  </si>
  <si>
    <t>Hogan-Bass</t>
  </si>
  <si>
    <t>East Cory</t>
  </si>
  <si>
    <t>orocha@hines.org</t>
  </si>
  <si>
    <t>BAf0b23B79ABFD4</t>
  </si>
  <si>
    <t>Bradshaw-Ellis</t>
  </si>
  <si>
    <t>New Jeff</t>
  </si>
  <si>
    <t>462.665.3624</t>
  </si>
  <si>
    <t>gibsonderek@fields.info</t>
  </si>
  <si>
    <t>DcA6bB841e11f1F</t>
  </si>
  <si>
    <t>Green, Russo and Brady</t>
  </si>
  <si>
    <t>West Dominic</t>
  </si>
  <si>
    <t>249.725.1094</t>
  </si>
  <si>
    <t>hernandezcharlene@ayers.com</t>
  </si>
  <si>
    <t>EaBBd1De8D9F81D</t>
  </si>
  <si>
    <t>Duke-Burns</t>
  </si>
  <si>
    <t>Tracifort</t>
  </si>
  <si>
    <t>(253)754-1526x835</t>
  </si>
  <si>
    <t>maureenwalters@mathis-hayden.com</t>
  </si>
  <si>
    <t>0dF4C59eB1DDd03</t>
  </si>
  <si>
    <t>Knapp Ltd</t>
  </si>
  <si>
    <t>Hesterhaven</t>
  </si>
  <si>
    <t>903.584.2655x7147</t>
  </si>
  <si>
    <t>reginald04@conner.net</t>
  </si>
  <si>
    <t>3088c4b3d941DFF</t>
  </si>
  <si>
    <t>Hale and Sons</t>
  </si>
  <si>
    <t>Whitneybury</t>
  </si>
  <si>
    <t>001-442-821-0409x58515</t>
  </si>
  <si>
    <t>mindymalone@newman.com</t>
  </si>
  <si>
    <t>81Bb12Df6abb0A3</t>
  </si>
  <si>
    <t>Maxwell, Meza and Roberts</t>
  </si>
  <si>
    <t>Greerchester</t>
  </si>
  <si>
    <t>001-280-586-6198x00021</t>
  </si>
  <si>
    <t>wblackwell@zavala.biz</t>
  </si>
  <si>
    <t>4a8A2BeCB61dC00</t>
  </si>
  <si>
    <t>Barber Inc</t>
  </si>
  <si>
    <t>Port Angie</t>
  </si>
  <si>
    <t>001-103-054-9356x84861</t>
  </si>
  <si>
    <t>albert39@guerrero.net</t>
  </si>
  <si>
    <t>Dcee8E26aeE4AFa</t>
  </si>
  <si>
    <t>Kaufman</t>
  </si>
  <si>
    <t>Horn, Collins and Roy</t>
  </si>
  <si>
    <t>Clinemouth</t>
  </si>
  <si>
    <t>001-046-689-0176x40861</t>
  </si>
  <si>
    <t>vbean@short.com</t>
  </si>
  <si>
    <t>c3C7ABF384Fdb1a</t>
  </si>
  <si>
    <t>Joseph, Cooper and Delacruz</t>
  </si>
  <si>
    <t>Popefurt</t>
  </si>
  <si>
    <t>yharmon@wolfe-haley.com</t>
  </si>
  <si>
    <t>4ccf47c0B4Ada1a</t>
  </si>
  <si>
    <t>Nichols LLC</t>
  </si>
  <si>
    <t>South Cameron</t>
  </si>
  <si>
    <t>100-627-8054x1413</t>
  </si>
  <si>
    <t>nancylutz@cooley.com</t>
  </si>
  <si>
    <t>1cE4Ae451e4b06f</t>
  </si>
  <si>
    <t>Steven</t>
  </si>
  <si>
    <t>Mclean, Pena and Decker</t>
  </si>
  <si>
    <t>Sheppardmouth</t>
  </si>
  <si>
    <t>779-377-6508</t>
  </si>
  <si>
    <t>christine51@callahan.com</t>
  </si>
  <si>
    <t>7BbA3edD4eFFBC4</t>
  </si>
  <si>
    <t>Shepard</t>
  </si>
  <si>
    <t>Pham, Benjamin and Payne</t>
  </si>
  <si>
    <t>Lake Erika</t>
  </si>
  <si>
    <t>+1-605-337-7697x307</t>
  </si>
  <si>
    <t>mathew27@james-krause.org</t>
  </si>
  <si>
    <t>7ee0955c09C42C5</t>
  </si>
  <si>
    <t>Conner-Cruz</t>
  </si>
  <si>
    <t>West Blake</t>
  </si>
  <si>
    <t>766.881.4499</t>
  </si>
  <si>
    <t>andrewstoni@whitehead.biz</t>
  </si>
  <si>
    <t>6BfB1CdA8DBF6dd</t>
  </si>
  <si>
    <t>Hendricks-Dominguez</t>
  </si>
  <si>
    <t>Frazierside</t>
  </si>
  <si>
    <t>001-482-957-9722</t>
  </si>
  <si>
    <t>steve28@everett.com</t>
  </si>
  <si>
    <t>F9F76CCdBa6247f</t>
  </si>
  <si>
    <t>Martinez</t>
  </si>
  <si>
    <t>Morgan-Juarez</t>
  </si>
  <si>
    <t>Port Shari</t>
  </si>
  <si>
    <t>399.317.8454x730</t>
  </si>
  <si>
    <t>nelsongilbert@mcmillan-jones.com</t>
  </si>
  <si>
    <t>035B4df0C4AaB2c</t>
  </si>
  <si>
    <t>Juarez</t>
  </si>
  <si>
    <t>Parrish, Mack and Beck</t>
  </si>
  <si>
    <t>South Monica</t>
  </si>
  <si>
    <t>001-820-334-3451x79860</t>
  </si>
  <si>
    <t>shawna20@andrade.biz</t>
  </si>
  <si>
    <t>040517eff707929</t>
  </si>
  <si>
    <t>Riggs-Greene</t>
  </si>
  <si>
    <t>New Candice</t>
  </si>
  <si>
    <t>001-844-110-1921x107</t>
  </si>
  <si>
    <t>adam20@wong-downs.com</t>
  </si>
  <si>
    <t>c7681fD1E85ca7d</t>
  </si>
  <si>
    <t>New Brandy</t>
  </si>
  <si>
    <t>077.660.0552x4560</t>
  </si>
  <si>
    <t>trobles@montgomery.com</t>
  </si>
  <si>
    <t>F4f806a8Ed8f91a</t>
  </si>
  <si>
    <t>Davis-Walter</t>
  </si>
  <si>
    <t>Dennisfort</t>
  </si>
  <si>
    <t>001-280-003-2366x866</t>
  </si>
  <si>
    <t>cassie40@walton.com</t>
  </si>
  <si>
    <t>FF6b308faeab3Bd</t>
  </si>
  <si>
    <t>Moyer, Mckee and Montgomery</t>
  </si>
  <si>
    <t>South Trevor</t>
  </si>
  <si>
    <t>629-219-5269x7959</t>
  </si>
  <si>
    <t>olittle@wall-barber.net</t>
  </si>
  <si>
    <t>790aFF2EaCA8D73</t>
  </si>
  <si>
    <t>Baker Inc</t>
  </si>
  <si>
    <t>South Kristiebury</t>
  </si>
  <si>
    <t>001-947-925-0022x194</t>
  </si>
  <si>
    <t>fritzcharlotte@livingston-hatfield.org</t>
  </si>
  <si>
    <t>CEb6ab7Bd8fe7bf</t>
  </si>
  <si>
    <t>Shaw-Riley</t>
  </si>
  <si>
    <t>West Larry</t>
  </si>
  <si>
    <t>(446)660-1373x4307</t>
  </si>
  <si>
    <t>bcline@graham-galloway.com</t>
  </si>
  <si>
    <t>aeDf0D183A78b81</t>
  </si>
  <si>
    <t>Randall</t>
  </si>
  <si>
    <t>Copeland, Flores and Barton</t>
  </si>
  <si>
    <t>490.338.4375</t>
  </si>
  <si>
    <t>bruce88@foley.info</t>
  </si>
  <si>
    <t>DDDBFdFaC16F2cA</t>
  </si>
  <si>
    <t>Lin, Ellison and Page</t>
  </si>
  <si>
    <t>Ortiztown</t>
  </si>
  <si>
    <t>625.398.7611x74667</t>
  </si>
  <si>
    <t>bolsen@carpenter.com</t>
  </si>
  <si>
    <t>DB2C9D8cC75dd2d</t>
  </si>
  <si>
    <t>Serrano, Mills and Roman</t>
  </si>
  <si>
    <t>Khanville</t>
  </si>
  <si>
    <t>+1-934-656-1056x70855</t>
  </si>
  <si>
    <t>patrickallen@sims-moore.com</t>
  </si>
  <si>
    <t>a0b56AfaCba8CE5</t>
  </si>
  <si>
    <t>Burns-Acosta</t>
  </si>
  <si>
    <t>New Wendy</t>
  </si>
  <si>
    <t>001-152-308-6862</t>
  </si>
  <si>
    <t>rfoster@curry.biz</t>
  </si>
  <si>
    <t>ef9FaB7288481Fe</t>
  </si>
  <si>
    <t>Mack-Sullivan</t>
  </si>
  <si>
    <t>East Veronica</t>
  </si>
  <si>
    <t>001-476-427-6163x48148</t>
  </si>
  <si>
    <t>paulaperez@hahn.com</t>
  </si>
  <si>
    <t>a89e7bDEA8E54B3</t>
  </si>
  <si>
    <t>Lutz-Hughes</t>
  </si>
  <si>
    <t>Port Marvin</t>
  </si>
  <si>
    <t>880.431.0233x9272</t>
  </si>
  <si>
    <t>espinozaphilip@rangel.info</t>
  </si>
  <si>
    <t>23a1CeD8A626af7</t>
  </si>
  <si>
    <t>Cooper</t>
  </si>
  <si>
    <t>Mcneil-Rose</t>
  </si>
  <si>
    <t>Karinahaven</t>
  </si>
  <si>
    <t>587-562-4038</t>
  </si>
  <si>
    <t>gloverjeffery@hart.com</t>
  </si>
  <si>
    <t>E0319dcEabEDE3d</t>
  </si>
  <si>
    <t>Welch</t>
  </si>
  <si>
    <t>Fields, Rivers and Horton</t>
  </si>
  <si>
    <t>Carolynborough</t>
  </si>
  <si>
    <t>163-267-1325x663</t>
  </si>
  <si>
    <t>grossjaime@combs.com</t>
  </si>
  <si>
    <t>8C959eC7E6Ee2F8</t>
  </si>
  <si>
    <t>Stewart-Crawford</t>
  </si>
  <si>
    <t>North Jocelynton</t>
  </si>
  <si>
    <t>334.474.1950x1963</t>
  </si>
  <si>
    <t>laura75@lawson.org</t>
  </si>
  <si>
    <t>b86AfB34C99d83e</t>
  </si>
  <si>
    <t>Schultz-Montoya</t>
  </si>
  <si>
    <t>Sergioborough</t>
  </si>
  <si>
    <t>+1-940-585-6448x85995</t>
  </si>
  <si>
    <t>tstevenson@mcguire.com</t>
  </si>
  <si>
    <t>d3EECDB9281CB5D</t>
  </si>
  <si>
    <t>Massey PLC</t>
  </si>
  <si>
    <t>Tannerfort</t>
  </si>
  <si>
    <t>ilambert@zuniga-huffman.com</t>
  </si>
  <si>
    <t>de9F414Ace1E1b5</t>
  </si>
  <si>
    <t>Aguirre-Bean</t>
  </si>
  <si>
    <t>Brandiport</t>
  </si>
  <si>
    <t>945.429.3246</t>
  </si>
  <si>
    <t>kerrsheryl@campos.com</t>
  </si>
  <si>
    <t>3af1dfda07dbaA0</t>
  </si>
  <si>
    <t>East Jane</t>
  </si>
  <si>
    <t>544.251.4289</t>
  </si>
  <si>
    <t>christensengreg@stein-randolph.org</t>
  </si>
  <si>
    <t>6665FaeD316b3A8</t>
  </si>
  <si>
    <t>Tucker-Rivera</t>
  </si>
  <si>
    <t>Hopkinsshire</t>
  </si>
  <si>
    <t>001-945-599-6404</t>
  </si>
  <si>
    <t>clairemahoney@medina.com</t>
  </si>
  <si>
    <t>04A4BfE1a3E2cD5</t>
  </si>
  <si>
    <t>Ayala, Obrien and Pennington</t>
  </si>
  <si>
    <t>New Lindafurt</t>
  </si>
  <si>
    <t>(422)662-1344</t>
  </si>
  <si>
    <t>drew52@barker.biz</t>
  </si>
  <si>
    <t>A94DDeD7ce4CB0f</t>
  </si>
  <si>
    <t>Hanna Group</t>
  </si>
  <si>
    <t>West Marissaland</t>
  </si>
  <si>
    <t>530.022.9932x68483</t>
  </si>
  <si>
    <t>howardrobertson@chase.info</t>
  </si>
  <si>
    <t>BEbf92ea125c6ba</t>
  </si>
  <si>
    <t>Kent</t>
  </si>
  <si>
    <t>Green, Doyle and Osborne</t>
  </si>
  <si>
    <t>Yvettetown</t>
  </si>
  <si>
    <t>072-832-5726</t>
  </si>
  <si>
    <t>mroberson@zamora.com</t>
  </si>
  <si>
    <t>F1ceFabDBAbdE1f</t>
  </si>
  <si>
    <t>Sheltonland</t>
  </si>
  <si>
    <t>001-136-220-1282x112</t>
  </si>
  <si>
    <t>isims@jimenez.info</t>
  </si>
  <si>
    <t>bD3af85B4c44B14</t>
  </si>
  <si>
    <t>Pace-Choi</t>
  </si>
  <si>
    <t>Mauricehaven</t>
  </si>
  <si>
    <t>356-274-1357x88110</t>
  </si>
  <si>
    <t>alecbennett@mcgrath.biz</t>
  </si>
  <si>
    <t>7c54FeB933C5Cef</t>
  </si>
  <si>
    <t>Barnes-Giles</t>
  </si>
  <si>
    <t>Lake Lindseyview</t>
  </si>
  <si>
    <t>546-136-7499x94960</t>
  </si>
  <si>
    <t>summersjerry@stark.com</t>
  </si>
  <si>
    <t>613BB3cfbd365dE</t>
  </si>
  <si>
    <t>Boone PLC</t>
  </si>
  <si>
    <t>Dwayneville</t>
  </si>
  <si>
    <t>724-004-2127x37544</t>
  </si>
  <si>
    <t>fmccormick@cowan.info</t>
  </si>
  <si>
    <t>BFfdCEbaFc2a8c6</t>
  </si>
  <si>
    <t>Hinton LLC</t>
  </si>
  <si>
    <t>New Tara</t>
  </si>
  <si>
    <t>105.423.2913x19422</t>
  </si>
  <si>
    <t>dicksonshane@pearson-sheppard.com</t>
  </si>
  <si>
    <t>DDD3bc2bd5a7302</t>
  </si>
  <si>
    <t>Carrillo-Hanson</t>
  </si>
  <si>
    <t>Estesside</t>
  </si>
  <si>
    <t>001-708-354-5581x89402</t>
  </si>
  <si>
    <t>nbooker@spence-ramirez.biz</t>
  </si>
  <si>
    <t>aEDFFf1cDD175d7</t>
  </si>
  <si>
    <t>Campbell, Clark and Spears</t>
  </si>
  <si>
    <t>Rhondaville</t>
  </si>
  <si>
    <t>001-553-382-8514x15812</t>
  </si>
  <si>
    <t>nielsenbrandy@mooney.net</t>
  </si>
  <si>
    <t>c811AA9e7356884</t>
  </si>
  <si>
    <t>Cortez Inc</t>
  </si>
  <si>
    <t>Landryside</t>
  </si>
  <si>
    <t>486.680.9465x023</t>
  </si>
  <si>
    <t>stacie98@newman.com</t>
  </si>
  <si>
    <t>77fed1Da3fFFacF</t>
  </si>
  <si>
    <t>Peck, Stark and Nash</t>
  </si>
  <si>
    <t>+1-513-343-2973x252</t>
  </si>
  <si>
    <t>tcuevas@moore-rice.com</t>
  </si>
  <si>
    <t>BCAba51C23BB78C</t>
  </si>
  <si>
    <t>Miles-Benson</t>
  </si>
  <si>
    <t>+1-049-168-1943x525</t>
  </si>
  <si>
    <t>timothystrickland@jefferson-mendez.net</t>
  </si>
  <si>
    <t>9E6eB4e0d8C8f58</t>
  </si>
  <si>
    <t>Huang PLC</t>
  </si>
  <si>
    <t>Kaitlinland</t>
  </si>
  <si>
    <t>638.359.2029x38642</t>
  </si>
  <si>
    <t>uphelps@house-rubio.com</t>
  </si>
  <si>
    <t>1f6321b7C33d6dB</t>
  </si>
  <si>
    <t>Larson, Reilly and Wade</t>
  </si>
  <si>
    <t>West Belindamouth</t>
  </si>
  <si>
    <t>+1-843-452-1172x524</t>
  </si>
  <si>
    <t>marco42@mcneil.com</t>
  </si>
  <si>
    <t>aaEA2FAA5B4A808</t>
  </si>
  <si>
    <t>Perkins PLC</t>
  </si>
  <si>
    <t>West Crystalhaven</t>
  </si>
  <si>
    <t>369-917-0938</t>
  </si>
  <si>
    <t>grossbecky@horne-hunter.com</t>
  </si>
  <si>
    <t>59dbfFCdc0fBEC4</t>
  </si>
  <si>
    <t>Pennington, Galvan and Neal</t>
  </si>
  <si>
    <t>Cristinastad</t>
  </si>
  <si>
    <t>001-476-026-4388x00576</t>
  </si>
  <si>
    <t>xberg@phelps.com</t>
  </si>
  <si>
    <t>EBf46DBa0d72C47</t>
  </si>
  <si>
    <t>Gibbs Group</t>
  </si>
  <si>
    <t>Port Xavier</t>
  </si>
  <si>
    <t>(644)040-6505</t>
  </si>
  <si>
    <t>jorgesampson@roach-hull.com</t>
  </si>
  <si>
    <t>07C3F32D92dE412</t>
  </si>
  <si>
    <t>Sheppard-Glass</t>
  </si>
  <si>
    <t>Collinfurt</t>
  </si>
  <si>
    <t>644-929-5961</t>
  </si>
  <si>
    <t>gabrielle06@logan.com</t>
  </si>
  <si>
    <t>378cfCAFAD9439F</t>
  </si>
  <si>
    <t>Chung</t>
  </si>
  <si>
    <t>Haas, Acevedo and Ward</t>
  </si>
  <si>
    <t>Laratown</t>
  </si>
  <si>
    <t>(542)847-3124</t>
  </si>
  <si>
    <t>zmoreno@travis.info</t>
  </si>
  <si>
    <t>8731fEE83b8dDC6</t>
  </si>
  <si>
    <t>Roth</t>
  </si>
  <si>
    <t>Sandoval Inc</t>
  </si>
  <si>
    <t>Karlshire</t>
  </si>
  <si>
    <t>001-098-859-1712x2837</t>
  </si>
  <si>
    <t>ugolden@eaton.com</t>
  </si>
  <si>
    <t>B3fe1A7d6C6eb76</t>
  </si>
  <si>
    <t>Sanchez LLC</t>
  </si>
  <si>
    <t>Port Dwaynetown</t>
  </si>
  <si>
    <t>001-074-842-1727x212</t>
  </si>
  <si>
    <t>kennethnolan@callahan-waller.com</t>
  </si>
  <si>
    <t>92021846B5ad659</t>
  </si>
  <si>
    <t>Simon LLC</t>
  </si>
  <si>
    <t>Boltonstad</t>
  </si>
  <si>
    <t>(443)692-4767x5498</t>
  </si>
  <si>
    <t>wangalicia@wright-potter.com</t>
  </si>
  <si>
    <t>c0C0d0FE5eF1aeE</t>
  </si>
  <si>
    <t>Miller-Kelly</t>
  </si>
  <si>
    <t>Ginaside</t>
  </si>
  <si>
    <t>715-171-1443</t>
  </si>
  <si>
    <t>kristopher39@lawrence.biz</t>
  </si>
  <si>
    <t>b7697aC75a0bF5b</t>
  </si>
  <si>
    <t>Andersen, Stafford and Foster</t>
  </si>
  <si>
    <t>Port Allison</t>
  </si>
  <si>
    <t>999.945.4299x8273</t>
  </si>
  <si>
    <t>preston71@bowen-lucas.info</t>
  </si>
  <si>
    <t>580a5AA0D534e6e</t>
  </si>
  <si>
    <t>Donaldson, Dougherty and Holloway</t>
  </si>
  <si>
    <t>+1-982-274-5504x12756</t>
  </si>
  <si>
    <t>doriswilkins@ramirez.org</t>
  </si>
  <si>
    <t>Cfc27ef7029D320</t>
  </si>
  <si>
    <t>Chang, Bright and Goodwin</t>
  </si>
  <si>
    <t>(109)801-8979x01529</t>
  </si>
  <si>
    <t>erica97@bird.com</t>
  </si>
  <si>
    <t>694EA6b9A0Ae1d7</t>
  </si>
  <si>
    <t>Keith, Pruitt and Becker</t>
  </si>
  <si>
    <t>East Don</t>
  </si>
  <si>
    <t>007.141.9882x727</t>
  </si>
  <si>
    <t>middletonpenny@lawson.com</t>
  </si>
  <si>
    <t>fCaB3ABC49bF713</t>
  </si>
  <si>
    <t>Sweeney-May</t>
  </si>
  <si>
    <t>Nunezbury</t>
  </si>
  <si>
    <t>+1-796-636-6677x9002</t>
  </si>
  <si>
    <t>shorton@nolan.com</t>
  </si>
  <si>
    <t>AFDBA1d51C9560f</t>
  </si>
  <si>
    <t>Boone-Tanner</t>
  </si>
  <si>
    <t>Isaacside</t>
  </si>
  <si>
    <t>001-281-674-5905x623</t>
  </si>
  <si>
    <t>mcoleman@parks.com</t>
  </si>
  <si>
    <t>381b9252Ae24bBD</t>
  </si>
  <si>
    <t>Tasha</t>
  </si>
  <si>
    <t>Wells-Blackburn</t>
  </si>
  <si>
    <t>Port Meaganmouth</t>
  </si>
  <si>
    <t>martingilbert@short-munoz.info</t>
  </si>
  <si>
    <t>12693cEf7bE485E</t>
  </si>
  <si>
    <t>Pearson, Velazquez and Morton</t>
  </si>
  <si>
    <t>Haleyburgh</t>
  </si>
  <si>
    <t>393.211.0919x58662</t>
  </si>
  <si>
    <t>tiffanysalas@phelps-bright.info</t>
  </si>
  <si>
    <t>Ff4AFa8FDAA3c7F</t>
  </si>
  <si>
    <t>Fuentes</t>
  </si>
  <si>
    <t>Moon, Simpson and Chan</t>
  </si>
  <si>
    <t>Muellerberg</t>
  </si>
  <si>
    <t>+1-907-827-0439x24328</t>
  </si>
  <si>
    <t>buckleysandra@schultz.info</t>
  </si>
  <si>
    <t>4A1DaFdd15ecF6C</t>
  </si>
  <si>
    <t>Werner, Sparks and Harrell</t>
  </si>
  <si>
    <t>Goodwinhaven</t>
  </si>
  <si>
    <t>feliciablake@oconnell.com</t>
  </si>
  <si>
    <t>a42B6cdFf5abee5</t>
  </si>
  <si>
    <t>Oneill Ltd</t>
  </si>
  <si>
    <t>Port Courtneyhaven</t>
  </si>
  <si>
    <t>(575)770-1834x942</t>
  </si>
  <si>
    <t>ejuarez@cline-oneill.com</t>
  </si>
  <si>
    <t>CFefa76aB91EaD6</t>
  </si>
  <si>
    <t>Coleman Ltd</t>
  </si>
  <si>
    <t>New Vicki</t>
  </si>
  <si>
    <t>128.691.1808x0491</t>
  </si>
  <si>
    <t>maxwell03@whitaker-shaffer.com</t>
  </si>
  <si>
    <t>3026C119EfdDc48</t>
  </si>
  <si>
    <t>Marquez-Perez</t>
  </si>
  <si>
    <t>(692)517-9944x0811</t>
  </si>
  <si>
    <t>taylor52@bruce-bender.org</t>
  </si>
  <si>
    <t>803e5ed400fF3AF</t>
  </si>
  <si>
    <t>Hicks-Hoover</t>
  </si>
  <si>
    <t>East Levi</t>
  </si>
  <si>
    <t>001-432-239-2866x38094</t>
  </si>
  <si>
    <t>gabriela69@thomas.com</t>
  </si>
  <si>
    <t>9c34A35BA9ac7dB</t>
  </si>
  <si>
    <t>Geoffreytown</t>
  </si>
  <si>
    <t>064.800.0941x9392</t>
  </si>
  <si>
    <t>joanne50@woodward.com</t>
  </si>
  <si>
    <t>a35FBCA4cf322cB</t>
  </si>
  <si>
    <t>Gates, Tran and Simpson</t>
  </si>
  <si>
    <t>Port Stuartfort</t>
  </si>
  <si>
    <t>mccarthyalicia@scott.info</t>
  </si>
  <si>
    <t>DAF78aB8aCcb1B0</t>
  </si>
  <si>
    <t>Ingram, Allen and Foster</t>
  </si>
  <si>
    <t>East Brandon</t>
  </si>
  <si>
    <t>005-623-9685x175</t>
  </si>
  <si>
    <t>farmerspencer@beltran.org</t>
  </si>
  <si>
    <t>3ec61bB5e6e0c72</t>
  </si>
  <si>
    <t>Fields-Ferrell</t>
  </si>
  <si>
    <t>Geneshire</t>
  </si>
  <si>
    <t>(914)042-8723</t>
  </si>
  <si>
    <t>bhatfield@hood-stewart.net</t>
  </si>
  <si>
    <t>eFB5b9Dfb6Cd2D3</t>
  </si>
  <si>
    <t>Cross LLC</t>
  </si>
  <si>
    <t>South Carlfurt</t>
  </si>
  <si>
    <t>fvance@knapp-barron.net</t>
  </si>
  <si>
    <t>1B0Dd9AafC99B87</t>
  </si>
  <si>
    <t>Cooper Inc</t>
  </si>
  <si>
    <t>Port Sherry</t>
  </si>
  <si>
    <t>871.875.9449x7697</t>
  </si>
  <si>
    <t>austinbarrett@simon-roberson.com</t>
  </si>
  <si>
    <t>8DC54AcBE3D9bDE</t>
  </si>
  <si>
    <t>Ricky</t>
  </si>
  <si>
    <t>Bowman LLC</t>
  </si>
  <si>
    <t>West Willie</t>
  </si>
  <si>
    <t>+1-284-938-2219x38266</t>
  </si>
  <si>
    <t>acevedokristi@howard-ashley.com</t>
  </si>
  <si>
    <t>8cb0eB43F26Fc91</t>
  </si>
  <si>
    <t>West-French</t>
  </si>
  <si>
    <t>Port Jacobside</t>
  </si>
  <si>
    <t>059-774-6888x7522</t>
  </si>
  <si>
    <t>sherryburch@hawkins.com</t>
  </si>
  <si>
    <t>03e4F70c30615cc</t>
  </si>
  <si>
    <t>Fernandez, Cain and Andrade</t>
  </si>
  <si>
    <t>Brettchester</t>
  </si>
  <si>
    <t>001-643-182-6509x681</t>
  </si>
  <si>
    <t>kwalsh@mccarthy.biz</t>
  </si>
  <si>
    <t>acA081720f6BCfA</t>
  </si>
  <si>
    <t>Maxwell Group</t>
  </si>
  <si>
    <t>North Louisville</t>
  </si>
  <si>
    <t>001-734-153-4846x9247</t>
  </si>
  <si>
    <t>pzhang@booth.com</t>
  </si>
  <si>
    <t>6FBffebb4d4BD46</t>
  </si>
  <si>
    <t>Lam</t>
  </si>
  <si>
    <t>Meyer Ltd</t>
  </si>
  <si>
    <t>Orrtown</t>
  </si>
  <si>
    <t>goodwinkristina@whitehead.info</t>
  </si>
  <si>
    <t>fFd6116411d77eF</t>
  </si>
  <si>
    <t>Underwood, Mendoza and Stephenson</t>
  </si>
  <si>
    <t>Mccannville</t>
  </si>
  <si>
    <t>+1-499-734-2552x685</t>
  </si>
  <si>
    <t>jimenezbrad@mcgee.com</t>
  </si>
  <si>
    <t>3Afab3c6abdE5E3</t>
  </si>
  <si>
    <t>Ruiz-Harrison</t>
  </si>
  <si>
    <t>South Corey</t>
  </si>
  <si>
    <t>341-892-9798x0347</t>
  </si>
  <si>
    <t>tammy32@mendoza-richards.net</t>
  </si>
  <si>
    <t>fD582B6be0baB6c</t>
  </si>
  <si>
    <t>Hunt Ltd</t>
  </si>
  <si>
    <t>South Caitlinville</t>
  </si>
  <si>
    <t>001-296-355-1459x214</t>
  </si>
  <si>
    <t>melissadavid@mcbride.com</t>
  </si>
  <si>
    <t>7CEAAc70dc5FaFA</t>
  </si>
  <si>
    <t>Gardner, Gentry and Craig</t>
  </si>
  <si>
    <t>Lake Ana</t>
  </si>
  <si>
    <t>001-724-080-9134x589</t>
  </si>
  <si>
    <t>shawbetty@salinas-carey.com</t>
  </si>
  <si>
    <t>E30e361B14eD1Ec</t>
  </si>
  <si>
    <t>Beck, Butler and Duran</t>
  </si>
  <si>
    <t>Erinfort</t>
  </si>
  <si>
    <t>612-119-6547</t>
  </si>
  <si>
    <t>wesleywalter@whitaker.com</t>
  </si>
  <si>
    <t>9262abadDe8Fc3D</t>
  </si>
  <si>
    <t>Reed-Salazar</t>
  </si>
  <si>
    <t>Lake Lisaland</t>
  </si>
  <si>
    <t>(526)576-0569</t>
  </si>
  <si>
    <t>lynn73@sherman.com</t>
  </si>
  <si>
    <t>FfBBFd5cFBbdF3A</t>
  </si>
  <si>
    <t>Yu Ltd</t>
  </si>
  <si>
    <t>North Billville</t>
  </si>
  <si>
    <t>+1-726-124-9474x7924</t>
  </si>
  <si>
    <t>michaela61@sims-terry.net</t>
  </si>
  <si>
    <t>4A731BFCab46b6c</t>
  </si>
  <si>
    <t>Small, Durham and Pitts</t>
  </si>
  <si>
    <t>Richardbury</t>
  </si>
  <si>
    <t>712-492-9554</t>
  </si>
  <si>
    <t>efaulkner@andrews-morrow.net</t>
  </si>
  <si>
    <t>d7Be5F1F08B6ba4</t>
  </si>
  <si>
    <t>Moon</t>
  </si>
  <si>
    <t>Carr LLC</t>
  </si>
  <si>
    <t>East Jodistad</t>
  </si>
  <si>
    <t>(037)354-6401x54229</t>
  </si>
  <si>
    <t>stricklandmargaret@johnston-ayers.com</t>
  </si>
  <si>
    <t>EFCD1FB1406Ec8F</t>
  </si>
  <si>
    <t>Mcintosh Inc</t>
  </si>
  <si>
    <t>Lake Reneefort</t>
  </si>
  <si>
    <t>916.311.5483x22590</t>
  </si>
  <si>
    <t>ivanyoder@eaton.com</t>
  </si>
  <si>
    <t>bc011dE2C2aC99D</t>
  </si>
  <si>
    <t>Beck, Ortiz and Dunn</t>
  </si>
  <si>
    <t>Martinhaven</t>
  </si>
  <si>
    <t>+1-588-534-2721x49783</t>
  </si>
  <si>
    <t>eclements@gordon-combs.com</t>
  </si>
  <si>
    <t>5B6d34BaF962B79</t>
  </si>
  <si>
    <t>Mason, Whitehead and Barrera</t>
  </si>
  <si>
    <t>Wolfetown</t>
  </si>
  <si>
    <t>+1-171-137-3148x5404</t>
  </si>
  <si>
    <t>tranmarcus@maxwell.net</t>
  </si>
  <si>
    <t>a49dB142BeE2DBf</t>
  </si>
  <si>
    <t>Schroeder-Lane</t>
  </si>
  <si>
    <t>Rileyview</t>
  </si>
  <si>
    <t>+1-400-734-7602x0355</t>
  </si>
  <si>
    <t>saraduke@saunders.com</t>
  </si>
  <si>
    <t>60BCf0CbBe6b27D</t>
  </si>
  <si>
    <t>Robertson, Wise and Love</t>
  </si>
  <si>
    <t>Houstonburgh</t>
  </si>
  <si>
    <t>cindy82@shaw-saunders.biz</t>
  </si>
  <si>
    <t>C96Fe8ce1B0C60E</t>
  </si>
  <si>
    <t>Oliver, Baird and Boyer</t>
  </si>
  <si>
    <t>East Coreyton</t>
  </si>
  <si>
    <t>(208)998-7004x974</t>
  </si>
  <si>
    <t>charlesronald@mcknight.com</t>
  </si>
  <si>
    <t>0D0a5257B8d3fa8</t>
  </si>
  <si>
    <t>Rowland LLC</t>
  </si>
  <si>
    <t>East Yvetteport</t>
  </si>
  <si>
    <t>175-232-8721</t>
  </si>
  <si>
    <t>betty98@rhodes.org</t>
  </si>
  <si>
    <t>7BC572EEf30E1C8</t>
  </si>
  <si>
    <t>Neal-Molina</t>
  </si>
  <si>
    <t>Port Mitchell</t>
  </si>
  <si>
    <t>+1-103-124-8534x31326</t>
  </si>
  <si>
    <t>bonnie13@mclean.com</t>
  </si>
  <si>
    <t>26A226B3CcF9e0B</t>
  </si>
  <si>
    <t>Montoya, Vaughan and Velazquez</t>
  </si>
  <si>
    <t>Hopkinshaven</t>
  </si>
  <si>
    <t>704.806.8259</t>
  </si>
  <si>
    <t>qcrawford@hughes-schultz.com</t>
  </si>
  <si>
    <t>33109D4a0173C75</t>
  </si>
  <si>
    <t>Clay, Hodge and Andrade</t>
  </si>
  <si>
    <t>Lake Charlesside</t>
  </si>
  <si>
    <t>001-899-611-5856x118</t>
  </si>
  <si>
    <t>kyliemartinez@webster.net</t>
  </si>
  <si>
    <t>c36bE0DA8FbC4Ee</t>
  </si>
  <si>
    <t>Cole Inc</t>
  </si>
  <si>
    <t>Lake Elizabeth</t>
  </si>
  <si>
    <t>649-156-7076x66036</t>
  </si>
  <si>
    <t>wrandall@sweeney.com</t>
  </si>
  <si>
    <t>2c5eBF3da13Ee49</t>
  </si>
  <si>
    <t>Bob</t>
  </si>
  <si>
    <t>Mills LLC</t>
  </si>
  <si>
    <t>North Jordantown</t>
  </si>
  <si>
    <t>(517)321-9679x21611</t>
  </si>
  <si>
    <t>yreid@salazar.org</t>
  </si>
  <si>
    <t>F345E846F17Fa3A</t>
  </si>
  <si>
    <t>Anthony, Bowen and Martin</t>
  </si>
  <si>
    <t>(952)928-0972x4041</t>
  </si>
  <si>
    <t>sduffy@hall.com</t>
  </si>
  <si>
    <t>55FDDDdfd6dECBb</t>
  </si>
  <si>
    <t>Bartlett, Reynolds and Bryant</t>
  </si>
  <si>
    <t>Port Kellieburgh</t>
  </si>
  <si>
    <t>+1-031-536-6371x7003</t>
  </si>
  <si>
    <t>nashstephanie@gordon.com</t>
  </si>
  <si>
    <t>FbEbaf3dfC9CcD8</t>
  </si>
  <si>
    <t>Hess and Sons</t>
  </si>
  <si>
    <t>(721)685-8782</t>
  </si>
  <si>
    <t>tammy98@donovan.biz</t>
  </si>
  <si>
    <t>86DA925B478DB0f</t>
  </si>
  <si>
    <t>Jorge</t>
  </si>
  <si>
    <t>Benton, Blair and Wolf</t>
  </si>
  <si>
    <t>Chaseland</t>
  </si>
  <si>
    <t>545.112.6471</t>
  </si>
  <si>
    <t>krystal75@ware.com</t>
  </si>
  <si>
    <t>2fD471dE46BAF8C</t>
  </si>
  <si>
    <t>Rice-Sweeney</t>
  </si>
  <si>
    <t>Lake Brooke</t>
  </si>
  <si>
    <t>+1-725-274-7887x9550</t>
  </si>
  <si>
    <t>tonya14@walters-ruiz.com</t>
  </si>
  <si>
    <t>4fd5eE784ff78FD</t>
  </si>
  <si>
    <t>Sutton, Crane and Archer</t>
  </si>
  <si>
    <t>New Shelia</t>
  </si>
  <si>
    <t>940-455-4778x47481</t>
  </si>
  <si>
    <t>greg88@day.com</t>
  </si>
  <si>
    <t>2fCcFE289f562BF</t>
  </si>
  <si>
    <t>Felicia</t>
  </si>
  <si>
    <t>Gould, Ayala and Butler</t>
  </si>
  <si>
    <t>New Marilyn</t>
  </si>
  <si>
    <t>(552)464-8419</t>
  </si>
  <si>
    <t>kaitlin15@garcia-haney.com</t>
  </si>
  <si>
    <t>2F924F17beFeCcC</t>
  </si>
  <si>
    <t>Mann</t>
  </si>
  <si>
    <t>Dannybury</t>
  </si>
  <si>
    <t>478-845-4768</t>
  </si>
  <si>
    <t>zbowers@cameron.com</t>
  </si>
  <si>
    <t>2A4AE5dE3fbfAE6</t>
  </si>
  <si>
    <t>Reese Ltd</t>
  </si>
  <si>
    <t>Mcmahonborough</t>
  </si>
  <si>
    <t>001-674-243-7422x57501</t>
  </si>
  <si>
    <t>jorgenewman@bullock-welch.com</t>
  </si>
  <si>
    <t>3E15Abee61EBE01</t>
  </si>
  <si>
    <t>Horne, Walters and Duke</t>
  </si>
  <si>
    <t>North Mariobury</t>
  </si>
  <si>
    <t>333-372-4895x90191</t>
  </si>
  <si>
    <t>cdouglas@mahoney.com</t>
  </si>
  <si>
    <t>08D5DeAEd67321d</t>
  </si>
  <si>
    <t>Wheeler</t>
  </si>
  <si>
    <t>Cooke, Walls and Blair</t>
  </si>
  <si>
    <t>Lake Yvetteport</t>
  </si>
  <si>
    <t>573-999-7446</t>
  </si>
  <si>
    <t>jennifer64@church.com</t>
  </si>
  <si>
    <t>a3A97EAB8EAef0D</t>
  </si>
  <si>
    <t>Brooks-Kennedy</t>
  </si>
  <si>
    <t>Fieldsfurt</t>
  </si>
  <si>
    <t>+1-716-854-7725x23751</t>
  </si>
  <si>
    <t>dudleyabigail@crosby.com</t>
  </si>
  <si>
    <t>ACEFbfCc013240F</t>
  </si>
  <si>
    <t>Acevedo Ltd</t>
  </si>
  <si>
    <t>Morrowport</t>
  </si>
  <si>
    <t>001-894-504-6202x44380</t>
  </si>
  <si>
    <t>sheena51@oneill.com</t>
  </si>
  <si>
    <t>AbA8dd430553bF1</t>
  </si>
  <si>
    <t>Fritz Group</t>
  </si>
  <si>
    <t>Lake Raymondborough</t>
  </si>
  <si>
    <t>+1-562-498-9218x0652</t>
  </si>
  <si>
    <t>williamcline@rowe-bishop.com</t>
  </si>
  <si>
    <t>7Ee95bBaacC6663</t>
  </si>
  <si>
    <t>Vega, Potter and Skinner</t>
  </si>
  <si>
    <t>Port Bob</t>
  </si>
  <si>
    <t>+1-326-521-5598x5029</t>
  </si>
  <si>
    <t>boltonwillie@mclaughlin.net</t>
  </si>
  <si>
    <t>b545De0695cAAdC</t>
  </si>
  <si>
    <t>Beasley and Sons</t>
  </si>
  <si>
    <t>Watsonview</t>
  </si>
  <si>
    <t>+1-761-961-4121x8524</t>
  </si>
  <si>
    <t>jwallace@rojas-rowe.org</t>
  </si>
  <si>
    <t>d59AfC9b255Aa8b</t>
  </si>
  <si>
    <t>Clayton Ltd</t>
  </si>
  <si>
    <t>West Stacie</t>
  </si>
  <si>
    <t>001-822-021-0681x78994</t>
  </si>
  <si>
    <t>yhardy@watts-hayes.info</t>
  </si>
  <si>
    <t>C39c9e820C737DD</t>
  </si>
  <si>
    <t>Charlotte</t>
  </si>
  <si>
    <t>Conley-Cochran</t>
  </si>
  <si>
    <t>Morsemouth</t>
  </si>
  <si>
    <t>001-533-138-5627x605</t>
  </si>
  <si>
    <t>weisscarolyn@thomas.biz</t>
  </si>
  <si>
    <t>40AC39c8647eF80</t>
  </si>
  <si>
    <t>Meadows LLC</t>
  </si>
  <si>
    <t>South Sherryside</t>
  </si>
  <si>
    <t>935-039-2833x756</t>
  </si>
  <si>
    <t>gouldkristie@donaldson.com</t>
  </si>
  <si>
    <t>8A17ce96e29cF2f</t>
  </si>
  <si>
    <t>Gibson, Galloway and Williamson</t>
  </si>
  <si>
    <t>Fisherstad</t>
  </si>
  <si>
    <t>001-804-786-7702</t>
  </si>
  <si>
    <t>tatehailey@hayden-mayer.com</t>
  </si>
  <si>
    <t>7Dd9A7e1dbfdBaE</t>
  </si>
  <si>
    <t>Gill-Mccarthy</t>
  </si>
  <si>
    <t>Lake Austinstad</t>
  </si>
  <si>
    <t>772-260-6045</t>
  </si>
  <si>
    <t>christopher86@suarez-boyle.com</t>
  </si>
  <si>
    <t>A9A1d18Ba443F0E</t>
  </si>
  <si>
    <t>Solomon Group</t>
  </si>
  <si>
    <t>Bernardfort</t>
  </si>
  <si>
    <t>+1-737-995-5737x03400</t>
  </si>
  <si>
    <t>dwarner@huffman.com</t>
  </si>
  <si>
    <t>FC62774BEddF749</t>
  </si>
  <si>
    <t>Makayla</t>
  </si>
  <si>
    <t>Vance Ltd</t>
  </si>
  <si>
    <t>South Melvin</t>
  </si>
  <si>
    <t>(881)134-5637x31764</t>
  </si>
  <si>
    <t>barrymelody@horne.com</t>
  </si>
  <si>
    <t>539C67dE0EAF5f3</t>
  </si>
  <si>
    <t>Fox-Guerrero</t>
  </si>
  <si>
    <t>West Bryanfurt</t>
  </si>
  <si>
    <t>(922)548-4683x6622</t>
  </si>
  <si>
    <t>caitlyn50@house.com</t>
  </si>
  <si>
    <t>43ea26e15bf1469</t>
  </si>
  <si>
    <t>Espinoza</t>
  </si>
  <si>
    <t>Kelly Inc</t>
  </si>
  <si>
    <t>856-211-3344</t>
  </si>
  <si>
    <t>meagan30@underwood.org</t>
  </si>
  <si>
    <t>5Cbf937eAF42AAC</t>
  </si>
  <si>
    <t>Sophia</t>
  </si>
  <si>
    <t>Bartlett-Hardin</t>
  </si>
  <si>
    <t>Port Sheryl</t>
  </si>
  <si>
    <t>(245)790-6293x875</t>
  </si>
  <si>
    <t>tbishop@diaz.com</t>
  </si>
  <si>
    <t>cC1dCaC11c9ffbC</t>
  </si>
  <si>
    <t>Collier-Warren</t>
  </si>
  <si>
    <t>428-561-0373x777</t>
  </si>
  <si>
    <t>brianamyers@lamb-pollard.com</t>
  </si>
  <si>
    <t>07EAE4DF7625ddF</t>
  </si>
  <si>
    <t>Ibarra</t>
  </si>
  <si>
    <t>Huber-Griffin</t>
  </si>
  <si>
    <t>Espinozaburgh</t>
  </si>
  <si>
    <t>001-625-554-2466</t>
  </si>
  <si>
    <t>dchan@valdez.com</t>
  </si>
  <si>
    <t>6D810B88eBBDEE4</t>
  </si>
  <si>
    <t>Olsen, Hernandez and Garza</t>
  </si>
  <si>
    <t>Griffithburgh</t>
  </si>
  <si>
    <t>207-456-6983</t>
  </si>
  <si>
    <t>afrye@sandoval.biz</t>
  </si>
  <si>
    <t>924ba7a4BFE7Deb</t>
  </si>
  <si>
    <t>Clayton-Jenkins</t>
  </si>
  <si>
    <t>+1-343-284-5091x853</t>
  </si>
  <si>
    <t>andrewdonovan@graves-watts.com</t>
  </si>
  <si>
    <t>39e619Fd48a7e12</t>
  </si>
  <si>
    <t>Dennis-Murillo</t>
  </si>
  <si>
    <t>East Chelsey</t>
  </si>
  <si>
    <t>(748)037-6785</t>
  </si>
  <si>
    <t>montesdan@morrow.com</t>
  </si>
  <si>
    <t>Ea7C37fAeBdb0cb</t>
  </si>
  <si>
    <t>Hoffman, Mcfarland and Montgomery</t>
  </si>
  <si>
    <t>North Ann</t>
  </si>
  <si>
    <t>blakevalerie@hooper.net</t>
  </si>
  <si>
    <t>E71b2840eDdf21c</t>
  </si>
  <si>
    <t>Holland, Fry and Mckinney</t>
  </si>
  <si>
    <t>South Carlos</t>
  </si>
  <si>
    <t>049-955-1909</t>
  </si>
  <si>
    <t>carolynjohnson@larsen.com</t>
  </si>
  <si>
    <t>6F6D9c6CDcd5F1b</t>
  </si>
  <si>
    <t>Frank-Finley</t>
  </si>
  <si>
    <t>New Alejandrofurt</t>
  </si>
  <si>
    <t>766.780.4772x894</t>
  </si>
  <si>
    <t>darin22@decker.com</t>
  </si>
  <si>
    <t>48aF63FadeDdAa9</t>
  </si>
  <si>
    <t>Robinson-Schneider</t>
  </si>
  <si>
    <t>Lake Kristina</t>
  </si>
  <si>
    <t>(642)083-1297x9038</t>
  </si>
  <si>
    <t>goldenbridget@rivers-harris.info</t>
  </si>
  <si>
    <t>adc8CeDA7BD4A69</t>
  </si>
  <si>
    <t>Jimenez Ltd</t>
  </si>
  <si>
    <t>North Jack</t>
  </si>
  <si>
    <t>tim19@daniel.net</t>
  </si>
  <si>
    <t>6eA0979dA445FAA</t>
  </si>
  <si>
    <t>Gallegos Group</t>
  </si>
  <si>
    <t>Weissfort</t>
  </si>
  <si>
    <t>759.269.3995x076</t>
  </si>
  <si>
    <t>zlarsen@zimmerman.com</t>
  </si>
  <si>
    <t>b07424e5EeC73cD</t>
  </si>
  <si>
    <t>Rollins</t>
  </si>
  <si>
    <t>Wiley, Wiley and Townsend</t>
  </si>
  <si>
    <t>West Daniel</t>
  </si>
  <si>
    <t>322.131.5486x62409</t>
  </si>
  <si>
    <t>barnettkristin@livingston.com</t>
  </si>
  <si>
    <t>fe8b575DA13c59b</t>
  </si>
  <si>
    <t>Cisneros, Wheeler and Espinoza</t>
  </si>
  <si>
    <t>Moodyfort</t>
  </si>
  <si>
    <t>538-670-4798</t>
  </si>
  <si>
    <t>fowlervernon@curtis.com</t>
  </si>
  <si>
    <t>f058359eC0bD6db</t>
  </si>
  <si>
    <t>Rhonda</t>
  </si>
  <si>
    <t>Swanson Ltd</t>
  </si>
  <si>
    <t>South Lonnieberg</t>
  </si>
  <si>
    <t>249-710-4526x417</t>
  </si>
  <si>
    <t>tristansingleton@marks-fitzpatrick.info</t>
  </si>
  <si>
    <t>a8a2B4e499C210A</t>
  </si>
  <si>
    <t>Jo</t>
  </si>
  <si>
    <t>Woodward</t>
  </si>
  <si>
    <t>Horne and Sons</t>
  </si>
  <si>
    <t>Lake Kerrifurt</t>
  </si>
  <si>
    <t>001-752-057-6655x568</t>
  </si>
  <si>
    <t>marvinstuart@jacobs.org</t>
  </si>
  <si>
    <t>be35Bddfe87CcC7</t>
  </si>
  <si>
    <t>Hays-Lynn</t>
  </si>
  <si>
    <t>Lake Linda</t>
  </si>
  <si>
    <t>(414)354-5504x6813</t>
  </si>
  <si>
    <t>alexsutton@nixon.net</t>
  </si>
  <si>
    <t>4cacD43Dd1480a0</t>
  </si>
  <si>
    <t>Sanford, Keller and Davila</t>
  </si>
  <si>
    <t>New Francesside</t>
  </si>
  <si>
    <t>346.945.2217</t>
  </si>
  <si>
    <t>yesenia98@ortega-lang.org</t>
  </si>
  <si>
    <t>0bea0a0B23c286F</t>
  </si>
  <si>
    <t>Riley and Sons</t>
  </si>
  <si>
    <t>Port Chrisport</t>
  </si>
  <si>
    <t>001-988-272-5771</t>
  </si>
  <si>
    <t>shari87@simmons-villanueva.info</t>
  </si>
  <si>
    <t>8A9bBbFcEc21842</t>
  </si>
  <si>
    <t>New Spencerbury</t>
  </si>
  <si>
    <t>997.871.3990x6902</t>
  </si>
  <si>
    <t>smcclain@sloan.net</t>
  </si>
  <si>
    <t>9CDa6CDB6AACfDa</t>
  </si>
  <si>
    <t>Obrien-Webb</t>
  </si>
  <si>
    <t>Patrickbury</t>
  </si>
  <si>
    <t>(582)975-3462x08382</t>
  </si>
  <si>
    <t>curtisroberson@travis.com</t>
  </si>
  <si>
    <t>CCEF2Aa8B663F5E</t>
  </si>
  <si>
    <t>Wheeler, Sandoval and Gay</t>
  </si>
  <si>
    <t>New Daniel</t>
  </si>
  <si>
    <t>437.467.6644x7230</t>
  </si>
  <si>
    <t>zmaldonado@bass.com</t>
  </si>
  <si>
    <t>32e78699553B7DE</t>
  </si>
  <si>
    <t>Bean Group</t>
  </si>
  <si>
    <t>Lake Belinda</t>
  </si>
  <si>
    <t>001-164-645-0236x1029</t>
  </si>
  <si>
    <t>kirbysylvia@houston-hebert.com</t>
  </si>
  <si>
    <t>8767A003F9aDD95</t>
  </si>
  <si>
    <t>Schwartz</t>
  </si>
  <si>
    <t>Olsen and Sons</t>
  </si>
  <si>
    <t>Rileyhaven</t>
  </si>
  <si>
    <t>367.892.0682x7916</t>
  </si>
  <si>
    <t>gshannon@rojas.net</t>
  </si>
  <si>
    <t>1e0a9de3Fc41f4d</t>
  </si>
  <si>
    <t>Floyd, Cox and Richard</t>
  </si>
  <si>
    <t>Port Cameron</t>
  </si>
  <si>
    <t>lucas66@mora.com</t>
  </si>
  <si>
    <t>971fa0BB499e0e3</t>
  </si>
  <si>
    <t>Bates</t>
  </si>
  <si>
    <t>Luna, Ballard and Robles</t>
  </si>
  <si>
    <t>New Wyatt</t>
  </si>
  <si>
    <t>864-360-2837x98383</t>
  </si>
  <si>
    <t>fruiz@burns.com</t>
  </si>
  <si>
    <t>FAcCa20A01f1782</t>
  </si>
  <si>
    <t>Lewis Inc</t>
  </si>
  <si>
    <t>maria02@becker.com</t>
  </si>
  <si>
    <t>0de1513f0e04f40</t>
  </si>
  <si>
    <t>White-Mejia</t>
  </si>
  <si>
    <t>Olsonhaven</t>
  </si>
  <si>
    <t>001-448-685-2567x4816</t>
  </si>
  <si>
    <t>schaeferchristie@davila.com</t>
  </si>
  <si>
    <t>5aa73EbF2FF04a0</t>
  </si>
  <si>
    <t>Stanton and Sons</t>
  </si>
  <si>
    <t>South Heidistad</t>
  </si>
  <si>
    <t>(822)026-7285x809</t>
  </si>
  <si>
    <t>xavieroneill@booker-carter.com</t>
  </si>
  <si>
    <t>c6bFafa9aaC15Da</t>
  </si>
  <si>
    <t>Guzman-Brewer</t>
  </si>
  <si>
    <t>Tylerberg</t>
  </si>
  <si>
    <t>gspears@pace-blake.com</t>
  </si>
  <si>
    <t>BbcfFd9D29685BA</t>
  </si>
  <si>
    <t>Jimenez</t>
  </si>
  <si>
    <t>Sims-Mckenzie</t>
  </si>
  <si>
    <t>South Haydenville</t>
  </si>
  <si>
    <t>747-121-4101</t>
  </si>
  <si>
    <t>amy85@banks-russell.com</t>
  </si>
  <si>
    <t>C44d9CaF849FCbf</t>
  </si>
  <si>
    <t>Madden, Knox and Harris</t>
  </si>
  <si>
    <t>Novakton</t>
  </si>
  <si>
    <t>001-795-457-1873x998</t>
  </si>
  <si>
    <t>jweber@holt.com</t>
  </si>
  <si>
    <t>EdffD0Fce258adE</t>
  </si>
  <si>
    <t>Santos LLC</t>
  </si>
  <si>
    <t>Jonathonview</t>
  </si>
  <si>
    <t>486-807-6475x166</t>
  </si>
  <si>
    <t>barry55@kane-mercado.com</t>
  </si>
  <si>
    <t>a3abFcEAFd26cC2</t>
  </si>
  <si>
    <t>Sosa</t>
  </si>
  <si>
    <t>Wilson, Bates and Potter</t>
  </si>
  <si>
    <t>Malloryburgh</t>
  </si>
  <si>
    <t>(803)370-4465x8862</t>
  </si>
  <si>
    <t>jharding@snow.biz</t>
  </si>
  <si>
    <t>e00ec9a3EB1Aedd</t>
  </si>
  <si>
    <t>Patrick, Duran and Weeks</t>
  </si>
  <si>
    <t>West Leslieview</t>
  </si>
  <si>
    <t>001-844-975-2263</t>
  </si>
  <si>
    <t>tabithamitchell@woodard.com</t>
  </si>
  <si>
    <t>79B604c25b08F7b</t>
  </si>
  <si>
    <t>Mcmillan, Sparks and Bean</t>
  </si>
  <si>
    <t>Samanthaville</t>
  </si>
  <si>
    <t>+1-110-769-1479x976</t>
  </si>
  <si>
    <t>nbautista@poole-mcneil.com</t>
  </si>
  <si>
    <t>D43Da0A148BB14D</t>
  </si>
  <si>
    <t>Ayala-Mcgrath</t>
  </si>
  <si>
    <t>Earlshire</t>
  </si>
  <si>
    <t>001-980-074-3637</t>
  </si>
  <si>
    <t>schaefergerald@hill.net</t>
  </si>
  <si>
    <t>3E32D754Cbb56ef</t>
  </si>
  <si>
    <t>Manuel</t>
  </si>
  <si>
    <t>Peterson LLC</t>
  </si>
  <si>
    <t>Brownview</t>
  </si>
  <si>
    <t>001-120-453-5450x21782</t>
  </si>
  <si>
    <t>kathy06@vang-stevenson.info</t>
  </si>
  <si>
    <t>D7db457bccB9eE8</t>
  </si>
  <si>
    <t>Burch-Elliott</t>
  </si>
  <si>
    <t>East Xavierview</t>
  </si>
  <si>
    <t>brittney20@burke.biz</t>
  </si>
  <si>
    <t>26cB333b6EE9481</t>
  </si>
  <si>
    <t>Oliver Group</t>
  </si>
  <si>
    <t>Robertamouth</t>
  </si>
  <si>
    <t>699.602.4358</t>
  </si>
  <si>
    <t>tvang@gay.biz</t>
  </si>
  <si>
    <t>BdEa0BABdFfa0E9</t>
  </si>
  <si>
    <t>Horn-Hines</t>
  </si>
  <si>
    <t>Choiside</t>
  </si>
  <si>
    <t>+1-640-186-3665x84637</t>
  </si>
  <si>
    <t>carrie26@nunez.com</t>
  </si>
  <si>
    <t>7B63C90d01DB0F8</t>
  </si>
  <si>
    <t>Solis, Fields and Paul</t>
  </si>
  <si>
    <t>North Jimmyfort</t>
  </si>
  <si>
    <t>745-360-7320</t>
  </si>
  <si>
    <t>olivia37@phelps.com</t>
  </si>
  <si>
    <t>3dAe819B0EA3f4D</t>
  </si>
  <si>
    <t>Matthews-Camacho</t>
  </si>
  <si>
    <t>Lutzhaven</t>
  </si>
  <si>
    <t>001-317-954-9043x251</t>
  </si>
  <si>
    <t>jaimeconrad@bowman-simmons.com</t>
  </si>
  <si>
    <t>ff9cAc6C5E6BAa4</t>
  </si>
  <si>
    <t>Pollard Inc</t>
  </si>
  <si>
    <t>New Mindy</t>
  </si>
  <si>
    <t>001-089-547-2367</t>
  </si>
  <si>
    <t>ibird@acosta.com</t>
  </si>
  <si>
    <t>BAADddA555d3022</t>
  </si>
  <si>
    <t>Parsons, Baldwin and Rivas</t>
  </si>
  <si>
    <t>Kerryton</t>
  </si>
  <si>
    <t>(010)916-3348x43272</t>
  </si>
  <si>
    <t>mlutz@george.org</t>
  </si>
  <si>
    <t>0341cC68a6965BB</t>
  </si>
  <si>
    <t>Copeland, Travis and Bartlett</t>
  </si>
  <si>
    <t>Allenmouth</t>
  </si>
  <si>
    <t>562-023-1622x351</t>
  </si>
  <si>
    <t>vanessa27@guerrero.org</t>
  </si>
  <si>
    <t>A9CbdBEf7cCBAdA</t>
  </si>
  <si>
    <t>Hodgesshire</t>
  </si>
  <si>
    <t>001-636-935-8060x93176</t>
  </si>
  <si>
    <t>marissa13@love.com</t>
  </si>
  <si>
    <t>7DD8d6e0AABA8FF</t>
  </si>
  <si>
    <t>Cortez, Stevens and Ayers</t>
  </si>
  <si>
    <t>South Barry</t>
  </si>
  <si>
    <t>149-407-4039</t>
  </si>
  <si>
    <t>gardnersandy@zuniga.net</t>
  </si>
  <si>
    <t>cEF6414E79bCECB</t>
  </si>
  <si>
    <t>Mack, Hall and Leon</t>
  </si>
  <si>
    <t>Lambury</t>
  </si>
  <si>
    <t>941-087-8168x6014</t>
  </si>
  <si>
    <t>grant00@chang.com</t>
  </si>
  <si>
    <t>c619d5eB2cB3e9b</t>
  </si>
  <si>
    <t>Roberson Ltd</t>
  </si>
  <si>
    <t>Gallowaytown</t>
  </si>
  <si>
    <t>001-098-675-7272</t>
  </si>
  <si>
    <t>stewartspencer@tran.com</t>
  </si>
  <si>
    <t>ae37F41D3CDd82d</t>
  </si>
  <si>
    <t>Gray, Contreras and Ball</t>
  </si>
  <si>
    <t>Angelicatown</t>
  </si>
  <si>
    <t>128.189.6323x5170</t>
  </si>
  <si>
    <t>trevor78@beltran.biz</t>
  </si>
  <si>
    <t>9C0B5dAEDDA1C7d</t>
  </si>
  <si>
    <t>Contreras-Avila</t>
  </si>
  <si>
    <t>East Coltonhaven</t>
  </si>
  <si>
    <t>001-922-755-5590x059</t>
  </si>
  <si>
    <t>garciajerry@francis-barry.com</t>
  </si>
  <si>
    <t>9fb7A55B76aAaEd</t>
  </si>
  <si>
    <t>Moon, Benitez and Hanna</t>
  </si>
  <si>
    <t>Mccoytown</t>
  </si>
  <si>
    <t>471.344.9899x828</t>
  </si>
  <si>
    <t>brewerannette@costa-winters.com</t>
  </si>
  <si>
    <t>E5aE4efa83cCAC6</t>
  </si>
  <si>
    <t>Hendricks, White and Donaldson</t>
  </si>
  <si>
    <t>Frostshire</t>
  </si>
  <si>
    <t>+1-710-811-5825x5616</t>
  </si>
  <si>
    <t>sotobill@trujillo.com</t>
  </si>
  <si>
    <t>7837256D21D9BeA</t>
  </si>
  <si>
    <t>Roman Inc</t>
  </si>
  <si>
    <t>North Alyssa</t>
  </si>
  <si>
    <t>145-044-9784x212</t>
  </si>
  <si>
    <t>erika98@christensen-bray.biz</t>
  </si>
  <si>
    <t>b05eD2cf6bf55C3</t>
  </si>
  <si>
    <t>Jeanette</t>
  </si>
  <si>
    <t>Hartman, Craig and Rivas</t>
  </si>
  <si>
    <t>West Stephen</t>
  </si>
  <si>
    <t>bennettjoseph@cisneros.com</t>
  </si>
  <si>
    <t>dBc9B40874101D7</t>
  </si>
  <si>
    <t>Oconnor and Sons</t>
  </si>
  <si>
    <t>Mccartymouth</t>
  </si>
  <si>
    <t>614.124.9703</t>
  </si>
  <si>
    <t>courtney45@christian-bishop.com</t>
  </si>
  <si>
    <t>C350cDb6C99Bf1D</t>
  </si>
  <si>
    <t>Rodgersshire</t>
  </si>
  <si>
    <t>001-635-091-3667x287</t>
  </si>
  <si>
    <t>lydia08@shelton.info</t>
  </si>
  <si>
    <t>CCD016f5e064faF</t>
  </si>
  <si>
    <t>Gwendolyn</t>
  </si>
  <si>
    <t>Heath and Sons</t>
  </si>
  <si>
    <t>Emmaland</t>
  </si>
  <si>
    <t>320.107.8978x2778</t>
  </si>
  <si>
    <t>kara18@short.com</t>
  </si>
  <si>
    <t>695cA606ecF5F75</t>
  </si>
  <si>
    <t>Yates Group</t>
  </si>
  <si>
    <t>Lake John</t>
  </si>
  <si>
    <t>+1-182-320-6044x282</t>
  </si>
  <si>
    <t>lwood@davila.info</t>
  </si>
  <si>
    <t>C3CCE5B9412dDD8</t>
  </si>
  <si>
    <t>Compton, Tran and Campos</t>
  </si>
  <si>
    <t>Vegashire</t>
  </si>
  <si>
    <t>(468)796-8316</t>
  </si>
  <si>
    <t>colton05@cooley.org</t>
  </si>
  <si>
    <t>D44EaEf1226b4ae</t>
  </si>
  <si>
    <t>Bauer Ltd</t>
  </si>
  <si>
    <t>Port Jerometown</t>
  </si>
  <si>
    <t>(831)006-3484x1816</t>
  </si>
  <si>
    <t>harry87@terrell.net</t>
  </si>
  <si>
    <t>daCD7e1c74D0ddf</t>
  </si>
  <si>
    <t>Douglas PLC</t>
  </si>
  <si>
    <t>Kurtchester</t>
  </si>
  <si>
    <t>464-960-4692</t>
  </si>
  <si>
    <t>vegajustin@terrell.com</t>
  </si>
  <si>
    <t>BdcEaBE2dDAe5E7</t>
  </si>
  <si>
    <t>Fuller, Sandoval and Cameron</t>
  </si>
  <si>
    <t>West Glendaton</t>
  </si>
  <si>
    <t>001-119-724-0976x35117</t>
  </si>
  <si>
    <t>linda58@shaw.biz</t>
  </si>
  <si>
    <t>ABa12bD6703162e</t>
  </si>
  <si>
    <t>Doyle, Estes and Dennis</t>
  </si>
  <si>
    <t>New Alicia</t>
  </si>
  <si>
    <t>069.962.0551x34572</t>
  </si>
  <si>
    <t>curtis16@clay.net</t>
  </si>
  <si>
    <t>98195d38DfadfDb</t>
  </si>
  <si>
    <t>Kidd, Smith and Duran</t>
  </si>
  <si>
    <t>North Ariana</t>
  </si>
  <si>
    <t>+1-444-637-0960x849</t>
  </si>
  <si>
    <t>theresa92@guerrero-arellano.com</t>
  </si>
  <si>
    <t>5Feb1837B61cA9f</t>
  </si>
  <si>
    <t>Anthony, Salazar and Ashley</t>
  </si>
  <si>
    <t>Cabrerafort</t>
  </si>
  <si>
    <t>564-691-5494x42730</t>
  </si>
  <si>
    <t>qcervantes@morton-huerta.com</t>
  </si>
  <si>
    <t>Aa7E9dcedBf3A3e</t>
  </si>
  <si>
    <t>Austin, Fitzgerald and Hale</t>
  </si>
  <si>
    <t>New Judith</t>
  </si>
  <si>
    <t>+1-461-624-1215x25056</t>
  </si>
  <si>
    <t>ybanks@franco-daniel.com</t>
  </si>
  <si>
    <t>56dE084ff34F362</t>
  </si>
  <si>
    <t>Ferrell-Whitney</t>
  </si>
  <si>
    <t>Jeffersonland</t>
  </si>
  <si>
    <t>(949)514-4961</t>
  </si>
  <si>
    <t>dominique23@larson-macias.info</t>
  </si>
  <si>
    <t>fadfD51c8fAf80a</t>
  </si>
  <si>
    <t>Caldwell</t>
  </si>
  <si>
    <t>Curry-Burgess</t>
  </si>
  <si>
    <t>Howardville</t>
  </si>
  <si>
    <t>+1-816-562-0779x4639</t>
  </si>
  <si>
    <t>peggy73@kidd.com</t>
  </si>
  <si>
    <t>F6aD9D5470fc6fF</t>
  </si>
  <si>
    <t>Mcmahon, Reyes and Maynard</t>
  </si>
  <si>
    <t>Churchstad</t>
  </si>
  <si>
    <t>(258)085-9117x04579</t>
  </si>
  <si>
    <t>dmayer@rasmussen.com</t>
  </si>
  <si>
    <t>ebd25dbbdEFe520</t>
  </si>
  <si>
    <t>Rose, Kaiser and Hinton</t>
  </si>
  <si>
    <t>(630)742-2703</t>
  </si>
  <si>
    <t>nicholsjasmin@sloan.org</t>
  </si>
  <si>
    <t>E5afdBe3778c85a</t>
  </si>
  <si>
    <t>Jacobson, Salazar and Miller</t>
  </si>
  <si>
    <t>Mariahmouth</t>
  </si>
  <si>
    <t>(565)008-7256</t>
  </si>
  <si>
    <t>gordon61@marshall.biz</t>
  </si>
  <si>
    <t>0F5b91b9CFF04e4</t>
  </si>
  <si>
    <t>Wiggins, Vasquez and Gibson</t>
  </si>
  <si>
    <t>Willisshire</t>
  </si>
  <si>
    <t>(619)954-6369</t>
  </si>
  <si>
    <t>novakbrady@dunlap.com</t>
  </si>
  <si>
    <t>a7dC7cebCfA011e</t>
  </si>
  <si>
    <t>Terrell, Davila and Bailey</t>
  </si>
  <si>
    <t>Haneyhaven</t>
  </si>
  <si>
    <t>+1-483-867-5023x43343</t>
  </si>
  <si>
    <t>stacycooper@norman-love.com</t>
  </si>
  <si>
    <t>A7Db6c72bAaB2C5</t>
  </si>
  <si>
    <t>Smith</t>
  </si>
  <si>
    <t>Snyder-Lowery</t>
  </si>
  <si>
    <t>Tabithaview</t>
  </si>
  <si>
    <t>001-715-426-0136x11943</t>
  </si>
  <si>
    <t>bruce92@watkins-burch.biz</t>
  </si>
  <si>
    <t>57D8eeDBCEC5915</t>
  </si>
  <si>
    <t>Miller-Wu</t>
  </si>
  <si>
    <t>Kerryberg</t>
  </si>
  <si>
    <t>148-360-6577x347</t>
  </si>
  <si>
    <t>jowall@gallagher-george.com</t>
  </si>
  <si>
    <t>025077BfbCFCFaf</t>
  </si>
  <si>
    <t>Mcclure Ltd</t>
  </si>
  <si>
    <t>East Gabriellestad</t>
  </si>
  <si>
    <t>turnererik@greer.com</t>
  </si>
  <si>
    <t>F3b1FafcDf2BFD9</t>
  </si>
  <si>
    <t>Richmond</t>
  </si>
  <si>
    <t>Haynes-Maldonado</t>
  </si>
  <si>
    <t>North Josechester</t>
  </si>
  <si>
    <t>001-797-673-2350x19098</t>
  </si>
  <si>
    <t>benjaminalfred@novak-hodges.biz</t>
  </si>
  <si>
    <t>65BD5BB3D018adE</t>
  </si>
  <si>
    <t>Mccarthy, Baldwin and Gardner</t>
  </si>
  <si>
    <t>Paulaside</t>
  </si>
  <si>
    <t>(748)367-5510x16011</t>
  </si>
  <si>
    <t>andrew95@lopez-arias.com</t>
  </si>
  <si>
    <t>cdcb2654DEaD8A4</t>
  </si>
  <si>
    <t>Vaughan-Greene</t>
  </si>
  <si>
    <t>West Brianhaven</t>
  </si>
  <si>
    <t>787-740-3528</t>
  </si>
  <si>
    <t>omarreed@alvarez.com</t>
  </si>
  <si>
    <t>9adC887e5bBdDC7</t>
  </si>
  <si>
    <t>Kramer, Ewing and House</t>
  </si>
  <si>
    <t>Trujillomouth</t>
  </si>
  <si>
    <t>059-035-7994x1757</t>
  </si>
  <si>
    <t>ywiley@allison-contreras.com</t>
  </si>
  <si>
    <t>eC4B194dEbfA1cF</t>
  </si>
  <si>
    <t>Stone-Wallace</t>
  </si>
  <si>
    <t>Sheashire</t>
  </si>
  <si>
    <t>tammynewman@vazquez-diaz.com</t>
  </si>
  <si>
    <t>abbaa374b64a13d</t>
  </si>
  <si>
    <t>Gill</t>
  </si>
  <si>
    <t>Fuentes-White</t>
  </si>
  <si>
    <t>Salazarborough</t>
  </si>
  <si>
    <t>848.113.3990x33531</t>
  </si>
  <si>
    <t>prestonburns@chang.com</t>
  </si>
  <si>
    <t>5f7CEB4Eca19efB</t>
  </si>
  <si>
    <t>Vargas, Wade and Donovan</t>
  </si>
  <si>
    <t>Toniview</t>
  </si>
  <si>
    <t>799-839-0938x2066</t>
  </si>
  <si>
    <t>cuevasdana@brooks.com</t>
  </si>
  <si>
    <t>e28ca6eED0ab676</t>
  </si>
  <si>
    <t>Osborn, Palmer and Mooney</t>
  </si>
  <si>
    <t>South Christian</t>
  </si>
  <si>
    <t>(034)816-9478</t>
  </si>
  <si>
    <t>hbryan@landry-short.com</t>
  </si>
  <si>
    <t>e7EEB79Becdaa19</t>
  </si>
  <si>
    <t>Mason Inc</t>
  </si>
  <si>
    <t>West Beverlyborough</t>
  </si>
  <si>
    <t>001-751-436-5472</t>
  </si>
  <si>
    <t>jordanhernandez@spears.com</t>
  </si>
  <si>
    <t>DDB00D515DC1cEe</t>
  </si>
  <si>
    <t>Cisneros-Roach</t>
  </si>
  <si>
    <t>Maysborough</t>
  </si>
  <si>
    <t>622-469-0502</t>
  </si>
  <si>
    <t>wcarroll@bartlett.com</t>
  </si>
  <si>
    <t>0baBa8a3e0a46Ab</t>
  </si>
  <si>
    <t>Grant LLC</t>
  </si>
  <si>
    <t>Bridgetland</t>
  </si>
  <si>
    <t>(594)874-7501</t>
  </si>
  <si>
    <t>fordantonio@adkins-krueger.info</t>
  </si>
  <si>
    <t>e205B68c24D0f8E</t>
  </si>
  <si>
    <t>Strong-Acosta</t>
  </si>
  <si>
    <t>Lorishire</t>
  </si>
  <si>
    <t>(551)071-3254</t>
  </si>
  <si>
    <t>harry18@stuart-bean.com</t>
  </si>
  <si>
    <t>bcfCEB505EEF8a3</t>
  </si>
  <si>
    <t>Pollard, Brady and West</t>
  </si>
  <si>
    <t>New Sheilaburgh</t>
  </si>
  <si>
    <t>001-741-932-0932x0177</t>
  </si>
  <si>
    <t>vstanton@lucas.com</t>
  </si>
  <si>
    <t>0dCdaB72E1f65Fc</t>
  </si>
  <si>
    <t>Malone Ltd</t>
  </si>
  <si>
    <t>West Jacob</t>
  </si>
  <si>
    <t>(442)211-3561</t>
  </si>
  <si>
    <t>norrismanuel@torres.net</t>
  </si>
  <si>
    <t>3E3bfED8c4CB7FA</t>
  </si>
  <si>
    <t>Hawkins Ltd</t>
  </si>
  <si>
    <t>Lake Glenfort</t>
  </si>
  <si>
    <t>(207)969-9678</t>
  </si>
  <si>
    <t>darlenepayne@villanueva-stevens.com</t>
  </si>
  <si>
    <t>cf67E09ccbc4cA1</t>
  </si>
  <si>
    <t>Neal, Wright and Moss</t>
  </si>
  <si>
    <t>New Gloriastad</t>
  </si>
  <si>
    <t>001-268-417-5764x8435</t>
  </si>
  <si>
    <t>vhammond@schultz-jensen.info</t>
  </si>
  <si>
    <t>8A90aab81aBAFc8</t>
  </si>
  <si>
    <t>Mcmillan, Johns and Velez</t>
  </si>
  <si>
    <t>North Makayla</t>
  </si>
  <si>
    <t>(590)599-4092</t>
  </si>
  <si>
    <t>adkinsbrittany@nolan.net</t>
  </si>
  <si>
    <t>941BFAeCb22a6AF</t>
  </si>
  <si>
    <t>Willis-Rodgers</t>
  </si>
  <si>
    <t>Wandaport</t>
  </si>
  <si>
    <t>+1-653-700-0067x5431</t>
  </si>
  <si>
    <t>uosborne@hayes-chen.com</t>
  </si>
  <si>
    <t>Cbf5CfccF97Cac8</t>
  </si>
  <si>
    <t>Patel-Mercer</t>
  </si>
  <si>
    <t>wesley97@keller-walters.com</t>
  </si>
  <si>
    <t>aCfb20008cAbe8e</t>
  </si>
  <si>
    <t>Howard-Duffy</t>
  </si>
  <si>
    <t>Maureenville</t>
  </si>
  <si>
    <t>239.704.1943</t>
  </si>
  <si>
    <t>darrell04@cardenas.net</t>
  </si>
  <si>
    <t>c6c68a7A59A9B8d</t>
  </si>
  <si>
    <t>Aguilar PLC</t>
  </si>
  <si>
    <t>North Caitlinchester</t>
  </si>
  <si>
    <t>(832)549-8161</t>
  </si>
  <si>
    <t>conwaytommy@mullins.info</t>
  </si>
  <si>
    <t>d47D9cf5dFA3813</t>
  </si>
  <si>
    <t>Jacobson-Wade</t>
  </si>
  <si>
    <t>Port Bailey</t>
  </si>
  <si>
    <t>+1-104-581-5426x4237</t>
  </si>
  <si>
    <t>kemplaurie@bradshaw.com</t>
  </si>
  <si>
    <t>B0d8ceC3bAbD87d</t>
  </si>
  <si>
    <t>Moody-Gilmore</t>
  </si>
  <si>
    <t>New Tristan</t>
  </si>
  <si>
    <t>(879)649-3776x55078</t>
  </si>
  <si>
    <t>tanner94@mann.com</t>
  </si>
  <si>
    <t>a63ff9dd592c55F</t>
  </si>
  <si>
    <t>Boone Ltd</t>
  </si>
  <si>
    <t>West Fredmouth</t>
  </si>
  <si>
    <t>(531)570-2386x630</t>
  </si>
  <si>
    <t>gabriela37@sanford.com</t>
  </si>
  <si>
    <t>79Bc537a312fD8D</t>
  </si>
  <si>
    <t>Quinn, Mendez and Jacobs</t>
  </si>
  <si>
    <t>New Rose</t>
  </si>
  <si>
    <t>261-197-3480x52938</t>
  </si>
  <si>
    <t>dwayne67@bernard.com</t>
  </si>
  <si>
    <t>a6f01EcEcFf79d1</t>
  </si>
  <si>
    <t>Blackburn, French and Zimmerman</t>
  </si>
  <si>
    <t>Traciemouth</t>
  </si>
  <si>
    <t>821-143-1835x110</t>
  </si>
  <si>
    <t>suarezcaleb@hoffman-craig.com</t>
  </si>
  <si>
    <t>61DbE2f2f4CfA55</t>
  </si>
  <si>
    <t>Mccullough-Harrison</t>
  </si>
  <si>
    <t>Jeffhaven</t>
  </si>
  <si>
    <t>(447)750-0364</t>
  </si>
  <si>
    <t>jermainesherman@weeks.com</t>
  </si>
  <si>
    <t>27D970AE9DeaFCd</t>
  </si>
  <si>
    <t>Jackson Ltd</t>
  </si>
  <si>
    <t>Valerieport</t>
  </si>
  <si>
    <t>woodsshawna@alvarado.net</t>
  </si>
  <si>
    <t>303E1ebfd701D4D</t>
  </si>
  <si>
    <t>South Michealtown</t>
  </si>
  <si>
    <t>codyscott@potts.info</t>
  </si>
  <si>
    <t>6Ae684fcC61bfC4</t>
  </si>
  <si>
    <t>Mcdowell-Wade</t>
  </si>
  <si>
    <t>Castanedaport</t>
  </si>
  <si>
    <t>qbray@wiley.biz</t>
  </si>
  <si>
    <t>7Abf6B543B4b7a7</t>
  </si>
  <si>
    <t>Francis, Stevens and Stuart</t>
  </si>
  <si>
    <t>East Omarton</t>
  </si>
  <si>
    <t>714-503-6277x429</t>
  </si>
  <si>
    <t>brady45@holland.net</t>
  </si>
  <si>
    <t>A9bDA2C696C8C1C</t>
  </si>
  <si>
    <t>Vernon</t>
  </si>
  <si>
    <t>Wagner, Briggs and Watts</t>
  </si>
  <si>
    <t>Port Kaitlinburgh</t>
  </si>
  <si>
    <t>583.153.2719x071</t>
  </si>
  <si>
    <t>sara83@tran-dorsey.info</t>
  </si>
  <si>
    <t>A27bEc5e937811b</t>
  </si>
  <si>
    <t>Sanchez Inc</t>
  </si>
  <si>
    <t>Lake Dillon</t>
  </si>
  <si>
    <t>+1-732-370-2845x64623</t>
  </si>
  <si>
    <t>lbryant@farley-park.com</t>
  </si>
  <si>
    <t>4d06FD37DcFDf4A</t>
  </si>
  <si>
    <t>Russo Inc</t>
  </si>
  <si>
    <t>Parkermouth</t>
  </si>
  <si>
    <t>+1-947-033-4914x124</t>
  </si>
  <si>
    <t>marissa92@harding.info</t>
  </si>
  <si>
    <t>F9E517CB088712f</t>
  </si>
  <si>
    <t>Floyd, Golden and Bass</t>
  </si>
  <si>
    <t>South Renee</t>
  </si>
  <si>
    <t>298.634.5895</t>
  </si>
  <si>
    <t>sharpperry@west.biz</t>
  </si>
  <si>
    <t>d07882386D90Af8</t>
  </si>
  <si>
    <t>Julia</t>
  </si>
  <si>
    <t>Murray, Jennings and Mccarty</t>
  </si>
  <si>
    <t>Moorefurt</t>
  </si>
  <si>
    <t>+1-000-610-1378x37842</t>
  </si>
  <si>
    <t>cassiesilva@patton-edwards.com</t>
  </si>
  <si>
    <t>fedE7F470B17B0B</t>
  </si>
  <si>
    <t>Woodard, Sharp and Colon</t>
  </si>
  <si>
    <t>West Patrickfurt</t>
  </si>
  <si>
    <t>(031)368-0600</t>
  </si>
  <si>
    <t>hsolis@griffith.com</t>
  </si>
  <si>
    <t>bA34810aC7B7aE7</t>
  </si>
  <si>
    <t>Juarez PLC</t>
  </si>
  <si>
    <t>Mezaborough</t>
  </si>
  <si>
    <t>937.545.7338x134</t>
  </si>
  <si>
    <t>lucasconway@hardin.net</t>
  </si>
  <si>
    <t>ad2d9e0D7C5e3D9</t>
  </si>
  <si>
    <t>Tyler Ltd</t>
  </si>
  <si>
    <t>Port Bridgetstad</t>
  </si>
  <si>
    <t>+1-153-603-3967x23618</t>
  </si>
  <si>
    <t>beltrancandice@estrada.com</t>
  </si>
  <si>
    <t>2a3c52D94a8FDCF</t>
  </si>
  <si>
    <t>Schneider, Fischer and Soto</t>
  </si>
  <si>
    <t>Brendanside</t>
  </si>
  <si>
    <t>001-697-288-6176x3335</t>
  </si>
  <si>
    <t>woodwardalicia@davenport.com</t>
  </si>
  <si>
    <t>a89F0cf6EEfd8f4</t>
  </si>
  <si>
    <t>Mcclain, Klein and Chaney</t>
  </si>
  <si>
    <t>Estradaville</t>
  </si>
  <si>
    <t>431-046-3807x07034</t>
  </si>
  <si>
    <t>ksimpson@rosales.com</t>
  </si>
  <si>
    <t>B2ebB2bB040e172</t>
  </si>
  <si>
    <t>Gates LLC</t>
  </si>
  <si>
    <t>East Brenttown</t>
  </si>
  <si>
    <t>916.142.4714x65582</t>
  </si>
  <si>
    <t>davidcasey@ponce.info</t>
  </si>
  <si>
    <t>1614531Fac153C7</t>
  </si>
  <si>
    <t>Reynolds, Payne and Bullock</t>
  </si>
  <si>
    <t>Alexaview</t>
  </si>
  <si>
    <t>483.795.3412x2520</t>
  </si>
  <si>
    <t>kenneth56@adkins-flores.com</t>
  </si>
  <si>
    <t>6a1fECCedcD5C3C</t>
  </si>
  <si>
    <t>Hobbs-Mayer</t>
  </si>
  <si>
    <t>North Toddview</t>
  </si>
  <si>
    <t>001-091-350-9171x113</t>
  </si>
  <si>
    <t>ablankenship@mccall.com</t>
  </si>
  <si>
    <t>fb3DDD2fEDFfee2</t>
  </si>
  <si>
    <t>Osborn</t>
  </si>
  <si>
    <t>Wang, Sanford and Stout</t>
  </si>
  <si>
    <t>Lake Tracie</t>
  </si>
  <si>
    <t>074.176.6421</t>
  </si>
  <si>
    <t>gouldruth@mendoza-hull.com</t>
  </si>
  <si>
    <t>Ae241447ccECDAc</t>
  </si>
  <si>
    <t>Cole-Gould</t>
  </si>
  <si>
    <t>South Manuelfurt</t>
  </si>
  <si>
    <t>+1-992-604-9326x50451</t>
  </si>
  <si>
    <t>kaitlin56@sosa-thomas.net</t>
  </si>
  <si>
    <t>6EAaAe4DBBC5c7F</t>
  </si>
  <si>
    <t>Herrera-Conner</t>
  </si>
  <si>
    <t>West Leeborough</t>
  </si>
  <si>
    <t>001-919-381-2791</t>
  </si>
  <si>
    <t>claudiaberry@bender-gillespie.net</t>
  </si>
  <si>
    <t>26DA623bcf8BFB2</t>
  </si>
  <si>
    <t>Mercer</t>
  </si>
  <si>
    <t>Cain-Smith</t>
  </si>
  <si>
    <t>Johnnyview</t>
  </si>
  <si>
    <t>(429)672-7636x6097</t>
  </si>
  <si>
    <t>maysalyssa@preston-whitaker.com</t>
  </si>
  <si>
    <t>dEE756Ce30Fce52</t>
  </si>
  <si>
    <t>Hess LLC</t>
  </si>
  <si>
    <t>Fordfurt</t>
  </si>
  <si>
    <t>669.805.4311x9823</t>
  </si>
  <si>
    <t>hharrell@mills.biz</t>
  </si>
  <si>
    <t>97aDf4215738A7B</t>
  </si>
  <si>
    <t>West Carolineton</t>
  </si>
  <si>
    <t>001-701-443-3527x036</t>
  </si>
  <si>
    <t>devinrosario@byrd.com</t>
  </si>
  <si>
    <t>5CE55DA29696E1F</t>
  </si>
  <si>
    <t>Bradford, Obrien and Morris</t>
  </si>
  <si>
    <t>Middletonhaven</t>
  </si>
  <si>
    <t>675.492.1709x3219</t>
  </si>
  <si>
    <t>robynlevy@spence.info</t>
  </si>
  <si>
    <t>647EBDCefd6ABfA</t>
  </si>
  <si>
    <t>Moses LLC</t>
  </si>
  <si>
    <t>South Paul</t>
  </si>
  <si>
    <t>mario53@long.com</t>
  </si>
  <si>
    <t>aaEAbf6C5EC23C2</t>
  </si>
  <si>
    <t>Pierce Inc</t>
  </si>
  <si>
    <t>Soniafort</t>
  </si>
  <si>
    <t>001-209-995-5970x830</t>
  </si>
  <si>
    <t>samanthamccall@conley.com</t>
  </si>
  <si>
    <t>a75d51C0dDECb89</t>
  </si>
  <si>
    <t>Mayer-Velez</t>
  </si>
  <si>
    <t>South Pamelastad</t>
  </si>
  <si>
    <t>197.369.1571</t>
  </si>
  <si>
    <t>colejon@carson-davis.com</t>
  </si>
  <si>
    <t>3C5ca1Dce7Aaa8f</t>
  </si>
  <si>
    <t>Hatfield, Hudson and Glass</t>
  </si>
  <si>
    <t>Alisonbury</t>
  </si>
  <si>
    <t>200.335.5435</t>
  </si>
  <si>
    <t>tommy62@love.com</t>
  </si>
  <si>
    <t>C5e818ec08B5aaA</t>
  </si>
  <si>
    <t>Murphy and Sons</t>
  </si>
  <si>
    <t>West Kaitlynfort</t>
  </si>
  <si>
    <t>waltergreene@ortiz-marshall.com</t>
  </si>
  <si>
    <t>9F3EF2B86c3ea30</t>
  </si>
  <si>
    <t>Villarreal, Fernandez and Winters</t>
  </si>
  <si>
    <t>Ballchester</t>
  </si>
  <si>
    <t>199-288-2506</t>
  </si>
  <si>
    <t>tara33@solis-rojas.com</t>
  </si>
  <si>
    <t>46CE451Aaff8C3d</t>
  </si>
  <si>
    <t>Holland</t>
  </si>
  <si>
    <t>Sullivan-Terry</t>
  </si>
  <si>
    <t>Jakeborough</t>
  </si>
  <si>
    <t>054.226.3890x48230</t>
  </si>
  <si>
    <t>farrellmanuel@kennedy-kirby.com</t>
  </si>
  <si>
    <t>BC92124BbAdb9a4</t>
  </si>
  <si>
    <t>Serrano-Nielsen</t>
  </si>
  <si>
    <t>Lake Katelynton</t>
  </si>
  <si>
    <t>001-400-478-6214</t>
  </si>
  <si>
    <t>millskatelyn@ponce.com</t>
  </si>
  <si>
    <t>cCdaaCEff7ab4a0</t>
  </si>
  <si>
    <t>Mullins, Cisneros and Boyd</t>
  </si>
  <si>
    <t>West Jesus</t>
  </si>
  <si>
    <t>001-686-209-7368x12737</t>
  </si>
  <si>
    <t>laneandres@gilbert.com</t>
  </si>
  <si>
    <t>A7784bF3F61Abbc</t>
  </si>
  <si>
    <t>Hartman-Zhang</t>
  </si>
  <si>
    <t>Simonmouth</t>
  </si>
  <si>
    <t>+1-821-085-8923x576</t>
  </si>
  <si>
    <t>arthurnguyen@mendez-kennedy.net</t>
  </si>
  <si>
    <t>Ea5906ce832cAA2</t>
  </si>
  <si>
    <t>Johnston, Pope and Kirk</t>
  </si>
  <si>
    <t>Rileybury</t>
  </si>
  <si>
    <t>+1-479-211-1356x7705</t>
  </si>
  <si>
    <t>angie16@ayers.com</t>
  </si>
  <si>
    <t>2ace8D41E7eA5ED</t>
  </si>
  <si>
    <t>Case PLC</t>
  </si>
  <si>
    <t>Cindystad</t>
  </si>
  <si>
    <t>(388)862-9602x5134</t>
  </si>
  <si>
    <t>jakestanley@hughes-williamson.info</t>
  </si>
  <si>
    <t>aB5C6b1Fd82bF1f</t>
  </si>
  <si>
    <t>Howard, Frye and Neal</t>
  </si>
  <si>
    <t>Jimenezland</t>
  </si>
  <si>
    <t>+1-095-864-3551x4775</t>
  </si>
  <si>
    <t>kariarnold@valentine-underwood.net</t>
  </si>
  <si>
    <t>1c550d3C2a6CaFE</t>
  </si>
  <si>
    <t>Turner, Wagner and Gould</t>
  </si>
  <si>
    <t>South Feliciaborough</t>
  </si>
  <si>
    <t>496.404.8958</t>
  </si>
  <si>
    <t>nmontgomery@singleton-hodges.com</t>
  </si>
  <si>
    <t>fE18b60F48DB50c</t>
  </si>
  <si>
    <t>Benson</t>
  </si>
  <si>
    <t>Pittman PLC</t>
  </si>
  <si>
    <t>Port Hectormouth</t>
  </si>
  <si>
    <t>(104)809-3951</t>
  </si>
  <si>
    <t>ferrellmarc@mata-lindsey.info</t>
  </si>
  <si>
    <t>4EECdbcDce6C4fC</t>
  </si>
  <si>
    <t>Conley Inc</t>
  </si>
  <si>
    <t>West Desireebury</t>
  </si>
  <si>
    <t>001-194-904-0576x4632</t>
  </si>
  <si>
    <t>roykelli@huang.com</t>
  </si>
  <si>
    <t>2dd2BaD73eDF940</t>
  </si>
  <si>
    <t>Singh-Mcneil</t>
  </si>
  <si>
    <t>Lake Judy</t>
  </si>
  <si>
    <t>(352)387-6140x83619</t>
  </si>
  <si>
    <t>kari40@strong.biz</t>
  </si>
  <si>
    <t>Cc7dfdc626caEFf</t>
  </si>
  <si>
    <t>Williams Group</t>
  </si>
  <si>
    <t>Mistyside</t>
  </si>
  <si>
    <t>327.788.2477</t>
  </si>
  <si>
    <t>isaac44@cisneros.info</t>
  </si>
  <si>
    <t>1C141a357dA4Ddd</t>
  </si>
  <si>
    <t>Gomez, Sanders and Cantrell</t>
  </si>
  <si>
    <t>New Damon</t>
  </si>
  <si>
    <t>001-616-702-7385x89733</t>
  </si>
  <si>
    <t>caitlin73@acevedo.com</t>
  </si>
  <si>
    <t>DBaBaB3Bbb1fDC2</t>
  </si>
  <si>
    <t>Mcclain, Mccann and Delacruz</t>
  </si>
  <si>
    <t>West Antonio</t>
  </si>
  <si>
    <t>(518)380-4802</t>
  </si>
  <si>
    <t>roger90@spence-moore.com</t>
  </si>
  <si>
    <t>BEDcbBf220Ecc7c</t>
  </si>
  <si>
    <t>Booker-Norton</t>
  </si>
  <si>
    <t>East Leonardbury</t>
  </si>
  <si>
    <t>751-596-9083x204</t>
  </si>
  <si>
    <t>lovejade@maxwell-vargas.com</t>
  </si>
  <si>
    <t>4cC5f64DA8dd420</t>
  </si>
  <si>
    <t>Greene</t>
  </si>
  <si>
    <t>Waters-Tanner</t>
  </si>
  <si>
    <t>Caseland</t>
  </si>
  <si>
    <t>+1-849-482-4087x91427</t>
  </si>
  <si>
    <t>joseph42@woodard.org</t>
  </si>
  <si>
    <t>ecbAa91517b5fAB</t>
  </si>
  <si>
    <t>Snow, Oneill and Rangel</t>
  </si>
  <si>
    <t>Port Aprilville</t>
  </si>
  <si>
    <t>(046)102-1070</t>
  </si>
  <si>
    <t>fmay@pope-baker.com</t>
  </si>
  <si>
    <t>bDFFc3B1e4AD3Fd</t>
  </si>
  <si>
    <t>Moore, Douglas and Woods</t>
  </si>
  <si>
    <t>Macdonaldtown</t>
  </si>
  <si>
    <t>001-854-783-6560</t>
  </si>
  <si>
    <t>vprice@sloan.com</t>
  </si>
  <si>
    <t>cE26d5BBEc5aeeE</t>
  </si>
  <si>
    <t>Walter-Espinoza</t>
  </si>
  <si>
    <t>+1-994-436-6664x6190</t>
  </si>
  <si>
    <t>herbert33@keller-morrow.org</t>
  </si>
  <si>
    <t>A4EAc3aaDBfF292</t>
  </si>
  <si>
    <t>Bridges-Salazar</t>
  </si>
  <si>
    <t>West Meaganhaven</t>
  </si>
  <si>
    <t>200.769.2581</t>
  </si>
  <si>
    <t>chloeray@sims.org</t>
  </si>
  <si>
    <t>Aa45dE7769DfEa6</t>
  </si>
  <si>
    <t>Callahan Inc</t>
  </si>
  <si>
    <t>Sydneyport</t>
  </si>
  <si>
    <t>(846)730-1820</t>
  </si>
  <si>
    <t>ckemp@travis.info</t>
  </si>
  <si>
    <t>ED4E80eBDF1d2Ae</t>
  </si>
  <si>
    <t>Boone Inc</t>
  </si>
  <si>
    <t>Lake Sheilamouth</t>
  </si>
  <si>
    <t>(351)948-2499</t>
  </si>
  <si>
    <t>shelleykirk@sloan-love.info</t>
  </si>
  <si>
    <t>600c1738d3Eeea8</t>
  </si>
  <si>
    <t>Bond, Petty and Carey</t>
  </si>
  <si>
    <t>New Alvinstad</t>
  </si>
  <si>
    <t>alex50@choi-booker.com</t>
  </si>
  <si>
    <t>eeB8832b6477dfB</t>
  </si>
  <si>
    <t>Gordon, Stanton and Chapman</t>
  </si>
  <si>
    <t>Anthonyborough</t>
  </si>
  <si>
    <t>434-158-1526x08812</t>
  </si>
  <si>
    <t>jeffreydaniel@higgins.com</t>
  </si>
  <si>
    <t>CDe18D005a1ba61</t>
  </si>
  <si>
    <t>Tim</t>
  </si>
  <si>
    <t>Clayton-Fitzpatrick</t>
  </si>
  <si>
    <t>Lake Marilyn</t>
  </si>
  <si>
    <t>+1-725-722-0639x427</t>
  </si>
  <si>
    <t>vanessa75@love.com</t>
  </si>
  <si>
    <t>Ef03b9DcbFbe3Cd</t>
  </si>
  <si>
    <t>Phillips</t>
  </si>
  <si>
    <t>Dickerson and Sons</t>
  </si>
  <si>
    <t>New Caitlinburgh</t>
  </si>
  <si>
    <t>001-828-468-3820x51710</t>
  </si>
  <si>
    <t>tballard@carey.com</t>
  </si>
  <si>
    <t>c6eea640aAE21CF</t>
  </si>
  <si>
    <t>Port Brendastad</t>
  </si>
  <si>
    <t>208-848-1634</t>
  </si>
  <si>
    <t>meredithpalmer@brewer.com</t>
  </si>
  <si>
    <t>ab01e15Ca204bE8</t>
  </si>
  <si>
    <t>Cruz-Leach</t>
  </si>
  <si>
    <t>Lake Harryburgh</t>
  </si>
  <si>
    <t>214.230.7711x0244</t>
  </si>
  <si>
    <t>nicholsshelley@smith.com</t>
  </si>
  <si>
    <t>bC687Fbdd2424ab</t>
  </si>
  <si>
    <t>Holloway</t>
  </si>
  <si>
    <t>Ferrell-Mueller</t>
  </si>
  <si>
    <t>Kathrynfort</t>
  </si>
  <si>
    <t>946-554-8585x603</t>
  </si>
  <si>
    <t>ramseygavin@curry-jefferson.com</t>
  </si>
  <si>
    <t>DeaA6D332fADe14</t>
  </si>
  <si>
    <t>Ross PLC</t>
  </si>
  <si>
    <t>North Breannastad</t>
  </si>
  <si>
    <t>whitney60@harper.com</t>
  </si>
  <si>
    <t>7581adDf1d7DD8C</t>
  </si>
  <si>
    <t>Spears, Flynn and Hendrix</t>
  </si>
  <si>
    <t>Kentmouth</t>
  </si>
  <si>
    <t>782-290-6262x10779</t>
  </si>
  <si>
    <t>tracie52@ortiz.info</t>
  </si>
  <si>
    <t>d4B5b7f4f19A1a2</t>
  </si>
  <si>
    <t>Edgar</t>
  </si>
  <si>
    <t>Gay-Benitez</t>
  </si>
  <si>
    <t>Port Yvonne</t>
  </si>
  <si>
    <t>(861)254-0855x515</t>
  </si>
  <si>
    <t>amack@cordova.info</t>
  </si>
  <si>
    <t>EDF84b2D3f452d7</t>
  </si>
  <si>
    <t>Beck, Sharp and Waller</t>
  </si>
  <si>
    <t>Bentleyland</t>
  </si>
  <si>
    <t>681.119.3503x195</t>
  </si>
  <si>
    <t>jherring@gates.com</t>
  </si>
  <si>
    <t>E6B6Dbd1cCCB900</t>
  </si>
  <si>
    <t>Pearson-Brooks</t>
  </si>
  <si>
    <t>Port Edwardhaven</t>
  </si>
  <si>
    <t>+1-578-346-4552x90051</t>
  </si>
  <si>
    <t>geoffreyguzman@pace.com</t>
  </si>
  <si>
    <t>F5E4EA14AFd42B0</t>
  </si>
  <si>
    <t>Rivera, Bradford and Montgomery</t>
  </si>
  <si>
    <t>West Damon</t>
  </si>
  <si>
    <t>kentdunn@russo-mays.com</t>
  </si>
  <si>
    <t>6abaeFbdb212Ad1</t>
  </si>
  <si>
    <t>Conner LLC</t>
  </si>
  <si>
    <t>Lake Anabury</t>
  </si>
  <si>
    <t>479.411.1690x2355</t>
  </si>
  <si>
    <t>gordonisaac@gardner.com</t>
  </si>
  <si>
    <t>fC49c3D4aFAD1Ab</t>
  </si>
  <si>
    <t>Ball, Leblanc and Baxter</t>
  </si>
  <si>
    <t>North Erikberg</t>
  </si>
  <si>
    <t>565.087.9856x481</t>
  </si>
  <si>
    <t>karlahood@walls-massey.org</t>
  </si>
  <si>
    <t>0e5d94FC6778978</t>
  </si>
  <si>
    <t>Richmond PLC</t>
  </si>
  <si>
    <t>South Elainetown</t>
  </si>
  <si>
    <t>818.794.0389x82537</t>
  </si>
  <si>
    <t>sherry54@pitts-greer.com</t>
  </si>
  <si>
    <t>Bdfb94c29dd34FF</t>
  </si>
  <si>
    <t>Riddle, Nelson and Beard</t>
  </si>
  <si>
    <t>Roweburgh</t>
  </si>
  <si>
    <t>(573)103-1010</t>
  </si>
  <si>
    <t>kmays@parks.com</t>
  </si>
  <si>
    <t>BBBff63AedF1eb0</t>
  </si>
  <si>
    <t>Jordan and Sons</t>
  </si>
  <si>
    <t>Changville</t>
  </si>
  <si>
    <t>+1-180-987-6830x3399</t>
  </si>
  <si>
    <t>ybarron@rios-hendricks.com</t>
  </si>
  <si>
    <t>63ddEa6Dd71Db50</t>
  </si>
  <si>
    <t>Sellers-Smith</t>
  </si>
  <si>
    <t>East Julia</t>
  </si>
  <si>
    <t>067-505-0999</t>
  </si>
  <si>
    <t>alexandra01@vaughan-cooke.com</t>
  </si>
  <si>
    <t>Dcae5D501C9adD3</t>
  </si>
  <si>
    <t>Small, Fox and Lamb</t>
  </si>
  <si>
    <t>West Shellyview</t>
  </si>
  <si>
    <t>001-999-291-7401x8115</t>
  </si>
  <si>
    <t>arthurwang@pittman-foster.com</t>
  </si>
  <si>
    <t>04Bd5F8854C0BB2</t>
  </si>
  <si>
    <t>Estes-Norton</t>
  </si>
  <si>
    <t>Lake Mallorymouth</t>
  </si>
  <si>
    <t>560.171.1559</t>
  </si>
  <si>
    <t>beverly55@curry.com</t>
  </si>
  <si>
    <t>3d7BfF93ff9F5ba</t>
  </si>
  <si>
    <t>Lucas-Haas</t>
  </si>
  <si>
    <t>Alejandromouth</t>
  </si>
  <si>
    <t>+1-482-370-0560x6951</t>
  </si>
  <si>
    <t>jadewells@ibarra.com</t>
  </si>
  <si>
    <t>FBdEB8beaD4CC91</t>
  </si>
  <si>
    <t>Bond-Banks</t>
  </si>
  <si>
    <t>South Timothy</t>
  </si>
  <si>
    <t>+1-214-881-7936x4542</t>
  </si>
  <si>
    <t>branchkelsey@fowler-charles.info</t>
  </si>
  <si>
    <t>6CDef9Ed36B58D4</t>
  </si>
  <si>
    <t>Kelley Ltd</t>
  </si>
  <si>
    <t>416-808-2413</t>
  </si>
  <si>
    <t>mpayne@villegas-french.com</t>
  </si>
  <si>
    <t>fD7E3baEA3b9739</t>
  </si>
  <si>
    <t>Villa</t>
  </si>
  <si>
    <t>Holland Inc</t>
  </si>
  <si>
    <t>Darylmouth</t>
  </si>
  <si>
    <t>mirandaalexis@duffy.info</t>
  </si>
  <si>
    <t>7d60D2dDF121acd</t>
  </si>
  <si>
    <t>Jarvis</t>
  </si>
  <si>
    <t>Cain, Roman and Pruitt</t>
  </si>
  <si>
    <t>South Caseyhaven</t>
  </si>
  <si>
    <t>+1-044-510-4797x01649</t>
  </si>
  <si>
    <t>miguel55@zimmerman-wong.org</t>
  </si>
  <si>
    <t>49FB80BFa60a782</t>
  </si>
  <si>
    <t>Campos-Clark</t>
  </si>
  <si>
    <t>New Aaronstad</t>
  </si>
  <si>
    <t>(426)153-7018</t>
  </si>
  <si>
    <t>tabithahoffman@hudson-berger.com</t>
  </si>
  <si>
    <t>e3d2bDBAD208dD0</t>
  </si>
  <si>
    <t>Christy</t>
  </si>
  <si>
    <t>Walker Inc</t>
  </si>
  <si>
    <t>New Hunterstad</t>
  </si>
  <si>
    <t>tomterry@gilbert-livingston.biz</t>
  </si>
  <si>
    <t>EddbA8F7CFA0954</t>
  </si>
  <si>
    <t>Randolph, Wilkins and Arellano</t>
  </si>
  <si>
    <t>Alexanderstad</t>
  </si>
  <si>
    <t>027.537.9757</t>
  </si>
  <si>
    <t>rmaxwell@nichols.com</t>
  </si>
  <si>
    <t>c0F95C4823CfbAd</t>
  </si>
  <si>
    <t>Lori</t>
  </si>
  <si>
    <t>Ramsey-Henry</t>
  </si>
  <si>
    <t>West Anitafurt</t>
  </si>
  <si>
    <t>869-161-3806x72773</t>
  </si>
  <si>
    <t>mandy36@benson.biz</t>
  </si>
  <si>
    <t>ebfBfCd49f4e8FD</t>
  </si>
  <si>
    <t>Vance, Lopez and Gillespie</t>
  </si>
  <si>
    <t>Dorothyfurt</t>
  </si>
  <si>
    <t>175.487.6371</t>
  </si>
  <si>
    <t>palmershelia@charles.com</t>
  </si>
  <si>
    <t>771fdAa2a7E96A7</t>
  </si>
  <si>
    <t>Chavez, Swanson and Foster</t>
  </si>
  <si>
    <t>Raventon</t>
  </si>
  <si>
    <t>(865)960-5639</t>
  </si>
  <si>
    <t>tannerjanet@walls.info</t>
  </si>
  <si>
    <t>dDb9dc9d88a9a3D</t>
  </si>
  <si>
    <t>Solomon, Mcfarland and Norris</t>
  </si>
  <si>
    <t>South Melissamouth</t>
  </si>
  <si>
    <t>411-137-3447</t>
  </si>
  <si>
    <t>rachelvalenzuela@stuart-turner.com</t>
  </si>
  <si>
    <t>F19fBEcE1a740B2</t>
  </si>
  <si>
    <t>Knapp, Mckinney and Pham</t>
  </si>
  <si>
    <t>Ariasport</t>
  </si>
  <si>
    <t>148-954-7793x004</t>
  </si>
  <si>
    <t>byrdvanessa@turner.com</t>
  </si>
  <si>
    <t>433b6a71bfff4b6</t>
  </si>
  <si>
    <t>Beckyland</t>
  </si>
  <si>
    <t>(793)285-0979</t>
  </si>
  <si>
    <t>sanfordgordon@swanson.com</t>
  </si>
  <si>
    <t>75e778b4fe40C0e</t>
  </si>
  <si>
    <t>Dillon, Taylor and Compton</t>
  </si>
  <si>
    <t>North Elizabethstad</t>
  </si>
  <si>
    <t>059-763-9074x2112</t>
  </si>
  <si>
    <t>vegajohnathan@hardin.com</t>
  </si>
  <si>
    <t>632CbfBa0E8EFf0</t>
  </si>
  <si>
    <t>Heath, Berg and Gibbs</t>
  </si>
  <si>
    <t>Port Marilynmouth</t>
  </si>
  <si>
    <t>(267)090-3873x73189</t>
  </si>
  <si>
    <t>rherring@galloway.info</t>
  </si>
  <si>
    <t>C4dcCd7Fa171FAe</t>
  </si>
  <si>
    <t>Meza LLC</t>
  </si>
  <si>
    <t>Port Tabitha</t>
  </si>
  <si>
    <t>(573)688-1874x52087</t>
  </si>
  <si>
    <t>erik82@cruz.com</t>
  </si>
  <si>
    <t>AdA06923CcA2d4F</t>
  </si>
  <si>
    <t>Roth and Sons</t>
  </si>
  <si>
    <t>North Ruben</t>
  </si>
  <si>
    <t>887.883.2090x71190</t>
  </si>
  <si>
    <t>alex79@patton-campbell.org</t>
  </si>
  <si>
    <t>39ed6d9eeDC7D3e</t>
  </si>
  <si>
    <t>Benitez Ltd</t>
  </si>
  <si>
    <t>West Robyn</t>
  </si>
  <si>
    <t>001-789-986-2163x40411</t>
  </si>
  <si>
    <t>brent20@marshall.biz</t>
  </si>
  <si>
    <t>930ebcE79D71FdE</t>
  </si>
  <si>
    <t>Joann</t>
  </si>
  <si>
    <t>Kim, Aguilar and Andersen</t>
  </si>
  <si>
    <t>New Mckenzie</t>
  </si>
  <si>
    <t>+1-900-215-2182x1198</t>
  </si>
  <si>
    <t>shawna42@downs.com</t>
  </si>
  <si>
    <t>4bECa220B8E2066</t>
  </si>
  <si>
    <t>Mathews</t>
  </si>
  <si>
    <t>Lake Claytonview</t>
  </si>
  <si>
    <t>423.447.9998x54950</t>
  </si>
  <si>
    <t>nielsendarius@gentry-chaney.biz</t>
  </si>
  <si>
    <t>59c712ACDf547d8</t>
  </si>
  <si>
    <t>Holt, Yang and Boyle</t>
  </si>
  <si>
    <t>New Brianna</t>
  </si>
  <si>
    <t>691-349-8187x950</t>
  </si>
  <si>
    <t>ale@massey.com</t>
  </si>
  <si>
    <t>8df2ba29eCeCFbd</t>
  </si>
  <si>
    <t>Phillips Group</t>
  </si>
  <si>
    <t>Robertfort</t>
  </si>
  <si>
    <t>001-700-548-5563x8943</t>
  </si>
  <si>
    <t>christinewoodard@melendez.biz</t>
  </si>
  <si>
    <t>FDC8DbC8dE94bA5</t>
  </si>
  <si>
    <t>Gamble-Gibbs</t>
  </si>
  <si>
    <t>+1-862-371-4517x67353</t>
  </si>
  <si>
    <t>marcus80@morris.com</t>
  </si>
  <si>
    <t>bfBD14Ac0D2Cdd0</t>
  </si>
  <si>
    <t>Burke, Gordon and Wilkerson</t>
  </si>
  <si>
    <t>Lindaview</t>
  </si>
  <si>
    <t>rickey93@vargas.biz</t>
  </si>
  <si>
    <t>eeb4fCeeF00Ef8d</t>
  </si>
  <si>
    <t>Forbes, Kaufman and Beard</t>
  </si>
  <si>
    <t>Ricefurt</t>
  </si>
  <si>
    <t>joseph94@tanner-ryan.com</t>
  </si>
  <si>
    <t>32C993f1F0D1C9B</t>
  </si>
  <si>
    <t>Mendez and Sons</t>
  </si>
  <si>
    <t>Darinshire</t>
  </si>
  <si>
    <t>068.901.9170</t>
  </si>
  <si>
    <t>levinekelly@mays.net</t>
  </si>
  <si>
    <t>AF448EaC8b6b1Af</t>
  </si>
  <si>
    <t>Ferrell, Pierce and Calderon</t>
  </si>
  <si>
    <t>Haroldville</t>
  </si>
  <si>
    <t>875-461-4445x82567</t>
  </si>
  <si>
    <t>leonardirwin@garner-krueger.info</t>
  </si>
  <si>
    <t>304Ad71930542d0</t>
  </si>
  <si>
    <t>Murphy Group</t>
  </si>
  <si>
    <t>Port Carmen</t>
  </si>
  <si>
    <t>370-544-7640x045</t>
  </si>
  <si>
    <t>karipitts@ayers-cox.biz</t>
  </si>
  <si>
    <t>f2A8dB8a58FF9Ee</t>
  </si>
  <si>
    <t>Norton, Casey and Little</t>
  </si>
  <si>
    <t>Lake Erinbury</t>
  </si>
  <si>
    <t>444.836.0932</t>
  </si>
  <si>
    <t>kerickson@summers.com</t>
  </si>
  <si>
    <t>cD70f8c8EF5eAE4</t>
  </si>
  <si>
    <t>Hammond, Leon and Gilbert</t>
  </si>
  <si>
    <t>Barreraburgh</t>
  </si>
  <si>
    <t>210.562.3331x327</t>
  </si>
  <si>
    <t>whuang@lin.com</t>
  </si>
  <si>
    <t>dE1Ae4fea53eaC2</t>
  </si>
  <si>
    <t>Ashley-Melton</t>
  </si>
  <si>
    <t>Daltonville</t>
  </si>
  <si>
    <t>317.783.1164x385</t>
  </si>
  <si>
    <t>jimbailey@hays.org</t>
  </si>
  <si>
    <t>186843Edf87c24B</t>
  </si>
  <si>
    <t>Pena Inc</t>
  </si>
  <si>
    <t>Valentineberg</t>
  </si>
  <si>
    <t>(462)804-7489</t>
  </si>
  <si>
    <t>leehooper@wise.com</t>
  </si>
  <si>
    <t>b1Fc8fcEa248e17</t>
  </si>
  <si>
    <t>Regina</t>
  </si>
  <si>
    <t>Larson Inc</t>
  </si>
  <si>
    <t>Spencerborough</t>
  </si>
  <si>
    <t>354-972-1078</t>
  </si>
  <si>
    <t>craigmurillo@curtis.com</t>
  </si>
  <si>
    <t>53eD081839B6E57</t>
  </si>
  <si>
    <t>Holloway, Ferguson and Fitzgerald</t>
  </si>
  <si>
    <t>Port Nathaniel</t>
  </si>
  <si>
    <t>001-389-426-7805x9646</t>
  </si>
  <si>
    <t>pottskerri@rosario.com</t>
  </si>
  <si>
    <t>AdF54Baa6eF3f1A</t>
  </si>
  <si>
    <t>Cain Group</t>
  </si>
  <si>
    <t>West Devintown</t>
  </si>
  <si>
    <t>377.518.2038x824</t>
  </si>
  <si>
    <t>salinasxavier@arroyo.org</t>
  </si>
  <si>
    <t>add8585D174a0cB</t>
  </si>
  <si>
    <t>Trevino-Mathews</t>
  </si>
  <si>
    <t>South Charlestown</t>
  </si>
  <si>
    <t>564.723.7447</t>
  </si>
  <si>
    <t>priscilla20@david.com</t>
  </si>
  <si>
    <t>Df4d4eccc4EfE1d</t>
  </si>
  <si>
    <t>Hicks, Hines and Hull</t>
  </si>
  <si>
    <t>Javierton</t>
  </si>
  <si>
    <t>937-843-6103x129</t>
  </si>
  <si>
    <t>hamiltonelaine@levine-andrade.com</t>
  </si>
  <si>
    <t>20284c34EcbE37D</t>
  </si>
  <si>
    <t>Roberson, Mcclain and Bradshaw</t>
  </si>
  <si>
    <t>West Kelly</t>
  </si>
  <si>
    <t>229.729.0761x958</t>
  </si>
  <si>
    <t>travisstacy@orozco.com</t>
  </si>
  <si>
    <t>7b36eDE996a3bd2</t>
  </si>
  <si>
    <t>Russell, Allison and Serrano</t>
  </si>
  <si>
    <t>Warrenburgh</t>
  </si>
  <si>
    <t>+1-698-694-8778x193</t>
  </si>
  <si>
    <t>gravestasha@sellers.info</t>
  </si>
  <si>
    <t>DF81313D8Acf45a</t>
  </si>
  <si>
    <t>Greene Group</t>
  </si>
  <si>
    <t>Karinabury</t>
  </si>
  <si>
    <t>931.442.4323</t>
  </si>
  <si>
    <t>bmaxwell@keller.com</t>
  </si>
  <si>
    <t>38D5391A1ae539f</t>
  </si>
  <si>
    <t>Buchanan and Sons</t>
  </si>
  <si>
    <t>South Nathanstad</t>
  </si>
  <si>
    <t>(073)561-1738x798</t>
  </si>
  <si>
    <t>kiddwayne@marquez-ayala.com</t>
  </si>
  <si>
    <t>b3d8DBfAE0EA8ED</t>
  </si>
  <si>
    <t>Kristie</t>
  </si>
  <si>
    <t>Hammond, Shepard and Wilkerson</t>
  </si>
  <si>
    <t>Port Michael</t>
  </si>
  <si>
    <t>277.988.9460x01512</t>
  </si>
  <si>
    <t>imann@blackburn.biz</t>
  </si>
  <si>
    <t>EB838Cb6FcBB2F2</t>
  </si>
  <si>
    <t>Shaw</t>
  </si>
  <si>
    <t>Hudson Inc</t>
  </si>
  <si>
    <t>Port Prestontown</t>
  </si>
  <si>
    <t>(745)768-8584</t>
  </si>
  <si>
    <t>omorgan@meadows.com</t>
  </si>
  <si>
    <t>9da3d344D1F759B</t>
  </si>
  <si>
    <t>Blackburn and Sons</t>
  </si>
  <si>
    <t>Alisontown</t>
  </si>
  <si>
    <t>+1-178-419-0745x12857</t>
  </si>
  <si>
    <t>watersanna@dudley.net</t>
  </si>
  <si>
    <t>0aB3b979af2d6D0</t>
  </si>
  <si>
    <t>Mcgrath, Escobar and Cuevas</t>
  </si>
  <si>
    <t>299.348.8964x6462</t>
  </si>
  <si>
    <t>brosario@mercer.com</t>
  </si>
  <si>
    <t>Ffb73C1AF28Fc7D</t>
  </si>
  <si>
    <t>Cantu Ltd</t>
  </si>
  <si>
    <t>Allenhaven</t>
  </si>
  <si>
    <t>217.091.3915</t>
  </si>
  <si>
    <t>salinasjasmin@jackson.com</t>
  </si>
  <si>
    <t>fBbc1E0CeE65BE7</t>
  </si>
  <si>
    <t>Tate</t>
  </si>
  <si>
    <t>Wolfe-Silva</t>
  </si>
  <si>
    <t>592.086.5254x926</t>
  </si>
  <si>
    <t>cervantesmaria@vincent.org</t>
  </si>
  <si>
    <t>69FEC3F0FD6A897</t>
  </si>
  <si>
    <t>Andrade, Norman and Ibarra</t>
  </si>
  <si>
    <t>West Rileyfort</t>
  </si>
  <si>
    <t>(265)786-1892</t>
  </si>
  <si>
    <t>ryaningram@stevens.org</t>
  </si>
  <si>
    <t>94cA16AFe68CC4D</t>
  </si>
  <si>
    <t>Morton-Dudley</t>
  </si>
  <si>
    <t>North Evelynville</t>
  </si>
  <si>
    <t>+1-350-020-0270x7526</t>
  </si>
  <si>
    <t>peter97@newton.com</t>
  </si>
  <si>
    <t>EdC595c710f313f</t>
  </si>
  <si>
    <t>Frazier, Li and Landry</t>
  </si>
  <si>
    <t>Wandaville</t>
  </si>
  <si>
    <t>496-245-3496x550</t>
  </si>
  <si>
    <t>javierconner@saunders.com</t>
  </si>
  <si>
    <t>ff711516CaC705b</t>
  </si>
  <si>
    <t>Delacruz</t>
  </si>
  <si>
    <t>Lang-Branch</t>
  </si>
  <si>
    <t>West Jasmine</t>
  </si>
  <si>
    <t>492-738-6070x1443</t>
  </si>
  <si>
    <t>robertacoffey@fry.info</t>
  </si>
  <si>
    <t>eAa1Cf1f05cBD0a</t>
  </si>
  <si>
    <t>French PLC</t>
  </si>
  <si>
    <t>Harryton</t>
  </si>
  <si>
    <t>884.973.2490x7880</t>
  </si>
  <si>
    <t>jterry@potter.com</t>
  </si>
  <si>
    <t>bc1beCbCcF20CDB</t>
  </si>
  <si>
    <t>Schroeder</t>
  </si>
  <si>
    <t>Stafford-Arias</t>
  </si>
  <si>
    <t>South Dwayneview</t>
  </si>
  <si>
    <t>067.957.5321</t>
  </si>
  <si>
    <t>foxjoan@guzman.com</t>
  </si>
  <si>
    <t>5a16bE270f9cbFC</t>
  </si>
  <si>
    <t>Giles, Reid and Cisneros</t>
  </si>
  <si>
    <t>williamrich@byrd-harvey.net</t>
  </si>
  <si>
    <t>eEaA6F9Fd9D1cd6</t>
  </si>
  <si>
    <t>Wilkerson and Sons</t>
  </si>
  <si>
    <t>(753)711-9659</t>
  </si>
  <si>
    <t>tannerseth@hughes-hawkins.com</t>
  </si>
  <si>
    <t>f2aab2A7CCDaEC9</t>
  </si>
  <si>
    <t>Mathews-Floyd</t>
  </si>
  <si>
    <t>Pughhaven</t>
  </si>
  <si>
    <t>eshea@newman-nelson.com</t>
  </si>
  <si>
    <t>d6c06b3d5A3FefE</t>
  </si>
  <si>
    <t>Henson Ltd</t>
  </si>
  <si>
    <t>Lyonsmouth</t>
  </si>
  <si>
    <t>155.545.9670x1337</t>
  </si>
  <si>
    <t>lmoon@macdonald-meyer.biz</t>
  </si>
  <si>
    <t>5c6d2EBBB3229AF</t>
  </si>
  <si>
    <t>Zhang</t>
  </si>
  <si>
    <t>Allen, Byrd and Oliver</t>
  </si>
  <si>
    <t>Daveville</t>
  </si>
  <si>
    <t>(679)223-3818x7569</t>
  </si>
  <si>
    <t>bridgesivan@reynolds.com</t>
  </si>
  <si>
    <t>CBDbCE4988ACeEA</t>
  </si>
  <si>
    <t>Banks-Dalton</t>
  </si>
  <si>
    <t>Wareton</t>
  </si>
  <si>
    <t>716.670.5905x140</t>
  </si>
  <si>
    <t>paula16@brock.info</t>
  </si>
  <si>
    <t>4167Bd6cCacB3a1</t>
  </si>
  <si>
    <t>Gould-Montes</t>
  </si>
  <si>
    <t>Lake Melody</t>
  </si>
  <si>
    <t>739.874.7103x5216</t>
  </si>
  <si>
    <t>angela09@herman.com</t>
  </si>
  <si>
    <t>Dc06edFE3AAB106</t>
  </si>
  <si>
    <t>Lozano-Henson</t>
  </si>
  <si>
    <t>Hannachester</t>
  </si>
  <si>
    <t>+1-525-735-1302x010</t>
  </si>
  <si>
    <t>joherring@osborn.com</t>
  </si>
  <si>
    <t>83f8924AEa5aBc2</t>
  </si>
  <si>
    <t>Heath-Cummings</t>
  </si>
  <si>
    <t>Arthurberg</t>
  </si>
  <si>
    <t>001-564-986-8605x792</t>
  </si>
  <si>
    <t>sreeves@maddox-fry.biz</t>
  </si>
  <si>
    <t>f6Abb2B16eC7dcC</t>
  </si>
  <si>
    <t>Mcgrath</t>
  </si>
  <si>
    <t>East Angelmouth</t>
  </si>
  <si>
    <t>001-248-936-5390x9704</t>
  </si>
  <si>
    <t>robyngray@pearson.biz</t>
  </si>
  <si>
    <t>34f4A71fBBa5C2A</t>
  </si>
  <si>
    <t>Molina-Wall</t>
  </si>
  <si>
    <t>Staceyburgh</t>
  </si>
  <si>
    <t>jaredshannon@shaffer.org</t>
  </si>
  <si>
    <t>AdcB6E7b2774f4C</t>
  </si>
  <si>
    <t>Brady Group</t>
  </si>
  <si>
    <t>Clarenceport</t>
  </si>
  <si>
    <t>(677)620-7471x81011</t>
  </si>
  <si>
    <t>kerrihale@ritter.com</t>
  </si>
  <si>
    <t>AF64c02A20410f5</t>
  </si>
  <si>
    <t>Dillon Ltd</t>
  </si>
  <si>
    <t>Port Kirstenmouth</t>
  </si>
  <si>
    <t>+1-491-811-4201x4025</t>
  </si>
  <si>
    <t>leroymeyer@beard.com</t>
  </si>
  <si>
    <t>adc155A42a8FEFa</t>
  </si>
  <si>
    <t>Nunez Ltd</t>
  </si>
  <si>
    <t>South Edwin</t>
  </si>
  <si>
    <t>231-007-9710x4571</t>
  </si>
  <si>
    <t>pedro48@page.com</t>
  </si>
  <si>
    <t>2374F8ff43fa006</t>
  </si>
  <si>
    <t>Jennings, Wall and English</t>
  </si>
  <si>
    <t>Tammyville</t>
  </si>
  <si>
    <t>001-570-521-9370x898</t>
  </si>
  <si>
    <t>parkershields@navarro.com</t>
  </si>
  <si>
    <t>9Dd78C7bb9E6C6a</t>
  </si>
  <si>
    <t>Hayes, Holder and Russo</t>
  </si>
  <si>
    <t>Lake Ellen</t>
  </si>
  <si>
    <t>marie53@bell.com</t>
  </si>
  <si>
    <t>28f9Beee5e0daF5</t>
  </si>
  <si>
    <t>Arroyo, Parrish and Odonnell</t>
  </si>
  <si>
    <t>North Russellmouth</t>
  </si>
  <si>
    <t>(779)423-3627</t>
  </si>
  <si>
    <t>kirk79@cummings.com</t>
  </si>
  <si>
    <t>1D6BE6F89c3BeA8</t>
  </si>
  <si>
    <t>Michaelton</t>
  </si>
  <si>
    <t>467.417.9943</t>
  </si>
  <si>
    <t>dominiquelawson@price-cabrera.com</t>
  </si>
  <si>
    <t>BEb0cfBaD6cf47C</t>
  </si>
  <si>
    <t>Darryl</t>
  </si>
  <si>
    <t>Booth-Yoder</t>
  </si>
  <si>
    <t>Walshmouth</t>
  </si>
  <si>
    <t>(121)123-6625</t>
  </si>
  <si>
    <t>marshallalejandro@harding.com</t>
  </si>
  <si>
    <t>2b98EaB2dA46fA7</t>
  </si>
  <si>
    <t>Tanner-Fuentes</t>
  </si>
  <si>
    <t>Judyhaven</t>
  </si>
  <si>
    <t>wallsparker@dorsey-payne.net</t>
  </si>
  <si>
    <t>6B7956f5e2BEE31</t>
  </si>
  <si>
    <t>Steele, Kennedy and Leon</t>
  </si>
  <si>
    <t>Stuarttown</t>
  </si>
  <si>
    <t>500.577.3389x51940</t>
  </si>
  <si>
    <t>meredith76@bonilla-boone.org</t>
  </si>
  <si>
    <t>C2A7Fc2d37b04be</t>
  </si>
  <si>
    <t>Bryant</t>
  </si>
  <si>
    <t>Horn, Wilkins and Knight</t>
  </si>
  <si>
    <t>Neiltown</t>
  </si>
  <si>
    <t>(057)805-3850</t>
  </si>
  <si>
    <t>cookemarie@morse-romero.net</t>
  </si>
  <si>
    <t>0cDdf9e46aACEe7</t>
  </si>
  <si>
    <t>Gonzalez Inc</t>
  </si>
  <si>
    <t>Maxwellton</t>
  </si>
  <si>
    <t>craig46@raymond-cooke.info</t>
  </si>
  <si>
    <t>08800F76A7bb4c0</t>
  </si>
  <si>
    <t>Kline Group</t>
  </si>
  <si>
    <t>Lake Hayden</t>
  </si>
  <si>
    <t>556-116-4958x14315</t>
  </si>
  <si>
    <t>kirsten54@hansen.info</t>
  </si>
  <si>
    <t>86754FAbaDFddBE</t>
  </si>
  <si>
    <t>Greer-Heath</t>
  </si>
  <si>
    <t>Sheilaburgh</t>
  </si>
  <si>
    <t>418.701.1963x591</t>
  </si>
  <si>
    <t>cynthia85@jones-harrington.com</t>
  </si>
  <si>
    <t>2Ad0F4eecaacED0</t>
  </si>
  <si>
    <t>Andrade-Orozco</t>
  </si>
  <si>
    <t>Port Katieville</t>
  </si>
  <si>
    <t>dakotamadden@singleton.com</t>
  </si>
  <si>
    <t>fF5C11e5bCbfAdf</t>
  </si>
  <si>
    <t>Vaughn, Benton and Khan</t>
  </si>
  <si>
    <t>Robertsbury</t>
  </si>
  <si>
    <t>(423)587-1259x098</t>
  </si>
  <si>
    <t>mccarthyerika@bruce.info</t>
  </si>
  <si>
    <t>73a3A6590c70D34</t>
  </si>
  <si>
    <t>Carson, Colon and Contreras</t>
  </si>
  <si>
    <t>Kirstenfurt</t>
  </si>
  <si>
    <t>osborncody@osborne-lindsey.com</t>
  </si>
  <si>
    <t>Fae7cAFd65F7fBf</t>
  </si>
  <si>
    <t>Parks</t>
  </si>
  <si>
    <t>Pham, Holmes and Wyatt</t>
  </si>
  <si>
    <t>Douglasburgh</t>
  </si>
  <si>
    <t>ralphking@mata.com</t>
  </si>
  <si>
    <t>ADFf4FdCceDFD3D</t>
  </si>
  <si>
    <t>Weaver</t>
  </si>
  <si>
    <t>Chen-Contreras</t>
  </si>
  <si>
    <t>Dwaynehaven</t>
  </si>
  <si>
    <t>252.330.6673x443</t>
  </si>
  <si>
    <t>henrymurray@kane.biz</t>
  </si>
  <si>
    <t>bF18DCc9ecDeB8d</t>
  </si>
  <si>
    <t>Summers and Sons</t>
  </si>
  <si>
    <t>Isabelfurt</t>
  </si>
  <si>
    <t>255-291-3469</t>
  </si>
  <si>
    <t>erin69@parrish-benton.com</t>
  </si>
  <si>
    <t>99E508dF1caeBa9</t>
  </si>
  <si>
    <t>Camacho-Jennings</t>
  </si>
  <si>
    <t>916-525-9259x075</t>
  </si>
  <si>
    <t>mike28@garrett-kaiser.com</t>
  </si>
  <si>
    <t>f3D889D2d1E53CB</t>
  </si>
  <si>
    <t>Browning, Dean and Rhodes</t>
  </si>
  <si>
    <t>South Ashlee</t>
  </si>
  <si>
    <t>613.656.7476x4538</t>
  </si>
  <si>
    <t>qmiranda@holloway.com</t>
  </si>
  <si>
    <t>EB6FFfBe03BDBA3</t>
  </si>
  <si>
    <t>Kerry</t>
  </si>
  <si>
    <t>Mcguire Group</t>
  </si>
  <si>
    <t>East Charles</t>
  </si>
  <si>
    <t>777-415-1815x65105</t>
  </si>
  <si>
    <t>galvanblake@bradley.com</t>
  </si>
  <si>
    <t>dfaEeb5CE00cdb0</t>
  </si>
  <si>
    <t>Bray, Oneill and Buckley</t>
  </si>
  <si>
    <t>Parkerhaven</t>
  </si>
  <si>
    <t>983.842.7520</t>
  </si>
  <si>
    <t>daviesnatalie@chapman-weber.biz</t>
  </si>
  <si>
    <t>08B2937A4d50FEd</t>
  </si>
  <si>
    <t>Burch-Dodson</t>
  </si>
  <si>
    <t>West Mercedes</t>
  </si>
  <si>
    <t>712.040.5163x85264</t>
  </si>
  <si>
    <t>nbarber@kerr.net</t>
  </si>
  <si>
    <t>a7a07082c726fdA</t>
  </si>
  <si>
    <t>Roberson-Delgado</t>
  </si>
  <si>
    <t>robersonkristopher@tanner.com</t>
  </si>
  <si>
    <t>2EaF0BFa43bFce3</t>
  </si>
  <si>
    <t>Bradford Group</t>
  </si>
  <si>
    <t>East Nina</t>
  </si>
  <si>
    <t>164.783.8559</t>
  </si>
  <si>
    <t>wjordan@daugherty.com</t>
  </si>
  <si>
    <t>b50Af85F352ED3d</t>
  </si>
  <si>
    <t>Evans</t>
  </si>
  <si>
    <t>Wolfe, Travis and Ochoa</t>
  </si>
  <si>
    <t>Lake Janeberg</t>
  </si>
  <si>
    <t>270.497.2589</t>
  </si>
  <si>
    <t>theodore18@reese-fletcher.org</t>
  </si>
  <si>
    <t>7ee8cCFceE7BE18</t>
  </si>
  <si>
    <t>Baldwin-Wagner</t>
  </si>
  <si>
    <t>Suttonburgh</t>
  </si>
  <si>
    <t>001-151-266-7565x87681</t>
  </si>
  <si>
    <t>yarcher@noble-valencia.com</t>
  </si>
  <si>
    <t>342150f79da1b1f</t>
  </si>
  <si>
    <t>Ochoa-Collier</t>
  </si>
  <si>
    <t>West Tami</t>
  </si>
  <si>
    <t>335-246-8547</t>
  </si>
  <si>
    <t>nelsonbeth@zhang-rivas.com</t>
  </si>
  <si>
    <t>EAbCB93DA3C8BC4</t>
  </si>
  <si>
    <t>Hernandez</t>
  </si>
  <si>
    <t>Roth LLC</t>
  </si>
  <si>
    <t>Sotoville</t>
  </si>
  <si>
    <t>(950)713-4305x2847</t>
  </si>
  <si>
    <t>eduardo76@mason.com</t>
  </si>
  <si>
    <t>24EcdAC50fD1BdF</t>
  </si>
  <si>
    <t>Davila, Schaefer and Maynard</t>
  </si>
  <si>
    <t>Kellieton</t>
  </si>
  <si>
    <t>(720)337-9628x51538</t>
  </si>
  <si>
    <t>vincent51@brennan.com</t>
  </si>
  <si>
    <t>fDdCF8a73A8Ffe7</t>
  </si>
  <si>
    <t>Kaiser-Patel</t>
  </si>
  <si>
    <t>Derrickmouth</t>
  </si>
  <si>
    <t>214-076-7923x2881</t>
  </si>
  <si>
    <t>matthew54@good.org</t>
  </si>
  <si>
    <t>e30D09bcC5EaDEC</t>
  </si>
  <si>
    <t>Bradshaw PLC</t>
  </si>
  <si>
    <t>Warnerton</t>
  </si>
  <si>
    <t>karl57@martin.com</t>
  </si>
  <si>
    <t>E8fA43fedefE20C</t>
  </si>
  <si>
    <t>Pham, Roy and Gibbs</t>
  </si>
  <si>
    <t>Ninachester</t>
  </si>
  <si>
    <t>483.348.7492x5170</t>
  </si>
  <si>
    <t>seancruz@chung.com</t>
  </si>
  <si>
    <t>0D3Cb620B4Ba8c7</t>
  </si>
  <si>
    <t>Juarez LLC</t>
  </si>
  <si>
    <t>West Natashachester</t>
  </si>
  <si>
    <t>001-519-669-3466x33083</t>
  </si>
  <si>
    <t>prestonkirsten@carson.biz</t>
  </si>
  <si>
    <t>B77c73dDFFFcd09</t>
  </si>
  <si>
    <t>Beck</t>
  </si>
  <si>
    <t>Bond PLC</t>
  </si>
  <si>
    <t>East Collinmouth</t>
  </si>
  <si>
    <t>993.490.9312x7860</t>
  </si>
  <si>
    <t>fandersen@ibarra.net</t>
  </si>
  <si>
    <t>acf1Ec3C6F149FE</t>
  </si>
  <si>
    <t>Page</t>
  </si>
  <si>
    <t>Prince-Robbins</t>
  </si>
  <si>
    <t>South Gwendolynland</t>
  </si>
  <si>
    <t>(492)964-2678</t>
  </si>
  <si>
    <t>kaylamata@cole-bean.biz</t>
  </si>
  <si>
    <t>3c4A0F6eC172711</t>
  </si>
  <si>
    <t>Singh Ltd</t>
  </si>
  <si>
    <t>Nicolasbury</t>
  </si>
  <si>
    <t>343-029-3561x287</t>
  </si>
  <si>
    <t>greggcortez@simpson.info</t>
  </si>
  <si>
    <t>ACe423C3Ba715dD</t>
  </si>
  <si>
    <t>Rice, Mcclain and Anthony</t>
  </si>
  <si>
    <t>South Seanview</t>
  </si>
  <si>
    <t>isaiah50@jenkins.com</t>
  </si>
  <si>
    <t>B7dC6C2dFdD7DDF</t>
  </si>
  <si>
    <t>Fox-Williams</t>
  </si>
  <si>
    <t>Hatfieldview</t>
  </si>
  <si>
    <t>321.537.4190</t>
  </si>
  <si>
    <t>brittney72@jefferson.com</t>
  </si>
  <si>
    <t>2FbF0B8b0DACC6E</t>
  </si>
  <si>
    <t>Powers Ltd</t>
  </si>
  <si>
    <t>New Anntown</t>
  </si>
  <si>
    <t>990.436.5915</t>
  </si>
  <si>
    <t>melissatownsend@calhoun-prince.biz</t>
  </si>
  <si>
    <t>eF99aE70bc0bAeC</t>
  </si>
  <si>
    <t>Sanders</t>
  </si>
  <si>
    <t>Singleton Group</t>
  </si>
  <si>
    <t>Duranfort</t>
  </si>
  <si>
    <t>623.014.3632x0688</t>
  </si>
  <si>
    <t>ocarrillo@hall.net</t>
  </si>
  <si>
    <t>CFA6dc203eBe8CC</t>
  </si>
  <si>
    <t>Miles and Sons</t>
  </si>
  <si>
    <t>Port Larry</t>
  </si>
  <si>
    <t>669.783.1178</t>
  </si>
  <si>
    <t>ewillis@wang-garza.com</t>
  </si>
  <si>
    <t>FC67EF7bcB7E45e</t>
  </si>
  <si>
    <t>Peck LLC</t>
  </si>
  <si>
    <t>Cookehaven</t>
  </si>
  <si>
    <t>001-760-063-4749x118</t>
  </si>
  <si>
    <t>ebrowning@bautista-reilly.com</t>
  </si>
  <si>
    <t>DEf74cab7e8a373</t>
  </si>
  <si>
    <t>Jenna</t>
  </si>
  <si>
    <t>Pitts and Sons</t>
  </si>
  <si>
    <t>North Brittany</t>
  </si>
  <si>
    <t>jasminepetersen@simon.net</t>
  </si>
  <si>
    <t>fE4a599FF0fB6F5</t>
  </si>
  <si>
    <t>Rowe, Patton and Shelton</t>
  </si>
  <si>
    <t>Toddville</t>
  </si>
  <si>
    <t>850-980-8782</t>
  </si>
  <si>
    <t>rebecca38@horton-delgado.org</t>
  </si>
  <si>
    <t>FC7ce1F9A65eFca</t>
  </si>
  <si>
    <t>Huffman Group</t>
  </si>
  <si>
    <t>Stacyberg</t>
  </si>
  <si>
    <t>+1-491-410-8903x704</t>
  </si>
  <si>
    <t>stephen66@nielsen.com</t>
  </si>
  <si>
    <t>0ec348cBC3aedCf</t>
  </si>
  <si>
    <t>Warren and Sons</t>
  </si>
  <si>
    <t>South Grantton</t>
  </si>
  <si>
    <t>168.669.6368x0319</t>
  </si>
  <si>
    <t>olivia97@stephens.biz</t>
  </si>
  <si>
    <t>fb07C73BF5DAe62</t>
  </si>
  <si>
    <t>Hale Inc</t>
  </si>
  <si>
    <t>North Joshua</t>
  </si>
  <si>
    <t>(213)448-3869x4153</t>
  </si>
  <si>
    <t>andrescarr@atkins.com</t>
  </si>
  <si>
    <t>5F4892bAcEfc3ff</t>
  </si>
  <si>
    <t>Kline and Sons</t>
  </si>
  <si>
    <t>Port Caseytown</t>
  </si>
  <si>
    <t>+1-761-873-8836x57095</t>
  </si>
  <si>
    <t>meghandalton@glenn-madden.biz</t>
  </si>
  <si>
    <t>FacDCA8B83b327d</t>
  </si>
  <si>
    <t>Hull Inc</t>
  </si>
  <si>
    <t>New Barbara</t>
  </si>
  <si>
    <t>(928)353-9637</t>
  </si>
  <si>
    <t>jasmine50@white.com</t>
  </si>
  <si>
    <t>F6AcbBE8Cc9E19c</t>
  </si>
  <si>
    <t>Carroll-Frazier</t>
  </si>
  <si>
    <t>Port Lancefurt</t>
  </si>
  <si>
    <t>197-003-7791x170</t>
  </si>
  <si>
    <t>paulweaver@day-coleman.biz</t>
  </si>
  <si>
    <t>e3C097Db36A10f0</t>
  </si>
  <si>
    <t>Brewer-Becker</t>
  </si>
  <si>
    <t>North Timothychester</t>
  </si>
  <si>
    <t>880.788.3761x3456</t>
  </si>
  <si>
    <t>diamondphelps@lambert-bowman.com</t>
  </si>
  <si>
    <t>3ae9E4EA802d8Ef</t>
  </si>
  <si>
    <t>Osborne-Crosby</t>
  </si>
  <si>
    <t>Hannahville</t>
  </si>
  <si>
    <t>565.703.6722x9988</t>
  </si>
  <si>
    <t>desireelam@bradshaw-melton.biz</t>
  </si>
  <si>
    <t>Aae568cC3adb376</t>
  </si>
  <si>
    <t>Clark-Garrison</t>
  </si>
  <si>
    <t>Miahaven</t>
  </si>
  <si>
    <t>752-292-6196x2540</t>
  </si>
  <si>
    <t>mbowman@sutton.com</t>
  </si>
  <si>
    <t>8ac02a294D99bBB</t>
  </si>
  <si>
    <t>Jacobson, Webb and Snyder</t>
  </si>
  <si>
    <t>Billland</t>
  </si>
  <si>
    <t>933-631-6414x06702</t>
  </si>
  <si>
    <t>shawnchung@porter.com</t>
  </si>
  <si>
    <t>3e87C6ebC1DeCba</t>
  </si>
  <si>
    <t>Harrison LLC</t>
  </si>
  <si>
    <t>Blankenshipburgh</t>
  </si>
  <si>
    <t>001-888-863-3591</t>
  </si>
  <si>
    <t>franklin22@chavez.com</t>
  </si>
  <si>
    <t>Fe32c4eF5B1fF3d</t>
  </si>
  <si>
    <t>Stacey</t>
  </si>
  <si>
    <t>Copeland-Macias</t>
  </si>
  <si>
    <t>Port Katelyn</t>
  </si>
  <si>
    <t>(701)324-4570</t>
  </si>
  <si>
    <t>brichardson@meza-francis.org</t>
  </si>
  <si>
    <t>bd0BBCE7c8Dbaad</t>
  </si>
  <si>
    <t>Barber-Mora</t>
  </si>
  <si>
    <t>Mccanntown</t>
  </si>
  <si>
    <t>+1-237-324-5309x25007</t>
  </si>
  <si>
    <t>tfletcher@gardner.com</t>
  </si>
  <si>
    <t>Fd30DdF7A4dADeF</t>
  </si>
  <si>
    <t>Mcgee-Montes</t>
  </si>
  <si>
    <t>Leslietown</t>
  </si>
  <si>
    <t>382-076-4342x4598</t>
  </si>
  <si>
    <t>tamaramorton@parker-turner.info</t>
  </si>
  <si>
    <t>B84fe2AA088c71c</t>
  </si>
  <si>
    <t>Wilkinson-Mejia</t>
  </si>
  <si>
    <t>Lake Cynthiaborough</t>
  </si>
  <si>
    <t>+1-268-983-9648x965</t>
  </si>
  <si>
    <t>monica99@boone.com</t>
  </si>
  <si>
    <t>D9FaEfd9f2E71b2</t>
  </si>
  <si>
    <t>Reeves PLC</t>
  </si>
  <si>
    <t>Davenportberg</t>
  </si>
  <si>
    <t>+1-257-768-8102x55218</t>
  </si>
  <si>
    <t>charleswalls@phillips.com</t>
  </si>
  <si>
    <t>6b133ca2D3A1D00</t>
  </si>
  <si>
    <t>Sosa, Bolton and Macdonald</t>
  </si>
  <si>
    <t>Tashafort</t>
  </si>
  <si>
    <t>001-498-373-7008</t>
  </si>
  <si>
    <t>danny62@montgomery-rosales.com</t>
  </si>
  <si>
    <t>adbCFFfBF1eABF0</t>
  </si>
  <si>
    <t>Vang, Shaffer and Gilmore</t>
  </si>
  <si>
    <t>Suemouth</t>
  </si>
  <si>
    <t>kdominguez@moore.info</t>
  </si>
  <si>
    <t>7bE3731aDBDEd36</t>
  </si>
  <si>
    <t>Christensen Ltd</t>
  </si>
  <si>
    <t>East Janiceton</t>
  </si>
  <si>
    <t>001-863-017-3062x741</t>
  </si>
  <si>
    <t>belinda40@glover-cain.biz</t>
  </si>
  <si>
    <t>ef8cdF16d1BcFC9</t>
  </si>
  <si>
    <t>Peck and Sons</t>
  </si>
  <si>
    <t>Danielleberg</t>
  </si>
  <si>
    <t>899.658.7720x3122</t>
  </si>
  <si>
    <t>mariebartlett@mahoney-houston.com</t>
  </si>
  <si>
    <t>caBfF96a40aE715</t>
  </si>
  <si>
    <t>Montes-Todd</t>
  </si>
  <si>
    <t>Derricktown</t>
  </si>
  <si>
    <t>(948)182-8192x78688</t>
  </si>
  <si>
    <t>kirkcain@bolton-shaw.com</t>
  </si>
  <si>
    <t>CF7ad8FF9d0779B</t>
  </si>
  <si>
    <t>Patel and Sons</t>
  </si>
  <si>
    <t>North Sophiamouth</t>
  </si>
  <si>
    <t>299-735-5157x046</t>
  </si>
  <si>
    <t>katherinepatrick@frost-wagner.com</t>
  </si>
  <si>
    <t>6de09ab5dE8e6B8</t>
  </si>
  <si>
    <t>Fred</t>
  </si>
  <si>
    <t>Cordova Inc</t>
  </si>
  <si>
    <t>West Joann</t>
  </si>
  <si>
    <t>858-569-1816x84261</t>
  </si>
  <si>
    <t>roberto35@forbes-liu.com</t>
  </si>
  <si>
    <t>bDB4dBaaaa070a4</t>
  </si>
  <si>
    <t>Saunders-Yang</t>
  </si>
  <si>
    <t>+1-779-835-2012x71884</t>
  </si>
  <si>
    <t>lowerycolton@huffman.com</t>
  </si>
  <si>
    <t>fFB10e24EB6bb1a</t>
  </si>
  <si>
    <t>Bowman, Chapman and Collier</t>
  </si>
  <si>
    <t>East Chase</t>
  </si>
  <si>
    <t>+1-053-915-3435x264</t>
  </si>
  <si>
    <t>riley46@cunningham-holt.com</t>
  </si>
  <si>
    <t>B3a7dbC2CaBD55e</t>
  </si>
  <si>
    <t>Nelson, Bates and Arias</t>
  </si>
  <si>
    <t>046-079-7300</t>
  </si>
  <si>
    <t>savageeddie@wells-villa.com</t>
  </si>
  <si>
    <t>6800CCbFb15ebf1</t>
  </si>
  <si>
    <t>Pitts, Dougherty and Petty</t>
  </si>
  <si>
    <t>West Holly</t>
  </si>
  <si>
    <t>154.383.5296x028</t>
  </si>
  <si>
    <t>lindacraig@guzman-estrada.biz</t>
  </si>
  <si>
    <t>BEfA2CBE462e561</t>
  </si>
  <si>
    <t>Johnston LLC</t>
  </si>
  <si>
    <t>West Melissa</t>
  </si>
  <si>
    <t>+1-008-522-5954x9262</t>
  </si>
  <si>
    <t>uboyle@kemp.com</t>
  </si>
  <si>
    <t>85F54DA3e4A4cFD</t>
  </si>
  <si>
    <t>Abbott-Grant</t>
  </si>
  <si>
    <t>Carlborough</t>
  </si>
  <si>
    <t>+1-152-975-9065x2069</t>
  </si>
  <si>
    <t>patty06@marsh-mcclure.com</t>
  </si>
  <si>
    <t>Eb3c12fc46a7966</t>
  </si>
  <si>
    <t>Frost Ltd</t>
  </si>
  <si>
    <t>Smallstad</t>
  </si>
  <si>
    <t>(460)036-9281</t>
  </si>
  <si>
    <t>lonnie66@blake.biz</t>
  </si>
  <si>
    <t>1d33fD8cFc8372d</t>
  </si>
  <si>
    <t>Frey-Krause</t>
  </si>
  <si>
    <t>Chasefurt</t>
  </si>
  <si>
    <t>614-529-3677x831</t>
  </si>
  <si>
    <t>tonibest@ellis.biz</t>
  </si>
  <si>
    <t>DDcdC5d99e78c80</t>
  </si>
  <si>
    <t>Villanueva Group</t>
  </si>
  <si>
    <t>Tyroneberg</t>
  </si>
  <si>
    <t>001-000-063-3072x286</t>
  </si>
  <si>
    <t>kristiemiles@chaney-brennan.com</t>
  </si>
  <si>
    <t>Fc1AEA19E7D000B</t>
  </si>
  <si>
    <t>Harding-Barber</t>
  </si>
  <si>
    <t>South Mikaylabury</t>
  </si>
  <si>
    <t>(259)793-8011x185</t>
  </si>
  <si>
    <t>dshaw@baker-morris.com</t>
  </si>
  <si>
    <t>38ad1494129579d</t>
  </si>
  <si>
    <t>Beltran Ltd</t>
  </si>
  <si>
    <t>Fitzgeraldfurt</t>
  </si>
  <si>
    <t>065-433-5637</t>
  </si>
  <si>
    <t>aimee87@riggs.com</t>
  </si>
  <si>
    <t>f698DbBe3AdBCd8</t>
  </si>
  <si>
    <t>Lucas, Carpenter and Cuevas</t>
  </si>
  <si>
    <t>Branchberg</t>
  </si>
  <si>
    <t>(406)651-0834x713</t>
  </si>
  <si>
    <t>marie17@benson.com</t>
  </si>
  <si>
    <t>63cEC09aC4FF8AD</t>
  </si>
  <si>
    <t>Rojas, Boyer and Raymond</t>
  </si>
  <si>
    <t>Alexaburgh</t>
  </si>
  <si>
    <t>001-822-796-9773</t>
  </si>
  <si>
    <t>abrewer@castaneda.biz</t>
  </si>
  <si>
    <t>1a1F80b3401c7aD</t>
  </si>
  <si>
    <t>Acevedo</t>
  </si>
  <si>
    <t>North Joannefurt</t>
  </si>
  <si>
    <t>754.074.1462x29000</t>
  </si>
  <si>
    <t>gallegospamela@travis-cannon.com</t>
  </si>
  <si>
    <t>3E02f6ACbbDd8A6</t>
  </si>
  <si>
    <t>Short LLC</t>
  </si>
  <si>
    <t>Lake Yvetteborough</t>
  </si>
  <si>
    <t>098-221-5161</t>
  </si>
  <si>
    <t>jonathon01@nielsen.com</t>
  </si>
  <si>
    <t>9aD8552188B0FCc</t>
  </si>
  <si>
    <t>Underwood, Zavala and Baker</t>
  </si>
  <si>
    <t>Floydstad</t>
  </si>
  <si>
    <t>(298)370-0672x84793</t>
  </si>
  <si>
    <t>andreschultz@howe-flowers.biz</t>
  </si>
  <si>
    <t>345bb1727648cFC</t>
  </si>
  <si>
    <t>Hansen-Baxter</t>
  </si>
  <si>
    <t>001-736-172-0169x63097</t>
  </si>
  <si>
    <t>pettysydney@rivas.com</t>
  </si>
  <si>
    <t>17e73834584b140</t>
  </si>
  <si>
    <t>Cortez-Moss</t>
  </si>
  <si>
    <t>Port Ethanmouth</t>
  </si>
  <si>
    <t>+1-514-612-7215x379</t>
  </si>
  <si>
    <t>collinduffy@christensen.biz</t>
  </si>
  <si>
    <t>E0bdCfab2b5C1dD</t>
  </si>
  <si>
    <t>Mitchell, Short and Boyd</t>
  </si>
  <si>
    <t>Cardenaschester</t>
  </si>
  <si>
    <t>(589)780-9675x8692</t>
  </si>
  <si>
    <t>valerie07@wells.biz</t>
  </si>
  <si>
    <t>01F682209D1F28d</t>
  </si>
  <si>
    <t>Khan</t>
  </si>
  <si>
    <t>Grimes-Reese</t>
  </si>
  <si>
    <t>West Monicafurt</t>
  </si>
  <si>
    <t>(531)374-1346x935</t>
  </si>
  <si>
    <t>floreszachary@salas.info</t>
  </si>
  <si>
    <t>b1C84c589cD6b1C</t>
  </si>
  <si>
    <t>Fitzgerald and Sons</t>
  </si>
  <si>
    <t>Port Adamfurt</t>
  </si>
  <si>
    <t>(159)927-0849</t>
  </si>
  <si>
    <t>tamibeck@michael.info</t>
  </si>
  <si>
    <t>72A962E3a3A1908</t>
  </si>
  <si>
    <t>Cochran, Barrett and Pierce</t>
  </si>
  <si>
    <t>Annburgh</t>
  </si>
  <si>
    <t>357-784-7136x12025</t>
  </si>
  <si>
    <t>jodilara@chang.biz</t>
  </si>
  <si>
    <t>8C4d0FE0D867CD6</t>
  </si>
  <si>
    <t>Stevens-Mendoza</t>
  </si>
  <si>
    <t>Booneville</t>
  </si>
  <si>
    <t>672.474.1985</t>
  </si>
  <si>
    <t>rcantu@pace.com</t>
  </si>
  <si>
    <t>a1AafDCBeE510A3</t>
  </si>
  <si>
    <t>Adkins Group</t>
  </si>
  <si>
    <t>Ronaldfurt</t>
  </si>
  <si>
    <t>(816)647-1929</t>
  </si>
  <si>
    <t>eatoncurtis@gamble.net</t>
  </si>
  <si>
    <t>78DAF1519E2fDbF</t>
  </si>
  <si>
    <t>Hansen and Sons</t>
  </si>
  <si>
    <t>North Alexandria</t>
  </si>
  <si>
    <t>726-597-2356</t>
  </si>
  <si>
    <t>sylvia15@boone-baxter.info</t>
  </si>
  <si>
    <t>6bF0C36DF0E9CdE</t>
  </si>
  <si>
    <t>Weber-Giles</t>
  </si>
  <si>
    <t>Isabellafort</t>
  </si>
  <si>
    <t>154.321.9140x451</t>
  </si>
  <si>
    <t>willie82@benson.org</t>
  </si>
  <si>
    <t>8Da183C1d628679</t>
  </si>
  <si>
    <t>Noble, Rivers and Rosario</t>
  </si>
  <si>
    <t>Navarroland</t>
  </si>
  <si>
    <t>362-903-6191</t>
  </si>
  <si>
    <t>clarencesanford@murillo-mcpherson.info</t>
  </si>
  <si>
    <t>dBCDC7D10eeA1E5</t>
  </si>
  <si>
    <t>Mcdonald, Gregory and Casey</t>
  </si>
  <si>
    <t>Estesbury</t>
  </si>
  <si>
    <t>+1-209-931-9034x49458</t>
  </si>
  <si>
    <t>romeroterrance@frost.biz</t>
  </si>
  <si>
    <t>AE72cCCD7bffDAB</t>
  </si>
  <si>
    <t>Mclean</t>
  </si>
  <si>
    <t>Gardner-Ellis</t>
  </si>
  <si>
    <t>North Chloehaven</t>
  </si>
  <si>
    <t>(591)950-7188x66845</t>
  </si>
  <si>
    <t>wilsonnatasha@moon.com</t>
  </si>
  <si>
    <t>c1C2A201BfCFA3f</t>
  </si>
  <si>
    <t>Patterson, Copeland and Riley</t>
  </si>
  <si>
    <t>Port Mia</t>
  </si>
  <si>
    <t>064.781.3631</t>
  </si>
  <si>
    <t>daltontheresa@chambers.info</t>
  </si>
  <si>
    <t>8B6ED5b3Aca7fCD</t>
  </si>
  <si>
    <t>Gamble Inc</t>
  </si>
  <si>
    <t>South Virginiamouth</t>
  </si>
  <si>
    <t>908.253.3077</t>
  </si>
  <si>
    <t>cwalter@francis.info</t>
  </si>
  <si>
    <t>33605b4e2b35cce</t>
  </si>
  <si>
    <t>Richards PLC</t>
  </si>
  <si>
    <t>Birdport</t>
  </si>
  <si>
    <t>001-646-749-4465x276</t>
  </si>
  <si>
    <t>danahorn@sellers.com</t>
  </si>
  <si>
    <t>1c8289ea71E97D9</t>
  </si>
  <si>
    <t>Day-Mclean</t>
  </si>
  <si>
    <t>Taylorshire</t>
  </si>
  <si>
    <t>679.554.9438x394</t>
  </si>
  <si>
    <t>nprince@small-mckenzie.com</t>
  </si>
  <si>
    <t>6e42CaAF7ba5C39</t>
  </si>
  <si>
    <t>Gould, Reyes and Rosario</t>
  </si>
  <si>
    <t>East Caseytown</t>
  </si>
  <si>
    <t>831-586-0499x751</t>
  </si>
  <si>
    <t>cummingsstanley@snyder-stark.net</t>
  </si>
  <si>
    <t>08AC8E316aeCdc5</t>
  </si>
  <si>
    <t>Haynes-Archer</t>
  </si>
  <si>
    <t>Gwendolynborough</t>
  </si>
  <si>
    <t>(122)138-8287</t>
  </si>
  <si>
    <t>kevinarias@anderson.net</t>
  </si>
  <si>
    <t>8f1BFD7BDE69fDb</t>
  </si>
  <si>
    <t>Moody, Greer and Middleton</t>
  </si>
  <si>
    <t>New Kristiside</t>
  </si>
  <si>
    <t>brightcarla@hood-castro.com</t>
  </si>
  <si>
    <t>172BBd85dab10b4</t>
  </si>
  <si>
    <t>Kane Group</t>
  </si>
  <si>
    <t>Lake Beverly</t>
  </si>
  <si>
    <t>042.395.2284x1596</t>
  </si>
  <si>
    <t>romerojenna@solomon.org</t>
  </si>
  <si>
    <t>2Dd8fC29aAAdd9F</t>
  </si>
  <si>
    <t>Burgess-Meyers</t>
  </si>
  <si>
    <t>Baileystad</t>
  </si>
  <si>
    <t>153-064-8088x054</t>
  </si>
  <si>
    <t>joyrusso@hendricks.com</t>
  </si>
  <si>
    <t>cb5c56Dc41c5caD</t>
  </si>
  <si>
    <t>Kirk-Moon</t>
  </si>
  <si>
    <t>Mosesburgh</t>
  </si>
  <si>
    <t>+1-276-456-1332x570</t>
  </si>
  <si>
    <t>macosta@waters-barton.biz</t>
  </si>
  <si>
    <t>2422850C6768095</t>
  </si>
  <si>
    <t>Bates, Walters and Fletcher</t>
  </si>
  <si>
    <t>South Coreymouth</t>
  </si>
  <si>
    <t>+1-083-406-4191x6115</t>
  </si>
  <si>
    <t>kristie14@brown-bailey.info</t>
  </si>
  <si>
    <t>B6cABADBb985a4c</t>
  </si>
  <si>
    <t>Nixon LLC</t>
  </si>
  <si>
    <t>Smallmouth</t>
  </si>
  <si>
    <t>648-227-7546x0354</t>
  </si>
  <si>
    <t>alejandro45@huber-wu.com</t>
  </si>
  <si>
    <t>22b48a191Ab6e63</t>
  </si>
  <si>
    <t>Chaney, Pierce and Winters</t>
  </si>
  <si>
    <t>Clarenceberg</t>
  </si>
  <si>
    <t>001-683-311-2811</t>
  </si>
  <si>
    <t>saramathews@chang.com</t>
  </si>
  <si>
    <t>43cAbe680FE4Fda</t>
  </si>
  <si>
    <t>Stark-Leach</t>
  </si>
  <si>
    <t>Lake Miguel</t>
  </si>
  <si>
    <t>001-716-067-1465</t>
  </si>
  <si>
    <t>ehorne@mccoy.info</t>
  </si>
  <si>
    <t>d0a4a44Dc1Ce23C</t>
  </si>
  <si>
    <t>Roy, Contreras and Bass</t>
  </si>
  <si>
    <t>East Cassandraview</t>
  </si>
  <si>
    <t>860-266-1351x260</t>
  </si>
  <si>
    <t>katherine31@collier.com</t>
  </si>
  <si>
    <t>d0D0F0b144d26DE</t>
  </si>
  <si>
    <t>Massey</t>
  </si>
  <si>
    <t>Carson, Hopkins and Cunningham</t>
  </si>
  <si>
    <t>North Janechester</t>
  </si>
  <si>
    <t>919.255.0384</t>
  </si>
  <si>
    <t>hensonzoe@gaines.com</t>
  </si>
  <si>
    <t>e51573bC2a7F72b</t>
  </si>
  <si>
    <t>Patton</t>
  </si>
  <si>
    <t>Holder and Sons</t>
  </si>
  <si>
    <t>+1-559-801-4631x8564</t>
  </si>
  <si>
    <t>uhaley@christensen.net</t>
  </si>
  <si>
    <t>e5fAFBfd2C0aA5E</t>
  </si>
  <si>
    <t>Olsen LLC</t>
  </si>
  <si>
    <t>Port Jesusmouth</t>
  </si>
  <si>
    <t>(568)624-5226x0809</t>
  </si>
  <si>
    <t>joanna72@krueger.org</t>
  </si>
  <si>
    <t>9622EB52Fc3FEbe</t>
  </si>
  <si>
    <t>Rodgers</t>
  </si>
  <si>
    <t>Salinas-Barnes</t>
  </si>
  <si>
    <t>East Max</t>
  </si>
  <si>
    <t>001-598-830-7844x42547</t>
  </si>
  <si>
    <t>cooksierra@maxwell.net</t>
  </si>
  <si>
    <t>6f0c451d95cD6be</t>
  </si>
  <si>
    <t>April</t>
  </si>
  <si>
    <t>Pham, Koch and Harper</t>
  </si>
  <si>
    <t>Shellyfort</t>
  </si>
  <si>
    <t>001-111-310-5141x5762</t>
  </si>
  <si>
    <t>patrickfrank@costa.com</t>
  </si>
  <si>
    <t>A1dB54F659Af6Ce</t>
  </si>
  <si>
    <t>Hunter, Blanchard and Roman</t>
  </si>
  <si>
    <t>Gainestown</t>
  </si>
  <si>
    <t>cathy43@stokes-myers.net</t>
  </si>
  <si>
    <t>aaff67C6f739Ee9</t>
  </si>
  <si>
    <t>Johnston-Potts</t>
  </si>
  <si>
    <t>Bonniemouth</t>
  </si>
  <si>
    <t>(363)696-5899x54182</t>
  </si>
  <si>
    <t>gjackson@glass.com</t>
  </si>
  <si>
    <t>708B9DEE2aceebA</t>
  </si>
  <si>
    <t>Mckinney</t>
  </si>
  <si>
    <t>Landry Group</t>
  </si>
  <si>
    <t>North Devinbury</t>
  </si>
  <si>
    <t>marilyn20@mack.com</t>
  </si>
  <si>
    <t>B3DE452b2ffFEc0</t>
  </si>
  <si>
    <t>Tyler, Bowman and Newman</t>
  </si>
  <si>
    <t>Cassidyhaven</t>
  </si>
  <si>
    <t>410-640-0524x690</t>
  </si>
  <si>
    <t>garrettwalters@boone.com</t>
  </si>
  <si>
    <t>bdaf74CcEDC5A6B</t>
  </si>
  <si>
    <t>Cardenas LLC</t>
  </si>
  <si>
    <t>New Jacobton</t>
  </si>
  <si>
    <t>(639)185-5188x9405</t>
  </si>
  <si>
    <t>leroy68@farley.net</t>
  </si>
  <si>
    <t>6b62f128fECfdFC</t>
  </si>
  <si>
    <t>Greer</t>
  </si>
  <si>
    <t>Stanton, Foley and Freeman</t>
  </si>
  <si>
    <t>North Tracey</t>
  </si>
  <si>
    <t>001-508-010-4129x85155</t>
  </si>
  <si>
    <t>norriscolleen@jensen.biz</t>
  </si>
  <si>
    <t>fffE7bDd1e6F4fd</t>
  </si>
  <si>
    <t>Chavez, Kerr and Brennan</t>
  </si>
  <si>
    <t>Port Jodimouth</t>
  </si>
  <si>
    <t>tjackson@little.net</t>
  </si>
  <si>
    <t>2edacB92F81e27D</t>
  </si>
  <si>
    <t>Gallegos-Owens</t>
  </si>
  <si>
    <t>Gwendolyntown</t>
  </si>
  <si>
    <t>sherrymoore@jones.biz</t>
  </si>
  <si>
    <t>5E7F3322Ca5B87d</t>
  </si>
  <si>
    <t>Frey PLC</t>
  </si>
  <si>
    <t>Lake Danielside</t>
  </si>
  <si>
    <t>+1-750-453-7643x5618</t>
  </si>
  <si>
    <t>lambertjoan@mccall-hancock.info</t>
  </si>
  <si>
    <t>f1237Faf1CfaCfB</t>
  </si>
  <si>
    <t>Davila, Hawkins and Lynn</t>
  </si>
  <si>
    <t>Sullivanville</t>
  </si>
  <si>
    <t>082-771-9625x203</t>
  </si>
  <si>
    <t>ginalucas@romero.com</t>
  </si>
  <si>
    <t>5E0090CC9ca0EB7</t>
  </si>
  <si>
    <t>Collier, Crawford and Sexton</t>
  </si>
  <si>
    <t>Maryfort</t>
  </si>
  <si>
    <t>+1-331-425-7718x588</t>
  </si>
  <si>
    <t>kerrbrittany@martinez.com</t>
  </si>
  <si>
    <t>bF3aE9acdDC8e74</t>
  </si>
  <si>
    <t>Blankenship</t>
  </si>
  <si>
    <t>Lloyd Inc</t>
  </si>
  <si>
    <t>Sethland</t>
  </si>
  <si>
    <t>470-052-3300</t>
  </si>
  <si>
    <t>kimwiley@ray.com</t>
  </si>
  <si>
    <t>0Fa40A7A4eBcad6</t>
  </si>
  <si>
    <t>Lake Hannah</t>
  </si>
  <si>
    <t>+1-299-930-2112x052</t>
  </si>
  <si>
    <t>mckenzieforbes@reid-davies.com</t>
  </si>
  <si>
    <t>b75E87B928b86F7</t>
  </si>
  <si>
    <t>Abbott, Frost and Baker</t>
  </si>
  <si>
    <t>South Daltonside</t>
  </si>
  <si>
    <t>693-127-6264x51440</t>
  </si>
  <si>
    <t>conradbrittney@brennan.com</t>
  </si>
  <si>
    <t>0Ca800d460CFE15</t>
  </si>
  <si>
    <t>Archer, Branch and Gregory</t>
  </si>
  <si>
    <t>Adrianahaven</t>
  </si>
  <si>
    <t>ggood@rush-howard.net</t>
  </si>
  <si>
    <t>cCBb6c54D73fAa2</t>
  </si>
  <si>
    <t>Holloway, Davis and Curry</t>
  </si>
  <si>
    <t>East Alexandershire</t>
  </si>
  <si>
    <t>853-415-1180x8378</t>
  </si>
  <si>
    <t>harrellfrancisco@benitez.org</t>
  </si>
  <si>
    <t>d4d0C5a854bb781</t>
  </si>
  <si>
    <t>Walsh, Ballard and Mccormick</t>
  </si>
  <si>
    <t>New Tanyaport</t>
  </si>
  <si>
    <t>leonbowman@tate-holder.com</t>
  </si>
  <si>
    <t>C8Fc39F1Db6ca66</t>
  </si>
  <si>
    <t>Lynch, Duncan and Krueger</t>
  </si>
  <si>
    <t>Claytonborough</t>
  </si>
  <si>
    <t>(355)592-6686x0189</t>
  </si>
  <si>
    <t>brendangallagher@fisher.com</t>
  </si>
  <si>
    <t>F43Bcb65B3FEFcd</t>
  </si>
  <si>
    <t>Tran, Clarke and Farley</t>
  </si>
  <si>
    <t>East Marisaton</t>
  </si>
  <si>
    <t>904.183.0384</t>
  </si>
  <si>
    <t>mollybeltran@mccall-gilbert.com</t>
  </si>
  <si>
    <t>B7dcD9aFE0FeA41</t>
  </si>
  <si>
    <t>Long and Sons</t>
  </si>
  <si>
    <t>944.256.0846</t>
  </si>
  <si>
    <t>stephanieedwards@doyle-doyle.org</t>
  </si>
  <si>
    <t>09ab9a7C04dfeEA</t>
  </si>
  <si>
    <t>Gould PLC</t>
  </si>
  <si>
    <t>Beanbury</t>
  </si>
  <si>
    <t>001-429-901-6553x40763</t>
  </si>
  <si>
    <t>deanna86@brennan.net</t>
  </si>
  <si>
    <t>0Baaeef2A4bAFCc</t>
  </si>
  <si>
    <t>Murphy-Hebert</t>
  </si>
  <si>
    <t>Arellanoburgh</t>
  </si>
  <si>
    <t>(579)233-4974x66128</t>
  </si>
  <si>
    <t>simonbradley@hodges.com</t>
  </si>
  <si>
    <t>Ef922f8ac05E954</t>
  </si>
  <si>
    <t>Mckay LLC</t>
  </si>
  <si>
    <t>Contrerasview</t>
  </si>
  <si>
    <t>955-957-2546x0811</t>
  </si>
  <si>
    <t>louis40@richards-oconnell.com</t>
  </si>
  <si>
    <t>0889389B1c9bf63</t>
  </si>
  <si>
    <t>Kaufman-Marshall</t>
  </si>
  <si>
    <t>South Thomas</t>
  </si>
  <si>
    <t>639.257.4677</t>
  </si>
  <si>
    <t>bridgetbarton@schmitt-case.net</t>
  </si>
  <si>
    <t>31A7098a3Ab99c4</t>
  </si>
  <si>
    <t>Ritter, Hill and Summers</t>
  </si>
  <si>
    <t>Christianshire</t>
  </si>
  <si>
    <t>001-055-373-1450x6116</t>
  </si>
  <si>
    <t>zprice@reeves-wilkinson.info</t>
  </si>
  <si>
    <t>5cFBEaaEEcB3d1f</t>
  </si>
  <si>
    <t>Turner-Ware</t>
  </si>
  <si>
    <t>East Rossfort</t>
  </si>
  <si>
    <t>(763)685-6553x9824</t>
  </si>
  <si>
    <t>shelly76@holt-riddle.com</t>
  </si>
  <si>
    <t>Ede2b4aF6f79b3d</t>
  </si>
  <si>
    <t>Harrison-Delgado</t>
  </si>
  <si>
    <t>East Davidtown</t>
  </si>
  <si>
    <t>(726)641-6058</t>
  </si>
  <si>
    <t>alvin02@ford-garrison.com</t>
  </si>
  <si>
    <t>6e124FCa60cC2c7</t>
  </si>
  <si>
    <t>Anderson LLC</t>
  </si>
  <si>
    <t>New Beverlyfort</t>
  </si>
  <si>
    <t>444.140.4853</t>
  </si>
  <si>
    <t>zchristensen@carson.com</t>
  </si>
  <si>
    <t>109b3c8B741bdfb</t>
  </si>
  <si>
    <t>Medina-Haynes</t>
  </si>
  <si>
    <t>Mckayfurt</t>
  </si>
  <si>
    <t>073.350.8264x27123</t>
  </si>
  <si>
    <t>ealvarado@ayala-christensen.com</t>
  </si>
  <si>
    <t>dd1d95ba2c7fCF8</t>
  </si>
  <si>
    <t>Rowland-Blackburn</t>
  </si>
  <si>
    <t>East Brookestad</t>
  </si>
  <si>
    <t>413-719-7610</t>
  </si>
  <si>
    <t>jamespage@pope-jackson.com</t>
  </si>
  <si>
    <t>fcd66fD4Ce91C0F</t>
  </si>
  <si>
    <t>Bright Ltd</t>
  </si>
  <si>
    <t>(654)080-3534x02763</t>
  </si>
  <si>
    <t>sharon01@forbes-good.biz</t>
  </si>
  <si>
    <t>BB9b641e4238BA8</t>
  </si>
  <si>
    <t>Valdez-Barton</t>
  </si>
  <si>
    <t>West Gregg</t>
  </si>
  <si>
    <t>(331)827-8985</t>
  </si>
  <si>
    <t>collin01@cameron-moran.biz</t>
  </si>
  <si>
    <t>3d3De8ed173e1d0</t>
  </si>
  <si>
    <t>Velazquez</t>
  </si>
  <si>
    <t>Finley-Harvey</t>
  </si>
  <si>
    <t>Hoodbury</t>
  </si>
  <si>
    <t>111-672-2691x5554</t>
  </si>
  <si>
    <t>gibbsmorgan@haas.net</t>
  </si>
  <si>
    <t>ECf415fF73ec487</t>
  </si>
  <si>
    <t>Bonilla PLC</t>
  </si>
  <si>
    <t>Lake Pamtown</t>
  </si>
  <si>
    <t>207-582-0583x0992</t>
  </si>
  <si>
    <t>iosborn@garrett.com</t>
  </si>
  <si>
    <t>Bda5A1d6cee9de3</t>
  </si>
  <si>
    <t>Daugherty, Simmons and Hogan</t>
  </si>
  <si>
    <t>Donview</t>
  </si>
  <si>
    <t>kwalters@mann.com</t>
  </si>
  <si>
    <t>BA426eD4e48da5d</t>
  </si>
  <si>
    <t>Booth and Sons</t>
  </si>
  <si>
    <t>West Sallyfort</t>
  </si>
  <si>
    <t>737.854.0642</t>
  </si>
  <si>
    <t>vfreeman@blackburn.com</t>
  </si>
  <si>
    <t>FfDE7aac4cfeA1a</t>
  </si>
  <si>
    <t>Carlson-Reid</t>
  </si>
  <si>
    <t>Valenzuelaside</t>
  </si>
  <si>
    <t>(205)142-7751</t>
  </si>
  <si>
    <t>oliviaware@vaughan.com</t>
  </si>
  <si>
    <t>27980Ea6fDfe0ed</t>
  </si>
  <si>
    <t>Joseph, Fritz and Lin</t>
  </si>
  <si>
    <t>Port Joan</t>
  </si>
  <si>
    <t>(288)504-2804</t>
  </si>
  <si>
    <t>ihensley@buck.com</t>
  </si>
  <si>
    <t>7b441017A2bCACB</t>
  </si>
  <si>
    <t>Mccullough PLC</t>
  </si>
  <si>
    <t>West Jennystad</t>
  </si>
  <si>
    <t>+1-616-236-2384x9279</t>
  </si>
  <si>
    <t>quinnjorge@jefferson.biz</t>
  </si>
  <si>
    <t>C59D0C66209d40d</t>
  </si>
  <si>
    <t>Henry Inc</t>
  </si>
  <si>
    <t>West Aaron</t>
  </si>
  <si>
    <t>+1-752-470-5610x1241</t>
  </si>
  <si>
    <t>wallsmargaret@day-woodard.com</t>
  </si>
  <si>
    <t>0E4A43238802a3a</t>
  </si>
  <si>
    <t>Sparks Ltd</t>
  </si>
  <si>
    <t>Sandyport</t>
  </si>
  <si>
    <t>brenda93@knox-padilla.com</t>
  </si>
  <si>
    <t>931e8EfAA0fEB78</t>
  </si>
  <si>
    <t>Brittany</t>
  </si>
  <si>
    <t>Russell</t>
  </si>
  <si>
    <t>Mayo and Sons</t>
  </si>
  <si>
    <t>Cartermouth</t>
  </si>
  <si>
    <t>687-383-5794</t>
  </si>
  <si>
    <t>gwendolyntaylor@sosa-holt.com</t>
  </si>
  <si>
    <t>9E7e5F9D4eCA1a5</t>
  </si>
  <si>
    <t>Rose-Neal</t>
  </si>
  <si>
    <t>West Ernest</t>
  </si>
  <si>
    <t>+1-418-143-4273x919</t>
  </si>
  <si>
    <t>gene44@garcia.com</t>
  </si>
  <si>
    <t>0D362A8ff3a9C5b</t>
  </si>
  <si>
    <t>Vang Group</t>
  </si>
  <si>
    <t>Bryceborough</t>
  </si>
  <si>
    <t>(237)873-2338x26171</t>
  </si>
  <si>
    <t>caseygilbert@avila.org</t>
  </si>
  <si>
    <t>266b2AAb9887Ee0</t>
  </si>
  <si>
    <t>Tanner, Mathews and Carson</t>
  </si>
  <si>
    <t>New Meghanburgh</t>
  </si>
  <si>
    <t>812.662.7950</t>
  </si>
  <si>
    <t>sydney92@house.org</t>
  </si>
  <si>
    <t>AA37Befc1B3eefB</t>
  </si>
  <si>
    <t>Owen PLC</t>
  </si>
  <si>
    <t>Kendrabury</t>
  </si>
  <si>
    <t>earellano@vasquez-stevenson.info</t>
  </si>
  <si>
    <t>3E4C5EE4C4faaD9</t>
  </si>
  <si>
    <t>Carey-Cabrera</t>
  </si>
  <si>
    <t>Haleyfort</t>
  </si>
  <si>
    <t>976-557-3507</t>
  </si>
  <si>
    <t>emalone@monroe.com</t>
  </si>
  <si>
    <t>dFc9EE59FEaDff6</t>
  </si>
  <si>
    <t>Malik</t>
  </si>
  <si>
    <t>Aguilar Ltd</t>
  </si>
  <si>
    <t>Port Jerrymouth</t>
  </si>
  <si>
    <t>001-707-504-8677x721</t>
  </si>
  <si>
    <t>paigeriley@duran.com</t>
  </si>
  <si>
    <t>BED9e8A2122F5B6</t>
  </si>
  <si>
    <t>Foster, Rose and Harris</t>
  </si>
  <si>
    <t>Katrinahaven</t>
  </si>
  <si>
    <t>+1-514-799-4273x968</t>
  </si>
  <si>
    <t>bergdavid@lindsey.com</t>
  </si>
  <si>
    <t>fd5EF29aEB50a00</t>
  </si>
  <si>
    <t>Spence-Hunter</t>
  </si>
  <si>
    <t>Port Charlesbury</t>
  </si>
  <si>
    <t>+1-818-153-2805x24661</t>
  </si>
  <si>
    <t>barrychavez@mercado.org</t>
  </si>
  <si>
    <t>AE43d41d4baCDC7</t>
  </si>
  <si>
    <t>Turner-Cortez</t>
  </si>
  <si>
    <t>Conradfurt</t>
  </si>
  <si>
    <t>(416)835-7633x4564</t>
  </si>
  <si>
    <t>jharding@neal.biz</t>
  </si>
  <si>
    <t>fAcabaBab61992d</t>
  </si>
  <si>
    <t>Chavez LLC</t>
  </si>
  <si>
    <t>South Shawnton</t>
  </si>
  <si>
    <t>884.791.1649</t>
  </si>
  <si>
    <t>rkane@stark.com</t>
  </si>
  <si>
    <t>63fe2db0EEa4401</t>
  </si>
  <si>
    <t>Hart-Livingston</t>
  </si>
  <si>
    <t>Summerschester</t>
  </si>
  <si>
    <t>390-772-6793x76283</t>
  </si>
  <si>
    <t>daltonsarah@willis-barron.biz</t>
  </si>
  <si>
    <t>A82DBF603aAb0F1</t>
  </si>
  <si>
    <t>Soto, Bonilla and Jordan</t>
  </si>
  <si>
    <t>Cristianfort</t>
  </si>
  <si>
    <t>001-865-716-3246x78856</t>
  </si>
  <si>
    <t>santhony@evans-oconnell.net</t>
  </si>
  <si>
    <t>dabeFBadD80Eeec</t>
  </si>
  <si>
    <t>Frost-Marquez</t>
  </si>
  <si>
    <t>East Dalton</t>
  </si>
  <si>
    <t>326.359.9776</t>
  </si>
  <si>
    <t>barbarasosa@cain.com</t>
  </si>
  <si>
    <t>FB830f3D90cf4FA</t>
  </si>
  <si>
    <t>Weeks, Ramirez and Decker</t>
  </si>
  <si>
    <t>Lake Cameronborough</t>
  </si>
  <si>
    <t>(794)043-4031x0702</t>
  </si>
  <si>
    <t>bkaufman@richardson-rivera.com</t>
  </si>
  <si>
    <t>C5B71ffCd6feA2E</t>
  </si>
  <si>
    <t>Kaufman, Branch and Foster</t>
  </si>
  <si>
    <t>Craneville</t>
  </si>
  <si>
    <t>friedmantimothy@soto.com</t>
  </si>
  <si>
    <t>BAaECB0DA4cF6F5</t>
  </si>
  <si>
    <t>Park-Shannon</t>
  </si>
  <si>
    <t>North Belinda</t>
  </si>
  <si>
    <t>+1-654-848-7111x87903</t>
  </si>
  <si>
    <t>rosedana@mayo-shelton.com</t>
  </si>
  <si>
    <t>74962aB79cCeb5F</t>
  </si>
  <si>
    <t>Paul, Melendez and Ritter</t>
  </si>
  <si>
    <t>East Chloe</t>
  </si>
  <si>
    <t>001-673-692-5097x58951</t>
  </si>
  <si>
    <t>robin82@burnett-ware.org</t>
  </si>
  <si>
    <t>3db7df88F2eB7a9</t>
  </si>
  <si>
    <t>Fuentes-Savage</t>
  </si>
  <si>
    <t>Port Calebstad</t>
  </si>
  <si>
    <t>lynnkellie@powers.info</t>
  </si>
  <si>
    <t>1DC0Ab2c49fD6D1</t>
  </si>
  <si>
    <t>Sanford, Lane and Sawyer</t>
  </si>
  <si>
    <t>North Sydneyview</t>
  </si>
  <si>
    <t>623-962-4689x13190</t>
  </si>
  <si>
    <t>fandersen@acevedo.com</t>
  </si>
  <si>
    <t>7fbCa0Ccc5C3537</t>
  </si>
  <si>
    <t>Dixon-Jordan</t>
  </si>
  <si>
    <t>Port Arianatown</t>
  </si>
  <si>
    <t>+1-314-035-8487x0851</t>
  </si>
  <si>
    <t>courtneybrock@mccormick.info</t>
  </si>
  <si>
    <t>E74b239786C3aeb</t>
  </si>
  <si>
    <t>Whitney, Navarro and Williamson</t>
  </si>
  <si>
    <t>New Yvonne</t>
  </si>
  <si>
    <t>pdalton@rivera.com</t>
  </si>
  <si>
    <t>A2b7E50ee8a3e84</t>
  </si>
  <si>
    <t>Adkins, Durham and Cowan</t>
  </si>
  <si>
    <t>Moralesville</t>
  </si>
  <si>
    <t>001-514-102-0252x668</t>
  </si>
  <si>
    <t>morrowpeggy@barrera-poole.com</t>
  </si>
  <si>
    <t>AF6BE2fb8A8584C</t>
  </si>
  <si>
    <t>Edwards, Blackburn and Fernandez</t>
  </si>
  <si>
    <t>South Kathleenborough</t>
  </si>
  <si>
    <t>956.892.1458x53645</t>
  </si>
  <si>
    <t>msuarez@galloway.info</t>
  </si>
  <si>
    <t>6415F2DA3EEB87a</t>
  </si>
  <si>
    <t>Carlson Ltd</t>
  </si>
  <si>
    <t>West Duane</t>
  </si>
  <si>
    <t>001-771-785-9979</t>
  </si>
  <si>
    <t>joan42@hartman.info</t>
  </si>
  <si>
    <t>b0ee5b54e300a80</t>
  </si>
  <si>
    <t>Crawford-Weaver</t>
  </si>
  <si>
    <t>West Herbert</t>
  </si>
  <si>
    <t>olsonmartha@davila.com</t>
  </si>
  <si>
    <t>97De8e12e4d6D4c</t>
  </si>
  <si>
    <t>Glover</t>
  </si>
  <si>
    <t>Middleton-Bailey</t>
  </si>
  <si>
    <t>iburke@case.com</t>
  </si>
  <si>
    <t>9ca9cFEfFfC49E1</t>
  </si>
  <si>
    <t>Sonia</t>
  </si>
  <si>
    <t>Ward</t>
  </si>
  <si>
    <t>Michael, Contreras and Holder</t>
  </si>
  <si>
    <t>West Tommouth</t>
  </si>
  <si>
    <t>916-007-3709x9173</t>
  </si>
  <si>
    <t>qcalhoun@morrow.info</t>
  </si>
  <si>
    <t>dcbf5a3F6FBaEc3</t>
  </si>
  <si>
    <t>Hurst-Ashley</t>
  </si>
  <si>
    <t>South Caseyton</t>
  </si>
  <si>
    <t>379-373-2422x206</t>
  </si>
  <si>
    <t>rtodd@hull.com</t>
  </si>
  <si>
    <t>ffBc6F82c3f4dCF</t>
  </si>
  <si>
    <t>Sharp-Santos</t>
  </si>
  <si>
    <t>East Caitlin</t>
  </si>
  <si>
    <t>322-766-0233x20165</t>
  </si>
  <si>
    <t>avelez@johnston.org</t>
  </si>
  <si>
    <t>3aaADFDb9e0c417</t>
  </si>
  <si>
    <t>Gilmore-Garrett</t>
  </si>
  <si>
    <t>Warrenmouth</t>
  </si>
  <si>
    <t>247.690.3340</t>
  </si>
  <si>
    <t>meghan14@flynn.com</t>
  </si>
  <si>
    <t>015b063dC67758c</t>
  </si>
  <si>
    <t>Barajas</t>
  </si>
  <si>
    <t>Kaiser, Rosario and Pacheco</t>
  </si>
  <si>
    <t>North Alex</t>
  </si>
  <si>
    <t>(782)594-5308x52494</t>
  </si>
  <si>
    <t>brandonboyer@boyer.org</t>
  </si>
  <si>
    <t>93e6f8bDCb4D1AC</t>
  </si>
  <si>
    <t>Mccann LLC</t>
  </si>
  <si>
    <t>New Gracebury</t>
  </si>
  <si>
    <t>492-075-5960</t>
  </si>
  <si>
    <t>isaac73@hood.com</t>
  </si>
  <si>
    <t>B179dACDBCe4ABE</t>
  </si>
  <si>
    <t>Dougherty, Marsh and Webb</t>
  </si>
  <si>
    <t>East Dwayneport</t>
  </si>
  <si>
    <t>406.953.5159x27628</t>
  </si>
  <si>
    <t>lauragraham@cunningham.com</t>
  </si>
  <si>
    <t>0AFbFCB4ce11B3d</t>
  </si>
  <si>
    <t>Phillips Ltd</t>
  </si>
  <si>
    <t>Lake Spencerport</t>
  </si>
  <si>
    <t>556-206-5248x5864</t>
  </si>
  <si>
    <t>garrett41@baxter-booker.com</t>
  </si>
  <si>
    <t>09DEC4ABd858aDb</t>
  </si>
  <si>
    <t>Horton Group</t>
  </si>
  <si>
    <t>Connieburgh</t>
  </si>
  <si>
    <t>+1-959-362-3886x60181</t>
  </si>
  <si>
    <t>franklinshelly@graves.com</t>
  </si>
  <si>
    <t>61ffeEEcA2c6A33</t>
  </si>
  <si>
    <t>Coffey</t>
  </si>
  <si>
    <t>Lane-Parks</t>
  </si>
  <si>
    <t>East Claudiashire</t>
  </si>
  <si>
    <t>963.907.2012</t>
  </si>
  <si>
    <t>cynthia62@brock.com</t>
  </si>
  <si>
    <t>46cDc12FaAf0a6a</t>
  </si>
  <si>
    <t>Mack-Bass</t>
  </si>
  <si>
    <t>Maddoxberg</t>
  </si>
  <si>
    <t>261.150.6216</t>
  </si>
  <si>
    <t>walkervincent@hood.com</t>
  </si>
  <si>
    <t>38BB58C607f3aFF</t>
  </si>
  <si>
    <t>Alicia</t>
  </si>
  <si>
    <t>Walls LLC</t>
  </si>
  <si>
    <t>Atkinsonhaven</t>
  </si>
  <si>
    <t>(336)322-1892x7059</t>
  </si>
  <si>
    <t>stefaniegentry@conley-webb.com</t>
  </si>
  <si>
    <t>B8EF5fa82Cf2eE5</t>
  </si>
  <si>
    <t>Myers, Sexton and Leblanc</t>
  </si>
  <si>
    <t>Griffinton</t>
  </si>
  <si>
    <t>686-214-8507</t>
  </si>
  <si>
    <t>bsnyder@huff.com</t>
  </si>
  <si>
    <t>e8dCA474DDC5ADB</t>
  </si>
  <si>
    <t>Collier, Dean and Armstrong</t>
  </si>
  <si>
    <t>Port Hunterfort</t>
  </si>
  <si>
    <t>470.009.2801x45179</t>
  </si>
  <si>
    <t>stefanienielsen@warner.com</t>
  </si>
  <si>
    <t>F6D0f24eaD824aC</t>
  </si>
  <si>
    <t>Rice, Woodard and Rich</t>
  </si>
  <si>
    <t>Lake Ginamouth</t>
  </si>
  <si>
    <t>scantrell@mcclain.net</t>
  </si>
  <si>
    <t>4581DB97bE63646</t>
  </si>
  <si>
    <t>Page-Sosa</t>
  </si>
  <si>
    <t>South Judithview</t>
  </si>
  <si>
    <t>126.280.9489</t>
  </si>
  <si>
    <t>kweeks@hudson-vargas.info</t>
  </si>
  <si>
    <t>3f50Fe6E4C05edb</t>
  </si>
  <si>
    <t>Marsh-Sims</t>
  </si>
  <si>
    <t>Davebury</t>
  </si>
  <si>
    <t>+1-089-557-1139x93718</t>
  </si>
  <si>
    <t>katherinecolon@byrd-hickman.org</t>
  </si>
  <si>
    <t>0FE8eA68A3E2D0f</t>
  </si>
  <si>
    <t>Chambers, Mcguire and Obrien</t>
  </si>
  <si>
    <t>Schultzton</t>
  </si>
  <si>
    <t>425-835-8660</t>
  </si>
  <si>
    <t>wyatt03@keller.com</t>
  </si>
  <si>
    <t>39a7B5CDE5a5cD4</t>
  </si>
  <si>
    <t>Rodneyville</t>
  </si>
  <si>
    <t>001-978-143-0907x744</t>
  </si>
  <si>
    <t>jessicabecker@valentine.biz</t>
  </si>
  <si>
    <t>811db9628456AB7</t>
  </si>
  <si>
    <t>Frost, Irwin and Hood</t>
  </si>
  <si>
    <t>Russellshire</t>
  </si>
  <si>
    <t>348.556.5444x2436</t>
  </si>
  <si>
    <t>vrusso@andrews-henry.com</t>
  </si>
  <si>
    <t>1586F447E7E2C88</t>
  </si>
  <si>
    <t>Jonathan</t>
  </si>
  <si>
    <t>Robinson Inc</t>
  </si>
  <si>
    <t>Raymondton</t>
  </si>
  <si>
    <t>001-543-376-4039x834</t>
  </si>
  <si>
    <t>rangelrachael@carr.net</t>
  </si>
  <si>
    <t>Ccbe183eAEa6A6b</t>
  </si>
  <si>
    <t>Day, Fleming and Burnett</t>
  </si>
  <si>
    <t>Port Normanmouth</t>
  </si>
  <si>
    <t>619.040.8069x133</t>
  </si>
  <si>
    <t>ryandorsey@villegas.com</t>
  </si>
  <si>
    <t>8aadeCD2FA2B9Af</t>
  </si>
  <si>
    <t>Ho LLC</t>
  </si>
  <si>
    <t>Lake Melissahaven</t>
  </si>
  <si>
    <t>432.909.0882x25851</t>
  </si>
  <si>
    <t>hunter57@small-mathis.org</t>
  </si>
  <si>
    <t>506aAb3dEE3e7C9</t>
  </si>
  <si>
    <t>Mcintyre-Moran</t>
  </si>
  <si>
    <t>South Lukeside</t>
  </si>
  <si>
    <t>001-638-628-8930x88833</t>
  </si>
  <si>
    <t>sharondurham@ayala-mathews.com</t>
  </si>
  <si>
    <t>d03d0321A8DC6aD</t>
  </si>
  <si>
    <t>Sharp</t>
  </si>
  <si>
    <t>Hensley Inc</t>
  </si>
  <si>
    <t>Gomezview</t>
  </si>
  <si>
    <t>(101)802-6962x32896</t>
  </si>
  <si>
    <t>yskinner@barber.com</t>
  </si>
  <si>
    <t>2D87D4c98F1dc84</t>
  </si>
  <si>
    <t>Stanley-Mccarthy</t>
  </si>
  <si>
    <t>Jodiland</t>
  </si>
  <si>
    <t>001-944-715-5149x62983</t>
  </si>
  <si>
    <t>galvarado@vance.com</t>
  </si>
  <si>
    <t>Ad32EEeDdFD1E2C</t>
  </si>
  <si>
    <t>Kirk-Wolfe</t>
  </si>
  <si>
    <t>Prattside</t>
  </si>
  <si>
    <t>leblancleon@cobb.com</t>
  </si>
  <si>
    <t>a88f50a26639aC7</t>
  </si>
  <si>
    <t>Arroyo-Mejia</t>
  </si>
  <si>
    <t>Leslieland</t>
  </si>
  <si>
    <t>001-693-235-6846</t>
  </si>
  <si>
    <t>jeffsimpson@shannon-singh.biz</t>
  </si>
  <si>
    <t>fA8d3f90B787641</t>
  </si>
  <si>
    <t>Contreras-Bowers</t>
  </si>
  <si>
    <t>Rollinsport</t>
  </si>
  <si>
    <t>148.884.0565x0750</t>
  </si>
  <si>
    <t>wwilliams@khan.com</t>
  </si>
  <si>
    <t>58aFaBf0EA3b0e8</t>
  </si>
  <si>
    <t>Andrews Group</t>
  </si>
  <si>
    <t>Lake Dalemouth</t>
  </si>
  <si>
    <t>masonmelody@weeks.com</t>
  </si>
  <si>
    <t>fCdf35dcc0ba4F4</t>
  </si>
  <si>
    <t>Dylan</t>
  </si>
  <si>
    <t>Robles-Deleon</t>
  </si>
  <si>
    <t>(755)537-0900x019</t>
  </si>
  <si>
    <t>agreer@wolf.com</t>
  </si>
  <si>
    <t>6F9aCA7a4F014D1</t>
  </si>
  <si>
    <t>Grant-Barrera</t>
  </si>
  <si>
    <t>East Kyle</t>
  </si>
  <si>
    <t>+1-218-401-4412x281</t>
  </si>
  <si>
    <t>jordannavarro@moses.com</t>
  </si>
  <si>
    <t>Ca086b385F4D4Ca</t>
  </si>
  <si>
    <t>Cantrell Inc</t>
  </si>
  <si>
    <t>curtis31@cuevas.info</t>
  </si>
  <si>
    <t>743E069Ac5AEe8B</t>
  </si>
  <si>
    <t>Rollins Group</t>
  </si>
  <si>
    <t>Bettyton</t>
  </si>
  <si>
    <t>001-544-676-1642x779</t>
  </si>
  <si>
    <t>dfaulkner@hogan.com</t>
  </si>
  <si>
    <t>a1A7c5d6B086dBF</t>
  </si>
  <si>
    <t>Garrett, Fuentes and Olson</t>
  </si>
  <si>
    <t>Baldwinfort</t>
  </si>
  <si>
    <t>218.645.5150x16428</t>
  </si>
  <si>
    <t>shelleyleonard@carlson.net</t>
  </si>
  <si>
    <t>ff0305D6F63Def6</t>
  </si>
  <si>
    <t>Blair-Ho</t>
  </si>
  <si>
    <t>West Lindastad</t>
  </si>
  <si>
    <t>(351)589-4537x8920</t>
  </si>
  <si>
    <t>pinedakaren@herring.com</t>
  </si>
  <si>
    <t>F911D8Acb0fdaa6</t>
  </si>
  <si>
    <t>Harrison and Sons</t>
  </si>
  <si>
    <t>North Guymouth</t>
  </si>
  <si>
    <t>(157)994-5044</t>
  </si>
  <si>
    <t>dgilbert@stanton.biz</t>
  </si>
  <si>
    <t>8a1879E8dEfc7F8</t>
  </si>
  <si>
    <t>Johnston-Strickland</t>
  </si>
  <si>
    <t>Dennismouth</t>
  </si>
  <si>
    <t>208-423-8187</t>
  </si>
  <si>
    <t>matthewsmitchell@manning.net</t>
  </si>
  <si>
    <t>4ede9D5B2cD79bd</t>
  </si>
  <si>
    <t>Mckay PLC</t>
  </si>
  <si>
    <t>+1-007-507-9444x917</t>
  </si>
  <si>
    <t>dlowery@austin.com</t>
  </si>
  <si>
    <t>603D03Cbbe6bCc8</t>
  </si>
  <si>
    <t>Mendez Group</t>
  </si>
  <si>
    <t>Aaronstad</t>
  </si>
  <si>
    <t>001-743-500-9209x44898</t>
  </si>
  <si>
    <t>shawn19@lowery-burns.com</t>
  </si>
  <si>
    <t>eDcF9C03753e89a</t>
  </si>
  <si>
    <t>Schmitt, Mosley and York</t>
  </si>
  <si>
    <t>South Jesse</t>
  </si>
  <si>
    <t>459.154.4531</t>
  </si>
  <si>
    <t>bruceadams@russo-perry.org</t>
  </si>
  <si>
    <t>465bEeB7ed1B91d</t>
  </si>
  <si>
    <t>Sandoval and Sons</t>
  </si>
  <si>
    <t>Lake Norma</t>
  </si>
  <si>
    <t>shelby27@bowman.com</t>
  </si>
  <si>
    <t>A87d6D772BcBF59</t>
  </si>
  <si>
    <t>Freeman-Owens</t>
  </si>
  <si>
    <t>Glendafort</t>
  </si>
  <si>
    <t>(425)266-2541</t>
  </si>
  <si>
    <t>gilesdominic@kelley-kaufman.com</t>
  </si>
  <si>
    <t>6f5a4aae7d6A1Bf</t>
  </si>
  <si>
    <t>Sosa-Montgomery</t>
  </si>
  <si>
    <t>Mccannstad</t>
  </si>
  <si>
    <t>(664)624-3178</t>
  </si>
  <si>
    <t>derek70@richmond.com</t>
  </si>
  <si>
    <t>C8e8DD1dBD1Cc1B</t>
  </si>
  <si>
    <t>Fitzpatrick, Bernard and King</t>
  </si>
  <si>
    <t>Jordantown</t>
  </si>
  <si>
    <t>epratt@weaver-malone.com</t>
  </si>
  <si>
    <t>CDb3EB07DbdeCC5</t>
  </si>
  <si>
    <t>Gardner-Snow</t>
  </si>
  <si>
    <t>Lake Teresa</t>
  </si>
  <si>
    <t>001-813-861-1665x98901</t>
  </si>
  <si>
    <t>bjones@evans.com</t>
  </si>
  <si>
    <t>e3E846defcaC4Fa</t>
  </si>
  <si>
    <t>Faulkner-Novak</t>
  </si>
  <si>
    <t>Katrinaton</t>
  </si>
  <si>
    <t>071.074.5629</t>
  </si>
  <si>
    <t>markscaleb@diaz-roth.com</t>
  </si>
  <si>
    <t>33fb0b96A3Ce3Da</t>
  </si>
  <si>
    <t>Riley-Bell</t>
  </si>
  <si>
    <t>Calebfort</t>
  </si>
  <si>
    <t>967-979-2273</t>
  </si>
  <si>
    <t>stevensonalexis@eaton-flynn.com</t>
  </si>
  <si>
    <t>Fe9B4De4DC87d8a</t>
  </si>
  <si>
    <t>Welch Inc</t>
  </si>
  <si>
    <t>Cooperfurt</t>
  </si>
  <si>
    <t>(567)792-4538x39826</t>
  </si>
  <si>
    <t>pelliott@carlson-zhang.biz</t>
  </si>
  <si>
    <t>1f9B6Bc6fcC41bc</t>
  </si>
  <si>
    <t>Kennedy-Dalton</t>
  </si>
  <si>
    <t>Karinamouth</t>
  </si>
  <si>
    <t>261.770.3981x49432</t>
  </si>
  <si>
    <t>holmesdakota@compton-rogers.com</t>
  </si>
  <si>
    <t>f2eD20d3c60c5EE</t>
  </si>
  <si>
    <t>Herrera-Delgado</t>
  </si>
  <si>
    <t>Port Eugene</t>
  </si>
  <si>
    <t>001-794-726-1277x300</t>
  </si>
  <si>
    <t>vanessaking@harris.com</t>
  </si>
  <si>
    <t>aDf86eD21AEBA71</t>
  </si>
  <si>
    <t>Mayer and Sons</t>
  </si>
  <si>
    <t>Obrienville</t>
  </si>
  <si>
    <t>359.853.7181x080</t>
  </si>
  <si>
    <t>blake60@hurley.com</t>
  </si>
  <si>
    <t>D51b40267112fB9</t>
  </si>
  <si>
    <t>Beard</t>
  </si>
  <si>
    <t>Carpenter, Reid and Thornton</t>
  </si>
  <si>
    <t>North Megan</t>
  </si>
  <si>
    <t>+1-905-612-0020x639</t>
  </si>
  <si>
    <t>alvin02@allison-barker.com</t>
  </si>
  <si>
    <t>8d74C14Af95B74c</t>
  </si>
  <si>
    <t>Pacheco Group</t>
  </si>
  <si>
    <t>Hunterton</t>
  </si>
  <si>
    <t>607.867.7400</t>
  </si>
  <si>
    <t>reedruth@walker.net</t>
  </si>
  <si>
    <t>eDe45bf6aC8ADf2</t>
  </si>
  <si>
    <t>Deleon PLC</t>
  </si>
  <si>
    <t>Murillomouth</t>
  </si>
  <si>
    <t>+1-303-100-7355x72073</t>
  </si>
  <si>
    <t>lshea@davis.biz</t>
  </si>
  <si>
    <t>aAC0dEdc22BBa83</t>
  </si>
  <si>
    <t>Cole, Gibson and Duffy</t>
  </si>
  <si>
    <t>862-825-9146x0710</t>
  </si>
  <si>
    <t>vhammond@carrillo.com</t>
  </si>
  <si>
    <t>E325c8d31857cEf</t>
  </si>
  <si>
    <t>New Arthur</t>
  </si>
  <si>
    <t>dave21@dickson.com</t>
  </si>
  <si>
    <t>CadF3E4Af2ea92e</t>
  </si>
  <si>
    <t>Brennan, Fox and Horn</t>
  </si>
  <si>
    <t>Lake Lynn</t>
  </si>
  <si>
    <t>800-401-8785x595</t>
  </si>
  <si>
    <t>scarney@maynard.com</t>
  </si>
  <si>
    <t>da9189effC52064</t>
  </si>
  <si>
    <t>Acosta Group</t>
  </si>
  <si>
    <t>+1-321-533-5851x67019</t>
  </si>
  <si>
    <t>awest@bernard.com</t>
  </si>
  <si>
    <t>97B9A224fdeAedA</t>
  </si>
  <si>
    <t>Webb</t>
  </si>
  <si>
    <t>Ballard Group</t>
  </si>
  <si>
    <t>North Glendaton</t>
  </si>
  <si>
    <t>+1-626-914-6702x9060</t>
  </si>
  <si>
    <t>sanfordfranklin@esparza.com</t>
  </si>
  <si>
    <t>dDa8aC2Dd99a36F</t>
  </si>
  <si>
    <t>Houston and Sons</t>
  </si>
  <si>
    <t>Thompsonshire</t>
  </si>
  <si>
    <t>001-819-476-1530x727</t>
  </si>
  <si>
    <t>yrich@oconnor.net</t>
  </si>
  <si>
    <t>080d64e37586bDA</t>
  </si>
  <si>
    <t>Walsh-Bass</t>
  </si>
  <si>
    <t>Lake Joanna</t>
  </si>
  <si>
    <t>155.703.5825x06726</t>
  </si>
  <si>
    <t>kristiegarza@english.com</t>
  </si>
  <si>
    <t>b816EECEB9AEFF6</t>
  </si>
  <si>
    <t>Santiago-Baker</t>
  </si>
  <si>
    <t>South Jasmineshire</t>
  </si>
  <si>
    <t>343-761-4011</t>
  </si>
  <si>
    <t>kayleerodgers@leblanc.org</t>
  </si>
  <si>
    <t>0c7cE200C288D83</t>
  </si>
  <si>
    <t>Mills-Davila</t>
  </si>
  <si>
    <t>North Teresaburgh</t>
  </si>
  <si>
    <t>309-811-9174x03152</t>
  </si>
  <si>
    <t>riverscarmen@wyatt.com</t>
  </si>
  <si>
    <t>fFAf8F4Cfa2ecd9</t>
  </si>
  <si>
    <t>Oliver</t>
  </si>
  <si>
    <t>Long, Jarvis and Morse</t>
  </si>
  <si>
    <t>Lake Jillian</t>
  </si>
  <si>
    <t>001-389-211-4943</t>
  </si>
  <si>
    <t>elijah19@duarte.com</t>
  </si>
  <si>
    <t>59e3AfDeEd7aad0</t>
  </si>
  <si>
    <t>Ramos-Sullivan</t>
  </si>
  <si>
    <t>Coltonfurt</t>
  </si>
  <si>
    <t>863-560-4047x25104</t>
  </si>
  <si>
    <t>nina16@rodriguez-ruiz.net</t>
  </si>
  <si>
    <t>E7D74f12DeA75FF</t>
  </si>
  <si>
    <t>Craig</t>
  </si>
  <si>
    <t>Bowers-Cox</t>
  </si>
  <si>
    <t>North Sallymouth</t>
  </si>
  <si>
    <t>ybrady@gilbert.com</t>
  </si>
  <si>
    <t>bc12F82EAff157f</t>
  </si>
  <si>
    <t>Bailey, Dominguez and Bullock</t>
  </si>
  <si>
    <t>South Joeberg</t>
  </si>
  <si>
    <t>930.122.4682</t>
  </si>
  <si>
    <t>cruzjuan@waters.com</t>
  </si>
  <si>
    <t>5F2faA929AD5dC7</t>
  </si>
  <si>
    <t>Henderson-Vargas</t>
  </si>
  <si>
    <t>Shelleyville</t>
  </si>
  <si>
    <t>684.430.1980x01442</t>
  </si>
  <si>
    <t>gshort@mckay-garrison.com</t>
  </si>
  <si>
    <t>22FD8CFFeCDE7DF</t>
  </si>
  <si>
    <t>Rasmussen, Gallagher and Bowen</t>
  </si>
  <si>
    <t>Crawfordside</t>
  </si>
  <si>
    <t>+1-932-816-2581x7901</t>
  </si>
  <si>
    <t>ariasjuan@kim-collins.com</t>
  </si>
  <si>
    <t>f2bd6BEea14F3cC</t>
  </si>
  <si>
    <t>Luna-Frank</t>
  </si>
  <si>
    <t>South Tom</t>
  </si>
  <si>
    <t>961.188.6252x629</t>
  </si>
  <si>
    <t>dawn82@carey-richmond.com</t>
  </si>
  <si>
    <t>F0f5bC93b6eeC25</t>
  </si>
  <si>
    <t>Herman-Charles</t>
  </si>
  <si>
    <t>New Rebekah</t>
  </si>
  <si>
    <t>001-704-349-1816x51402</t>
  </si>
  <si>
    <t>costaivan@ferguson-stein.com</t>
  </si>
  <si>
    <t>5B5eA31634ACC14</t>
  </si>
  <si>
    <t>Goodman, Ramirez and Lutz</t>
  </si>
  <si>
    <t>South Carmenmouth</t>
  </si>
  <si>
    <t>+1-813-302-8094x1479</t>
  </si>
  <si>
    <t>samuel71@summers-ford.com</t>
  </si>
  <si>
    <t>60D03A0a3F0da9a</t>
  </si>
  <si>
    <t>Hayden Group</t>
  </si>
  <si>
    <t>Mariochester</t>
  </si>
  <si>
    <t>001-611-182-2027x81638</t>
  </si>
  <si>
    <t>jhuynh@kane.com</t>
  </si>
  <si>
    <t>3aBe7dd22e1ecD6</t>
  </si>
  <si>
    <t>Marshall, Bell and Hooper</t>
  </si>
  <si>
    <t>North Amanda</t>
  </si>
  <si>
    <t>(790)258-2066</t>
  </si>
  <si>
    <t>bobbywilcox@hamilton.com</t>
  </si>
  <si>
    <t>bca8c61e80D02A4</t>
  </si>
  <si>
    <t>Dominguez-Ward</t>
  </si>
  <si>
    <t>Watersfurt</t>
  </si>
  <si>
    <t>001-883-762-3211</t>
  </si>
  <si>
    <t>chrisrich@obrien-hawkins.info</t>
  </si>
  <si>
    <t>eAD9fF7cad2c49d</t>
  </si>
  <si>
    <t>Knox</t>
  </si>
  <si>
    <t>Mcbride-Donaldson</t>
  </si>
  <si>
    <t>New Chloe</t>
  </si>
  <si>
    <t>+1-660-444-1591x303</t>
  </si>
  <si>
    <t>anaray@morales-fuentes.info</t>
  </si>
  <si>
    <t>FB358C9e5bC0E12</t>
  </si>
  <si>
    <t>Ramos, Bryant and Goodwin</t>
  </si>
  <si>
    <t>West Shane</t>
  </si>
  <si>
    <t>001-911-744-0581</t>
  </si>
  <si>
    <t>haguirre@cherry.com</t>
  </si>
  <si>
    <t>8e2Cb63f4FA05B8</t>
  </si>
  <si>
    <t>Jones-Davenport</t>
  </si>
  <si>
    <t>West Rodneyhaven</t>
  </si>
  <si>
    <t>001-036-819-8375</t>
  </si>
  <si>
    <t>terri08@donovan.com</t>
  </si>
  <si>
    <t>9931eB23F1CdDC9</t>
  </si>
  <si>
    <t>Haas Ltd</t>
  </si>
  <si>
    <t>Lake Rodney</t>
  </si>
  <si>
    <t>397.535.8713x219</t>
  </si>
  <si>
    <t>alexa93@love.net</t>
  </si>
  <si>
    <t>Cc2b9aFfAE3cF6f</t>
  </si>
  <si>
    <t>Fernandez, Watson and Dougherty</t>
  </si>
  <si>
    <t>Cassidystad</t>
  </si>
  <si>
    <t>453.824.1525x97586</t>
  </si>
  <si>
    <t>tristanschultz@ruiz.info</t>
  </si>
  <si>
    <t>aBAfDAF3CA90EC2</t>
  </si>
  <si>
    <t>Roach-Anthony</t>
  </si>
  <si>
    <t>Chamberston</t>
  </si>
  <si>
    <t>+1-098-965-7583x4101</t>
  </si>
  <si>
    <t>katie06@greene-pham.com</t>
  </si>
  <si>
    <t>55e6738Ecc5fDe0</t>
  </si>
  <si>
    <t>Beltran-Kemp</t>
  </si>
  <si>
    <t>Yvonnehaven</t>
  </si>
  <si>
    <t>(572)145-0929</t>
  </si>
  <si>
    <t>strongfelicia@morris-kennedy.com</t>
  </si>
  <si>
    <t>0A0EFB6DDB9EB59</t>
  </si>
  <si>
    <t>Zhang-Mcconnell</t>
  </si>
  <si>
    <t>Reynoldschester</t>
  </si>
  <si>
    <t>christinabass@glenn.com</t>
  </si>
  <si>
    <t>dFb4Bfeac0FF3Fb</t>
  </si>
  <si>
    <t>Lindsey-Howard</t>
  </si>
  <si>
    <t>West Ernesthaven</t>
  </si>
  <si>
    <t>whitney64@woodard.org</t>
  </si>
  <si>
    <t>56aef1a60a6dABc</t>
  </si>
  <si>
    <t>Conley Group</t>
  </si>
  <si>
    <t>Joyland</t>
  </si>
  <si>
    <t>001-584-206-9175x38198</t>
  </si>
  <si>
    <t>aimee25@franklin-bentley.biz</t>
  </si>
  <si>
    <t>8cAF34a0F7eac6c</t>
  </si>
  <si>
    <t>Andersen-Maddox</t>
  </si>
  <si>
    <t>East Duanehaven</t>
  </si>
  <si>
    <t>001-166-741-2472x3472</t>
  </si>
  <si>
    <t>omar29@mcneil.com</t>
  </si>
  <si>
    <t>81d3bA3fC7CDA8C</t>
  </si>
  <si>
    <t>Suttonland</t>
  </si>
  <si>
    <t>marisa33@richardson-tate.com</t>
  </si>
  <si>
    <t>2824dc9febf3f1D</t>
  </si>
  <si>
    <t>Dudley PLC</t>
  </si>
  <si>
    <t>East Ruth</t>
  </si>
  <si>
    <t>+1-320-209-7880x276</t>
  </si>
  <si>
    <t>kristi14@york.com</t>
  </si>
  <si>
    <t>74dEEbe0CFB7E85</t>
  </si>
  <si>
    <t>Berg-Crane</t>
  </si>
  <si>
    <t>Mcneilburgh</t>
  </si>
  <si>
    <t>(449)630-0712x064</t>
  </si>
  <si>
    <t>breanna29@lucero-hunt.com</t>
  </si>
  <si>
    <t>7ADcFb7bc7D1663</t>
  </si>
  <si>
    <t>Blair, Vazquez and Hurst</t>
  </si>
  <si>
    <t>Devonmouth</t>
  </si>
  <si>
    <t>324-726-7199x738</t>
  </si>
  <si>
    <t>dianedickson@jimenez.com</t>
  </si>
  <si>
    <t>678c8c023Bd920d</t>
  </si>
  <si>
    <t>Gill-Shelton</t>
  </si>
  <si>
    <t>East Coltonchester</t>
  </si>
  <si>
    <t>+1-227-416-4955x2331</t>
  </si>
  <si>
    <t>charlotte56@shelton-rivers.com</t>
  </si>
  <si>
    <t>b3dc68DBaE110BE</t>
  </si>
  <si>
    <t>Strong Ltd</t>
  </si>
  <si>
    <t>Bonniestad</t>
  </si>
  <si>
    <t>(933)662-9273x5553</t>
  </si>
  <si>
    <t>friley@ryan.biz</t>
  </si>
  <si>
    <t>2DB500eb3a0DE4A</t>
  </si>
  <si>
    <t>Mack, Tanner and Dickerson</t>
  </si>
  <si>
    <t>Port Bryan</t>
  </si>
  <si>
    <t>050.730.7165x30697</t>
  </si>
  <si>
    <t>irwinchelsey@berg.biz</t>
  </si>
  <si>
    <t>A81492Ad5F9AcdF</t>
  </si>
  <si>
    <t>Milesfurt</t>
  </si>
  <si>
    <t>+1-291-825-2658x78214</t>
  </si>
  <si>
    <t>brucemary@hayden.com</t>
  </si>
  <si>
    <t>9E13f2c2a68E9d1</t>
  </si>
  <si>
    <t>Wiggins, Ashley and Flowers</t>
  </si>
  <si>
    <t>West Arianafurt</t>
  </si>
  <si>
    <t>355.434.1546x7779</t>
  </si>
  <si>
    <t>coffeyroberto@gross.org</t>
  </si>
  <si>
    <t>849E8AF7D48dA2c</t>
  </si>
  <si>
    <t>Juan</t>
  </si>
  <si>
    <t>Skinner PLC</t>
  </si>
  <si>
    <t>West Brucebury</t>
  </si>
  <si>
    <t>(855)565-8753x49134</t>
  </si>
  <si>
    <t>alecbrooks@huang-tate.com</t>
  </si>
  <si>
    <t>65EbC9707a2E4a1</t>
  </si>
  <si>
    <t>Pierce-Perez</t>
  </si>
  <si>
    <t>001-563-077-9293</t>
  </si>
  <si>
    <t>harringtonmarisa@proctor.com</t>
  </si>
  <si>
    <t>F5f264c481eaE1d</t>
  </si>
  <si>
    <t>Jarvis-Fox</t>
  </si>
  <si>
    <t>Port Martin</t>
  </si>
  <si>
    <t>001-046-462-6677x29915</t>
  </si>
  <si>
    <t>ritapage@webb.com</t>
  </si>
  <si>
    <t>8cF0b6cd2E93c00</t>
  </si>
  <si>
    <t>Prince and Sons</t>
  </si>
  <si>
    <t>Mcphersonborough</t>
  </si>
  <si>
    <t>671.671.1993</t>
  </si>
  <si>
    <t>lynnpacheco@lloyd.com</t>
  </si>
  <si>
    <t>d2e4F8EEEFD262C</t>
  </si>
  <si>
    <t>Ray and Sons</t>
  </si>
  <si>
    <t>Courtneyside</t>
  </si>
  <si>
    <t>930.939.6176</t>
  </si>
  <si>
    <t>pbishop@grant.com</t>
  </si>
  <si>
    <t>2Ea64a27cDd5eA7</t>
  </si>
  <si>
    <t>Huang, Huynh and Medina</t>
  </si>
  <si>
    <t>New Sheila</t>
  </si>
  <si>
    <t>timothymorton@fields.biz</t>
  </si>
  <si>
    <t>Fd1aC693903c1f6</t>
  </si>
  <si>
    <t>Graves</t>
  </si>
  <si>
    <t>Munoz-Porter</t>
  </si>
  <si>
    <t>East Isabella</t>
  </si>
  <si>
    <t>+1-556-142-6704x4473</t>
  </si>
  <si>
    <t>fisherchristian@delgado.net</t>
  </si>
  <si>
    <t>04ea8cfaB87DcDb</t>
  </si>
  <si>
    <t>Brown-Clarke</t>
  </si>
  <si>
    <t>Lake Natalieshire</t>
  </si>
  <si>
    <t>+1-657-187-9332x05942</t>
  </si>
  <si>
    <t>sblevins@villarreal.com</t>
  </si>
  <si>
    <t>B67f0bC593dE9e4</t>
  </si>
  <si>
    <t>Marks Group</t>
  </si>
  <si>
    <t>South Jacob</t>
  </si>
  <si>
    <t>567-513-3075</t>
  </si>
  <si>
    <t>dennis88@francis.com</t>
  </si>
  <si>
    <t>B31c210B2D05ed0</t>
  </si>
  <si>
    <t>Castillo Group</t>
  </si>
  <si>
    <t>Sierraburgh</t>
  </si>
  <si>
    <t>vbates@tate-walls.com</t>
  </si>
  <si>
    <t>4effbb015B8BD82</t>
  </si>
  <si>
    <t>Roberts PLC</t>
  </si>
  <si>
    <t>Hardinburgh</t>
  </si>
  <si>
    <t>+1-075-245-2014x4298</t>
  </si>
  <si>
    <t>caseysydney@clark.com</t>
  </si>
  <si>
    <t>5FD087094D61F20</t>
  </si>
  <si>
    <t>Krueger-Holland</t>
  </si>
  <si>
    <t>Philipton</t>
  </si>
  <si>
    <t>+1-759-880-4716x3322</t>
  </si>
  <si>
    <t>charleneabbott@mcintosh.biz</t>
  </si>
  <si>
    <t>83bfC38Cc08BbF7</t>
  </si>
  <si>
    <t>Melendez-Holden</t>
  </si>
  <si>
    <t>New Mistyburgh</t>
  </si>
  <si>
    <t>347-170-8284</t>
  </si>
  <si>
    <t>alan49@andrews-yang.org</t>
  </si>
  <si>
    <t>FE5c66EBEb3bBF4</t>
  </si>
  <si>
    <t>Jenkins, Lozano and Houston</t>
  </si>
  <si>
    <t>South Anthony</t>
  </si>
  <si>
    <t>028-735-7323</t>
  </si>
  <si>
    <t>alec26@proctor.com</t>
  </si>
  <si>
    <t>5faDDad87B098f7</t>
  </si>
  <si>
    <t>Nguyen-Ryan</t>
  </si>
  <si>
    <t>(738)353-2672x25311</t>
  </si>
  <si>
    <t>xpham@banks.com</t>
  </si>
  <si>
    <t>14Ff4b63A2fecF4</t>
  </si>
  <si>
    <t>Lin LLC</t>
  </si>
  <si>
    <t>West Diamondview</t>
  </si>
  <si>
    <t>583-835-8064x3404</t>
  </si>
  <si>
    <t>ohaney@fields.org</t>
  </si>
  <si>
    <t>8d32c2fcD809843</t>
  </si>
  <si>
    <t>Montoya, Hensley and Bush</t>
  </si>
  <si>
    <t>Valerieville</t>
  </si>
  <si>
    <t>216-956-5845</t>
  </si>
  <si>
    <t>cdunlap@woodward.com</t>
  </si>
  <si>
    <t>bdd60975F95e13f</t>
  </si>
  <si>
    <t>Mckenzie, Chase and Ortega</t>
  </si>
  <si>
    <t>Warrenbury</t>
  </si>
  <si>
    <t>920-459-2372x04493</t>
  </si>
  <si>
    <t>scase@krueger-ali.com</t>
  </si>
  <si>
    <t>8F0BfBe3D4CD58d</t>
  </si>
  <si>
    <t>Gould Inc</t>
  </si>
  <si>
    <t>Mcintoshside</t>
  </si>
  <si>
    <t>(205)510-1583x90532</t>
  </si>
  <si>
    <t>pachecoevan@lopez.com</t>
  </si>
  <si>
    <t>3d50150d02477c6</t>
  </si>
  <si>
    <t>Tucker-Bonilla</t>
  </si>
  <si>
    <t>Kristinetown</t>
  </si>
  <si>
    <t>699.545.4978</t>
  </si>
  <si>
    <t>mirandadennis@strickland-burnett.net</t>
  </si>
  <si>
    <t>fAae57eb4aa316c</t>
  </si>
  <si>
    <t>Cox, Blevins and Savage</t>
  </si>
  <si>
    <t>Georgeborough</t>
  </si>
  <si>
    <t>(521)658-8500x26417</t>
  </si>
  <si>
    <t>sylviafernandez@murillo.org</t>
  </si>
  <si>
    <t>aECaF271AdE58AD</t>
  </si>
  <si>
    <t>Stuart PLC</t>
  </si>
  <si>
    <t>Martinport</t>
  </si>
  <si>
    <t>887.189.7045x15148</t>
  </si>
  <si>
    <t>tabitha76@goodwin-ware.net</t>
  </si>
  <si>
    <t>A8d84178dAA908d</t>
  </si>
  <si>
    <t>Mccarthy</t>
  </si>
  <si>
    <t>Gray Group</t>
  </si>
  <si>
    <t>East Evan</t>
  </si>
  <si>
    <t>(121)424-4751x2621</t>
  </si>
  <si>
    <t>jenkinsmason@haley.com</t>
  </si>
  <si>
    <t>41FB63B1bcA71F6</t>
  </si>
  <si>
    <t>Lopez, Oneal and Giles</t>
  </si>
  <si>
    <t>Marcoberg</t>
  </si>
  <si>
    <t>001-037-345-2027x37133</t>
  </si>
  <si>
    <t>meredith21@mills.org</t>
  </si>
  <si>
    <t>D3eAf74eb27fa9f</t>
  </si>
  <si>
    <t>Mckinney-Ellison</t>
  </si>
  <si>
    <t>Omarstad</t>
  </si>
  <si>
    <t>(429)122-3142x9309</t>
  </si>
  <si>
    <t>derrick42@evans.info</t>
  </si>
  <si>
    <t>6E4cC7efA8baaf5</t>
  </si>
  <si>
    <t>Ayers-Hopkins</t>
  </si>
  <si>
    <t>cabbott@pierce.com</t>
  </si>
  <si>
    <t>afe2C0C71D31209</t>
  </si>
  <si>
    <t>Clements</t>
  </si>
  <si>
    <t>Wood-Murillo</t>
  </si>
  <si>
    <t>North Darrylton</t>
  </si>
  <si>
    <t>115-702-9505x922</t>
  </si>
  <si>
    <t>shortjasmine@gamble.org</t>
  </si>
  <si>
    <t>ed6F250BBf1b87F</t>
  </si>
  <si>
    <t>Sylvia</t>
  </si>
  <si>
    <t>Lloyd</t>
  </si>
  <si>
    <t>Dodson-Byrd</t>
  </si>
  <si>
    <t>South Debraview</t>
  </si>
  <si>
    <t>+1-272-752-2243x833</t>
  </si>
  <si>
    <t>barbaraaustin@webb.com</t>
  </si>
  <si>
    <t>09cc751fF83BE5e</t>
  </si>
  <si>
    <t>Bartlett and Sons</t>
  </si>
  <si>
    <t>Lake Cliffordstad</t>
  </si>
  <si>
    <t>001-474-746-0361</t>
  </si>
  <si>
    <t>gmorales@bauer.com</t>
  </si>
  <si>
    <t>4126aEFff163e5c</t>
  </si>
  <si>
    <t>Cruz Group</t>
  </si>
  <si>
    <t>South Alectown</t>
  </si>
  <si>
    <t>001-219-201-4395x00010</t>
  </si>
  <si>
    <t>candace32@jensen-bullock.com</t>
  </si>
  <si>
    <t>6D9bF63d3DA044d</t>
  </si>
  <si>
    <t>West-Cohen</t>
  </si>
  <si>
    <t>Cohenbury</t>
  </si>
  <si>
    <t>258.775.2611</t>
  </si>
  <si>
    <t>houstonnathaniel@deleon.org</t>
  </si>
  <si>
    <t>d83A31462C8dd34</t>
  </si>
  <si>
    <t>Huber-Ewing</t>
  </si>
  <si>
    <t>Port Cindy</t>
  </si>
  <si>
    <t>833.648.6982x4982</t>
  </si>
  <si>
    <t>frederickstark@mcintyre-wang.biz</t>
  </si>
  <si>
    <t>0507bEE6705B1Be</t>
  </si>
  <si>
    <t>Hall PLC</t>
  </si>
  <si>
    <t>Curtisshire</t>
  </si>
  <si>
    <t>339.659.9922</t>
  </si>
  <si>
    <t>millsariana@vincent-pittman.com</t>
  </si>
  <si>
    <t>DA33E4eb08D82e1</t>
  </si>
  <si>
    <t>New Kimhaven</t>
  </si>
  <si>
    <t>+1-961-127-5291x1401</t>
  </si>
  <si>
    <t>sharonfreeman@atkinson.net</t>
  </si>
  <si>
    <t>CC9EFA9ead50cc4</t>
  </si>
  <si>
    <t>Gutierrez Inc</t>
  </si>
  <si>
    <t>Brianberg</t>
  </si>
  <si>
    <t>007.226.0077x178</t>
  </si>
  <si>
    <t>jwhitehead@gamble-hatfield.com</t>
  </si>
  <si>
    <t>f7Ad0BBbbBa05dC</t>
  </si>
  <si>
    <t>Lowery-Avila</t>
  </si>
  <si>
    <t>Lake Russellland</t>
  </si>
  <si>
    <t>007.052.4018</t>
  </si>
  <si>
    <t>whobbs@atkins-pruitt.com</t>
  </si>
  <si>
    <t>A35A5CdBE8168b2</t>
  </si>
  <si>
    <t>Orr-James</t>
  </si>
  <si>
    <t>Houstonborough</t>
  </si>
  <si>
    <t>+1-110-196-0828x66952</t>
  </si>
  <si>
    <t>jackhicks@henry-blackwell.com</t>
  </si>
  <si>
    <t>dfD2d1faCa759df</t>
  </si>
  <si>
    <t>Fitzgerald, Love and Carson</t>
  </si>
  <si>
    <t>Douglasfurt</t>
  </si>
  <si>
    <t>001-100-468-9813x653</t>
  </si>
  <si>
    <t>norrisgabriel@holt.com</t>
  </si>
  <si>
    <t>ce24B24fe544a83</t>
  </si>
  <si>
    <t>Ferguson, Schroeder and Roach</t>
  </si>
  <si>
    <t>Shawnstad</t>
  </si>
  <si>
    <t>131.316.1562x044</t>
  </si>
  <si>
    <t>audrey02@bowers.com</t>
  </si>
  <si>
    <t>Ee40F4dbAD2C1b3</t>
  </si>
  <si>
    <t>Estes, Hodge and Best</t>
  </si>
  <si>
    <t>East Ravenview</t>
  </si>
  <si>
    <t>431.572.7801x293</t>
  </si>
  <si>
    <t>henrycoffey@wagner.net</t>
  </si>
  <si>
    <t>4Aa0DeFBCfFbADe</t>
  </si>
  <si>
    <t>Ali, Wells and Blanchard</t>
  </si>
  <si>
    <t>Copelandland</t>
  </si>
  <si>
    <t>(480)293-6769x305</t>
  </si>
  <si>
    <t>zortega@cannon.info</t>
  </si>
  <si>
    <t>f41dF8Fd2aF69d5</t>
  </si>
  <si>
    <t>Hendrix, Meyers and Braun</t>
  </si>
  <si>
    <t>North Albertborough</t>
  </si>
  <si>
    <t>351.505.8558x6249</t>
  </si>
  <si>
    <t>camachooscar@clark.com</t>
  </si>
  <si>
    <t>4d9c154a6FBB4d9</t>
  </si>
  <si>
    <t>Ayers Ltd</t>
  </si>
  <si>
    <t>rileydave@johns.info</t>
  </si>
  <si>
    <t>5bbB2caA615b33c</t>
  </si>
  <si>
    <t>Oconnor</t>
  </si>
  <si>
    <t>001-048-723-5763x010</t>
  </si>
  <si>
    <t>arielschroeder@heath.com</t>
  </si>
  <si>
    <t>923C0eEC7aa5F0B</t>
  </si>
  <si>
    <t>Reynolds LLC</t>
  </si>
  <si>
    <t>North Yolanda</t>
  </si>
  <si>
    <t>934-011-5932x05296</t>
  </si>
  <si>
    <t>donnashannon@stokes-blevins.biz</t>
  </si>
  <si>
    <t>EceFB65BD36e2bD</t>
  </si>
  <si>
    <t>Quinn Group</t>
  </si>
  <si>
    <t>Wilkinshaven</t>
  </si>
  <si>
    <t>+1-770-176-0071x68309</t>
  </si>
  <si>
    <t>villegasjerome@cisneros.com</t>
  </si>
  <si>
    <t>Cde0069a9554Da9</t>
  </si>
  <si>
    <t>Eaton Inc</t>
  </si>
  <si>
    <t>Joyceville</t>
  </si>
  <si>
    <t>uvazquez@briggs.biz</t>
  </si>
  <si>
    <t>FaE1D17e7fC1dc8</t>
  </si>
  <si>
    <t>Barrera-May</t>
  </si>
  <si>
    <t>Wendybury</t>
  </si>
  <si>
    <t>jim48@bernard.com</t>
  </si>
  <si>
    <t>E3D5B6ee13A76eE</t>
  </si>
  <si>
    <t>Mcfarland, Boyle and Bender</t>
  </si>
  <si>
    <t>Rickberg</t>
  </si>
  <si>
    <t>478.634.2906x2672</t>
  </si>
  <si>
    <t>kaylee69@george-gilmore.com</t>
  </si>
  <si>
    <t>101a9f2F128dbef</t>
  </si>
  <si>
    <t>Daniel, Giles and Wise</t>
  </si>
  <si>
    <t>Port Timothy</t>
  </si>
  <si>
    <t>753-716-4210x537</t>
  </si>
  <si>
    <t>jaywilkinson@roy.com</t>
  </si>
  <si>
    <t>f838D73a1AcA4dd</t>
  </si>
  <si>
    <t>Reilly, Andrews and Roman</t>
  </si>
  <si>
    <t>Matthewsville</t>
  </si>
  <si>
    <t>466.697.1387x099</t>
  </si>
  <si>
    <t>jackson10@suarez.info</t>
  </si>
  <si>
    <t>D1ffc455BE1ab2e</t>
  </si>
  <si>
    <t>Bowman Group</t>
  </si>
  <si>
    <t>Boyertown</t>
  </si>
  <si>
    <t>+1-143-738-0008x66426</t>
  </si>
  <si>
    <t>omeyer@ali.com</t>
  </si>
  <si>
    <t>7ffdc6cfcB8bEf6</t>
  </si>
  <si>
    <t>Julian</t>
  </si>
  <si>
    <t>Gross Inc</t>
  </si>
  <si>
    <t>Greerside</t>
  </si>
  <si>
    <t>001-099-171-6423x5891</t>
  </si>
  <si>
    <t>qrobles@robbins.info</t>
  </si>
  <si>
    <t>eE322ffA75afC89</t>
  </si>
  <si>
    <t>Jennings, Mullen and Robbins</t>
  </si>
  <si>
    <t>New Mikayla</t>
  </si>
  <si>
    <t>(584)537-5519</t>
  </si>
  <si>
    <t>javier60@hendricks.com</t>
  </si>
  <si>
    <t>fA5FF5fbE098ea7</t>
  </si>
  <si>
    <t>Hurst-Hatfield</t>
  </si>
  <si>
    <t>North Duaneport</t>
  </si>
  <si>
    <t>+1-297-625-1797x302</t>
  </si>
  <si>
    <t>andrewyoder@powers.com</t>
  </si>
  <si>
    <t>15f4FAF78D4db6f</t>
  </si>
  <si>
    <t>Newton-Moody</t>
  </si>
  <si>
    <t>North Kara</t>
  </si>
  <si>
    <t>+1-931-571-4784x36862</t>
  </si>
  <si>
    <t>madison64@caldwell.com</t>
  </si>
  <si>
    <t>49c9b3729D9040E</t>
  </si>
  <si>
    <t>Beck-Horn</t>
  </si>
  <si>
    <t>Lake Williamview</t>
  </si>
  <si>
    <t>(747)560-0698x96034</t>
  </si>
  <si>
    <t>lucas26@livingston.biz</t>
  </si>
  <si>
    <t>575AE57b2ad64c3</t>
  </si>
  <si>
    <t>Guzman LLC</t>
  </si>
  <si>
    <t>Skinnerton</t>
  </si>
  <si>
    <t>warrenerik@horn.biz</t>
  </si>
  <si>
    <t>87D7420354C5dC0</t>
  </si>
  <si>
    <t>Jefferson, Moon and Hogan</t>
  </si>
  <si>
    <t>Lake Stacy</t>
  </si>
  <si>
    <t>(560)462-2868x0863</t>
  </si>
  <si>
    <t>vcox@medina-daugherty.com</t>
  </si>
  <si>
    <t>1eaF40D3aDb4551</t>
  </si>
  <si>
    <t>Flynn Inc</t>
  </si>
  <si>
    <t>Rickyberg</t>
  </si>
  <si>
    <t>(058)336-2304</t>
  </si>
  <si>
    <t>warrencoleman@compton.com</t>
  </si>
  <si>
    <t>29E25A66Df915b1</t>
  </si>
  <si>
    <t>Richards, Guzman and Ayers</t>
  </si>
  <si>
    <t>East Lydiafurt</t>
  </si>
  <si>
    <t>060.413.9154</t>
  </si>
  <si>
    <t>sierradowns@brown.net</t>
  </si>
  <si>
    <t>b9Be8b78fdc6855</t>
  </si>
  <si>
    <t>Lozano-Copeland</t>
  </si>
  <si>
    <t>Jeremyfort</t>
  </si>
  <si>
    <t>001-587-273-8752x75427</t>
  </si>
  <si>
    <t>jillianbooker@mills.com</t>
  </si>
  <si>
    <t>ebbFccF9776b1C5</t>
  </si>
  <si>
    <t>Hampton Inc</t>
  </si>
  <si>
    <t>Trevinoview</t>
  </si>
  <si>
    <t>hannahbranch@miranda.org</t>
  </si>
  <si>
    <t>bFdD0b5D6Be5Ee4</t>
  </si>
  <si>
    <t>Esparza, Andersen and Lawson</t>
  </si>
  <si>
    <t>Laceyfurt</t>
  </si>
  <si>
    <t>352.638.6484</t>
  </si>
  <si>
    <t>rbentley@spears.com</t>
  </si>
  <si>
    <t>93eb5Bf642f92A7</t>
  </si>
  <si>
    <t>Underwood-Dean</t>
  </si>
  <si>
    <t>Mcbridestad</t>
  </si>
  <si>
    <t>+1-745-836-3629x35271</t>
  </si>
  <si>
    <t>selena52@richard.info</t>
  </si>
  <si>
    <t>FFD36b8448435a7</t>
  </si>
  <si>
    <t>Larson, Huynh and Lee</t>
  </si>
  <si>
    <t>Coreybury</t>
  </si>
  <si>
    <t>(984)872-1351x1168</t>
  </si>
  <si>
    <t>howellmorgan@greene.info</t>
  </si>
  <si>
    <t>cCdfaCc7961eEC7</t>
  </si>
  <si>
    <t>Duncan, Douglas and Cross</t>
  </si>
  <si>
    <t>Lake Sheila</t>
  </si>
  <si>
    <t>175.447.8626</t>
  </si>
  <si>
    <t>khantricia@fields.com</t>
  </si>
  <si>
    <t>3932C8cbB30Ed0a</t>
  </si>
  <si>
    <t>Avila Ltd</t>
  </si>
  <si>
    <t>Osborneview</t>
  </si>
  <si>
    <t>802.899.7840x51231</t>
  </si>
  <si>
    <t>prattbryan@mack.com</t>
  </si>
  <si>
    <t>6b2Ba7d88bDdA21</t>
  </si>
  <si>
    <t>Steele, Garner and Valenzuela</t>
  </si>
  <si>
    <t>West Danielle</t>
  </si>
  <si>
    <t>584-794-1794</t>
  </si>
  <si>
    <t>fieldsjoanna@cantu.com</t>
  </si>
  <si>
    <t>35F1d7ACF1E98ee</t>
  </si>
  <si>
    <t>Omar</t>
  </si>
  <si>
    <t>Meyers-Braun</t>
  </si>
  <si>
    <t>isaiahduarte@buck.net</t>
  </si>
  <si>
    <t>bF1a8C40ECc7a69</t>
  </si>
  <si>
    <t>Villegas-French</t>
  </si>
  <si>
    <t>Peggyton</t>
  </si>
  <si>
    <t>098.076.1930x394</t>
  </si>
  <si>
    <t>boydariel@brennan.com</t>
  </si>
  <si>
    <t>C9966eCAbd5F1AC</t>
  </si>
  <si>
    <t>Rowland-Grant</t>
  </si>
  <si>
    <t>Choistad</t>
  </si>
  <si>
    <t>+1-405-353-1742x608</t>
  </si>
  <si>
    <t>davidmorris@tran.biz</t>
  </si>
  <si>
    <t>BF1d01C90A54dE7</t>
  </si>
  <si>
    <t>North Rhondaborough</t>
  </si>
  <si>
    <t>christine16@anderson.biz</t>
  </si>
  <si>
    <t>5Cf3dD6b28B7006</t>
  </si>
  <si>
    <t>Marshall-Wilkinson</t>
  </si>
  <si>
    <t>Wileyside</t>
  </si>
  <si>
    <t>dfarrell@holden.info</t>
  </si>
  <si>
    <t>ffB8FB3589eEd0b</t>
  </si>
  <si>
    <t>Meyer LLC</t>
  </si>
  <si>
    <t>Frederickberg</t>
  </si>
  <si>
    <t>(758)520-8553x85407</t>
  </si>
  <si>
    <t>jennyjefferson@choi.info</t>
  </si>
  <si>
    <t>ADed0c1b093d89A</t>
  </si>
  <si>
    <t>Malone-Spencer</t>
  </si>
  <si>
    <t>North Anneside</t>
  </si>
  <si>
    <t>+1-360-806-1215x49288</t>
  </si>
  <si>
    <t>darrenlynch@leblanc-lewis.biz</t>
  </si>
  <si>
    <t>1b8bd557eeccBb4</t>
  </si>
  <si>
    <t>Ewing Ltd</t>
  </si>
  <si>
    <t>Port Sarah</t>
  </si>
  <si>
    <t>001-517-749-7294x896</t>
  </si>
  <si>
    <t>lowerygeoffrey@owen-robbins.net</t>
  </si>
  <si>
    <t>7D0cE91963E42Ec</t>
  </si>
  <si>
    <t>Carterfort</t>
  </si>
  <si>
    <t>362-807-9323</t>
  </si>
  <si>
    <t>duane54@klein-savage.org</t>
  </si>
  <si>
    <t>Df3E1f93B7B5be7</t>
  </si>
  <si>
    <t>Sexton-Tucker</t>
  </si>
  <si>
    <t>Lake Devin</t>
  </si>
  <si>
    <t>(485)161-5482x606</t>
  </si>
  <si>
    <t>darin35@edwards.com</t>
  </si>
  <si>
    <t>DCA6cFefcbd8e58</t>
  </si>
  <si>
    <t>Cooley-Campbell</t>
  </si>
  <si>
    <t>East Sonya</t>
  </si>
  <si>
    <t>001-441-104-7842</t>
  </si>
  <si>
    <t>cruzolivia@prince.biz</t>
  </si>
  <si>
    <t>32625aFEdBf4f62</t>
  </si>
  <si>
    <t>Mccarthy, Mcpherson and Randall</t>
  </si>
  <si>
    <t>North Joycestad</t>
  </si>
  <si>
    <t>(445)751-4103</t>
  </si>
  <si>
    <t>joannwise@meadows.biz</t>
  </si>
  <si>
    <t>ef968C34824a798</t>
  </si>
  <si>
    <t>Lake Mindy</t>
  </si>
  <si>
    <t>127.286.1543x951</t>
  </si>
  <si>
    <t>jo58@hanson.com</t>
  </si>
  <si>
    <t>1c98Da1cbab2Ff9</t>
  </si>
  <si>
    <t>Mathis-Mckee</t>
  </si>
  <si>
    <t>East Tara</t>
  </si>
  <si>
    <t>001-699-245-3788x9827</t>
  </si>
  <si>
    <t>plindsey@ballard-case.info</t>
  </si>
  <si>
    <t>1C4B0BfBDe9f77c</t>
  </si>
  <si>
    <t>Meadows-Fitzpatrick</t>
  </si>
  <si>
    <t>Jaredstad</t>
  </si>
  <si>
    <t>790-809-6196x3115</t>
  </si>
  <si>
    <t>haleygabriella@roth-nixon.net</t>
  </si>
  <si>
    <t>EacdbFBC2D60aB1</t>
  </si>
  <si>
    <t>Nelson-Adams</t>
  </si>
  <si>
    <t>Wangborough</t>
  </si>
  <si>
    <t>267-817-8381</t>
  </si>
  <si>
    <t>qhuber@webster.com</t>
  </si>
  <si>
    <t>5eCa666ecDdBD51</t>
  </si>
  <si>
    <t>Woods Ltd</t>
  </si>
  <si>
    <t>Kentfurt</t>
  </si>
  <si>
    <t>129-845-6622</t>
  </si>
  <si>
    <t>angelmosley@norris-garrett.com</t>
  </si>
  <si>
    <t>FBC86d9B2Cd7F15</t>
  </si>
  <si>
    <t>Washington-Ball</t>
  </si>
  <si>
    <t>Cindyview</t>
  </si>
  <si>
    <t>(046)740-1340x9169</t>
  </si>
  <si>
    <t>valenzueladustin@duncan.net</t>
  </si>
  <si>
    <t>b58f2D9DeB0FD9e</t>
  </si>
  <si>
    <t>Rojas, Hanna and Richard</t>
  </si>
  <si>
    <t>East Harry</t>
  </si>
  <si>
    <t>(756)069-5183x0677</t>
  </si>
  <si>
    <t>allisonpeck@gentry.com</t>
  </si>
  <si>
    <t>af6D924AABa015e</t>
  </si>
  <si>
    <t>Padilla-Christensen</t>
  </si>
  <si>
    <t>North Gailstad</t>
  </si>
  <si>
    <t>644-777-2962x94107</t>
  </si>
  <si>
    <t>mwhitney@haley-morton.net</t>
  </si>
  <si>
    <t>BEB593136e76a70</t>
  </si>
  <si>
    <t>Hurst-Diaz</t>
  </si>
  <si>
    <t>New Triciaburgh</t>
  </si>
  <si>
    <t>+1-426-109-4752x514</t>
  </si>
  <si>
    <t>adriennenguyen@buck.com</t>
  </si>
  <si>
    <t>Eedaa2Cf4efa503</t>
  </si>
  <si>
    <t>Crosby, Bates and Conrad</t>
  </si>
  <si>
    <t>530-197-5883x65749</t>
  </si>
  <si>
    <t>jim59@townsend.info</t>
  </si>
  <si>
    <t>7DdA048afAc78bE</t>
  </si>
  <si>
    <t>Glover-Petty</t>
  </si>
  <si>
    <t>West Elizabethburgh</t>
  </si>
  <si>
    <t>378-739-2381</t>
  </si>
  <si>
    <t>simpsontanner@murray.biz</t>
  </si>
  <si>
    <t>D4e86cFdDb63413</t>
  </si>
  <si>
    <t>Clements-Pace</t>
  </si>
  <si>
    <t>North Hectormouth</t>
  </si>
  <si>
    <t>868.638.4119x88208</t>
  </si>
  <si>
    <t>dmoyer@johns.com</t>
  </si>
  <si>
    <t>d64aAa813DebAb4</t>
  </si>
  <si>
    <t>Munoz-Dorsey</t>
  </si>
  <si>
    <t>Palmerchester</t>
  </si>
  <si>
    <t>+1-740-942-7761x95649</t>
  </si>
  <si>
    <t>glen96@greer.info</t>
  </si>
  <si>
    <t>be4f53D0ed6aa57</t>
  </si>
  <si>
    <t>Collins-Obrien</t>
  </si>
  <si>
    <t>Lake Sherritown</t>
  </si>
  <si>
    <t>(667)691-9385</t>
  </si>
  <si>
    <t>herbertphelps@reid.com</t>
  </si>
  <si>
    <t>fFd1Cd01F444c5B</t>
  </si>
  <si>
    <t>Abbott Group</t>
  </si>
  <si>
    <t>Lake Moniquebury</t>
  </si>
  <si>
    <t>085-178-0746</t>
  </si>
  <si>
    <t>ferrellhayley@mccoy.biz</t>
  </si>
  <si>
    <t>3cBb4ef80f50f64</t>
  </si>
  <si>
    <t>Mckenzie Inc</t>
  </si>
  <si>
    <t>Ralphborough</t>
  </si>
  <si>
    <t>416.142.8154x7807</t>
  </si>
  <si>
    <t>williamsonfernando@meyers.com</t>
  </si>
  <si>
    <t>8f3acF81847CBEc</t>
  </si>
  <si>
    <t>Berry</t>
  </si>
  <si>
    <t>Suarez Ltd</t>
  </si>
  <si>
    <t>South Joy</t>
  </si>
  <si>
    <t>267-619-7485</t>
  </si>
  <si>
    <t>belinda66@cain.info</t>
  </si>
  <si>
    <t>Fb445762eAfFCec</t>
  </si>
  <si>
    <t>Harper-Holt</t>
  </si>
  <si>
    <t>Dustinburgh</t>
  </si>
  <si>
    <t>manngregg@blankenship.com</t>
  </si>
  <si>
    <t>b5988BAea396458</t>
  </si>
  <si>
    <t>Hines PLC</t>
  </si>
  <si>
    <t>Fostermouth</t>
  </si>
  <si>
    <t>715.900.6400x3228</t>
  </si>
  <si>
    <t>kaitlynstevenson@crane.info</t>
  </si>
  <si>
    <t>55ccE335EaAD335</t>
  </si>
  <si>
    <t>Hughes-Steele</t>
  </si>
  <si>
    <t>alex34@barajas.com</t>
  </si>
  <si>
    <t>A70fcbC0Af58085</t>
  </si>
  <si>
    <t>Howe, Bowman and Wallace</t>
  </si>
  <si>
    <t>604-575-9747x72770</t>
  </si>
  <si>
    <t>gpratt@rivas.biz</t>
  </si>
  <si>
    <t>EF2ae2Fc40fBAef</t>
  </si>
  <si>
    <t>Kennedy Ltd</t>
  </si>
  <si>
    <t>Alejandroton</t>
  </si>
  <si>
    <t>342-750-6258x604</t>
  </si>
  <si>
    <t>lauren40@chaney-delacruz.org</t>
  </si>
  <si>
    <t>23C14E030BDCE52</t>
  </si>
  <si>
    <t>Harding-Logan</t>
  </si>
  <si>
    <t>Melodyhaven</t>
  </si>
  <si>
    <t>(513)927-6251</t>
  </si>
  <si>
    <t>tammie24@jones-pruitt.com</t>
  </si>
  <si>
    <t>fcfe25172EED2b8</t>
  </si>
  <si>
    <t>Mclean-Ramirez</t>
  </si>
  <si>
    <t>Port Kristine</t>
  </si>
  <si>
    <t>+1-017-356-3419x69739</t>
  </si>
  <si>
    <t>donald13@salas-klein.com</t>
  </si>
  <si>
    <t>FCC4E2AaF36C084</t>
  </si>
  <si>
    <t>Haynes, Barber and Cortez</t>
  </si>
  <si>
    <t>Jefffurt</t>
  </si>
  <si>
    <t>001-119-428-6132</t>
  </si>
  <si>
    <t>monique02@wong.net</t>
  </si>
  <si>
    <t>C63a4C5e8Ef1eE9</t>
  </si>
  <si>
    <t>Bowen Inc</t>
  </si>
  <si>
    <t>Rochamouth</t>
  </si>
  <si>
    <t>nmontoya@watts.info</t>
  </si>
  <si>
    <t>083E212Babb5CaC</t>
  </si>
  <si>
    <t>Gallagher, Small and Mcguire</t>
  </si>
  <si>
    <t>Garyton</t>
  </si>
  <si>
    <t>001-777-207-2397x10879</t>
  </si>
  <si>
    <t>marygross@nguyen.info</t>
  </si>
  <si>
    <t>FbBDaFb4B4E71Ac</t>
  </si>
  <si>
    <t>Whitehead Group</t>
  </si>
  <si>
    <t>West Katelynview</t>
  </si>
  <si>
    <t>jackson51@edwards-hale.com</t>
  </si>
  <si>
    <t>42a7A7feEfFA7Db</t>
  </si>
  <si>
    <t>Nelson</t>
  </si>
  <si>
    <t>Richards LLC</t>
  </si>
  <si>
    <t>Lake Philip</t>
  </si>
  <si>
    <t>306-302-8917</t>
  </si>
  <si>
    <t>frostautumn@sandoval-molina.com</t>
  </si>
  <si>
    <t>Ddaed446bBefDbd</t>
  </si>
  <si>
    <t>Vazquez</t>
  </si>
  <si>
    <t>Hinton-Abbott</t>
  </si>
  <si>
    <t>Jaredmouth</t>
  </si>
  <si>
    <t>291.621.7200x74949</t>
  </si>
  <si>
    <t>belindahuffman@fritz.com</t>
  </si>
  <si>
    <t>c7FE37C2b87dC2A</t>
  </si>
  <si>
    <t>Rodgers, Graham and Henson</t>
  </si>
  <si>
    <t>Hardingside</t>
  </si>
  <si>
    <t>(427)277-5365x584</t>
  </si>
  <si>
    <t>rquinn@macias.biz</t>
  </si>
  <si>
    <t>c6E0fcBebfbd29C</t>
  </si>
  <si>
    <t>Marshall, Herman and Boyle</t>
  </si>
  <si>
    <t>Prestonmouth</t>
  </si>
  <si>
    <t>013-641-6467</t>
  </si>
  <si>
    <t>mccartydillon@hinton-bruce.com</t>
  </si>
  <si>
    <t>3eeEafAaE0E89Dc</t>
  </si>
  <si>
    <t>Lozanoland</t>
  </si>
  <si>
    <t>604.649.1724x21371</t>
  </si>
  <si>
    <t>gmora@mcgrath.net</t>
  </si>
  <si>
    <t>1aB92f532B21cea</t>
  </si>
  <si>
    <t>Bentley-Berger</t>
  </si>
  <si>
    <t>Kellyton</t>
  </si>
  <si>
    <t>stoneandre@proctor.biz</t>
  </si>
  <si>
    <t>6f33e0E021C7C72</t>
  </si>
  <si>
    <t>Barrett-Benton</t>
  </si>
  <si>
    <t>Glennchester</t>
  </si>
  <si>
    <t>001-876-047-1095x734</t>
  </si>
  <si>
    <t>cherrytami@everett-alexander.net</t>
  </si>
  <si>
    <t>eeeBFd34dc0cdcc</t>
  </si>
  <si>
    <t>Horne-Garza</t>
  </si>
  <si>
    <t>West Rosshaven</t>
  </si>
  <si>
    <t>(710)476-9083x1381</t>
  </si>
  <si>
    <t>nicolas09@harvey-richards.com</t>
  </si>
  <si>
    <t>2d7d4aCdDc4D10e</t>
  </si>
  <si>
    <t>Madden-Burnett</t>
  </si>
  <si>
    <t>Yorkbury</t>
  </si>
  <si>
    <t>+1-337-342-1441x880</t>
  </si>
  <si>
    <t>gabriel17@bauer.org</t>
  </si>
  <si>
    <t>88eD74b3aFbEfaC</t>
  </si>
  <si>
    <t>Haynes and Sons</t>
  </si>
  <si>
    <t>Jordanfurt</t>
  </si>
  <si>
    <t>(696)179-9985x711</t>
  </si>
  <si>
    <t>rachelperry@short-costa.com</t>
  </si>
  <si>
    <t>0F4A11a64a3eb31</t>
  </si>
  <si>
    <t>Gates, Wiley and Mckee</t>
  </si>
  <si>
    <t>Port Marcport</t>
  </si>
  <si>
    <t>740.506.5049x31295</t>
  </si>
  <si>
    <t>gabriella85@cannon.com</t>
  </si>
  <si>
    <t>7D07A123cDaebfB</t>
  </si>
  <si>
    <t>Wong PLC</t>
  </si>
  <si>
    <t>Port Kiara</t>
  </si>
  <si>
    <t>(363)202-6090x16483</t>
  </si>
  <si>
    <t>mistyluna@maldonado-roberts.com</t>
  </si>
  <si>
    <t>83Fe5bde1eCd27a</t>
  </si>
  <si>
    <t>Estrada-Haas</t>
  </si>
  <si>
    <t>Erikastad</t>
  </si>
  <si>
    <t>+1-287-107-8024x9488</t>
  </si>
  <si>
    <t>imorrison@mcconnell-bauer.com</t>
  </si>
  <si>
    <t>eECEfa2B5C9Fe48</t>
  </si>
  <si>
    <t>Pugh-Brennan</t>
  </si>
  <si>
    <t>South Paigefurt</t>
  </si>
  <si>
    <t>001-023-286-4712x8119</t>
  </si>
  <si>
    <t>paynebenjamin@schwartz.biz</t>
  </si>
  <si>
    <t>3A0AbFFB99A3ACB</t>
  </si>
  <si>
    <t>Branch, Pittman and Vaughn</t>
  </si>
  <si>
    <t>Molinahaven</t>
  </si>
  <si>
    <t>destinybullock@avila.com</t>
  </si>
  <si>
    <t>fEbD9DF696e83E4</t>
  </si>
  <si>
    <t>Rodgers-Gilbert</t>
  </si>
  <si>
    <t>Hendersonmouth</t>
  </si>
  <si>
    <t>741.664.5984x79479</t>
  </si>
  <si>
    <t>lcarson@schmitt.biz</t>
  </si>
  <si>
    <t>FDa1b21fe9b9EB0</t>
  </si>
  <si>
    <t>Pitts</t>
  </si>
  <si>
    <t>Blackburn, Keith and Carlson</t>
  </si>
  <si>
    <t>Port Daniellebury</t>
  </si>
  <si>
    <t>wyatt59@george-kennedy.com</t>
  </si>
  <si>
    <t>5e835cb625CfCeD</t>
  </si>
  <si>
    <t>Rosario Inc</t>
  </si>
  <si>
    <t>Port Kaitlyn</t>
  </si>
  <si>
    <t>(758)988-7140x04211</t>
  </si>
  <si>
    <t>tammiegonzales@gill-bowen.biz</t>
  </si>
  <si>
    <t>bbf46abB7D7DF3F</t>
  </si>
  <si>
    <t>Newton-Chase</t>
  </si>
  <si>
    <t>West Preston</t>
  </si>
  <si>
    <t>+1-496-537-5768x74388</t>
  </si>
  <si>
    <t>gatesdebra@richards.org</t>
  </si>
  <si>
    <t>bbE9C0B6e5ff0DF</t>
  </si>
  <si>
    <t>Avery LLC</t>
  </si>
  <si>
    <t>Grimeschester</t>
  </si>
  <si>
    <t>454-651-8146x4008</t>
  </si>
  <si>
    <t>xcobb@trujillo.com</t>
  </si>
  <si>
    <t>8a4d8eFE2F552D8</t>
  </si>
  <si>
    <t>Pittman-Ford</t>
  </si>
  <si>
    <t>Allenfort</t>
  </si>
  <si>
    <t>001-460-635-8606x35366</t>
  </si>
  <si>
    <t>houstonyolanda@aguirre.net</t>
  </si>
  <si>
    <t>c4DeaD0959D7C06</t>
  </si>
  <si>
    <t>Yoder PLC</t>
  </si>
  <si>
    <t>East Sherrimouth</t>
  </si>
  <si>
    <t>+1-640-963-8076x2409</t>
  </si>
  <si>
    <t>bhester@lin.com</t>
  </si>
  <si>
    <t>3011adBC97dC143</t>
  </si>
  <si>
    <t>Cowan-Bray</t>
  </si>
  <si>
    <t>Shepardview</t>
  </si>
  <si>
    <t>+1-042-073-9603x491</t>
  </si>
  <si>
    <t>avilacarolyn@aguirre.com</t>
  </si>
  <si>
    <t>d8cee1cC8A1C6Fb</t>
  </si>
  <si>
    <t>Francis-Gay</t>
  </si>
  <si>
    <t>New Derek</t>
  </si>
  <si>
    <t>(697)408-1785x316</t>
  </si>
  <si>
    <t>micheal14@wells.com</t>
  </si>
  <si>
    <t>edc646126B41eb6</t>
  </si>
  <si>
    <t>Woods-Vincent</t>
  </si>
  <si>
    <t>East Alejandro</t>
  </si>
  <si>
    <t>+1-601-346-0717x3603</t>
  </si>
  <si>
    <t>popematthew@foley.com</t>
  </si>
  <si>
    <t>C1E9Abf3AF2Ae02</t>
  </si>
  <si>
    <t>Fields-Hodge</t>
  </si>
  <si>
    <t>Pughborough</t>
  </si>
  <si>
    <t>159-009-8051</t>
  </si>
  <si>
    <t>troberson@soto.com</t>
  </si>
  <si>
    <t>Bf3B8dE1B93A6d4</t>
  </si>
  <si>
    <t>Joyce and Sons</t>
  </si>
  <si>
    <t>Vasquezview</t>
  </si>
  <si>
    <t>(583)317-8474x33992</t>
  </si>
  <si>
    <t>mcmahonerika@benjamin-warren.com</t>
  </si>
  <si>
    <t>f8FA5cbb5BD2E54</t>
  </si>
  <si>
    <t>Velez, Moreno and Heath</t>
  </si>
  <si>
    <t>Port Gabrielaside</t>
  </si>
  <si>
    <t>+1-410-210-3269x990</t>
  </si>
  <si>
    <t>brentchapman@wu-freeman.net</t>
  </si>
  <si>
    <t>A7cAd49d9E61Ac4</t>
  </si>
  <si>
    <t>Brewer</t>
  </si>
  <si>
    <t>Richmond Group</t>
  </si>
  <si>
    <t>001-760-552-9834</t>
  </si>
  <si>
    <t>hooperfernando@lloyd.com</t>
  </si>
  <si>
    <t>bA829972bFc6fc9</t>
  </si>
  <si>
    <t>Gonzales, Woods and Allen</t>
  </si>
  <si>
    <t>Lynnshire</t>
  </si>
  <si>
    <t>(602)498-0740</t>
  </si>
  <si>
    <t>marshmonica@madden-charles.info</t>
  </si>
  <si>
    <t>6b86dEADBadfEb1</t>
  </si>
  <si>
    <t>Fry-Chung</t>
  </si>
  <si>
    <t>New Tanyaton</t>
  </si>
  <si>
    <t>857-043-4246x917</t>
  </si>
  <si>
    <t>darin53@tucker-meyers.net</t>
  </si>
  <si>
    <t>B5fdfe80E372FDb</t>
  </si>
  <si>
    <t>Chan-Moss</t>
  </si>
  <si>
    <t>Meghanbury</t>
  </si>
  <si>
    <t>800-871-5945x25805</t>
  </si>
  <si>
    <t>andreabaldwin@shaw-harrell.com</t>
  </si>
  <si>
    <t>5Da583a3aA4aCBA</t>
  </si>
  <si>
    <t>Simpson-King</t>
  </si>
  <si>
    <t>Cookland</t>
  </si>
  <si>
    <t>001-075-643-4986x728</t>
  </si>
  <si>
    <t>ellen38@rush.com</t>
  </si>
  <si>
    <t>cfC51Eb78eBbc9d</t>
  </si>
  <si>
    <t>Barker Ltd</t>
  </si>
  <si>
    <t>Loganside</t>
  </si>
  <si>
    <t>jeanette03@mitchell-blevins.org</t>
  </si>
  <si>
    <t>25C7833cD3782C1</t>
  </si>
  <si>
    <t>Alvarado, Alexander and Stanley</t>
  </si>
  <si>
    <t>Pamelafurt</t>
  </si>
  <si>
    <t>oday@mccann.org</t>
  </si>
  <si>
    <t>bFedD64adf4C5Bc</t>
  </si>
  <si>
    <t>Nathan</t>
  </si>
  <si>
    <t>Hanson-Calhoun</t>
  </si>
  <si>
    <t>East Tim</t>
  </si>
  <si>
    <t>001-489-853-1900x21332</t>
  </si>
  <si>
    <t>rhorton@harrison.net</t>
  </si>
  <si>
    <t>e4C0A6B675B3E0c</t>
  </si>
  <si>
    <t>Ewing, Potter and Townsend</t>
  </si>
  <si>
    <t>South Levi</t>
  </si>
  <si>
    <t>711.936.3917x01274</t>
  </si>
  <si>
    <t>alisha76@foster.biz</t>
  </si>
  <si>
    <t>AdC8B0f05fecE4C</t>
  </si>
  <si>
    <t>George-Spencer</t>
  </si>
  <si>
    <t>North Kaitlinburgh</t>
  </si>
  <si>
    <t>766.556.6971x354</t>
  </si>
  <si>
    <t>cassidy19@marshall-mckenzie.com</t>
  </si>
  <si>
    <t>4cA2AFff4CB33eF</t>
  </si>
  <si>
    <t>Abigail</t>
  </si>
  <si>
    <t>Stark, Schmidt and Lucero</t>
  </si>
  <si>
    <t>Alfredchester</t>
  </si>
  <si>
    <t>430-523-3977x7451</t>
  </si>
  <si>
    <t>pedroknox@kent.com</t>
  </si>
  <si>
    <t>4fA018fb372a8EF</t>
  </si>
  <si>
    <t>Bennett-Mcfarland</t>
  </si>
  <si>
    <t>Lake Yvette</t>
  </si>
  <si>
    <t>001-998-883-6818x3196</t>
  </si>
  <si>
    <t>haneysonia@petersen.info</t>
  </si>
  <si>
    <t>dD3e50df682dA1C</t>
  </si>
  <si>
    <t>Huber-Chandler</t>
  </si>
  <si>
    <t>Faithville</t>
  </si>
  <si>
    <t>151-568-8608</t>
  </si>
  <si>
    <t>msingh@rubio.com</t>
  </si>
  <si>
    <t>0eD7Cc1F849CD62</t>
  </si>
  <si>
    <t>Atkins LLC</t>
  </si>
  <si>
    <t>Boydfort</t>
  </si>
  <si>
    <t>767.724.5099x68495</t>
  </si>
  <si>
    <t>pittmangerald@miller.com</t>
  </si>
  <si>
    <t>e83cf24520FBeb8</t>
  </si>
  <si>
    <t>Pollard PLC</t>
  </si>
  <si>
    <t>Port Patty</t>
  </si>
  <si>
    <t>(298)153-8238x130</t>
  </si>
  <si>
    <t>caseyjuarez@hale.com</t>
  </si>
  <si>
    <t>2d2CaE9aaDebCcA</t>
  </si>
  <si>
    <t>Bernard, Kidd and Maldonado</t>
  </si>
  <si>
    <t>North Stephaniefurt</t>
  </si>
  <si>
    <t>001-331-768-2677x2949</t>
  </si>
  <si>
    <t>abernard@perkins.org</t>
  </si>
  <si>
    <t>CF5EDe060e5fCA5</t>
  </si>
  <si>
    <t>Blanchard, Davis and Khan</t>
  </si>
  <si>
    <t>Joanport</t>
  </si>
  <si>
    <t>+1-478-663-0978x6910</t>
  </si>
  <si>
    <t>michael46@rosales.biz</t>
  </si>
  <si>
    <t>5DFeEaDE4CAa019</t>
  </si>
  <si>
    <t>Lawrence-Sweeney</t>
  </si>
  <si>
    <t>Kellytown</t>
  </si>
  <si>
    <t>allenbuck@vazquez.biz</t>
  </si>
  <si>
    <t>2497DfA1EbF2dec</t>
  </si>
  <si>
    <t>Robbins-Patrick</t>
  </si>
  <si>
    <t>New Normanhaven</t>
  </si>
  <si>
    <t>isaiah21@cantrell.com</t>
  </si>
  <si>
    <t>c7Ff4269Dad0642</t>
  </si>
  <si>
    <t>York-Hayden</t>
  </si>
  <si>
    <t>Sheliastad</t>
  </si>
  <si>
    <t>179-155-8734</t>
  </si>
  <si>
    <t>lestercory@schwartz.org</t>
  </si>
  <si>
    <t>a767e55C67eb8f6</t>
  </si>
  <si>
    <t>Dominguez and Sons</t>
  </si>
  <si>
    <t>West Noah</t>
  </si>
  <si>
    <t>431-051-3939x587</t>
  </si>
  <si>
    <t>rosalesdarrell@wang.info</t>
  </si>
  <si>
    <t>8b019Fc206f7601</t>
  </si>
  <si>
    <t>Jacobson, Curtis and Montgomery</t>
  </si>
  <si>
    <t>Leviburgh</t>
  </si>
  <si>
    <t>+1-333-869-4717x79570</t>
  </si>
  <si>
    <t>huertarandy@burnett.com</t>
  </si>
  <si>
    <t>C4ccFC3c6E255ea</t>
  </si>
  <si>
    <t>Cody</t>
  </si>
  <si>
    <t>Sutton Inc</t>
  </si>
  <si>
    <t>Ibarraside</t>
  </si>
  <si>
    <t>faulknerleroy@morton.com</t>
  </si>
  <si>
    <t>afe3Dd2df8dBc9d</t>
  </si>
  <si>
    <t>Melton Group</t>
  </si>
  <si>
    <t>Feliciastad</t>
  </si>
  <si>
    <t>211-754-7827x4048</t>
  </si>
  <si>
    <t>tkelly@chaney-decker.org</t>
  </si>
  <si>
    <t>CaF3696521b1Ec9</t>
  </si>
  <si>
    <t>Alvarez, Harper and Haynes</t>
  </si>
  <si>
    <t>Galvanstad</t>
  </si>
  <si>
    <t>+1-278-463-7269x9152</t>
  </si>
  <si>
    <t>nichole69@hodge-boyd.biz</t>
  </si>
  <si>
    <t>5eCB0c0fc9e3B15</t>
  </si>
  <si>
    <t>Young, Garner and Hull</t>
  </si>
  <si>
    <t>East Shawna</t>
  </si>
  <si>
    <t>(703)152-4500x2127</t>
  </si>
  <si>
    <t>qkramer@browning.com</t>
  </si>
  <si>
    <t>d6b82c7FFA07DAD</t>
  </si>
  <si>
    <t>Glover and Sons</t>
  </si>
  <si>
    <t>East Sheila</t>
  </si>
  <si>
    <t>889.041.8991</t>
  </si>
  <si>
    <t>jerrydean@oneal.com</t>
  </si>
  <si>
    <t>B97ed75eACCf993</t>
  </si>
  <si>
    <t>Hays</t>
  </si>
  <si>
    <t>Rose, Cortez and Valdez</t>
  </si>
  <si>
    <t>Mckeeside</t>
  </si>
  <si>
    <t>+1-625-747-8241x94626</t>
  </si>
  <si>
    <t>awu@russell.com</t>
  </si>
  <si>
    <t>36CEe6bC3bC0864</t>
  </si>
  <si>
    <t>Odonnell, Howe and Navarro</t>
  </si>
  <si>
    <t>Fritzland</t>
  </si>
  <si>
    <t>115.162.7693x34665</t>
  </si>
  <si>
    <t>zgarrison@gilbert.biz</t>
  </si>
  <si>
    <t>045ACDE7B2c6f7f</t>
  </si>
  <si>
    <t>Avery, Larson and Weber</t>
  </si>
  <si>
    <t>Daleview</t>
  </si>
  <si>
    <t>676-402-9608</t>
  </si>
  <si>
    <t>bobby62@cochran.com</t>
  </si>
  <si>
    <t>cC244d59b1fcBB1</t>
  </si>
  <si>
    <t>Meadows-Barajas</t>
  </si>
  <si>
    <t>Clarencefort</t>
  </si>
  <si>
    <t>001-272-259-7835x15109</t>
  </si>
  <si>
    <t>espinozachloe@whitehead-watkins.info</t>
  </si>
  <si>
    <t>aF294aE75f4fe3c</t>
  </si>
  <si>
    <t>Reese-Hale</t>
  </si>
  <si>
    <t>Cesarchester</t>
  </si>
  <si>
    <t>001-985-857-3866x1896</t>
  </si>
  <si>
    <t>newtonjeffery@crane.com</t>
  </si>
  <si>
    <t>5F929CC62eeDFBf</t>
  </si>
  <si>
    <t>Taylor-Kirk</t>
  </si>
  <si>
    <t>North Dwaynehaven</t>
  </si>
  <si>
    <t>001-964-002-0304x490</t>
  </si>
  <si>
    <t>wendyferrell@bauer-graham.com</t>
  </si>
  <si>
    <t>aa59377Df120fF5</t>
  </si>
  <si>
    <t>Carlson, Bowers and Galvan</t>
  </si>
  <si>
    <t>Kristinaport</t>
  </si>
  <si>
    <t>129.057.9163x007</t>
  </si>
  <si>
    <t>jackwatkins@turner-singleton.com</t>
  </si>
  <si>
    <t>1bC1BF42ef9fFA0</t>
  </si>
  <si>
    <t>Dougherty Inc</t>
  </si>
  <si>
    <t>North Brianna</t>
  </si>
  <si>
    <t>(432)016-6156</t>
  </si>
  <si>
    <t>angel80@cortez-galvan.biz</t>
  </si>
  <si>
    <t>74ff44FDA78e9FE</t>
  </si>
  <si>
    <t>Turner-Bell</t>
  </si>
  <si>
    <t>North Jaclyn</t>
  </si>
  <si>
    <t>001-616-754-8104x119</t>
  </si>
  <si>
    <t>philip59@watson-rocha.com</t>
  </si>
  <si>
    <t>aa83eFC5EbF7706</t>
  </si>
  <si>
    <t>Darylstad</t>
  </si>
  <si>
    <t>001-409-803-3534x584</t>
  </si>
  <si>
    <t>martinjo@singh-spears.biz</t>
  </si>
  <si>
    <t>f9f5D3dCb425E5a</t>
  </si>
  <si>
    <t>Sheppard LLC</t>
  </si>
  <si>
    <t>Lake Dana</t>
  </si>
  <si>
    <t>(353)073-4038x9352</t>
  </si>
  <si>
    <t>nicholas70@short-leonard.com</t>
  </si>
  <si>
    <t>5778EEEd2d6f23c</t>
  </si>
  <si>
    <t>Lake Zoe</t>
  </si>
  <si>
    <t>(450)574-4151x9756</t>
  </si>
  <si>
    <t>judithmcgee@farmer.info</t>
  </si>
  <si>
    <t>5a92768EE067db8</t>
  </si>
  <si>
    <t>Frazier Ltd</t>
  </si>
  <si>
    <t>West Walter</t>
  </si>
  <si>
    <t>+1-206-337-7450x7746</t>
  </si>
  <si>
    <t>brittanywarren@orr-lane.com</t>
  </si>
  <si>
    <t>4B27EC39Ab83D9E</t>
  </si>
  <si>
    <t>Dunn, Conley and Elliott</t>
  </si>
  <si>
    <t>Port Vincentberg</t>
  </si>
  <si>
    <t>alejandro04@riggs.org</t>
  </si>
  <si>
    <t>A5dedAeEf108aAd</t>
  </si>
  <si>
    <t>Sandoval</t>
  </si>
  <si>
    <t>Stanton-Leach</t>
  </si>
  <si>
    <t>Hollyland</t>
  </si>
  <si>
    <t>001-704-627-0165x4560</t>
  </si>
  <si>
    <t>edwinrogers@zamora.info</t>
  </si>
  <si>
    <t>C05fd16Bf9Ca3E3</t>
  </si>
  <si>
    <t>Lambert-Stewart</t>
  </si>
  <si>
    <t>East Michael</t>
  </si>
  <si>
    <t>001-154-850-1653x858</t>
  </si>
  <si>
    <t>turnerlucas@yang-cameron.net</t>
  </si>
  <si>
    <t>eb8a292F27CCF4b</t>
  </si>
  <si>
    <t>Gentry-Shelton</t>
  </si>
  <si>
    <t>Tonichester</t>
  </si>
  <si>
    <t>(716)645-1696</t>
  </si>
  <si>
    <t>lorrainekaufman@reid.com</t>
  </si>
  <si>
    <t>17f1B041b0bc58B</t>
  </si>
  <si>
    <t>Mathis PLC</t>
  </si>
  <si>
    <t>South Mariah</t>
  </si>
  <si>
    <t>001-774-583-0062x287</t>
  </si>
  <si>
    <t>qburke@alvarado.com</t>
  </si>
  <si>
    <t>BAf22D8FEFe1Cac</t>
  </si>
  <si>
    <t>Cook</t>
  </si>
  <si>
    <t>West Darius</t>
  </si>
  <si>
    <t>+1-028-972-8580x0939</t>
  </si>
  <si>
    <t>klandry@sellers-fields.biz</t>
  </si>
  <si>
    <t>803579cd2cDDCb6</t>
  </si>
  <si>
    <t>Sherman-Harding</t>
  </si>
  <si>
    <t>West Julieville</t>
  </si>
  <si>
    <t>001-582-709-1361</t>
  </si>
  <si>
    <t>morganroberts@tran.com</t>
  </si>
  <si>
    <t>825e0B3FA7FBa23</t>
  </si>
  <si>
    <t>Jacobs</t>
  </si>
  <si>
    <t>Camacho, Howe and Schultz</t>
  </si>
  <si>
    <t>South Joanna</t>
  </si>
  <si>
    <t>(276)209-8733x73692</t>
  </si>
  <si>
    <t>aaronrasmussen@spears.biz</t>
  </si>
  <si>
    <t>63E4F5ff5Eb58A1</t>
  </si>
  <si>
    <t>Dawn</t>
  </si>
  <si>
    <t>Parks, Weeks and Fritz</t>
  </si>
  <si>
    <t>North Rebekah</t>
  </si>
  <si>
    <t>Latvia</t>
  </si>
  <si>
    <t>+1-623-882-2732x783</t>
  </si>
  <si>
    <t>wwalton@long-skinner.com</t>
  </si>
  <si>
    <t>C92E39b2eBE7215</t>
  </si>
  <si>
    <t>Knox-Riley</t>
  </si>
  <si>
    <t>Lisashire</t>
  </si>
  <si>
    <t>426.643.7568x22331</t>
  </si>
  <si>
    <t>joepreston@gross.com</t>
  </si>
  <si>
    <t>ef2E35aaBbd01D2</t>
  </si>
  <si>
    <t>Hammond, Webster and Stewart</t>
  </si>
  <si>
    <t>Faithchester</t>
  </si>
  <si>
    <t>ngates@escobar-merritt.com</t>
  </si>
  <si>
    <t>8A499D4D82EeaC8</t>
  </si>
  <si>
    <t>Shepherd-Black</t>
  </si>
  <si>
    <t>West Carolyn</t>
  </si>
  <si>
    <t>nkline@english.net</t>
  </si>
  <si>
    <t>b82cDFA96Cf8353</t>
  </si>
  <si>
    <t>Huffman</t>
  </si>
  <si>
    <t>Wong-Kemp</t>
  </si>
  <si>
    <t>Lake Patty</t>
  </si>
  <si>
    <t>fmartin@hanna.com</t>
  </si>
  <si>
    <t>1DF7EEa5FDbA75b</t>
  </si>
  <si>
    <t>Singh, Benson and Mercado</t>
  </si>
  <si>
    <t>Hurstchester</t>
  </si>
  <si>
    <t>+1-005-480-3950x959</t>
  </si>
  <si>
    <t>elane@phelps-spears.org</t>
  </si>
  <si>
    <t>9Ebe23dfA713FCa</t>
  </si>
  <si>
    <t>Marissa</t>
  </si>
  <si>
    <t>Bartonchester</t>
  </si>
  <si>
    <t>(453)788-6932x887</t>
  </si>
  <si>
    <t>shelby81@blackburn.info</t>
  </si>
  <si>
    <t>Afe26be40aaE9BE</t>
  </si>
  <si>
    <t>Olsen-Ayers</t>
  </si>
  <si>
    <t>New Stephanieview</t>
  </si>
  <si>
    <t>+1-544-776-5455x00346</t>
  </si>
  <si>
    <t>vernonbenson@floyd.com</t>
  </si>
  <si>
    <t>3DE998ecAD1ABB8</t>
  </si>
  <si>
    <t>Blake-Skinner</t>
  </si>
  <si>
    <t>Ayersview</t>
  </si>
  <si>
    <t>485.265.3285x20933</t>
  </si>
  <si>
    <t>carrolldebbie@frazier-sims.info</t>
  </si>
  <si>
    <t>544F80dFf8E8fd8</t>
  </si>
  <si>
    <t>Horton, Atkins and Blankenship</t>
  </si>
  <si>
    <t>Port Lauren</t>
  </si>
  <si>
    <t>520-713-8469x53261</t>
  </si>
  <si>
    <t>chenjulia@mason.com</t>
  </si>
  <si>
    <t>b9b8275F1A5Cf97</t>
  </si>
  <si>
    <t>Mcbride-Conrad</t>
  </si>
  <si>
    <t>262.664.3897</t>
  </si>
  <si>
    <t>isabella49@clements-valencia.org</t>
  </si>
  <si>
    <t>f900721a6CAD4bc</t>
  </si>
  <si>
    <t>Daniels-Ponce</t>
  </si>
  <si>
    <t>Steveland</t>
  </si>
  <si>
    <t>317-847-3021x374</t>
  </si>
  <si>
    <t>nduarte@guzman-griffin.com</t>
  </si>
  <si>
    <t>D272FbdC55e3947</t>
  </si>
  <si>
    <t>Richardson-Long</t>
  </si>
  <si>
    <t>Lake Roy</t>
  </si>
  <si>
    <t>457.401.4947</t>
  </si>
  <si>
    <t>isaiahferrell@chapman.org</t>
  </si>
  <si>
    <t>D2FbAeD7Ba92C14</t>
  </si>
  <si>
    <t>Cross, Faulkner and Gross</t>
  </si>
  <si>
    <t>Troyfort</t>
  </si>
  <si>
    <t>bethanyestes@peck.com</t>
  </si>
  <si>
    <t>E37eEbA83Bb9C7c</t>
  </si>
  <si>
    <t>Carney, Newton and Sanders</t>
  </si>
  <si>
    <t>Port Meghanmouth</t>
  </si>
  <si>
    <t>945.384.4885x4562</t>
  </si>
  <si>
    <t>nicolas38@lowe.biz</t>
  </si>
  <si>
    <t>eF265Ffe5F32251</t>
  </si>
  <si>
    <t>Barron PLC</t>
  </si>
  <si>
    <t>Cunninghamburgh</t>
  </si>
  <si>
    <t>137-447-1793</t>
  </si>
  <si>
    <t>anna44@eaton-ferrell.com</t>
  </si>
  <si>
    <t>a8fEbbf214fd0cc</t>
  </si>
  <si>
    <t>Mcdaniel, Potts and Suarez</t>
  </si>
  <si>
    <t>Brittneytown</t>
  </si>
  <si>
    <t>745-358-0467</t>
  </si>
  <si>
    <t>noahproctor@serrano.org</t>
  </si>
  <si>
    <t>C24caA81ad61d6c</t>
  </si>
  <si>
    <t>Chen Inc</t>
  </si>
  <si>
    <t>Port Gwendolynhaven</t>
  </si>
  <si>
    <t>358.460.4582x773</t>
  </si>
  <si>
    <t>rodney94@vance.biz</t>
  </si>
  <si>
    <t>A5a7Ad7d9b6f1B4</t>
  </si>
  <si>
    <t>Ross, Weeks and Curry</t>
  </si>
  <si>
    <t>Schwartzhaven</t>
  </si>
  <si>
    <t>601-353-6253x745</t>
  </si>
  <si>
    <t>destiny64@trujillo.com</t>
  </si>
  <si>
    <t>502bfa3399cbAdB</t>
  </si>
  <si>
    <t>Frost and Sons</t>
  </si>
  <si>
    <t>Richardview</t>
  </si>
  <si>
    <t>001-018-152-8747x67446</t>
  </si>
  <si>
    <t>frank25@bray-beltran.com</t>
  </si>
  <si>
    <t>f6d251eD4ae024E</t>
  </si>
  <si>
    <t>North Savannah</t>
  </si>
  <si>
    <t>eburch@parrish-cameron.org</t>
  </si>
  <si>
    <t>98f7dCef6EF92dD</t>
  </si>
  <si>
    <t>Lawrence, Gonzales and Terrell</t>
  </si>
  <si>
    <t>East Autumnstad</t>
  </si>
  <si>
    <t>+1-032-663-0508x06945</t>
  </si>
  <si>
    <t>cray@crosby-walls.com</t>
  </si>
  <si>
    <t>1083767cB9d88Cb</t>
  </si>
  <si>
    <t>Sanchez-Gregory</t>
  </si>
  <si>
    <t>North Glen</t>
  </si>
  <si>
    <t>martinamanda@gaines-cooley.net</t>
  </si>
  <si>
    <t>9a3ff6Ab5bfa0Fe</t>
  </si>
  <si>
    <t>Gibson-Carrillo</t>
  </si>
  <si>
    <t>Port Kiaraport</t>
  </si>
  <si>
    <t>(295)679-7328x2932</t>
  </si>
  <si>
    <t>roy98@nichols.com</t>
  </si>
  <si>
    <t>A71261AFE0bfbc0</t>
  </si>
  <si>
    <t>Farrell, Williamson and Fisher</t>
  </si>
  <si>
    <t>Haroldland</t>
  </si>
  <si>
    <t>(309)850-4482</t>
  </si>
  <si>
    <t>lawsonkelli@chase.com</t>
  </si>
  <si>
    <t>D0de99020DbDA12</t>
  </si>
  <si>
    <t>Pitts LLC</t>
  </si>
  <si>
    <t>Port Craig</t>
  </si>
  <si>
    <t>982-427-2106</t>
  </si>
  <si>
    <t>dzhang@aguilar.com</t>
  </si>
  <si>
    <t>3CC9ff0fDF8837A</t>
  </si>
  <si>
    <t>Larsen-May</t>
  </si>
  <si>
    <t>Hurleybury</t>
  </si>
  <si>
    <t>755-203-9452</t>
  </si>
  <si>
    <t>sherrimontgomery@cooley.com</t>
  </si>
  <si>
    <t>D96FEF8459EcEb0</t>
  </si>
  <si>
    <t>Escobar Group</t>
  </si>
  <si>
    <t>East Tristanport</t>
  </si>
  <si>
    <t>633-088-8389x23693</t>
  </si>
  <si>
    <t>tannermcmillan@nixon-luna.info</t>
  </si>
  <si>
    <t>dd80974F62EA6Ac</t>
  </si>
  <si>
    <t>Acevedo-Cantu</t>
  </si>
  <si>
    <t>Beanchester</t>
  </si>
  <si>
    <t>210-571-2263x904</t>
  </si>
  <si>
    <t>jon55@mathews.biz</t>
  </si>
  <si>
    <t>FFF51Fbc317d01d</t>
  </si>
  <si>
    <t>Bass, Mcpherson and Arroyo</t>
  </si>
  <si>
    <t>Jerryview</t>
  </si>
  <si>
    <t>092.707.0792x635</t>
  </si>
  <si>
    <t>deborahwiggins@navarro-hill.com</t>
  </si>
  <si>
    <t>4FCb5dC6F5E0814</t>
  </si>
  <si>
    <t>Weber, Roy and Lee</t>
  </si>
  <si>
    <t>Ralphshire</t>
  </si>
  <si>
    <t>weeksantonio@brown.com</t>
  </si>
  <si>
    <t>c5Ffc6b5BE3C17c</t>
  </si>
  <si>
    <t>Riley, Walton and Hahn</t>
  </si>
  <si>
    <t>Fullerborough</t>
  </si>
  <si>
    <t>295-326-2930x4054</t>
  </si>
  <si>
    <t>meadowstanner@cohen.com</t>
  </si>
  <si>
    <t>380f4DdDC06fa82</t>
  </si>
  <si>
    <t>Snyder</t>
  </si>
  <si>
    <t>Buckley LLC</t>
  </si>
  <si>
    <t>Mortonmouth</t>
  </si>
  <si>
    <t>006.798.9180x5770</t>
  </si>
  <si>
    <t>breweredgar@aguirre.com</t>
  </si>
  <si>
    <t>3254Bb7DcfD7AaC</t>
  </si>
  <si>
    <t>Crawford-Saunders</t>
  </si>
  <si>
    <t>West Guymouth</t>
  </si>
  <si>
    <t>001-564-943-5171x7505</t>
  </si>
  <si>
    <t>buckrickey@hensley.biz</t>
  </si>
  <si>
    <t>53caa2AEC37a6eb</t>
  </si>
  <si>
    <t>Bullock and Sons</t>
  </si>
  <si>
    <t>Port Dennishaven</t>
  </si>
  <si>
    <t>712.784.2115x446</t>
  </si>
  <si>
    <t>christiananthony@dunlap.com</t>
  </si>
  <si>
    <t>de0dB69f8AfDBBf</t>
  </si>
  <si>
    <t>Bruce, Wilkins and Lowe</t>
  </si>
  <si>
    <t>East Kristymouth</t>
  </si>
  <si>
    <t>244.465.2230x9457</t>
  </si>
  <si>
    <t>cathymedina@berg.com</t>
  </si>
  <si>
    <t>97AEFB7Ff65bCD0</t>
  </si>
  <si>
    <t>Miranda LLC</t>
  </si>
  <si>
    <t>North Kenneth</t>
  </si>
  <si>
    <t>+1-940-218-5387x367</t>
  </si>
  <si>
    <t>dmclaughlin@gentry.net</t>
  </si>
  <si>
    <t>b389BDfC3F2537D</t>
  </si>
  <si>
    <t>Hamilton-Shepherd</t>
  </si>
  <si>
    <t>+1-909-618-1745x587</t>
  </si>
  <si>
    <t>phyllis97@garza-newman.info</t>
  </si>
  <si>
    <t>b33c57ff9eE1BdC</t>
  </si>
  <si>
    <t>Jacobson Ltd</t>
  </si>
  <si>
    <t>Fowlermouth</t>
  </si>
  <si>
    <t>(711)979-6572</t>
  </si>
  <si>
    <t>yhoover@lindsey-forbes.biz</t>
  </si>
  <si>
    <t>b52146EeE2ffdf7</t>
  </si>
  <si>
    <t>773.512.0983x90656</t>
  </si>
  <si>
    <t>rhawkins@griffin-hancock.net</t>
  </si>
  <si>
    <t>B5C476bc39ddEbA</t>
  </si>
  <si>
    <t>Jarvis, Aguilar and Pennington</t>
  </si>
  <si>
    <t>Tyroneshire</t>
  </si>
  <si>
    <t>001-459-879-4098</t>
  </si>
  <si>
    <t>zodom@norton.com</t>
  </si>
  <si>
    <t>EdBBe0D36479Dd7</t>
  </si>
  <si>
    <t>Rodriguez and Sons</t>
  </si>
  <si>
    <t>Juliashire</t>
  </si>
  <si>
    <t>769-150-1401</t>
  </si>
  <si>
    <t>hinesmelinda@weber-joseph.com</t>
  </si>
  <si>
    <t>a88dfEeFB2BFBf0</t>
  </si>
  <si>
    <t>Taylor-Whitney</t>
  </si>
  <si>
    <t>West Yvettestad</t>
  </si>
  <si>
    <t>+1-929-752-0369x94846</t>
  </si>
  <si>
    <t>blogan@wang-dyer.com</t>
  </si>
  <si>
    <t>407cfdB94Eb54Ee</t>
  </si>
  <si>
    <t>Charles, Lin and Mcintyre</t>
  </si>
  <si>
    <t>Schroedershire</t>
  </si>
  <si>
    <t>001-883-795-6687</t>
  </si>
  <si>
    <t>reillykaylee@dickson.biz</t>
  </si>
  <si>
    <t>342ADDf1c69d1Cc</t>
  </si>
  <si>
    <t>Horne, Choi and Mcguire</t>
  </si>
  <si>
    <t>Adambury</t>
  </si>
  <si>
    <t>(620)116-0145x6077</t>
  </si>
  <si>
    <t>dsaunders@nicholson-park.info</t>
  </si>
  <si>
    <t>5fe1294Eee679cf</t>
  </si>
  <si>
    <t>Luna-Lozano</t>
  </si>
  <si>
    <t>Port Diamondtown</t>
  </si>
  <si>
    <t>506-162-8927</t>
  </si>
  <si>
    <t>uhicks@arias.info</t>
  </si>
  <si>
    <t>DCFfe9Afb7c021E</t>
  </si>
  <si>
    <t>Pruitt, Campos and Michael</t>
  </si>
  <si>
    <t>North Charlotte</t>
  </si>
  <si>
    <t>(950)523-5640x859</t>
  </si>
  <si>
    <t>xmyers@forbes.info</t>
  </si>
  <si>
    <t>CEaAfc1c3B5BBDE</t>
  </si>
  <si>
    <t>Holden, Key and Rocha</t>
  </si>
  <si>
    <t>Marshallshire</t>
  </si>
  <si>
    <t>(421)094-0310</t>
  </si>
  <si>
    <t>jane85@wilcox.biz</t>
  </si>
  <si>
    <t>fdCdfE6f31839E4</t>
  </si>
  <si>
    <t>Horne, Roberson and Gates</t>
  </si>
  <si>
    <t>New Angiefort</t>
  </si>
  <si>
    <t>173-281-4412x87406</t>
  </si>
  <si>
    <t>spearscurtis@rich.com</t>
  </si>
  <si>
    <t>FD02e393215fa89</t>
  </si>
  <si>
    <t>Patel, Liu and Bray</t>
  </si>
  <si>
    <t>Lake Toddshire</t>
  </si>
  <si>
    <t>+1-160-913-2607x4803</t>
  </si>
  <si>
    <t>greggmccarty@banks-baker.com</t>
  </si>
  <si>
    <t>2Fce2356EbcA054</t>
  </si>
  <si>
    <t>Simmons, Case and Wells</t>
  </si>
  <si>
    <t>East Heather</t>
  </si>
  <si>
    <t>001-208-099-6594x770</t>
  </si>
  <si>
    <t>rhonda38@buckley.biz</t>
  </si>
  <si>
    <t>b8bf7E6c86AE1cb</t>
  </si>
  <si>
    <t>Burke, Cantu and Navarro</t>
  </si>
  <si>
    <t>Hayleytown</t>
  </si>
  <si>
    <t>074-247-9621x87465</t>
  </si>
  <si>
    <t>jonathon83@fitzpatrick.info</t>
  </si>
  <si>
    <t>D06FDEBbfef76e8</t>
  </si>
  <si>
    <t>Glenn-Hutchinson</t>
  </si>
  <si>
    <t>West Arianaside</t>
  </si>
  <si>
    <t>312-672-0083x23519</t>
  </si>
  <si>
    <t>orrtodd@murray-mann.com</t>
  </si>
  <si>
    <t>397BF95DFfb95A7</t>
  </si>
  <si>
    <t>Mosley PLC</t>
  </si>
  <si>
    <t>Port Beth</t>
  </si>
  <si>
    <t>345-987-9652x60632</t>
  </si>
  <si>
    <t>leeoconnor@moon.biz</t>
  </si>
  <si>
    <t>ca7AA38695e8E0B</t>
  </si>
  <si>
    <t>Petersen, Curry and Nash</t>
  </si>
  <si>
    <t>Port Henryton</t>
  </si>
  <si>
    <t>+1-985-898-0072x39872</t>
  </si>
  <si>
    <t>dmoyer@moon-ewing.com</t>
  </si>
  <si>
    <t>5118ccfEcCFf92F</t>
  </si>
  <si>
    <t>Morris-Brown</t>
  </si>
  <si>
    <t>West Angel</t>
  </si>
  <si>
    <t>629-652-7192x06828</t>
  </si>
  <si>
    <t>vdyer@vega.com</t>
  </si>
  <si>
    <t>b9c7eCDB6d34bEF</t>
  </si>
  <si>
    <t>Noble Inc</t>
  </si>
  <si>
    <t>Vazquezfurt</t>
  </si>
  <si>
    <t>130-181-2936x510</t>
  </si>
  <si>
    <t>duranbobby@english.net</t>
  </si>
  <si>
    <t>56C4dDB1EB7c004</t>
  </si>
  <si>
    <t>Wilcox</t>
  </si>
  <si>
    <t>Melton Ltd</t>
  </si>
  <si>
    <t>North Katie</t>
  </si>
  <si>
    <t>829.002.2276x68795</t>
  </si>
  <si>
    <t>dsimon@mays-harmon.com</t>
  </si>
  <si>
    <t>cC66f892bbaEC38</t>
  </si>
  <si>
    <t>Stafford-Cook</t>
  </si>
  <si>
    <t>Dyerport</t>
  </si>
  <si>
    <t>551-614-0350x511</t>
  </si>
  <si>
    <t>hannahgutierrez@barker.com</t>
  </si>
  <si>
    <t>98C857b3cEC2C29</t>
  </si>
  <si>
    <t>Farley-Mcclain</t>
  </si>
  <si>
    <t>North Paige</t>
  </si>
  <si>
    <t>239-761-4225x2555</t>
  </si>
  <si>
    <t>baldwinmark@deleon-riddle.com</t>
  </si>
  <si>
    <t>D699d92E5Fd7f3F</t>
  </si>
  <si>
    <t>Hickman-Galloway</t>
  </si>
  <si>
    <t>Candaceburgh</t>
  </si>
  <si>
    <t>+1-059-471-6933x4684</t>
  </si>
  <si>
    <t>prandolph@alvarez.com</t>
  </si>
  <si>
    <t>FFfA807FEf66F93</t>
  </si>
  <si>
    <t>Barrchester</t>
  </si>
  <si>
    <t>+1-423-051-2129x609</t>
  </si>
  <si>
    <t>fhoward@crawford-herring.com</t>
  </si>
  <si>
    <t>E2fEF1bA17A5A4B</t>
  </si>
  <si>
    <t>Daugherty-Cruz</t>
  </si>
  <si>
    <t>New Melaniefurt</t>
  </si>
  <si>
    <t>barrybrittney@ramsey-villegas.com</t>
  </si>
  <si>
    <t>a778DCf5C2d3193</t>
  </si>
  <si>
    <t>Carter, Rodriguez and Hurst</t>
  </si>
  <si>
    <t>Lake Cory</t>
  </si>
  <si>
    <t>holly18@bautista.com</t>
  </si>
  <si>
    <t>eEF7ea406d36dbA</t>
  </si>
  <si>
    <t>Hinton, Caldwell and Gross</t>
  </si>
  <si>
    <t>Kentton</t>
  </si>
  <si>
    <t>montgomerylacey@gibson-hayden.com</t>
  </si>
  <si>
    <t>E4b99e2ECD4c020</t>
  </si>
  <si>
    <t>Camacho-Farmer</t>
  </si>
  <si>
    <t>West Jorge</t>
  </si>
  <si>
    <t>194.138.9636x8531</t>
  </si>
  <si>
    <t>petersonjoe@parsons.biz</t>
  </si>
  <si>
    <t>10A99b177AD1eC8</t>
  </si>
  <si>
    <t>Hutchinson LLC</t>
  </si>
  <si>
    <t>North Kiara</t>
  </si>
  <si>
    <t>(285)041-9739</t>
  </si>
  <si>
    <t>tuckerhayley@mcintyre.net</t>
  </si>
  <si>
    <t>22f54B5EbDe3f2F</t>
  </si>
  <si>
    <t>Mathis</t>
  </si>
  <si>
    <t>Griffin, Hayden and Bailey</t>
  </si>
  <si>
    <t>Kiarachester</t>
  </si>
  <si>
    <t>(839)520-3099x0770</t>
  </si>
  <si>
    <t>bdaugherty@patton.biz</t>
  </si>
  <si>
    <t>75eff8a1c363EAe</t>
  </si>
  <si>
    <t>Woods PLC</t>
  </si>
  <si>
    <t>Navarrobury</t>
  </si>
  <si>
    <t>460-020-7429x110</t>
  </si>
  <si>
    <t>rebeccaestrada@mooney-blackburn.net</t>
  </si>
  <si>
    <t>8CB58f03eFe6dDe</t>
  </si>
  <si>
    <t>Huerta-Rivas</t>
  </si>
  <si>
    <t>Lake Leonard</t>
  </si>
  <si>
    <t>001-457-175-0519x21265</t>
  </si>
  <si>
    <t>kgay@kelley.net</t>
  </si>
  <si>
    <t>a8Eff9e04AdfC29</t>
  </si>
  <si>
    <t>Patel-Costa</t>
  </si>
  <si>
    <t>Watkinschester</t>
  </si>
  <si>
    <t>732.495.6762x104</t>
  </si>
  <si>
    <t>wolfmiranda@burch.com</t>
  </si>
  <si>
    <t>E1CE0D4070F76F3</t>
  </si>
  <si>
    <t>Levy LLC</t>
  </si>
  <si>
    <t>Normanview</t>
  </si>
  <si>
    <t>+1-793-021-4940x874</t>
  </si>
  <si>
    <t>tammierobertson@johnston-marshall.biz</t>
  </si>
  <si>
    <t>cCF3957FbB1eEbb</t>
  </si>
  <si>
    <t>Hunter, Hayden and Moreno</t>
  </si>
  <si>
    <t>Averyberg</t>
  </si>
  <si>
    <t>+1-768-405-3492x89034</t>
  </si>
  <si>
    <t>carlosdawson@mcclain.com</t>
  </si>
  <si>
    <t>BBeBEB60E08738A</t>
  </si>
  <si>
    <t>Crane Group</t>
  </si>
  <si>
    <t>South Tony</t>
  </si>
  <si>
    <t>001-364-592-3401x5570</t>
  </si>
  <si>
    <t>danrich@shields.com</t>
  </si>
  <si>
    <t>fe58c05B5AE1c72</t>
  </si>
  <si>
    <t>Carter, Whitney and Summers</t>
  </si>
  <si>
    <t>Davetown</t>
  </si>
  <si>
    <t>372.266.4657x7993</t>
  </si>
  <si>
    <t>iyates@frederick.org</t>
  </si>
  <si>
    <t>CbE7a1f6b80aD88</t>
  </si>
  <si>
    <t>Delgado, Gonzalez and Snow</t>
  </si>
  <si>
    <t>Port Lacey</t>
  </si>
  <si>
    <t>489.450.8045x10259</t>
  </si>
  <si>
    <t>brittneynixon@cochran.com</t>
  </si>
  <si>
    <t>A80989EE3Da7F7d</t>
  </si>
  <si>
    <t>Randolph</t>
  </si>
  <si>
    <t>Herringburgh</t>
  </si>
  <si>
    <t>112-210-9330x30823</t>
  </si>
  <si>
    <t>fergusonchloe@mcgrath.biz</t>
  </si>
  <si>
    <t>7f8049e6324ED3e</t>
  </si>
  <si>
    <t>Leon, Harrington and Mcintosh</t>
  </si>
  <si>
    <t>Francesville</t>
  </si>
  <si>
    <t>549.782.9473x892</t>
  </si>
  <si>
    <t>maxwellmarks@mayer-carey.com</t>
  </si>
  <si>
    <t>e5169aAa0A2cE5e</t>
  </si>
  <si>
    <t>Kane, Sawyer and Frye</t>
  </si>
  <si>
    <t>New Lynn</t>
  </si>
  <si>
    <t>antonio35@joseph-hansen.com</t>
  </si>
  <si>
    <t>c84FA04FDD3dB8C</t>
  </si>
  <si>
    <t>Woodward LLC</t>
  </si>
  <si>
    <t>Dalebury</t>
  </si>
  <si>
    <t>932-151-9287x2271</t>
  </si>
  <si>
    <t>ipruitt@hartman.com</t>
  </si>
  <si>
    <t>b964E7dA75A0ccE</t>
  </si>
  <si>
    <t>Johns PLC</t>
  </si>
  <si>
    <t>South Olivia</t>
  </si>
  <si>
    <t>churchbarbara@lara.com</t>
  </si>
  <si>
    <t>be3E2226351DDA8</t>
  </si>
  <si>
    <t>Snyder-Baxter</t>
  </si>
  <si>
    <t>Port Sharon</t>
  </si>
  <si>
    <t>001-850-440-3760x4531</t>
  </si>
  <si>
    <t>garrettjustin@hess.com</t>
  </si>
  <si>
    <t>F14Ae2e5EAA065a</t>
  </si>
  <si>
    <t>Dickerson, Curry and Montoya</t>
  </si>
  <si>
    <t>Port Robertoberg</t>
  </si>
  <si>
    <t>(722)335-0618x14581</t>
  </si>
  <si>
    <t>vegaluke@faulkner.net</t>
  </si>
  <si>
    <t>B29FCfBfD746fF7</t>
  </si>
  <si>
    <t>Golden LLC</t>
  </si>
  <si>
    <t>272.960.6989</t>
  </si>
  <si>
    <t>jared30@mays-clarke.com</t>
  </si>
  <si>
    <t>33e0D2Ae0edf0Fd</t>
  </si>
  <si>
    <t>Hahn-Garcia</t>
  </si>
  <si>
    <t>Terrystad</t>
  </si>
  <si>
    <t>218.694.4628</t>
  </si>
  <si>
    <t>craigaustin@ayers-oneal.org</t>
  </si>
  <si>
    <t>2Eea6cb109d9d3A</t>
  </si>
  <si>
    <t>Donaldson, Duke and James</t>
  </si>
  <si>
    <t>Rileyville</t>
  </si>
  <si>
    <t>512.313.0252</t>
  </si>
  <si>
    <t>rachelwalsh@long-stuart.com</t>
  </si>
  <si>
    <t>7ea1Bb5E45FCcAD</t>
  </si>
  <si>
    <t>Sabrina</t>
  </si>
  <si>
    <t>Doyle Ltd</t>
  </si>
  <si>
    <t>Lake Franklin</t>
  </si>
  <si>
    <t>(429)792-3564x00504</t>
  </si>
  <si>
    <t>greenekylie@welch.info</t>
  </si>
  <si>
    <t>Cb32e928AAEdf5F</t>
  </si>
  <si>
    <t>Harmon and Sons</t>
  </si>
  <si>
    <t>Mcgeeburgh</t>
  </si>
  <si>
    <t>001-508-796-3140x0980</t>
  </si>
  <si>
    <t>wattsjaime@shea-ford.biz</t>
  </si>
  <si>
    <t>51fc98e4E80DEF6</t>
  </si>
  <si>
    <t>Jacobson-Garza</t>
  </si>
  <si>
    <t>Westchester</t>
  </si>
  <si>
    <t>manningmackenzie@foster-hahn.com</t>
  </si>
  <si>
    <t>929685f77ecba7c</t>
  </si>
  <si>
    <t>Sandoval, Orozco and Hines</t>
  </si>
  <si>
    <t>East Wyatt</t>
  </si>
  <si>
    <t>dmckenzie@wood.com</t>
  </si>
  <si>
    <t>23b81b3c6bdB4ac</t>
  </si>
  <si>
    <t>Grimes, Klein and Ruiz</t>
  </si>
  <si>
    <t>Port Brian</t>
  </si>
  <si>
    <t>311-908-2657x604</t>
  </si>
  <si>
    <t>lydiahuang@sweeney.com</t>
  </si>
  <si>
    <t>B45bA53e816bf07</t>
  </si>
  <si>
    <t>Avery-Orozco</t>
  </si>
  <si>
    <t>Robynborough</t>
  </si>
  <si>
    <t>(161)268-1447x599</t>
  </si>
  <si>
    <t>rita55@gomez-sanchez.com</t>
  </si>
  <si>
    <t>9B7bCbA060807BF</t>
  </si>
  <si>
    <t>Mcmillan-Newton</t>
  </si>
  <si>
    <t>Claireberg</t>
  </si>
  <si>
    <t>563.864.9939</t>
  </si>
  <si>
    <t>malikoconnor@wiggins.com</t>
  </si>
  <si>
    <t>3DbcDDda3F5baFA</t>
  </si>
  <si>
    <t>Barajas PLC</t>
  </si>
  <si>
    <t>Masonchester</t>
  </si>
  <si>
    <t>166-793-2751x1508</t>
  </si>
  <si>
    <t>christyreed@wood.com</t>
  </si>
  <si>
    <t>A3FaF059bDeF94D</t>
  </si>
  <si>
    <t>Guzman-Thompson</t>
  </si>
  <si>
    <t>Gabrielville</t>
  </si>
  <si>
    <t>joseph12@lee.com</t>
  </si>
  <si>
    <t>e212B5C986BF9bf</t>
  </si>
  <si>
    <t>Mcdonald Ltd</t>
  </si>
  <si>
    <t>Acostafurt</t>
  </si>
  <si>
    <t>045.569.6915x059</t>
  </si>
  <si>
    <t>mindy94@hebert.com</t>
  </si>
  <si>
    <t>06e3a0B88eFC96f</t>
  </si>
  <si>
    <t>Jane</t>
  </si>
  <si>
    <t>Gray-Huang</t>
  </si>
  <si>
    <t>Lake Stuart</t>
  </si>
  <si>
    <t>001-871-656-5065</t>
  </si>
  <si>
    <t>stokessheri@reynolds.org</t>
  </si>
  <si>
    <t>e2e99dEdC2f4Cad</t>
  </si>
  <si>
    <t>Sutton and Sons</t>
  </si>
  <si>
    <t>Underwoodside</t>
  </si>
  <si>
    <t>070.492.3789</t>
  </si>
  <si>
    <t>franciscarney@david.com</t>
  </si>
  <si>
    <t>78c5CF38BFC8bFE</t>
  </si>
  <si>
    <t>Holland-Allison</t>
  </si>
  <si>
    <t>Craigbury</t>
  </si>
  <si>
    <t>926-015-6706</t>
  </si>
  <si>
    <t>lromero@friedman.com</t>
  </si>
  <si>
    <t>14BEc500d6A777d</t>
  </si>
  <si>
    <t>Cameron-Moyer</t>
  </si>
  <si>
    <t>Beardchester</t>
  </si>
  <si>
    <t>+1-690-922-4618x82795</t>
  </si>
  <si>
    <t>meyersrobin@vazquez.com</t>
  </si>
  <si>
    <t>bB3D5A00BbA3bC4</t>
  </si>
  <si>
    <t>Schultz-Garza</t>
  </si>
  <si>
    <t>Bethview</t>
  </si>
  <si>
    <t>174.813.8363x889</t>
  </si>
  <si>
    <t>brandy69@mclean.com</t>
  </si>
  <si>
    <t>0B8cDF820f0FEF5</t>
  </si>
  <si>
    <t>Allison, Lewis and Schmidt</t>
  </si>
  <si>
    <t>New Melanie</t>
  </si>
  <si>
    <t>+1-711-126-7004x03115</t>
  </si>
  <si>
    <t>anavarro@reeves.com</t>
  </si>
  <si>
    <t>F806889ebb2aBdc</t>
  </si>
  <si>
    <t>Duncan LLC</t>
  </si>
  <si>
    <t>East Ariana</t>
  </si>
  <si>
    <t>derrickmcbride@marsh.com</t>
  </si>
  <si>
    <t>101e5D1E0A29Aa3</t>
  </si>
  <si>
    <t>Roach, Byrd and Melendez</t>
  </si>
  <si>
    <t>New Marc</t>
  </si>
  <si>
    <t>(013)317-3528</t>
  </si>
  <si>
    <t>parkchase@obrien.net</t>
  </si>
  <si>
    <t>cAd6fDE09dD5fef</t>
  </si>
  <si>
    <t>Stephenson, Pope and Noble</t>
  </si>
  <si>
    <t>Guzmanmouth</t>
  </si>
  <si>
    <t>016.286.5212</t>
  </si>
  <si>
    <t>sherrymadden@kane-wilson.net</t>
  </si>
  <si>
    <t>e090f2CAF78D1fa</t>
  </si>
  <si>
    <t>West Noahview</t>
  </si>
  <si>
    <t>+1-092-286-3619x944</t>
  </si>
  <si>
    <t>hendrixshelby@gallagher-villanueva.com</t>
  </si>
  <si>
    <t>e1a02caEc142cA6</t>
  </si>
  <si>
    <t>Hammond, Salinas and Perez</t>
  </si>
  <si>
    <t>West Cameronville</t>
  </si>
  <si>
    <t>(483)291-3354</t>
  </si>
  <si>
    <t>tatemia@bates.net</t>
  </si>
  <si>
    <t>fd32dEA2818DdDa</t>
  </si>
  <si>
    <t>Newman, Travis and Mooney</t>
  </si>
  <si>
    <t>West Sheilachester</t>
  </si>
  <si>
    <t>981.049.2081x35589</t>
  </si>
  <si>
    <t>sullivanjane@wilcox-crawford.net</t>
  </si>
  <si>
    <t>31349F0a8a1EA7b</t>
  </si>
  <si>
    <t>Hurley, Guerrero and Mullen</t>
  </si>
  <si>
    <t>Klineside</t>
  </si>
  <si>
    <t>(246)162-9025</t>
  </si>
  <si>
    <t>zunigamarc@ruiz-parks.com</t>
  </si>
  <si>
    <t>5782A7007DA656B</t>
  </si>
  <si>
    <t>Conley-Mcgee</t>
  </si>
  <si>
    <t>Kellermouth</t>
  </si>
  <si>
    <t>+1-897-804-6295x4973</t>
  </si>
  <si>
    <t>kfarley@george.net</t>
  </si>
  <si>
    <t>815Bcc5e222Afff</t>
  </si>
  <si>
    <t>Estes-Welch</t>
  </si>
  <si>
    <t>Schmittland</t>
  </si>
  <si>
    <t>craigdalton@strickland.com</t>
  </si>
  <si>
    <t>47fD4e56E0Be315</t>
  </si>
  <si>
    <t>Mendoza, Villanueva and Bruce</t>
  </si>
  <si>
    <t>Port Arthurville</t>
  </si>
  <si>
    <t>+1-220-087-1436x5533</t>
  </si>
  <si>
    <t>qgibbs@delgado.com</t>
  </si>
  <si>
    <t>624e2aEbFf6C72b</t>
  </si>
  <si>
    <t>Hull</t>
  </si>
  <si>
    <t>Aguilar-Zimmerman</t>
  </si>
  <si>
    <t>Basston</t>
  </si>
  <si>
    <t>627-486-3182x6880</t>
  </si>
  <si>
    <t>brucenancy@burke.com</t>
  </si>
  <si>
    <t>dC8CB3EcfC6BDaA</t>
  </si>
  <si>
    <t>Kelley Group</t>
  </si>
  <si>
    <t>North Melissa</t>
  </si>
  <si>
    <t>(943)527-4394</t>
  </si>
  <si>
    <t>summer34@gates.info</t>
  </si>
  <si>
    <t>B2EeC18aF7d7D7B</t>
  </si>
  <si>
    <t>Blanchard-Ellison</t>
  </si>
  <si>
    <t>Mahoneyfurt</t>
  </si>
  <si>
    <t>(507)702-2108x4365</t>
  </si>
  <si>
    <t>williswendy@lindsey.net</t>
  </si>
  <si>
    <t>6FC2dE40aFa7ce3</t>
  </si>
  <si>
    <t>Mueller-Padilla</t>
  </si>
  <si>
    <t>Faulknerport</t>
  </si>
  <si>
    <t>+1-484-921-1205x26289</t>
  </si>
  <si>
    <t>larrybarton@parsons.net</t>
  </si>
  <si>
    <t>D8Fab80188CfBF2</t>
  </si>
  <si>
    <t>Santiago and Sons</t>
  </si>
  <si>
    <t>Savageport</t>
  </si>
  <si>
    <t>213.311.7378</t>
  </si>
  <si>
    <t>judybeard@krueger.com</t>
  </si>
  <si>
    <t>C8Aa24e3B9E8B0d</t>
  </si>
  <si>
    <t>Martinez, Moyer and Downs</t>
  </si>
  <si>
    <t>South Tamishire</t>
  </si>
  <si>
    <t>dbarnett@weiss.com</t>
  </si>
  <si>
    <t>5BF40306BA799d0</t>
  </si>
  <si>
    <t>Crawford-Sloan</t>
  </si>
  <si>
    <t>Shortborough</t>
  </si>
  <si>
    <t>darrylstark@lloyd.com</t>
  </si>
  <si>
    <t>eF1EdAcfc933489</t>
  </si>
  <si>
    <t>Rivera-Hanson</t>
  </si>
  <si>
    <t>Walterchester</t>
  </si>
  <si>
    <t>147-969-5660x57021</t>
  </si>
  <si>
    <t>eduardo51@guerra.com</t>
  </si>
  <si>
    <t>080F07eD9FC82ed</t>
  </si>
  <si>
    <t>Vincent, Lambert and Burch</t>
  </si>
  <si>
    <t>Port Amy</t>
  </si>
  <si>
    <t>055.764.6167</t>
  </si>
  <si>
    <t>reynoldsross@jennings.org</t>
  </si>
  <si>
    <t>cDC814CAeCFcbba</t>
  </si>
  <si>
    <t>Cook-Donaldson</t>
  </si>
  <si>
    <t>Port Mariomouth</t>
  </si>
  <si>
    <t>+1-442-028-1258x08419</t>
  </si>
  <si>
    <t>kelly13@adams.com</t>
  </si>
  <si>
    <t>AA8127Eb6Cb62Cb</t>
  </si>
  <si>
    <t>Lutz-Delacruz</t>
  </si>
  <si>
    <t>+1-933-906-0894x14649</t>
  </si>
  <si>
    <t>mayerjustin@kelley.com</t>
  </si>
  <si>
    <t>cDBacB5be591eCa</t>
  </si>
  <si>
    <t>Rollins, English and Dean</t>
  </si>
  <si>
    <t>Carlhaven</t>
  </si>
  <si>
    <t>(769)516-1091x06408</t>
  </si>
  <si>
    <t>sheriprice@tapia.com</t>
  </si>
  <si>
    <t>E3c7AD5Cde565cD</t>
  </si>
  <si>
    <t>May-Conley</t>
  </si>
  <si>
    <t>Mcphersonshire</t>
  </si>
  <si>
    <t>284-935-1119</t>
  </si>
  <si>
    <t>gabrielroach@jefferson-savage.info</t>
  </si>
  <si>
    <t>74443F17aa0725e</t>
  </si>
  <si>
    <t>Nichols</t>
  </si>
  <si>
    <t>Koch Group</t>
  </si>
  <si>
    <t>Phyllisfort</t>
  </si>
  <si>
    <t>322.092.6908x8144</t>
  </si>
  <si>
    <t>allisonreilly@cantu.com</t>
  </si>
  <si>
    <t>87Eab13E8b9C18a</t>
  </si>
  <si>
    <t>Camacho, Bernard and Hale</t>
  </si>
  <si>
    <t>Port Tyler</t>
  </si>
  <si>
    <t>236.726.1055x6468</t>
  </si>
  <si>
    <t>crystal58@peterson.biz</t>
  </si>
  <si>
    <t>3782d1AbCF86496</t>
  </si>
  <si>
    <t>Castro-Rodgers</t>
  </si>
  <si>
    <t>West Grant</t>
  </si>
  <si>
    <t>882.798.7207x43514</t>
  </si>
  <si>
    <t>emcdaniel@chung.org</t>
  </si>
  <si>
    <t>AdF14cE45b4fd08</t>
  </si>
  <si>
    <t>Maxwell-Murillo</t>
  </si>
  <si>
    <t>South Christinamouth</t>
  </si>
  <si>
    <t>(238)370-8734</t>
  </si>
  <si>
    <t>warren68@harris-barnes.com</t>
  </si>
  <si>
    <t>53dC87C2Ffe6bb9</t>
  </si>
  <si>
    <t>Tanner, Cochran and Watts</t>
  </si>
  <si>
    <t>Alexaberg</t>
  </si>
  <si>
    <t>001-971-394-9213x7648</t>
  </si>
  <si>
    <t>nolanrandall@hickman.com</t>
  </si>
  <si>
    <t>6E8b320EdeD15Ed</t>
  </si>
  <si>
    <t>Hartman-Abbott</t>
  </si>
  <si>
    <t>South Leah</t>
  </si>
  <si>
    <t>818.003.0753</t>
  </si>
  <si>
    <t>mileslori@clarke.com</t>
  </si>
  <si>
    <t>a18b1Fe5D8E0FFE</t>
  </si>
  <si>
    <t>Mercado-Lowe</t>
  </si>
  <si>
    <t>Torreschester</t>
  </si>
  <si>
    <t>stokestimothy@beltran.info</t>
  </si>
  <si>
    <t>4b2Fd6afBc2b43B</t>
  </si>
  <si>
    <t>South Rita</t>
  </si>
  <si>
    <t>samuel96@colon.com</t>
  </si>
  <si>
    <t>Fb0FDba4e37AF5B</t>
  </si>
  <si>
    <t>Fischer-Wilcox</t>
  </si>
  <si>
    <t>Lake Dustinhaven</t>
  </si>
  <si>
    <t>qcowan@conley.com</t>
  </si>
  <si>
    <t>8dBC3De87B82F0f</t>
  </si>
  <si>
    <t>Carson</t>
  </si>
  <si>
    <t>Santos, Duran and Clark</t>
  </si>
  <si>
    <t>Port Adrianmouth</t>
  </si>
  <si>
    <t>335.097.5090x3692</t>
  </si>
  <si>
    <t>leachkerri@oneill.info</t>
  </si>
  <si>
    <t>Af1431b64FE4DBF</t>
  </si>
  <si>
    <t>Melton-Pratt</t>
  </si>
  <si>
    <t>Jesseland</t>
  </si>
  <si>
    <t>savannah09@trevino.com</t>
  </si>
  <si>
    <t>72AD1509E35FFB2</t>
  </si>
  <si>
    <t>Holloway-Hatfield</t>
  </si>
  <si>
    <t>Acostaberg</t>
  </si>
  <si>
    <t>644.633.3850x67815</t>
  </si>
  <si>
    <t>rdouglas@mcknight.com</t>
  </si>
  <si>
    <t>bbE1DDC7F7BbfDf</t>
  </si>
  <si>
    <t>Mills and Sons</t>
  </si>
  <si>
    <t>Kurtburgh</t>
  </si>
  <si>
    <t>+1-232-303-7107x78994</t>
  </si>
  <si>
    <t>carol05@blevins-spears.org</t>
  </si>
  <si>
    <t>62D4D97B24Ab5fC</t>
  </si>
  <si>
    <t>Rojas and Sons</t>
  </si>
  <si>
    <t>Tristanside</t>
  </si>
  <si>
    <t>001-677-394-7631x998</t>
  </si>
  <si>
    <t>simmonsomar@hines-fowler.info</t>
  </si>
  <si>
    <t>06338CDfD4a28F1</t>
  </si>
  <si>
    <t>Henderson-Wall</t>
  </si>
  <si>
    <t>West Kirk</t>
  </si>
  <si>
    <t>+1-823-064-3134x27074</t>
  </si>
  <si>
    <t>eharding@salazar-wade.net</t>
  </si>
  <si>
    <t>2B7daeDEDC7725D</t>
  </si>
  <si>
    <t>Strickland-Farley</t>
  </si>
  <si>
    <t>Phillipsburgh</t>
  </si>
  <si>
    <t>darryl51@smith.com</t>
  </si>
  <si>
    <t>adDD4Da93Dc13ed</t>
  </si>
  <si>
    <t>Luna</t>
  </si>
  <si>
    <t>Raymond, Sloan and Lowe</t>
  </si>
  <si>
    <t>Pruittshire</t>
  </si>
  <si>
    <t>001-337-776-1125x7252</t>
  </si>
  <si>
    <t>gmacdonald@ramsey.info</t>
  </si>
  <si>
    <t>8e6aD823A6eAEcA</t>
  </si>
  <si>
    <t>Hartman-Malone</t>
  </si>
  <si>
    <t>Theresaton</t>
  </si>
  <si>
    <t>vincentsosa@moses-kaufman.com</t>
  </si>
  <si>
    <t>aFDF4aFCa7Be6EB</t>
  </si>
  <si>
    <t>Harrell Inc</t>
  </si>
  <si>
    <t>Chungville</t>
  </si>
  <si>
    <t>001-970-909-9575</t>
  </si>
  <si>
    <t>fmoyer@hampton.com</t>
  </si>
  <si>
    <t>fc93923Cdb44b48</t>
  </si>
  <si>
    <t>Collinsview</t>
  </si>
  <si>
    <t>885.824.4017</t>
  </si>
  <si>
    <t>bradhendricks@gutierrez-greer.org</t>
  </si>
  <si>
    <t>4C6dD9f7bcbed9d</t>
  </si>
  <si>
    <t>Medina, Charles and Graves</t>
  </si>
  <si>
    <t>South Emma</t>
  </si>
  <si>
    <t>(687)635-3292x5491</t>
  </si>
  <si>
    <t>aprille@richards-bartlett.net</t>
  </si>
  <si>
    <t>0DC4332A50d6C6F</t>
  </si>
  <si>
    <t>Dillon-Decker</t>
  </si>
  <si>
    <t>Danfurt</t>
  </si>
  <si>
    <t>+1-556-305-5793x738</t>
  </si>
  <si>
    <t>omar03@castro.com</t>
  </si>
  <si>
    <t>49aD7Dfa8cD2B13</t>
  </si>
  <si>
    <t>Murray-Wilson</t>
  </si>
  <si>
    <t>Phillipsfurt</t>
  </si>
  <si>
    <t>404-223-7722x09225</t>
  </si>
  <si>
    <t>martinezdiana@alvarado-simmons.com</t>
  </si>
  <si>
    <t>39da4E98D47D392</t>
  </si>
  <si>
    <t>Mitchell, Mayer and Perry</t>
  </si>
  <si>
    <t>New Austin</t>
  </si>
  <si>
    <t>+1-788-954-1073x507</t>
  </si>
  <si>
    <t>monroecarol@bowers-hatfield.com</t>
  </si>
  <si>
    <t>BDE2F6eF874db60</t>
  </si>
  <si>
    <t>Simon</t>
  </si>
  <si>
    <t>Dillon Group</t>
  </si>
  <si>
    <t>South Haileyshire</t>
  </si>
  <si>
    <t>511.641.7764x9920</t>
  </si>
  <si>
    <t>samantha60@shepard.com</t>
  </si>
  <si>
    <t>e6cE2fa46D8B32f</t>
  </si>
  <si>
    <t>Knight-Copeland</t>
  </si>
  <si>
    <t>Elizabethchester</t>
  </si>
  <si>
    <t>001-220-187-8412x4613</t>
  </si>
  <si>
    <t>jamesholmes@page-watts.net</t>
  </si>
  <si>
    <t>1f7BECAD9ccCda1</t>
  </si>
  <si>
    <t>Tate PLC</t>
  </si>
  <si>
    <t>Figueroatown</t>
  </si>
  <si>
    <t>001-943-275-7324</t>
  </si>
  <si>
    <t>paynedanny@drake.info</t>
  </si>
  <si>
    <t>1DB39e7Ae3Dc555</t>
  </si>
  <si>
    <t>Acosta, Cordova and Adkins</t>
  </si>
  <si>
    <t>Devonshire</t>
  </si>
  <si>
    <t>(526)396-2570x655</t>
  </si>
  <si>
    <t>jwebster@ellis.com</t>
  </si>
  <si>
    <t>D9544D1Ba89D1c8</t>
  </si>
  <si>
    <t>Evans Ltd</t>
  </si>
  <si>
    <t>North Susanmouth</t>
  </si>
  <si>
    <t>943-114-1789</t>
  </si>
  <si>
    <t>harperalfred@ford.info</t>
  </si>
  <si>
    <t>e0c4AfcBDA20BED</t>
  </si>
  <si>
    <t>Tate, Calhoun and Blevins</t>
  </si>
  <si>
    <t>Martinview</t>
  </si>
  <si>
    <t>styler@bernard.com</t>
  </si>
  <si>
    <t>A4A70f48DDD19fc</t>
  </si>
  <si>
    <t>Bowers-Bruce</t>
  </si>
  <si>
    <t>New Harrychester</t>
  </si>
  <si>
    <t>(007)904-7220x881</t>
  </si>
  <si>
    <t>ooneal@jenkins.net</t>
  </si>
  <si>
    <t>2733BDa2cCCfDDE</t>
  </si>
  <si>
    <t>Guerrero-Woodard</t>
  </si>
  <si>
    <t>Sheliamouth</t>
  </si>
  <si>
    <t>mezacameron@ware-camacho.com</t>
  </si>
  <si>
    <t>A64C2186EbBa7aD</t>
  </si>
  <si>
    <t>Russo PLC</t>
  </si>
  <si>
    <t>Sherryburgh</t>
  </si>
  <si>
    <t>earl05@boyd.org</t>
  </si>
  <si>
    <t>31F497BFEdea708</t>
  </si>
  <si>
    <t>Marshall</t>
  </si>
  <si>
    <t>Pruitt Group</t>
  </si>
  <si>
    <t>Nathanborough</t>
  </si>
  <si>
    <t>272-843-8202</t>
  </si>
  <si>
    <t>tuckerjohn@haley.com</t>
  </si>
  <si>
    <t>57DAB79F18FCe13</t>
  </si>
  <si>
    <t>Russo, Myers and Thornton</t>
  </si>
  <si>
    <t>Paulastad</t>
  </si>
  <si>
    <t>(988)392-8023x8671</t>
  </si>
  <si>
    <t>imorrison@garner.com</t>
  </si>
  <si>
    <t>80b4C6EdecedaB0</t>
  </si>
  <si>
    <t>Higgins Ltd</t>
  </si>
  <si>
    <t>Mullinsside</t>
  </si>
  <si>
    <t>981.361.5077</t>
  </si>
  <si>
    <t>ipatel@santiago.com</t>
  </si>
  <si>
    <t>CdC21FA47DcA6e7</t>
  </si>
  <si>
    <t>Castaneda and Sons</t>
  </si>
  <si>
    <t>Jaimeview</t>
  </si>
  <si>
    <t>236.827.7710x023</t>
  </si>
  <si>
    <t>billjuarez@hardin.com</t>
  </si>
  <si>
    <t>7DDe7Fdf17fCaca</t>
  </si>
  <si>
    <t>Wise</t>
  </si>
  <si>
    <t>Ward, Mills and Gordon</t>
  </si>
  <si>
    <t>East Alvin</t>
  </si>
  <si>
    <t>059.946.8811</t>
  </si>
  <si>
    <t>roycarney@herring-duffy.org</t>
  </si>
  <si>
    <t>Fe2b6Ef83499971</t>
  </si>
  <si>
    <t>Barton</t>
  </si>
  <si>
    <t>Richardson, Fox and Nash</t>
  </si>
  <si>
    <t>Lake Rachael</t>
  </si>
  <si>
    <t>wyattburnett@wu-bean.org</t>
  </si>
  <si>
    <t>0aeF1F37663e82E</t>
  </si>
  <si>
    <t>Pineda, Brennan and Shah</t>
  </si>
  <si>
    <t>Lake Harold</t>
  </si>
  <si>
    <t>625-498-5195x120</t>
  </si>
  <si>
    <t>bradfordlaurie@figueroa.net</t>
  </si>
  <si>
    <t>2b0aDCb1eFAf63E</t>
  </si>
  <si>
    <t>Dominguez Group</t>
  </si>
  <si>
    <t>Port Katherine</t>
  </si>
  <si>
    <t>001-379-021-6236x2686</t>
  </si>
  <si>
    <t>mayorandall@johnson.com</t>
  </si>
  <si>
    <t>c8Cb9D2CcB2C3Ce</t>
  </si>
  <si>
    <t>Freeman-Hernandez</t>
  </si>
  <si>
    <t>New Amy</t>
  </si>
  <si>
    <t>001-821-200-6934x41681</t>
  </si>
  <si>
    <t>iwatson@moss.com</t>
  </si>
  <si>
    <t>1a5052EaEA363D8</t>
  </si>
  <si>
    <t>Vasquez, Glover and Buchanan</t>
  </si>
  <si>
    <t>North Caitlinport</t>
  </si>
  <si>
    <t>(321)683-9665x0938</t>
  </si>
  <si>
    <t>rsantana@baxter.com</t>
  </si>
  <si>
    <t>D72c1BAdDAFfECa</t>
  </si>
  <si>
    <t>Durham-Martinez</t>
  </si>
  <si>
    <t>Lake Deanna</t>
  </si>
  <si>
    <t>001-598-694-3519x215</t>
  </si>
  <si>
    <t>sbaxter@burnett.info</t>
  </si>
  <si>
    <t>00FFCc74aCcB5BD</t>
  </si>
  <si>
    <t>Blanchard-Villegas</t>
  </si>
  <si>
    <t>Jennyshire</t>
  </si>
  <si>
    <t>179-908-8758</t>
  </si>
  <si>
    <t>julieburns@bray-mccarty.net</t>
  </si>
  <si>
    <t>E1F9eeD16CD0B5E</t>
  </si>
  <si>
    <t>Blanchard LLC</t>
  </si>
  <si>
    <t>Samanthashire</t>
  </si>
  <si>
    <t>briannaford@small.com</t>
  </si>
  <si>
    <t>A900ebAB9C1A591</t>
  </si>
  <si>
    <t>Zhang, Castaneda and Boyer</t>
  </si>
  <si>
    <t>North Bethany</t>
  </si>
  <si>
    <t>846.853.5593x2790</t>
  </si>
  <si>
    <t>psanders@baldwin.com</t>
  </si>
  <si>
    <t>F8775a0B1d3504E</t>
  </si>
  <si>
    <t>Garner-Dunlap</t>
  </si>
  <si>
    <t>386-657-5617x38751</t>
  </si>
  <si>
    <t>marshearl@santiago-sosa.com</t>
  </si>
  <si>
    <t>EfB0A49ADfc3246</t>
  </si>
  <si>
    <t>Booker, Kennedy and Cooley</t>
  </si>
  <si>
    <t>Lake Normahaven</t>
  </si>
  <si>
    <t>021-631-1820x6344</t>
  </si>
  <si>
    <t>orozcotravis@underwood.com</t>
  </si>
  <si>
    <t>6Ab34FdcE8E5e02</t>
  </si>
  <si>
    <t>Bishop and Sons</t>
  </si>
  <si>
    <t>Janicemouth</t>
  </si>
  <si>
    <t>cameron24@blanchard.info</t>
  </si>
  <si>
    <t>cb4F18Ba4B81649</t>
  </si>
  <si>
    <t>Singleton, Callahan and Harmon</t>
  </si>
  <si>
    <t>North Greggmouth</t>
  </si>
  <si>
    <t>948-508-5700x38342</t>
  </si>
  <si>
    <t>skirby@patton.com</t>
  </si>
  <si>
    <t>D64bf9154BbDFe9</t>
  </si>
  <si>
    <t>Kim, Potts and Baker</t>
  </si>
  <si>
    <t>Port Billyshire</t>
  </si>
  <si>
    <t>(453)614-8336x012</t>
  </si>
  <si>
    <t>claytonmeghan@sparks-nelson.info</t>
  </si>
  <si>
    <t>09BEad84b8Dd813</t>
  </si>
  <si>
    <t>Spencer-Jacobs</t>
  </si>
  <si>
    <t>South Priscilla</t>
  </si>
  <si>
    <t>001-420-266-2853x122</t>
  </si>
  <si>
    <t>lortiz@chan.biz</t>
  </si>
  <si>
    <t>2D1a36dac6a635F</t>
  </si>
  <si>
    <t>Costa PLC</t>
  </si>
  <si>
    <t>Goldenmouth</t>
  </si>
  <si>
    <t>232-485-4706x8778</t>
  </si>
  <si>
    <t>krystal87@evans.com</t>
  </si>
  <si>
    <t>Fea1e4F704D5fAA</t>
  </si>
  <si>
    <t>Cole-Bishop</t>
  </si>
  <si>
    <t>Delgadoville</t>
  </si>
  <si>
    <t>991-624-0103x901</t>
  </si>
  <si>
    <t>fergusonterri@hebert.com</t>
  </si>
  <si>
    <t>b588B5edb16bCfC</t>
  </si>
  <si>
    <t>Ibarra Group</t>
  </si>
  <si>
    <t>Donnamouth</t>
  </si>
  <si>
    <t>156-426-2258x7241</t>
  </si>
  <si>
    <t>miacampos@weeks.com</t>
  </si>
  <si>
    <t>f9e8aeAcd5c0fbC</t>
  </si>
  <si>
    <t>Hardy-Stevenson</t>
  </si>
  <si>
    <t>East Emily</t>
  </si>
  <si>
    <t>001-983-651-2469x51535</t>
  </si>
  <si>
    <t>shieldsderrick@thomas.org</t>
  </si>
  <si>
    <t>f9D2b311e232F4A</t>
  </si>
  <si>
    <t>Deleon Group</t>
  </si>
  <si>
    <t>Jamesville</t>
  </si>
  <si>
    <t>(826)289-1551</t>
  </si>
  <si>
    <t>humphreyisaac@mora.org</t>
  </si>
  <si>
    <t>6C439Ef4D73Fbe9</t>
  </si>
  <si>
    <t>Spears, Preston and Obrien</t>
  </si>
  <si>
    <t>001-156-572-9038x754</t>
  </si>
  <si>
    <t>xterry@cooper.com</t>
  </si>
  <si>
    <t>3BEb4Fc4BacF8e5</t>
  </si>
  <si>
    <t>West Bobby</t>
  </si>
  <si>
    <t>(720)264-8931</t>
  </si>
  <si>
    <t>katiemcmillan@gould-barrera.biz</t>
  </si>
  <si>
    <t>f28Af6808f12FaD</t>
  </si>
  <si>
    <t>Jensen-Murphy</t>
  </si>
  <si>
    <t>Wilkinsmouth</t>
  </si>
  <si>
    <t>(289)762-0033x220</t>
  </si>
  <si>
    <t>alison21@atkins.com</t>
  </si>
  <si>
    <t>A1C532de63DccD5</t>
  </si>
  <si>
    <t>Roth Inc</t>
  </si>
  <si>
    <t>Annbury</t>
  </si>
  <si>
    <t>hutchinsonmike@hall.com</t>
  </si>
  <si>
    <t>6372fDD324B57Bf</t>
  </si>
  <si>
    <t>West Jillian</t>
  </si>
  <si>
    <t>+1-849-830-0298x62093</t>
  </si>
  <si>
    <t>stanley94@duffy-burke.com</t>
  </si>
  <si>
    <t>cb054FeD01fCCED</t>
  </si>
  <si>
    <t>Yang, Travis and Herrera</t>
  </si>
  <si>
    <t>South Priscillaburgh</t>
  </si>
  <si>
    <t>001-479-240-7788x8269</t>
  </si>
  <si>
    <t>jackwolf@rosario-levy.org</t>
  </si>
  <si>
    <t>02898865ef261D8</t>
  </si>
  <si>
    <t>Watson</t>
  </si>
  <si>
    <t>Cameron, Peck and Hale</t>
  </si>
  <si>
    <t>North Grantbury</t>
  </si>
  <si>
    <t>334-059-0518x2057</t>
  </si>
  <si>
    <t>mariecochran@maddox-mcdowell.com</t>
  </si>
  <si>
    <t>83BE9B53aa446b7</t>
  </si>
  <si>
    <t>Bender, Avery and Holland</t>
  </si>
  <si>
    <t>West Lisaland</t>
  </si>
  <si>
    <t>001-918-453-6959x92027</t>
  </si>
  <si>
    <t>jack44@herrera.com</t>
  </si>
  <si>
    <t>9bd61a1419db0DF</t>
  </si>
  <si>
    <t>Hobbs</t>
  </si>
  <si>
    <t>Hicks, Gamble and Barnes</t>
  </si>
  <si>
    <t>Lorrainetown</t>
  </si>
  <si>
    <t>+1-712-572-4795x99535</t>
  </si>
  <si>
    <t>melanie77@middleton-burns.com</t>
  </si>
  <si>
    <t>c3928aAEf93beA7</t>
  </si>
  <si>
    <t>Lawrence-Gay</t>
  </si>
  <si>
    <t>West Valerieland</t>
  </si>
  <si>
    <t>829-415-0057x08290</t>
  </si>
  <si>
    <t>brettruiz@rivera-moss.com</t>
  </si>
  <si>
    <t>Fbb4AA4EA3c51EB</t>
  </si>
  <si>
    <t>Mccann-Wang</t>
  </si>
  <si>
    <t>(634)268-2108x132</t>
  </si>
  <si>
    <t>donaldsonvictor@velez-watson.com</t>
  </si>
  <si>
    <t>dEDa1a7Acf11A2f</t>
  </si>
  <si>
    <t>Cummings LLC</t>
  </si>
  <si>
    <t>Lake Davidhaven</t>
  </si>
  <si>
    <t>+1-185-920-3303x6156</t>
  </si>
  <si>
    <t>twalsh@macdonald.net</t>
  </si>
  <si>
    <t>e6bFE30AEf105Ab</t>
  </si>
  <si>
    <t>Chan-Zimmerman</t>
  </si>
  <si>
    <t>West Damonburgh</t>
  </si>
  <si>
    <t>282-953-7933</t>
  </si>
  <si>
    <t>mlevine@harper.com</t>
  </si>
  <si>
    <t>14B104A02f5a744</t>
  </si>
  <si>
    <t>Tyler-Romero</t>
  </si>
  <si>
    <t>North Emily</t>
  </si>
  <si>
    <t>001-483-689-8841</t>
  </si>
  <si>
    <t>dorothy89@wolfe.biz</t>
  </si>
  <si>
    <t>10Ed67eBb0edBD2</t>
  </si>
  <si>
    <t>Lang-Whitehead</t>
  </si>
  <si>
    <t>West Evanbury</t>
  </si>
  <si>
    <t>091-153-8961x028</t>
  </si>
  <si>
    <t>sampsontodd@rose-mooney.org</t>
  </si>
  <si>
    <t>e1b5eCa0a12CBAE</t>
  </si>
  <si>
    <t>Morrow-Baird</t>
  </si>
  <si>
    <t>Lake Karen</t>
  </si>
  <si>
    <t>001-098-251-6810x2990</t>
  </si>
  <si>
    <t>nmoyer@wiggins.com</t>
  </si>
  <si>
    <t>ecf299F385ECf3d</t>
  </si>
  <si>
    <t>Mills, Yates and Shaw</t>
  </si>
  <si>
    <t>Maddenshire</t>
  </si>
  <si>
    <t>(998)075-2158x360</t>
  </si>
  <si>
    <t>davieskaylee@gates.info</t>
  </si>
  <si>
    <t>fA9E5e13CECd1B1</t>
  </si>
  <si>
    <t>Cross, Kirby and Roach</t>
  </si>
  <si>
    <t>South Ashleeshire</t>
  </si>
  <si>
    <t>krystal05@carlson.info</t>
  </si>
  <si>
    <t>4a8cd0beB6A4EdD</t>
  </si>
  <si>
    <t>Cherry, Kemp and Burke</t>
  </si>
  <si>
    <t>Leeland</t>
  </si>
  <si>
    <t>241.982.4135x29314</t>
  </si>
  <si>
    <t>vicki15@cole.com</t>
  </si>
  <si>
    <t>bFb2a3Eac67Cfd8</t>
  </si>
  <si>
    <t>Blevins-Ellis</t>
  </si>
  <si>
    <t>West Clifford</t>
  </si>
  <si>
    <t>001-866-458-9254</t>
  </si>
  <si>
    <t>vparks@hart-gillespie.info</t>
  </si>
  <si>
    <t>815cc9aF2f0DC56</t>
  </si>
  <si>
    <t>Mooney-Kerr</t>
  </si>
  <si>
    <t>Gayland</t>
  </si>
  <si>
    <t>pennycastillo@huff.biz</t>
  </si>
  <si>
    <t>5bfb8fC7A97f05a</t>
  </si>
  <si>
    <t>Graves, Juarez and Kaufman</t>
  </si>
  <si>
    <t>Ballberg</t>
  </si>
  <si>
    <t>041.394.4855</t>
  </si>
  <si>
    <t>velezcasey@haynes.com</t>
  </si>
  <si>
    <t>BFb070aaf58CFBc</t>
  </si>
  <si>
    <t>Franco PLC</t>
  </si>
  <si>
    <t>Cassieside</t>
  </si>
  <si>
    <t>001-698-559-4477x84067</t>
  </si>
  <si>
    <t>barbara43@lee.org</t>
  </si>
  <si>
    <t>58DEaeF3df1dB4D</t>
  </si>
  <si>
    <t>Whitney Ltd</t>
  </si>
  <si>
    <t>Mayshire</t>
  </si>
  <si>
    <t>748-496-6988</t>
  </si>
  <si>
    <t>autumn39@flores.info</t>
  </si>
  <si>
    <t>9Ed8D84735717F0</t>
  </si>
  <si>
    <t>Mendez Ltd</t>
  </si>
  <si>
    <t>Calvinstad</t>
  </si>
  <si>
    <t>766-692-7889</t>
  </si>
  <si>
    <t>kevincarrillo@barnes.com</t>
  </si>
  <si>
    <t>B08D4cD0dA26BBB</t>
  </si>
  <si>
    <t>North Natalie</t>
  </si>
  <si>
    <t>798.151.2290x27920</t>
  </si>
  <si>
    <t>jeanette15@hendricks.com</t>
  </si>
  <si>
    <t>853D8f80cFcD7bf</t>
  </si>
  <si>
    <t>Clements Ltd</t>
  </si>
  <si>
    <t>New Bernard</t>
  </si>
  <si>
    <t>001-120-276-7889x7417</t>
  </si>
  <si>
    <t>grantmullins@bentley.com</t>
  </si>
  <si>
    <t>ce9549Aa59E2F5A</t>
  </si>
  <si>
    <t>House</t>
  </si>
  <si>
    <t>Weiss-Stanton</t>
  </si>
  <si>
    <t>Port Philipview</t>
  </si>
  <si>
    <t>+1-602-156-3950x5462</t>
  </si>
  <si>
    <t>ginabauer@armstrong.com</t>
  </si>
  <si>
    <t>DEeB660E2e47C36</t>
  </si>
  <si>
    <t>Guerrero-Parrish</t>
  </si>
  <si>
    <t>East Margaretville</t>
  </si>
  <si>
    <t>+1-291-842-8280x99257</t>
  </si>
  <si>
    <t>kraymond@ashley-mckee.com</t>
  </si>
  <si>
    <t>7fd07F597e9eE63</t>
  </si>
  <si>
    <t>Cochran, Bauer and Edwards</t>
  </si>
  <si>
    <t>Edwinfort</t>
  </si>
  <si>
    <t>001-167-395-2029x1080</t>
  </si>
  <si>
    <t>natashawalton@bullock.biz</t>
  </si>
  <si>
    <t>0afAA5D950e833c</t>
  </si>
  <si>
    <t>Richmondborough</t>
  </si>
  <si>
    <t>phillip19@robbins.biz</t>
  </si>
  <si>
    <t>C6c3A5160b8dbAD</t>
  </si>
  <si>
    <t>Graham-Giles</t>
  </si>
  <si>
    <t>Mcmillanchester</t>
  </si>
  <si>
    <t>209.746.4543x49805</t>
  </si>
  <si>
    <t>bmorton@joseph-fields.com</t>
  </si>
  <si>
    <t>D3B64e08A959dCA</t>
  </si>
  <si>
    <t>Wade Group</t>
  </si>
  <si>
    <t>Carrchester</t>
  </si>
  <si>
    <t>+1-159-457-0461x9278</t>
  </si>
  <si>
    <t>gwarner@fuentes.com</t>
  </si>
  <si>
    <t>ACDa8Fc7ffeB1D5</t>
  </si>
  <si>
    <t>Gentry, Pruitt and Acevedo</t>
  </si>
  <si>
    <t>Phyllisberg</t>
  </si>
  <si>
    <t>001-186-013-6930x071</t>
  </si>
  <si>
    <t>warren05@valencia.biz</t>
  </si>
  <si>
    <t>A0cf16C18cB09ff</t>
  </si>
  <si>
    <t>Stewart</t>
  </si>
  <si>
    <t>Reeves-Davila</t>
  </si>
  <si>
    <t>Janetchester</t>
  </si>
  <si>
    <t>(089)100-2089x21844</t>
  </si>
  <si>
    <t>stevenmcguire@weiss-meza.com</t>
  </si>
  <si>
    <t>33f30cb71A1Ad73</t>
  </si>
  <si>
    <t>Lang, Levine and Velazquez</t>
  </si>
  <si>
    <t>Hornebury</t>
  </si>
  <si>
    <t>001-298-374-8404x005</t>
  </si>
  <si>
    <t>davewilkins@clements-craig.com</t>
  </si>
  <si>
    <t>3A29b3AD81d1607</t>
  </si>
  <si>
    <t>Mckay and Sons</t>
  </si>
  <si>
    <t>Stephenport</t>
  </si>
  <si>
    <t>+1-675-438-9203x169</t>
  </si>
  <si>
    <t>bettycampbell@short-lawrence.com</t>
  </si>
  <si>
    <t>B4e11acb4C6E79c</t>
  </si>
  <si>
    <t>James, Rice and Proctor</t>
  </si>
  <si>
    <t>South Latasha</t>
  </si>
  <si>
    <t>001-882-369-1608x05683</t>
  </si>
  <si>
    <t>caindennis@silva.com</t>
  </si>
  <si>
    <t>dceA76F17F25eb5</t>
  </si>
  <si>
    <t>Small Inc</t>
  </si>
  <si>
    <t>Kariville</t>
  </si>
  <si>
    <t>798-519-3024</t>
  </si>
  <si>
    <t>hughesdave@mccarty.com</t>
  </si>
  <si>
    <t>7bB13624aC0CF77</t>
  </si>
  <si>
    <t>Jimenez, Rasmussen and Joseph</t>
  </si>
  <si>
    <t>North Nicholechester</t>
  </si>
  <si>
    <t>(394)309-4146x47386</t>
  </si>
  <si>
    <t>debbiehorne@terry.com</t>
  </si>
  <si>
    <t>1BA8b0A977e1cf5</t>
  </si>
  <si>
    <t>Aguilar-Mays</t>
  </si>
  <si>
    <t>Jaredton</t>
  </si>
  <si>
    <t>868.557.8887</t>
  </si>
  <si>
    <t>alicia58@pineda-small.com</t>
  </si>
  <si>
    <t>5Dcf15C6f5de2aC</t>
  </si>
  <si>
    <t>Santiago LLC</t>
  </si>
  <si>
    <t>West Kellistad</t>
  </si>
  <si>
    <t>382-284-1007</t>
  </si>
  <si>
    <t>debbiefaulkner@ferguson.net</t>
  </si>
  <si>
    <t>c0fBFEbf1dDF0f6</t>
  </si>
  <si>
    <t>Key</t>
  </si>
  <si>
    <t>Barr, Abbott and Hodge</t>
  </si>
  <si>
    <t>Lake Jose</t>
  </si>
  <si>
    <t>320.524.2117x1982</t>
  </si>
  <si>
    <t>mccormickselena@middleton.com</t>
  </si>
  <si>
    <t>733fDB2EaA5eBF9</t>
  </si>
  <si>
    <t>Phillips-Mcintyre</t>
  </si>
  <si>
    <t>North Darylburgh</t>
  </si>
  <si>
    <t>+1-593-756-9429x48707</t>
  </si>
  <si>
    <t>vstephens@gibbs.com</t>
  </si>
  <si>
    <t>b7Ec34eEED9D32f</t>
  </si>
  <si>
    <t>Birdbury</t>
  </si>
  <si>
    <t>001-949-311-3753x541</t>
  </si>
  <si>
    <t>ginaberger@riddle.info</t>
  </si>
  <si>
    <t>BFa21CFDb9C3EFB</t>
  </si>
  <si>
    <t>Evans, Fleming and Madden</t>
  </si>
  <si>
    <t>New Connorburgh</t>
  </si>
  <si>
    <t>(469)464-9378</t>
  </si>
  <si>
    <t>rfoster@benitez-howell.info</t>
  </si>
  <si>
    <t>9Aff797a95a37A7</t>
  </si>
  <si>
    <t>Ray PLC</t>
  </si>
  <si>
    <t>Fuenteschester</t>
  </si>
  <si>
    <t>013-257-7817</t>
  </si>
  <si>
    <t>rebecca09@garza.info</t>
  </si>
  <si>
    <t>ec33A8bC91BDeE4</t>
  </si>
  <si>
    <t>Collinfort</t>
  </si>
  <si>
    <t>397.647.5403x467</t>
  </si>
  <si>
    <t>dmcconnell@bowman.com</t>
  </si>
  <si>
    <t>D3EA0dfD2C10FC3</t>
  </si>
  <si>
    <t>Roth-Hammond</t>
  </si>
  <si>
    <t>Paulland</t>
  </si>
  <si>
    <t>laurenfarley@delgado.com</t>
  </si>
  <si>
    <t>26130F5E00Befc7</t>
  </si>
  <si>
    <t>Frye-Hammond</t>
  </si>
  <si>
    <t>(511)520-1326</t>
  </si>
  <si>
    <t>stacey93@whitaker-roach.com</t>
  </si>
  <si>
    <t>4BaCCC67EaE19dc</t>
  </si>
  <si>
    <t>Moyer-Heath</t>
  </si>
  <si>
    <t>East Seanfurt</t>
  </si>
  <si>
    <t>001-679-505-1031x8420</t>
  </si>
  <si>
    <t>cannonvictor@holmes-wu.net</t>
  </si>
  <si>
    <t>42Fef565225BF3b</t>
  </si>
  <si>
    <t>Drake, Contreras and Gomez</t>
  </si>
  <si>
    <t>North Sandymouth</t>
  </si>
  <si>
    <t>001-572-926-9200</t>
  </si>
  <si>
    <t>tchang@sparks.com</t>
  </si>
  <si>
    <t>d3b41f2Cc5D5955</t>
  </si>
  <si>
    <t>Maldonado, Bryant and Hays</t>
  </si>
  <si>
    <t>Brianaton</t>
  </si>
  <si>
    <t>614-420-7801x0610</t>
  </si>
  <si>
    <t>anita24@sims.org</t>
  </si>
  <si>
    <t>9fb821FAC0BC4a9</t>
  </si>
  <si>
    <t>Norton Inc</t>
  </si>
  <si>
    <t>North Victor</t>
  </si>
  <si>
    <t>139-540-9443</t>
  </si>
  <si>
    <t>summer43@ball.com</t>
  </si>
  <si>
    <t>FEB99e7C6F0be12</t>
  </si>
  <si>
    <t>Alexander Inc</t>
  </si>
  <si>
    <t>South Marioville</t>
  </si>
  <si>
    <t>154-199-6694x944</t>
  </si>
  <si>
    <t>zhorne@casey.org</t>
  </si>
  <si>
    <t>C9049ef777eB985</t>
  </si>
  <si>
    <t>Arellano and Sons</t>
  </si>
  <si>
    <t>West Dianatown</t>
  </si>
  <si>
    <t>782.734.2964</t>
  </si>
  <si>
    <t>claireowen@schneider-norman.info</t>
  </si>
  <si>
    <t>EFD8ceDDDDBEDD0</t>
  </si>
  <si>
    <t>Kline, Nolan and Mills</t>
  </si>
  <si>
    <t>Vickifort</t>
  </si>
  <si>
    <t>(874)120-0145x3395</t>
  </si>
  <si>
    <t>brycestevenson@hanson.com</t>
  </si>
  <si>
    <t>BC4be0d2BF7BEAc</t>
  </si>
  <si>
    <t>Stanley-Wise</t>
  </si>
  <si>
    <t>Hesterview</t>
  </si>
  <si>
    <t>bhanna@thompson.com</t>
  </si>
  <si>
    <t>caCeDbbEc5156Fc</t>
  </si>
  <si>
    <t>Bonilla Inc</t>
  </si>
  <si>
    <t>East Victoriamouth</t>
  </si>
  <si>
    <t>(238)245-6580x9608</t>
  </si>
  <si>
    <t>mmccarthy@liu.info</t>
  </si>
  <si>
    <t>e60f2f0CDFce5CB</t>
  </si>
  <si>
    <t>Potter Ltd</t>
  </si>
  <si>
    <t>Sheenaberg</t>
  </si>
  <si>
    <t>(649)402-0169</t>
  </si>
  <si>
    <t>mejiamia@bridges.com</t>
  </si>
  <si>
    <t>8FBbaF601F4EDbE</t>
  </si>
  <si>
    <t>Short-Kim</t>
  </si>
  <si>
    <t>Jeromefort</t>
  </si>
  <si>
    <t>(774)021-4092x105</t>
  </si>
  <si>
    <t>vcurtis@rollins-dodson.com</t>
  </si>
  <si>
    <t>A6acfb993EF51cd</t>
  </si>
  <si>
    <t>Burton-Knapp</t>
  </si>
  <si>
    <t>Carterside</t>
  </si>
  <si>
    <t>844.222.3339</t>
  </si>
  <si>
    <t>qmercer@fitzgerald.org</t>
  </si>
  <si>
    <t>67Cbb5ae4c73f8C</t>
  </si>
  <si>
    <t>Lake Annettebury</t>
  </si>
  <si>
    <t>403.514.5789x086</t>
  </si>
  <si>
    <t>nrowe@ritter-zuniga.net</t>
  </si>
  <si>
    <t>b4bD8AECad1aDdA</t>
  </si>
  <si>
    <t>Brooks LLC</t>
  </si>
  <si>
    <t>Leachview</t>
  </si>
  <si>
    <t>509-000-7131x4400</t>
  </si>
  <si>
    <t>cristinafrench@cobb.net</t>
  </si>
  <si>
    <t>af2AfE95DBA4e0A</t>
  </si>
  <si>
    <t>Stephenson LLC</t>
  </si>
  <si>
    <t>Lake Kayleeborough</t>
  </si>
  <si>
    <t>001-050-900-7891x1327</t>
  </si>
  <si>
    <t>huffmanelijah@fry.com</t>
  </si>
  <si>
    <t>B7d8E8bdDcfBfaE</t>
  </si>
  <si>
    <t>Patel, Oliver and Hernandez</t>
  </si>
  <si>
    <t>South Calebberg</t>
  </si>
  <si>
    <t>+1-076-497-4318x0872</t>
  </si>
  <si>
    <t>pattersonandres@curtis.com</t>
  </si>
  <si>
    <t>CFe80D9710d755f</t>
  </si>
  <si>
    <t>Guerra Inc</t>
  </si>
  <si>
    <t>Blairview</t>
  </si>
  <si>
    <t>001-243-352-5681x4855</t>
  </si>
  <si>
    <t>kirkchristensen@andrews.info</t>
  </si>
  <si>
    <t>4fa5Bb004EC00bF</t>
  </si>
  <si>
    <t>Osborne LLC</t>
  </si>
  <si>
    <t>East Mirandaview</t>
  </si>
  <si>
    <t>zimmermanlauren@peterson.org</t>
  </si>
  <si>
    <t>83512F10e5DD9fb</t>
  </si>
  <si>
    <t>Dillon-Moore</t>
  </si>
  <si>
    <t>423.551.0548</t>
  </si>
  <si>
    <t>parkmeredith@knapp-dillon.biz</t>
  </si>
  <si>
    <t>5df40AfE84eCDE5</t>
  </si>
  <si>
    <t>Mcneil Group</t>
  </si>
  <si>
    <t>Tylerview</t>
  </si>
  <si>
    <t>(051)618-5198</t>
  </si>
  <si>
    <t>ahull@jennings-golden.biz</t>
  </si>
  <si>
    <t>a7cfa569c8B6efa</t>
  </si>
  <si>
    <t>Pearson, Holloway and Carson</t>
  </si>
  <si>
    <t>New Dillonfort</t>
  </si>
  <si>
    <t>+1-650-748-1812x11414</t>
  </si>
  <si>
    <t>russokylie@clarke.com</t>
  </si>
  <si>
    <t>D1EC6F296dA3cCc</t>
  </si>
  <si>
    <t>Graves Group</t>
  </si>
  <si>
    <t>348.733.4290</t>
  </si>
  <si>
    <t>meredith75@thomas.com</t>
  </si>
  <si>
    <t>1f270C64Ffc08ab</t>
  </si>
  <si>
    <t>Collins PLC</t>
  </si>
  <si>
    <t>Glennshire</t>
  </si>
  <si>
    <t>nortonclifford@newman-santos.biz</t>
  </si>
  <si>
    <t>1aBF7f8f5bE294c</t>
  </si>
  <si>
    <t>Woodward and Sons</t>
  </si>
  <si>
    <t>Gilesview</t>
  </si>
  <si>
    <t>(376)267-0467x343</t>
  </si>
  <si>
    <t>zmcintyre@conley.com</t>
  </si>
  <si>
    <t>D3adB8EcC411db8</t>
  </si>
  <si>
    <t>Mason, Ibarra and Pace</t>
  </si>
  <si>
    <t>East Gina</t>
  </si>
  <si>
    <t>524-019-0586x32049</t>
  </si>
  <si>
    <t>alejandro59@mcintosh.com</t>
  </si>
  <si>
    <t>85ea3F493C25AB6</t>
  </si>
  <si>
    <t>Nashstad</t>
  </si>
  <si>
    <t>franciscoblackburn@ware.org</t>
  </si>
  <si>
    <t>e7070A3300c507F</t>
  </si>
  <si>
    <t>Lozano-Sanchez</t>
  </si>
  <si>
    <t>Aaronview</t>
  </si>
  <si>
    <t>051.149.1403</t>
  </si>
  <si>
    <t>rachelmosley@holden-ware.com</t>
  </si>
  <si>
    <t>f2897BCC311CF98</t>
  </si>
  <si>
    <t>Villa, Maynard and Hernandez</t>
  </si>
  <si>
    <t>Brookeshire</t>
  </si>
  <si>
    <t>424-237-0336x51924</t>
  </si>
  <si>
    <t>hannah15@phillips-pineda.com</t>
  </si>
  <si>
    <t>cDCf3DDf4ccf7cb</t>
  </si>
  <si>
    <t>Finley-Ibarra</t>
  </si>
  <si>
    <t>Maryton</t>
  </si>
  <si>
    <t>052.865.4758</t>
  </si>
  <si>
    <t>skeller@leblanc-church.com</t>
  </si>
  <si>
    <t>4cAb8c0eC5811B5</t>
  </si>
  <si>
    <t>Johnson</t>
  </si>
  <si>
    <t>Noble, Holloway and Silva</t>
  </si>
  <si>
    <t>West Ana</t>
  </si>
  <si>
    <t>+1-518-849-5010x343</t>
  </si>
  <si>
    <t>englishtroy@castro-farley.info</t>
  </si>
  <si>
    <t>a8a585BB5EEa3cf</t>
  </si>
  <si>
    <t>Wisetown</t>
  </si>
  <si>
    <t>235.414.3384x531</t>
  </si>
  <si>
    <t>tsavage@vasquez.com</t>
  </si>
  <si>
    <t>dfFC3535040bB1b</t>
  </si>
  <si>
    <t>Simpson, Flowers and Li</t>
  </si>
  <si>
    <t>Clarkeport</t>
  </si>
  <si>
    <t>(897)789-3116</t>
  </si>
  <si>
    <t>duffykristen@becker.com</t>
  </si>
  <si>
    <t>F08994bceD1c11E</t>
  </si>
  <si>
    <t>Montoya, Chaney and Wilkinson</t>
  </si>
  <si>
    <t>North Alvinburgh</t>
  </si>
  <si>
    <t>484.343.2896</t>
  </si>
  <si>
    <t>joshuaramirez@mejia.com</t>
  </si>
  <si>
    <t>F1D832Ef5E7aB0F</t>
  </si>
  <si>
    <t>Bowers Inc</t>
  </si>
  <si>
    <t>Melissamouth</t>
  </si>
  <si>
    <t>861-319-3005x594</t>
  </si>
  <si>
    <t>blowery@doyle.com</t>
  </si>
  <si>
    <t>900810eC061e685</t>
  </si>
  <si>
    <t>Wilkins</t>
  </si>
  <si>
    <t>Mendoza-Miranda</t>
  </si>
  <si>
    <t>Oliviamouth</t>
  </si>
  <si>
    <t>(360)869-2013</t>
  </si>
  <si>
    <t>lorraine16@blankenship.com</t>
  </si>
  <si>
    <t>Cd56CbD20AF7B9b</t>
  </si>
  <si>
    <t>Simmons, Mcmahon and Pacheco</t>
  </si>
  <si>
    <t>467.583.1879x2266</t>
  </si>
  <si>
    <t>kelseymedina@ellison.net</t>
  </si>
  <si>
    <t>c6b9C45cA9cCf52</t>
  </si>
  <si>
    <t>Erickson, Gay and Madden</t>
  </si>
  <si>
    <t>South Susantown</t>
  </si>
  <si>
    <t>nfrancis@cruz.com</t>
  </si>
  <si>
    <t>914d8639aBEcEC6</t>
  </si>
  <si>
    <t>Burke</t>
  </si>
  <si>
    <t>Wilson, Key and Sloan</t>
  </si>
  <si>
    <t>New Mathewstad</t>
  </si>
  <si>
    <t>(835)631-6973</t>
  </si>
  <si>
    <t>wattsleah@barnes.biz</t>
  </si>
  <si>
    <t>ddEa550d9Bf9eA9</t>
  </si>
  <si>
    <t>Stein-Trevino</t>
  </si>
  <si>
    <t>Port Jessica</t>
  </si>
  <si>
    <t>(154)724-5706x95011</t>
  </si>
  <si>
    <t>goodwincole@grimes-lin.com</t>
  </si>
  <si>
    <t>5Bfef99aA5ba004</t>
  </si>
  <si>
    <t>Oneill-Frey</t>
  </si>
  <si>
    <t>Hannahmouth</t>
  </si>
  <si>
    <t>wernertravis@dickson-wells.com</t>
  </si>
  <si>
    <t>026bDfe4Ccae53E</t>
  </si>
  <si>
    <t>Billy</t>
  </si>
  <si>
    <t>Kelly, Weaver and Jensen</t>
  </si>
  <si>
    <t>Josephside</t>
  </si>
  <si>
    <t>(967)356-8037x685</t>
  </si>
  <si>
    <t>vmoreno@mahoney.com</t>
  </si>
  <si>
    <t>CF48dffcfc6d7cB</t>
  </si>
  <si>
    <t>Hensley, Mccarthy and Chung</t>
  </si>
  <si>
    <t>Boydstad</t>
  </si>
  <si>
    <t>+1-418-708-5989x5899</t>
  </si>
  <si>
    <t>uwarner@wagner.com</t>
  </si>
  <si>
    <t>Fbee1BDcd39BCa2</t>
  </si>
  <si>
    <t>Singh-Thompson</t>
  </si>
  <si>
    <t>Mariafurt</t>
  </si>
  <si>
    <t>(182)894-6557x586</t>
  </si>
  <si>
    <t>pattonvickie@tanner-hawkins.info</t>
  </si>
  <si>
    <t>f150abFaf6Ba34C</t>
  </si>
  <si>
    <t>Cummings PLC</t>
  </si>
  <si>
    <t>Rollinsburgh</t>
  </si>
  <si>
    <t>001-277-499-4246x60739</t>
  </si>
  <si>
    <t>juarezmaria@cross.org</t>
  </si>
  <si>
    <t>FC86a4DE604F44a</t>
  </si>
  <si>
    <t>Villarreal, Savage and Howe</t>
  </si>
  <si>
    <t>Riversfort</t>
  </si>
  <si>
    <t>001-453-663-2407x8692</t>
  </si>
  <si>
    <t>krausenathan@holden-mason.net</t>
  </si>
  <si>
    <t>EAa24E17c1796a1</t>
  </si>
  <si>
    <t>Mays, Chandler and Mccullough</t>
  </si>
  <si>
    <t>Port Latoya</t>
  </si>
  <si>
    <t>+1-374-615-2025x0776</t>
  </si>
  <si>
    <t>isaacschroeder@arellano.com</t>
  </si>
  <si>
    <t>CAeaC9Ac43faf92</t>
  </si>
  <si>
    <t>Estrada-Bernard</t>
  </si>
  <si>
    <t>West Candice</t>
  </si>
  <si>
    <t>425-087-3263x360</t>
  </si>
  <si>
    <t>mirandatimothy@larson.org</t>
  </si>
  <si>
    <t>dDBb75d9D8ccF67</t>
  </si>
  <si>
    <t>Pierce</t>
  </si>
  <si>
    <t>Aguilar, Parsons and Pruitt</t>
  </si>
  <si>
    <t>Lake Brady</t>
  </si>
  <si>
    <t>michele52@randall.com</t>
  </si>
  <si>
    <t>2Eb1E4e1b88E4cb</t>
  </si>
  <si>
    <t>Burnett, Monroe and Gilbert</t>
  </si>
  <si>
    <t>Oconnellmouth</t>
  </si>
  <si>
    <t>001-893-625-3611x859</t>
  </si>
  <si>
    <t>jefferyhardin@buchanan.com</t>
  </si>
  <si>
    <t>2D4d0f51Fa6f0cc</t>
  </si>
  <si>
    <t>Shelton Group</t>
  </si>
  <si>
    <t>New Janeport</t>
  </si>
  <si>
    <t>(859)774-3762x505</t>
  </si>
  <si>
    <t>marvindean@davenport.com</t>
  </si>
  <si>
    <t>746CEdbDB93b8bE</t>
  </si>
  <si>
    <t>Guzman</t>
  </si>
  <si>
    <t>Taylor, Davenport and Cohen</t>
  </si>
  <si>
    <t>Mandychester</t>
  </si>
  <si>
    <t>001-483-395-4046</t>
  </si>
  <si>
    <t>rubiohelen@moran.org</t>
  </si>
  <si>
    <t>a1e1e7af11ccC00</t>
  </si>
  <si>
    <t>Burnett-Hensley</t>
  </si>
  <si>
    <t>Gilbertmouth</t>
  </si>
  <si>
    <t>(487)931-9188x67354</t>
  </si>
  <si>
    <t>hendersonclarence@murray-maddox.com</t>
  </si>
  <si>
    <t>eE7C23425307971</t>
  </si>
  <si>
    <t>Liu</t>
  </si>
  <si>
    <t>Benton, Combs and Butler</t>
  </si>
  <si>
    <t>Port Alecbury</t>
  </si>
  <si>
    <t>+1-013-093-1269x0126</t>
  </si>
  <si>
    <t>horndevon@fletcher.com</t>
  </si>
  <si>
    <t>bfa3b8f1D2BD11D</t>
  </si>
  <si>
    <t>Costa, Rice and Stein</t>
  </si>
  <si>
    <t>Tracieside</t>
  </si>
  <si>
    <t>363.977.1199x4895</t>
  </si>
  <si>
    <t>hayleyweber@gilbert.com</t>
  </si>
  <si>
    <t>fD001b81A13b6Ed</t>
  </si>
  <si>
    <t>Branch, Moran and Hoover</t>
  </si>
  <si>
    <t>North Lorettaborough</t>
  </si>
  <si>
    <t>585.189.5943</t>
  </si>
  <si>
    <t>ckrause@warner.com</t>
  </si>
  <si>
    <t>48BF454bfcF48b3</t>
  </si>
  <si>
    <t>Villegas-Leblanc</t>
  </si>
  <si>
    <t>Bartlettborough</t>
  </si>
  <si>
    <t>dunnsharon@marks.info</t>
  </si>
  <si>
    <t>Ff428AB5Daa5bA5</t>
  </si>
  <si>
    <t>Mcgrath, Sherman and Macias</t>
  </si>
  <si>
    <t>Gainesmouth</t>
  </si>
  <si>
    <t>smurphy@rivas.org</t>
  </si>
  <si>
    <t>6C4519BbDaDFf0c</t>
  </si>
  <si>
    <t>South Anthonyburgh</t>
  </si>
  <si>
    <t>(777)868-8026x251</t>
  </si>
  <si>
    <t>nolanneil@adams-newton.com</t>
  </si>
  <si>
    <t>9cBEac757D6dcBB</t>
  </si>
  <si>
    <t>Cowan, David and Suarez</t>
  </si>
  <si>
    <t>Cochranview</t>
  </si>
  <si>
    <t>681.299.2250x436</t>
  </si>
  <si>
    <t>gmurphy@brown.info</t>
  </si>
  <si>
    <t>F833c8eFfbE9bF3</t>
  </si>
  <si>
    <t>Beasley, Oneill and Dean</t>
  </si>
  <si>
    <t>Maryside</t>
  </si>
  <si>
    <t>584.119.6908x7573</t>
  </si>
  <si>
    <t>villarrealshawn@norman.com</t>
  </si>
  <si>
    <t>AB4a3db2FEa2b0c</t>
  </si>
  <si>
    <t>Raymond-Perry</t>
  </si>
  <si>
    <t>Rosemouth</t>
  </si>
  <si>
    <t>+1-486-152-9872x64911</t>
  </si>
  <si>
    <t>guzmanmonique@henderson-davila.net</t>
  </si>
  <si>
    <t>fAB3E7f258D68ba</t>
  </si>
  <si>
    <t>Lozano Ltd</t>
  </si>
  <si>
    <t>South Karlaburgh</t>
  </si>
  <si>
    <t>372.246.8158</t>
  </si>
  <si>
    <t>debbie36@weaver.com</t>
  </si>
  <si>
    <t>7Ce235c7FD5eD34</t>
  </si>
  <si>
    <t>Romero Ltd</t>
  </si>
  <si>
    <t>West Candicemouth</t>
  </si>
  <si>
    <t>470-545-0978</t>
  </si>
  <si>
    <t>gavinvalencia@best.com</t>
  </si>
  <si>
    <t>DD97BFFdfcDbd91</t>
  </si>
  <si>
    <t>Bird-Hanson</t>
  </si>
  <si>
    <t>Sergiochester</t>
  </si>
  <si>
    <t>001-610-011-9428x067</t>
  </si>
  <si>
    <t>dodsonaimee@kirk.com</t>
  </si>
  <si>
    <t>1eba7b717deEe3A</t>
  </si>
  <si>
    <t>Bonilla, Moody and Roth</t>
  </si>
  <si>
    <t>Lake Emily</t>
  </si>
  <si>
    <t>822-704-3728x5868</t>
  </si>
  <si>
    <t>zstein@valenzuela.com</t>
  </si>
  <si>
    <t>ffAFa8e95099910</t>
  </si>
  <si>
    <t>Mahoney, Buckley and Blanchard</t>
  </si>
  <si>
    <t>Lake Cody</t>
  </si>
  <si>
    <t>518-744-1264x00276</t>
  </si>
  <si>
    <t>sabrina74@steele.com</t>
  </si>
  <si>
    <t>090ae58fc4Fa672</t>
  </si>
  <si>
    <t>Bruce, Williams and Shelton</t>
  </si>
  <si>
    <t>Kaufmanburgh</t>
  </si>
  <si>
    <t>535-355-1892x193</t>
  </si>
  <si>
    <t>jtucker@ayers-swanson.com</t>
  </si>
  <si>
    <t>99ebffa79cd7daE</t>
  </si>
  <si>
    <t>King</t>
  </si>
  <si>
    <t>Spears, Osborn and Vasquez</t>
  </si>
  <si>
    <t>South Dominic</t>
  </si>
  <si>
    <t>fernandezdenise@hess.com</t>
  </si>
  <si>
    <t>eaA8Da1cca546e6</t>
  </si>
  <si>
    <t>Fuentes-Roberson</t>
  </si>
  <si>
    <t>New Terrence</t>
  </si>
  <si>
    <t>(134)617-5797x99623</t>
  </si>
  <si>
    <t>ffinley@stokes.com</t>
  </si>
  <si>
    <t>Ccc077C84111D3b</t>
  </si>
  <si>
    <t>Blevins, Suarez and Contreras</t>
  </si>
  <si>
    <t>Olsontown</t>
  </si>
  <si>
    <t>605-883-6236x511</t>
  </si>
  <si>
    <t>jefffox@morrison.com</t>
  </si>
  <si>
    <t>e512e3DaEA344fC</t>
  </si>
  <si>
    <t>South Tammy</t>
  </si>
  <si>
    <t>408.260.0659x5380</t>
  </si>
  <si>
    <t>pamdickerson@mcclure.org</t>
  </si>
  <si>
    <t>9CEE9BD6485bA52</t>
  </si>
  <si>
    <t>Sullivan-Stephenson</t>
  </si>
  <si>
    <t>Zhangmouth</t>
  </si>
  <si>
    <t>geneshelton@morris-ali.com</t>
  </si>
  <si>
    <t>f4e35d34Fb5bBC1</t>
  </si>
  <si>
    <t>Margaretton</t>
  </si>
  <si>
    <t>+1-493-581-6670x47487</t>
  </si>
  <si>
    <t>jaclyn54@jefferson.com</t>
  </si>
  <si>
    <t>94CcfCAD2E2A4f2</t>
  </si>
  <si>
    <t>Ramsey-Mcguire</t>
  </si>
  <si>
    <t>South Joannshire</t>
  </si>
  <si>
    <t>+1-955-126-5975x10431</t>
  </si>
  <si>
    <t>stacy98@hodges.info</t>
  </si>
  <si>
    <t>6A527c245a0d1BF</t>
  </si>
  <si>
    <t>Arroyo Inc</t>
  </si>
  <si>
    <t>Lake Whitneyburgh</t>
  </si>
  <si>
    <t>001-276-887-0582x70305</t>
  </si>
  <si>
    <t>oortega@rivas.biz</t>
  </si>
  <si>
    <t>32c5cbEe74786A1</t>
  </si>
  <si>
    <t>Costa and Sons</t>
  </si>
  <si>
    <t>Kariview</t>
  </si>
  <si>
    <t>(038)689-8179x53741</t>
  </si>
  <si>
    <t>morgandustin@morrow.org</t>
  </si>
  <si>
    <t>AAfafCeF567c6BD</t>
  </si>
  <si>
    <t>Klein Inc</t>
  </si>
  <si>
    <t>Hollowaystad</t>
  </si>
  <si>
    <t>486-839-2532x401</t>
  </si>
  <si>
    <t>courtney74@eaton.net</t>
  </si>
  <si>
    <t>77c333147Ac56ee</t>
  </si>
  <si>
    <t>Gross, Ware and Acevedo</t>
  </si>
  <si>
    <t>Bernardmouth</t>
  </si>
  <si>
    <t>(498)775-0476x882</t>
  </si>
  <si>
    <t>jonathancohen@booker-collier.com</t>
  </si>
  <si>
    <t>E5ca7eDa3eF6088</t>
  </si>
  <si>
    <t>Cole-Lambert</t>
  </si>
  <si>
    <t>New Alyssastad</t>
  </si>
  <si>
    <t>(250)670-3595</t>
  </si>
  <si>
    <t>jeanpoole@cabrera.com</t>
  </si>
  <si>
    <t>e5f16d8A2AA0B5b</t>
  </si>
  <si>
    <t>Hunter, Potter and Rodriguez</t>
  </si>
  <si>
    <t>Ferrellshire</t>
  </si>
  <si>
    <t>+1-930-118-6965x06080</t>
  </si>
  <si>
    <t>kylienichols@gibbs-duran.net</t>
  </si>
  <si>
    <t>cFd7092AfDAb56D</t>
  </si>
  <si>
    <t>Dougherty Ltd</t>
  </si>
  <si>
    <t>Lake Kathryn</t>
  </si>
  <si>
    <t>(045)978-7376x06315</t>
  </si>
  <si>
    <t>wongelizabeth@bentley.org</t>
  </si>
  <si>
    <t>7e7011B1Bf93ADd</t>
  </si>
  <si>
    <t>Bullock, Whitehead and Brown</t>
  </si>
  <si>
    <t>East Alexandramouth</t>
  </si>
  <si>
    <t>237-885-3808</t>
  </si>
  <si>
    <t>brenda20@higgins.com</t>
  </si>
  <si>
    <t>e1Ee301D7d6ac1e</t>
  </si>
  <si>
    <t>Davila-Trujillo</t>
  </si>
  <si>
    <t>West Reginald</t>
  </si>
  <si>
    <t>116-124-8781x69177</t>
  </si>
  <si>
    <t>fritzgabrielle@hebert.biz</t>
  </si>
  <si>
    <t>4dcAdb4847CD290</t>
  </si>
  <si>
    <t>Chaney-Barton</t>
  </si>
  <si>
    <t>Pughview</t>
  </si>
  <si>
    <t>+1-643-630-6590x4746</t>
  </si>
  <si>
    <t>cobbtracey@valenzuela.com</t>
  </si>
  <si>
    <t>5EcBbFB37Ddd976</t>
  </si>
  <si>
    <t>Ashley-Douglas</t>
  </si>
  <si>
    <t>South Matthewmouth</t>
  </si>
  <si>
    <t>(782)143-5529x12920</t>
  </si>
  <si>
    <t>eshort@juarez.com</t>
  </si>
  <si>
    <t>8E2e6CbB7518BFB</t>
  </si>
  <si>
    <t>Joseph, Fisher and Sandoval</t>
  </si>
  <si>
    <t>Beckyside</t>
  </si>
  <si>
    <t>micheal20@spence-oneal.net</t>
  </si>
  <si>
    <t>e5bB2bBdB0383B9</t>
  </si>
  <si>
    <t>Ruiz-Donaldson</t>
  </si>
  <si>
    <t>West Erikaburgh</t>
  </si>
  <si>
    <t>121.011.8056x27792</t>
  </si>
  <si>
    <t>kenneth71@cline.com</t>
  </si>
  <si>
    <t>866e9747fe66d01</t>
  </si>
  <si>
    <t>Robbinsside</t>
  </si>
  <si>
    <t>699.349.5212x3928</t>
  </si>
  <si>
    <t>sturner@brennan.com</t>
  </si>
  <si>
    <t>DA40F8e70BE5DdA</t>
  </si>
  <si>
    <t>Trujillo-Spears</t>
  </si>
  <si>
    <t>Samuelshire</t>
  </si>
  <si>
    <t>woodardmarcia@mack.com</t>
  </si>
  <si>
    <t>b38DA3B9d2419a3</t>
  </si>
  <si>
    <t>Lawrence LLC</t>
  </si>
  <si>
    <t>001-035-337-7443x92890</t>
  </si>
  <si>
    <t>brianarandolph@webb.net</t>
  </si>
  <si>
    <t>D8E3FFA4aD12caC</t>
  </si>
  <si>
    <t>Wyatt-Ross</t>
  </si>
  <si>
    <t>Kiddborough</t>
  </si>
  <si>
    <t>richlindsay@hoover.biz</t>
  </si>
  <si>
    <t>52ddcf70Ff85ae6</t>
  </si>
  <si>
    <t>Guzman, Ferrell and Francis</t>
  </si>
  <si>
    <t>Randallhaven</t>
  </si>
  <si>
    <t>+1-028-838-5755x0268</t>
  </si>
  <si>
    <t>simskatherine@stephens.com</t>
  </si>
  <si>
    <t>1188C7553bDB6cd</t>
  </si>
  <si>
    <t>Barrett and Sons</t>
  </si>
  <si>
    <t>East Rose</t>
  </si>
  <si>
    <t>294.648.9937x128</t>
  </si>
  <si>
    <t>katherine15@elliott-warren.info</t>
  </si>
  <si>
    <t>70B63F82D9BF1de</t>
  </si>
  <si>
    <t>Clarkeside</t>
  </si>
  <si>
    <t>001-347-352-5253x2552</t>
  </si>
  <si>
    <t>acevedomark@lin-levy.biz</t>
  </si>
  <si>
    <t>e9F2D82313f41a7</t>
  </si>
  <si>
    <t>Nguyen, Vance and Cooper</t>
  </si>
  <si>
    <t>Prattstad</t>
  </si>
  <si>
    <t>001-397-206-6737x65423</t>
  </si>
  <si>
    <t>kristiemoses@curry.org</t>
  </si>
  <si>
    <t>0905bE9447B27ac</t>
  </si>
  <si>
    <t>Hammond-Burke</t>
  </si>
  <si>
    <t>Markside</t>
  </si>
  <si>
    <t>claire76@peterson-french.com</t>
  </si>
  <si>
    <t>9f898F07BC6E3F7</t>
  </si>
  <si>
    <t>Rush, Kirby and Grimes</t>
  </si>
  <si>
    <t>Wangbury</t>
  </si>
  <si>
    <t>(443)043-3295</t>
  </si>
  <si>
    <t>xwang@mullins.com</t>
  </si>
  <si>
    <t>07E6cB9a3d9FCFA</t>
  </si>
  <si>
    <t>Proctor-Phillips</t>
  </si>
  <si>
    <t>East Paige</t>
  </si>
  <si>
    <t>+1-482-021-2955x296</t>
  </si>
  <si>
    <t>claytonrobles@zavala-atkins.org</t>
  </si>
  <si>
    <t>c304b6ac171831D</t>
  </si>
  <si>
    <t>Warren-Mccarthy</t>
  </si>
  <si>
    <t>North Daisy</t>
  </si>
  <si>
    <t>907-753-7582x5318</t>
  </si>
  <si>
    <t>colleen20@coffey.com</t>
  </si>
  <si>
    <t>4B49Cd2845fE42f</t>
  </si>
  <si>
    <t>Lyons PLC</t>
  </si>
  <si>
    <t>North Darryl</t>
  </si>
  <si>
    <t>dcohen@mills-riley.net</t>
  </si>
  <si>
    <t>762AaDC9A3c17Bc</t>
  </si>
  <si>
    <t>Erickson, Reid and Wolfe</t>
  </si>
  <si>
    <t>West Brooke</t>
  </si>
  <si>
    <t>001-552-332-8213</t>
  </si>
  <si>
    <t>bookertyler@gross.com</t>
  </si>
  <si>
    <t>4277ca3aa0c7aE2</t>
  </si>
  <si>
    <t>Decker Inc</t>
  </si>
  <si>
    <t>Cesarbury</t>
  </si>
  <si>
    <t>923-194-6702x8699</t>
  </si>
  <si>
    <t>zpark@carter-compton.com</t>
  </si>
  <si>
    <t>7bbb0fD595c6B7D</t>
  </si>
  <si>
    <t>Christina</t>
  </si>
  <si>
    <t>Trevino-Novak</t>
  </si>
  <si>
    <t>Port Tracieshire</t>
  </si>
  <si>
    <t>001-224-361-6675</t>
  </si>
  <si>
    <t>vhoffman@doyle-bowen.net</t>
  </si>
  <si>
    <t>F7CC6aDE9C1ab59</t>
  </si>
  <si>
    <t>Reilly-Finley</t>
  </si>
  <si>
    <t>Andresbury</t>
  </si>
  <si>
    <t>pollardbeth@mclaughlin-harrison.com</t>
  </si>
  <si>
    <t>F79cB9EFE83440e</t>
  </si>
  <si>
    <t>Bethany</t>
  </si>
  <si>
    <t>Wilkinson, Stewart and Holland</t>
  </si>
  <si>
    <t>South Alisha</t>
  </si>
  <si>
    <t>840.627.1283</t>
  </si>
  <si>
    <t>ckelley@frost-alvarez.com</t>
  </si>
  <si>
    <t>77C5CdE91De7cf1</t>
  </si>
  <si>
    <t>Carson, Marks and Montgomery</t>
  </si>
  <si>
    <t>Port Joy</t>
  </si>
  <si>
    <t>001-635-311-4172x673</t>
  </si>
  <si>
    <t>maddoxdanielle@cantu.com</t>
  </si>
  <si>
    <t>594Baf152FE9D31</t>
  </si>
  <si>
    <t>Schaefer-Archer</t>
  </si>
  <si>
    <t>Amberburgh</t>
  </si>
  <si>
    <t>(437)851-1584x5546</t>
  </si>
  <si>
    <t>jball@marsh.com</t>
  </si>
  <si>
    <t>dfdb4D3CafBfcde</t>
  </si>
  <si>
    <t>Choi, Flores and Morgan</t>
  </si>
  <si>
    <t>West Harold</t>
  </si>
  <si>
    <t>gvilla@clarke.com</t>
  </si>
  <si>
    <t>A0E1bd1BF3BA094</t>
  </si>
  <si>
    <t>Dickerson-Haley</t>
  </si>
  <si>
    <t>Calderonbury</t>
  </si>
  <si>
    <t>847.489.7091</t>
  </si>
  <si>
    <t>eroberts@cooley.com</t>
  </si>
  <si>
    <t>85C7f5D9bbB72fA</t>
  </si>
  <si>
    <t>Cunningham, Kirby and Abbott</t>
  </si>
  <si>
    <t>Avilafort</t>
  </si>
  <si>
    <t>042-988-9798x6756</t>
  </si>
  <si>
    <t>tvang@wells-davila.com</t>
  </si>
  <si>
    <t>EdFb1eeE9ffc47e</t>
  </si>
  <si>
    <t>Love-Arroyo</t>
  </si>
  <si>
    <t>Mauriceland</t>
  </si>
  <si>
    <t>(103)922-9711x3016</t>
  </si>
  <si>
    <t>bhooper@white.com</t>
  </si>
  <si>
    <t>DdCd40b5aEc3DD0</t>
  </si>
  <si>
    <t>Moss Inc</t>
  </si>
  <si>
    <t>South Glendaborough</t>
  </si>
  <si>
    <t>(987)193-1940</t>
  </si>
  <si>
    <t>haroldmoody@olson-massey.com</t>
  </si>
  <si>
    <t>08CEEAC431eBE1C</t>
  </si>
  <si>
    <t>Rangel-Macias</t>
  </si>
  <si>
    <t>Mcleanburgh</t>
  </si>
  <si>
    <t>692.401.0647</t>
  </si>
  <si>
    <t>riveraclifford@watts.biz</t>
  </si>
  <si>
    <t>b22dDabD39d209E</t>
  </si>
  <si>
    <t>Chambers, Kirk and Whitaker</t>
  </si>
  <si>
    <t>Lake Lorettahaven</t>
  </si>
  <si>
    <t>003-840-6878x4867</t>
  </si>
  <si>
    <t>ernest59@waters.com</t>
  </si>
  <si>
    <t>Fa9957b6BD6D87f</t>
  </si>
  <si>
    <t>Johnson, Dillon and Marsh</t>
  </si>
  <si>
    <t>Gilberttown</t>
  </si>
  <si>
    <t>(523)361-1325</t>
  </si>
  <si>
    <t>xrandolph@wu-rivera.com</t>
  </si>
  <si>
    <t>8BD947727bAe5dA</t>
  </si>
  <si>
    <t>Barr-Sexton</t>
  </si>
  <si>
    <t>Lake Ernest</t>
  </si>
  <si>
    <t>(119)749-6980x0344</t>
  </si>
  <si>
    <t>cesarburns@mays-mcdonald.com</t>
  </si>
  <si>
    <t>aE954839a03D5b5</t>
  </si>
  <si>
    <t>Parks, Pineda and Mendoza</t>
  </si>
  <si>
    <t>South Walter</t>
  </si>
  <si>
    <t>(387)086-9534x26661</t>
  </si>
  <si>
    <t>noahdominguez@reyes-snow.com</t>
  </si>
  <si>
    <t>10dc0C00C72FdcB</t>
  </si>
  <si>
    <t>Hooper, James and Davis</t>
  </si>
  <si>
    <t>Yangstad</t>
  </si>
  <si>
    <t>322.116.6159x30686</t>
  </si>
  <si>
    <t>elijah12@pugh-david.com</t>
  </si>
  <si>
    <t>F783f58F65e466e</t>
  </si>
  <si>
    <t>Gonzales, Padilla and Hudson</t>
  </si>
  <si>
    <t>West Ricardo</t>
  </si>
  <si>
    <t>lydia43@ritter.com</t>
  </si>
  <si>
    <t>D9e3c6dCE0D1d4c</t>
  </si>
  <si>
    <t>Martin, Mcclure and Conley</t>
  </si>
  <si>
    <t>East Ellen</t>
  </si>
  <si>
    <t>622-847-6153x2911</t>
  </si>
  <si>
    <t>kristine34@rivas-suarez.net</t>
  </si>
  <si>
    <t>ECEaefb583D3FB5</t>
  </si>
  <si>
    <t>Brown Ltd</t>
  </si>
  <si>
    <t>Lake Vernon</t>
  </si>
  <si>
    <t>(583)122-6263</t>
  </si>
  <si>
    <t>joycemayo@marquez-anthony.com</t>
  </si>
  <si>
    <t>a530a9E88d1E4E4</t>
  </si>
  <si>
    <t>Fields-Love</t>
  </si>
  <si>
    <t>West Carmenchester</t>
  </si>
  <si>
    <t>683-172-1812</t>
  </si>
  <si>
    <t>epham@hatfield.biz</t>
  </si>
  <si>
    <t>5FbAa0Be5DBfcC8</t>
  </si>
  <si>
    <t>Weiss Group</t>
  </si>
  <si>
    <t>East Denisefurt</t>
  </si>
  <si>
    <t>kendra22@pearson.info</t>
  </si>
  <si>
    <t>fe29fceCf9ba48C</t>
  </si>
  <si>
    <t>Daugherty Ltd</t>
  </si>
  <si>
    <t>Blackburnfurt</t>
  </si>
  <si>
    <t>glenda77@hughes.net</t>
  </si>
  <si>
    <t>c0FFadBbdDdbe6D</t>
  </si>
  <si>
    <t>Harris-Mann</t>
  </si>
  <si>
    <t>Madisonmouth</t>
  </si>
  <si>
    <t>(153)393-8586</t>
  </si>
  <si>
    <t>robbinscharles@ashley.com</t>
  </si>
  <si>
    <t>cbE7c28a29871CD</t>
  </si>
  <si>
    <t>Mack, Hendrix and Baker</t>
  </si>
  <si>
    <t>East Ricky</t>
  </si>
  <si>
    <t>001-834-730-8339</t>
  </si>
  <si>
    <t>ddaugherty@travis.com</t>
  </si>
  <si>
    <t>c5fF9EBcBe49baF</t>
  </si>
  <si>
    <t>Boyer, Bullock and Phelps</t>
  </si>
  <si>
    <t>Gracehaven</t>
  </si>
  <si>
    <t>237.360.2497</t>
  </si>
  <si>
    <t>joel53@reed.com</t>
  </si>
  <si>
    <t>d6C42Dd4f4b8e2e</t>
  </si>
  <si>
    <t>Raymond, Middleton and Mcpherson</t>
  </si>
  <si>
    <t>West Harry</t>
  </si>
  <si>
    <t>318.146.5066</t>
  </si>
  <si>
    <t>cduke@barber-zimmerman.net</t>
  </si>
  <si>
    <t>b6d95bF912a0C96</t>
  </si>
  <si>
    <t>Clark-Crawford</t>
  </si>
  <si>
    <t>Loristad</t>
  </si>
  <si>
    <t>326-975-2227x991</t>
  </si>
  <si>
    <t>salinasscott@sutton.biz</t>
  </si>
  <si>
    <t>B4eFdBA1FdCba01</t>
  </si>
  <si>
    <t>Cannon LLC</t>
  </si>
  <si>
    <t>Bassmouth</t>
  </si>
  <si>
    <t>(372)542-3749x02429</t>
  </si>
  <si>
    <t>chasemeredith@grimes.biz</t>
  </si>
  <si>
    <t>6eC5b78B3d7ecf8</t>
  </si>
  <si>
    <t>Hart Group</t>
  </si>
  <si>
    <t>(371)895-5114</t>
  </si>
  <si>
    <t>kroberson@tapia.com</t>
  </si>
  <si>
    <t>5DdFD314FDFe3B1</t>
  </si>
  <si>
    <t>Mercado-Sosa</t>
  </si>
  <si>
    <t>Mathisview</t>
  </si>
  <si>
    <t>+1-547-998-7744x17972</t>
  </si>
  <si>
    <t>yangvictor@munoz.com</t>
  </si>
  <si>
    <t>0dddFFaFdF72d7c</t>
  </si>
  <si>
    <t>Ibarra, Carter and Pollard</t>
  </si>
  <si>
    <t>East Drew</t>
  </si>
  <si>
    <t>719-569-0728x86434</t>
  </si>
  <si>
    <t>chloehood@horne.com</t>
  </si>
  <si>
    <t>4322d1a5ea7E8BE</t>
  </si>
  <si>
    <t>Travis-Black</t>
  </si>
  <si>
    <t>246.767.1549x2705</t>
  </si>
  <si>
    <t>tiffanypearson@benson.com</t>
  </si>
  <si>
    <t>5934AD8B3Fd9C3A</t>
  </si>
  <si>
    <t>Faulkner, Wallace and Hogan</t>
  </si>
  <si>
    <t>Adamland</t>
  </si>
  <si>
    <t>001-268-877-4774</t>
  </si>
  <si>
    <t>sabrinafrye@gates.com</t>
  </si>
  <si>
    <t>ecd3e390Ebcd5FA</t>
  </si>
  <si>
    <t>Parker, Hart and Schmidt</t>
  </si>
  <si>
    <t>Donaldsonton</t>
  </si>
  <si>
    <t>858.902.0388</t>
  </si>
  <si>
    <t>bernard26@heath.com</t>
  </si>
  <si>
    <t>bD09E12d587Bf63</t>
  </si>
  <si>
    <t>Heath Group</t>
  </si>
  <si>
    <t>Gambleside</t>
  </si>
  <si>
    <t>(299)266-6164</t>
  </si>
  <si>
    <t>julie40@colon.com</t>
  </si>
  <si>
    <t>A33AcFF8Cf1e9a3</t>
  </si>
  <si>
    <t>Ashley, Proctor and Howard</t>
  </si>
  <si>
    <t>Solisberg</t>
  </si>
  <si>
    <t>001-575-187-8720x0807</t>
  </si>
  <si>
    <t>ghuynh@wood.org</t>
  </si>
  <si>
    <t>F23FB38aFc8ccdE</t>
  </si>
  <si>
    <t>Dyer, Brennan and Fox</t>
  </si>
  <si>
    <t>Matthewtown</t>
  </si>
  <si>
    <t>001-707-059-5715x742</t>
  </si>
  <si>
    <t>billarroyo@nielsen.com</t>
  </si>
  <si>
    <t>C7Ca2d05bDEB88E</t>
  </si>
  <si>
    <t>Gamble</t>
  </si>
  <si>
    <t>Jacobs-Thompson</t>
  </si>
  <si>
    <t>Waltonshire</t>
  </si>
  <si>
    <t>738-844-7065</t>
  </si>
  <si>
    <t>dustin14@blankenship.biz</t>
  </si>
  <si>
    <t>e70F3540D08CCdE</t>
  </si>
  <si>
    <t>Good, Hudson and Schaefer</t>
  </si>
  <si>
    <t>Cabrerahaven</t>
  </si>
  <si>
    <t>001-166-414-7406x940</t>
  </si>
  <si>
    <t>bradley08@houston.info</t>
  </si>
  <si>
    <t>1dB9eb60f760c1B</t>
  </si>
  <si>
    <t>Bass, Mann and Cain</t>
  </si>
  <si>
    <t>Suarezland</t>
  </si>
  <si>
    <t>001-406-842-2551x4925</t>
  </si>
  <si>
    <t>jean11@farley-krueger.com</t>
  </si>
  <si>
    <t>ad14BEAF84Edec4</t>
  </si>
  <si>
    <t>Rivas, Arias and Baldwin</t>
  </si>
  <si>
    <t>Madelineland</t>
  </si>
  <si>
    <t>001-875-029-3130</t>
  </si>
  <si>
    <t>ambernewton@guerra.info</t>
  </si>
  <si>
    <t>160f25dBD433cb5</t>
  </si>
  <si>
    <t>Brandt and Sons</t>
  </si>
  <si>
    <t>Port Yolandahaven</t>
  </si>
  <si>
    <t>406.633.4946x02959</t>
  </si>
  <si>
    <t>judithmontoya@dunn.net</t>
  </si>
  <si>
    <t>DDaEB0Ade6E0EDf</t>
  </si>
  <si>
    <t>Olson-Thornton</t>
  </si>
  <si>
    <t>Loriville</t>
  </si>
  <si>
    <t>lindsay57@kramer-chaney.info</t>
  </si>
  <si>
    <t>eef7fFC6C97FF25</t>
  </si>
  <si>
    <t>Tyler, Clarke and Spencer</t>
  </si>
  <si>
    <t>West Norman</t>
  </si>
  <si>
    <t>(316)564-1835x084</t>
  </si>
  <si>
    <t>jasminchen@chaney.biz</t>
  </si>
  <si>
    <t>ACAd78e38e2EA6c</t>
  </si>
  <si>
    <t>Skinner, Diaz and Gay</t>
  </si>
  <si>
    <t>East Stevebury</t>
  </si>
  <si>
    <t>mikaylalyons@curtis.info</t>
  </si>
  <si>
    <t>fbb8E90054AEFD4</t>
  </si>
  <si>
    <t>Kemp, Morgan and Harrell</t>
  </si>
  <si>
    <t>Paulhaven</t>
  </si>
  <si>
    <t>001-599-628-5603x5791</t>
  </si>
  <si>
    <t>batessavannah@roberts.com</t>
  </si>
  <si>
    <t>B2A4fEc9fa4FC39</t>
  </si>
  <si>
    <t>Morrison-Parks</t>
  </si>
  <si>
    <t>Port Theresahaven</t>
  </si>
  <si>
    <t>049-239-6225x9348</t>
  </si>
  <si>
    <t>tbaird@peters-valdez.com</t>
  </si>
  <si>
    <t>DB45D49E814D477</t>
  </si>
  <si>
    <t>Ewing, Jones and Odom</t>
  </si>
  <si>
    <t>Angelahaven</t>
  </si>
  <si>
    <t>001-056-065-5963</t>
  </si>
  <si>
    <t>nolanmisty@massey.com</t>
  </si>
  <si>
    <t>BfefD374B023dDF</t>
  </si>
  <si>
    <t>Gordon Ltd</t>
  </si>
  <si>
    <t>Harrellville</t>
  </si>
  <si>
    <t>terri95@logan.com</t>
  </si>
  <si>
    <t>cB6bAeb78dfac1f</t>
  </si>
  <si>
    <t>Valencia-Moran</t>
  </si>
  <si>
    <t>Coreychester</t>
  </si>
  <si>
    <t>jeffrey24@mccoy.com</t>
  </si>
  <si>
    <t>B2D46BCcffcF9B6</t>
  </si>
  <si>
    <t>Malone-Dean</t>
  </si>
  <si>
    <t>Meltonview</t>
  </si>
  <si>
    <t>149.115.9644x7408</t>
  </si>
  <si>
    <t>kirk33@stephens.com</t>
  </si>
  <si>
    <t>3bB4b2F634769EB</t>
  </si>
  <si>
    <t>Levine LLC</t>
  </si>
  <si>
    <t>North Kerry</t>
  </si>
  <si>
    <t>001-995-730-0093x996</t>
  </si>
  <si>
    <t>stacie84@stewart-lee.org</t>
  </si>
  <si>
    <t>BD54bAb8092a043</t>
  </si>
  <si>
    <t>Reynolds-Chase</t>
  </si>
  <si>
    <t>Austinberg</t>
  </si>
  <si>
    <t>924-010-9732x93574</t>
  </si>
  <si>
    <t>frances15@frank.biz</t>
  </si>
  <si>
    <t>D44B2DB88AC6446</t>
  </si>
  <si>
    <t>Cannon, Allison and Carlson</t>
  </si>
  <si>
    <t>West Cheyenne</t>
  </si>
  <si>
    <t>986.052.3861</t>
  </si>
  <si>
    <t>ashlee32@fitzgerald.net</t>
  </si>
  <si>
    <t>bcDB1d4303a311d</t>
  </si>
  <si>
    <t>Mccall-Archer</t>
  </si>
  <si>
    <t>Port Ethanton</t>
  </si>
  <si>
    <t>525-363-7987x4146</t>
  </si>
  <si>
    <t>kim62@mercer.com</t>
  </si>
  <si>
    <t>4f6D7bFFE3147a5</t>
  </si>
  <si>
    <t>Copeland, Ellison and Rodgers</t>
  </si>
  <si>
    <t>Gilbertside</t>
  </si>
  <si>
    <t>840-204-7560x3176</t>
  </si>
  <si>
    <t>virginia98@cervantes.com</t>
  </si>
  <si>
    <t>a7A58daFFa207BD</t>
  </si>
  <si>
    <t>Garrison-Bond</t>
  </si>
  <si>
    <t>075.981.0402x6410</t>
  </si>
  <si>
    <t>rileyyvette@kane-ruiz.org</t>
  </si>
  <si>
    <t>b3abd933bBBCb6B</t>
  </si>
  <si>
    <t>Keller</t>
  </si>
  <si>
    <t>Mclean, Bentley and David</t>
  </si>
  <si>
    <t>New Spencer</t>
  </si>
  <si>
    <t>001-868-593-8454</t>
  </si>
  <si>
    <t>merrittlee@park.org</t>
  </si>
  <si>
    <t>CE6effBbEeaeDF8</t>
  </si>
  <si>
    <t>Peck, Macias and Chase</t>
  </si>
  <si>
    <t>East Haileyside</t>
  </si>
  <si>
    <t>(661)267-9544x56648</t>
  </si>
  <si>
    <t>garneraustin@everett.com</t>
  </si>
  <si>
    <t>fa48c8Fb8fc0eAd</t>
  </si>
  <si>
    <t>Mclean PLC</t>
  </si>
  <si>
    <t>New Maurice</t>
  </si>
  <si>
    <t>156-036-2034x750</t>
  </si>
  <si>
    <t>markscheyenne@camacho.com</t>
  </si>
  <si>
    <t>E17Cd0873fDFcDC</t>
  </si>
  <si>
    <t>Mercado, Graham and May</t>
  </si>
  <si>
    <t>New Sheritown</t>
  </si>
  <si>
    <t>(859)171-9356x8358</t>
  </si>
  <si>
    <t>ushort@montoya.com</t>
  </si>
  <si>
    <t>C21Bee1d4ff1baf</t>
  </si>
  <si>
    <t>Sims-Buckley</t>
  </si>
  <si>
    <t>Blackwelltown</t>
  </si>
  <si>
    <t>(174)780-4846</t>
  </si>
  <si>
    <t>morgan62@krause.com</t>
  </si>
  <si>
    <t>1eb1743a5B5FEcF</t>
  </si>
  <si>
    <t>Pearson, Baldwin and Medina</t>
  </si>
  <si>
    <t>South Timport</t>
  </si>
  <si>
    <t>001-829-951-9186x25150</t>
  </si>
  <si>
    <t>jackson94@cain-hayes.com</t>
  </si>
  <si>
    <t>53eE38FD8B6BabC</t>
  </si>
  <si>
    <t>Hamilton, Frederick and Browning</t>
  </si>
  <si>
    <t>304-900-4716x25933</t>
  </si>
  <si>
    <t>crossgreg@gamble.biz</t>
  </si>
  <si>
    <t>2CBb2fdEb10dAaf</t>
  </si>
  <si>
    <t>Floyd, Ramirez and Stephens</t>
  </si>
  <si>
    <t>Mosleyberg</t>
  </si>
  <si>
    <t>004.005.5941</t>
  </si>
  <si>
    <t>joyce72@walters.com</t>
  </si>
  <si>
    <t>f8bbb7D9Fa1dA73</t>
  </si>
  <si>
    <t>Watson Ltd</t>
  </si>
  <si>
    <t>West Darylburgh</t>
  </si>
  <si>
    <t>001-926-923-2649</t>
  </si>
  <si>
    <t>kimberly94@valdez.com</t>
  </si>
  <si>
    <t>D3f993A73caf355</t>
  </si>
  <si>
    <t>Bean-Rollins</t>
  </si>
  <si>
    <t>Fullershire</t>
  </si>
  <si>
    <t>164.050.1380</t>
  </si>
  <si>
    <t>fernando81@skinner-li.org</t>
  </si>
  <si>
    <t>180C3ff1Bfa0ee5</t>
  </si>
  <si>
    <t>Mcfarland, Malone and Huber</t>
  </si>
  <si>
    <t>West Bradberg</t>
  </si>
  <si>
    <t>368.597.3651</t>
  </si>
  <si>
    <t>bobbywebster@lyons.org</t>
  </si>
  <si>
    <t>4049da80BA00C74</t>
  </si>
  <si>
    <t>Burch-Blackburn</t>
  </si>
  <si>
    <t>Mayerside</t>
  </si>
  <si>
    <t>650.011.5715x248</t>
  </si>
  <si>
    <t>eduardo96@best-sheppard.net</t>
  </si>
  <si>
    <t>e7DCe3e9f3DaC9F</t>
  </si>
  <si>
    <t>Roman, York and Flynn</t>
  </si>
  <si>
    <t>Port Michaela</t>
  </si>
  <si>
    <t>234-131-4845</t>
  </si>
  <si>
    <t>owensmichelle@collins.com</t>
  </si>
  <si>
    <t>416b1eaE3Df2e30</t>
  </si>
  <si>
    <t>Baldwin LLC</t>
  </si>
  <si>
    <t>Lake Brianmouth</t>
  </si>
  <si>
    <t>825.987.4986x3931</t>
  </si>
  <si>
    <t>steve77@sanford.com</t>
  </si>
  <si>
    <t>2eDB4b0d4dBD54a</t>
  </si>
  <si>
    <t>Singh-Nash</t>
  </si>
  <si>
    <t>South Toddtown</t>
  </si>
  <si>
    <t>954.230.3622x262</t>
  </si>
  <si>
    <t>ekerr@burch.net</t>
  </si>
  <si>
    <t>bdF86AA3F22bD7a</t>
  </si>
  <si>
    <t>Joseph, Bullock and Turner</t>
  </si>
  <si>
    <t>Reedberg</t>
  </si>
  <si>
    <t>reynoldsjeffery@branch.info</t>
  </si>
  <si>
    <t>ba7aCbA2f4CfEf4</t>
  </si>
  <si>
    <t>Morse-Mclean</t>
  </si>
  <si>
    <t>Port Ralphfurt</t>
  </si>
  <si>
    <t>537-812-9009</t>
  </si>
  <si>
    <t>nmeadows@schroeder.com</t>
  </si>
  <si>
    <t>24C00CDEB96dc3E</t>
  </si>
  <si>
    <t>Butler, Kim and Morrow</t>
  </si>
  <si>
    <t>South Blakefurt</t>
  </si>
  <si>
    <t>(716)565-6625</t>
  </si>
  <si>
    <t>lorraine83@molina.net</t>
  </si>
  <si>
    <t>FFe5a8a4a97Fd51</t>
  </si>
  <si>
    <t>Roberson-Friedman</t>
  </si>
  <si>
    <t>Ashleychester</t>
  </si>
  <si>
    <t>628.339.0339</t>
  </si>
  <si>
    <t>amberbowman@alexander.com</t>
  </si>
  <si>
    <t>D57F7DeB5Db58fa</t>
  </si>
  <si>
    <t>Beltran, Leonard and Gonzales</t>
  </si>
  <si>
    <t>East Pattyborough</t>
  </si>
  <si>
    <t>001-711-293-9218x957</t>
  </si>
  <si>
    <t>johnnypugh@wang.net</t>
  </si>
  <si>
    <t>d575c37CAD9B3D1</t>
  </si>
  <si>
    <t>Meza Group</t>
  </si>
  <si>
    <t>Lake Tashaborough</t>
  </si>
  <si>
    <t>+1-818-748-6059x7404</t>
  </si>
  <si>
    <t>sandovalmary@woodward.com</t>
  </si>
  <si>
    <t>C8026EDd92fA99A</t>
  </si>
  <si>
    <t>Savage Group</t>
  </si>
  <si>
    <t>Birdfurt</t>
  </si>
  <si>
    <t>001-694-969-1879x0735</t>
  </si>
  <si>
    <t>eholland@braun.com</t>
  </si>
  <si>
    <t>2A4c728A32D90F7</t>
  </si>
  <si>
    <t>Boyd-Potts</t>
  </si>
  <si>
    <t>Terriburgh</t>
  </si>
  <si>
    <t>(673)957-7977x758</t>
  </si>
  <si>
    <t>theodoremarsh@bond.com</t>
  </si>
  <si>
    <t>41CEA79839eC9bd</t>
  </si>
  <si>
    <t>Vaughn</t>
  </si>
  <si>
    <t>Parrish-West</t>
  </si>
  <si>
    <t>Port Catherineborough</t>
  </si>
  <si>
    <t>russell98@cook.com</t>
  </si>
  <si>
    <t>cBf502b528ed889</t>
  </si>
  <si>
    <t>Morgan, Santiago and Gaines</t>
  </si>
  <si>
    <t>Schneiderhaven</t>
  </si>
  <si>
    <t>613-329-9419</t>
  </si>
  <si>
    <t>victoriamccullough@joyce-villegas.com</t>
  </si>
  <si>
    <t>FB6cDC906D0F1a4</t>
  </si>
  <si>
    <t>Patrick-Hess</t>
  </si>
  <si>
    <t>Foxtown</t>
  </si>
  <si>
    <t>+1-026-918-6967x0343</t>
  </si>
  <si>
    <t>derrickaustin@mcintyre.com</t>
  </si>
  <si>
    <t>6f3C5BF3AC545e8</t>
  </si>
  <si>
    <t>Evans-Gaines</t>
  </si>
  <si>
    <t>Lake Caroline</t>
  </si>
  <si>
    <t>vaughanmarissa@sutton-carter.com</t>
  </si>
  <si>
    <t>AFb3dA721E03F48</t>
  </si>
  <si>
    <t>Lamb-Parks</t>
  </si>
  <si>
    <t>North Gwendolyn</t>
  </si>
  <si>
    <t>711-331-4378</t>
  </si>
  <si>
    <t>ehaley@hampton.com</t>
  </si>
  <si>
    <t>4FAECeB4ff5EC4c</t>
  </si>
  <si>
    <t>Howell</t>
  </si>
  <si>
    <t>Gentry Inc</t>
  </si>
  <si>
    <t>West Terrance</t>
  </si>
  <si>
    <t>081.368.6932x02989</t>
  </si>
  <si>
    <t>hornlucas@waters.org</t>
  </si>
  <si>
    <t>D8FFFCe05E0B8eA</t>
  </si>
  <si>
    <t>Fletcher Ltd</t>
  </si>
  <si>
    <t>West Chloe</t>
  </si>
  <si>
    <t>425-354-3409x974</t>
  </si>
  <si>
    <t>john34@black.com</t>
  </si>
  <si>
    <t>FB349D991f4EA98</t>
  </si>
  <si>
    <t>Travisbury</t>
  </si>
  <si>
    <t>538-810-1897x66839</t>
  </si>
  <si>
    <t>kristenbradley@hopkins-knight.biz</t>
  </si>
  <si>
    <t>bb9D28dEaE43973</t>
  </si>
  <si>
    <t>Mora, Waters and Price</t>
  </si>
  <si>
    <t>Ebonyfurt</t>
  </si>
  <si>
    <t>tomgross@trevino.com</t>
  </si>
  <si>
    <t>F8A976ED5fDe7d3</t>
  </si>
  <si>
    <t>Chase Inc</t>
  </si>
  <si>
    <t>Coryville</t>
  </si>
  <si>
    <t>600.067.8262x16623</t>
  </si>
  <si>
    <t>gramsey@norton.com</t>
  </si>
  <si>
    <t>82e520dcEe677ea</t>
  </si>
  <si>
    <t>Floyd-Oneal</t>
  </si>
  <si>
    <t>001-130-671-1393x420</t>
  </si>
  <si>
    <t>danharding@baldwin.org</t>
  </si>
  <si>
    <t>Efb3857A0cf46B3</t>
  </si>
  <si>
    <t>Baxter, Newton and Francis</t>
  </si>
  <si>
    <t>Rachaelside</t>
  </si>
  <si>
    <t>083-100-1187</t>
  </si>
  <si>
    <t>vspence@rojas.net</t>
  </si>
  <si>
    <t>DbB5181C9B26B4e</t>
  </si>
  <si>
    <t>Carpenter, Novak and Lester</t>
  </si>
  <si>
    <t>East Edwin</t>
  </si>
  <si>
    <t>722-772-1231x8162</t>
  </si>
  <si>
    <t>gbryan@krueger.com</t>
  </si>
  <si>
    <t>2AdaCF424D7Ab1a</t>
  </si>
  <si>
    <t>Roach, Webster and Medina</t>
  </si>
  <si>
    <t>Alvinbury</t>
  </si>
  <si>
    <t>(951)041-6976x05879</t>
  </si>
  <si>
    <t>kennedymarc@sims.com</t>
  </si>
  <si>
    <t>ca3daB6512e6b33</t>
  </si>
  <si>
    <t>Bray-Ellis</t>
  </si>
  <si>
    <t>Alexaton</t>
  </si>
  <si>
    <t>001-700-682-2705x17586</t>
  </si>
  <si>
    <t>herringbelinda@bauer.com</t>
  </si>
  <si>
    <t>3DADC105cd64EeC</t>
  </si>
  <si>
    <t>Blake Group</t>
  </si>
  <si>
    <t>South Tamarafort</t>
  </si>
  <si>
    <t>382.468.3742</t>
  </si>
  <si>
    <t>dalton08@dunn.com</t>
  </si>
  <si>
    <t>DDA1D938B28CEA3</t>
  </si>
  <si>
    <t>West Jackie</t>
  </si>
  <si>
    <t>wmaynard@vasquez.org</t>
  </si>
  <si>
    <t>2F93cB2Fe98c5CC</t>
  </si>
  <si>
    <t>Zhang, Wiley and Reeves</t>
  </si>
  <si>
    <t>715-018-8464</t>
  </si>
  <si>
    <t>leroy10@riggs.biz</t>
  </si>
  <si>
    <t>c579ECe62f518EB</t>
  </si>
  <si>
    <t>Koch, Orozco and Rivera</t>
  </si>
  <si>
    <t>(573)520-7857</t>
  </si>
  <si>
    <t>anitaclayton@carey.biz</t>
  </si>
  <si>
    <t>C153f9Ee155c248</t>
  </si>
  <si>
    <t>Malone, Archer and Hart</t>
  </si>
  <si>
    <t>West Stanleyton</t>
  </si>
  <si>
    <t>+1-614-370-4863x0042</t>
  </si>
  <si>
    <t>gmoon@marks.com</t>
  </si>
  <si>
    <t>CE8a09eCd1E0Cc1</t>
  </si>
  <si>
    <t>Le, Shah and Gilbert</t>
  </si>
  <si>
    <t>East Desireetown</t>
  </si>
  <si>
    <t>+1-661-469-6307x43965</t>
  </si>
  <si>
    <t>solisnancy@rivas.com</t>
  </si>
  <si>
    <t>71ffa2FAF92D3dA</t>
  </si>
  <si>
    <t>Beck, Taylor and Newton</t>
  </si>
  <si>
    <t>Lake Michelle</t>
  </si>
  <si>
    <t>(852)563-7634x78854</t>
  </si>
  <si>
    <t>angelica38@compton.com</t>
  </si>
  <si>
    <t>719CAD2fc78D6ee</t>
  </si>
  <si>
    <t>Haley, Bauer and Mullen</t>
  </si>
  <si>
    <t>North Bradville</t>
  </si>
  <si>
    <t>dbeard@gordon-lewis.com</t>
  </si>
  <si>
    <t>5bBd44de5aE793e</t>
  </si>
  <si>
    <t>Bradshaw, Guerrero and Roth</t>
  </si>
  <si>
    <t>South Kayleeton</t>
  </si>
  <si>
    <t>001-120-147-0122x93953</t>
  </si>
  <si>
    <t>colin13@richardson.biz</t>
  </si>
  <si>
    <t>191C1f9FFD29C2b</t>
  </si>
  <si>
    <t>Lance</t>
  </si>
  <si>
    <t>Norris-Bender</t>
  </si>
  <si>
    <t>North Julie</t>
  </si>
  <si>
    <t>(666)725-1078x87138</t>
  </si>
  <si>
    <t>kdudley@edwards.com</t>
  </si>
  <si>
    <t>D7Fe1a83BbA1093</t>
  </si>
  <si>
    <t>Lloyd Group</t>
  </si>
  <si>
    <t>Zacharyside</t>
  </si>
  <si>
    <t>(870)649-2757x013</t>
  </si>
  <si>
    <t>andrewriley@perkins-pace.com</t>
  </si>
  <si>
    <t>0aaf8c613B18f0F</t>
  </si>
  <si>
    <t>Schmidt, Colon and Craig</t>
  </si>
  <si>
    <t>Elaineville</t>
  </si>
  <si>
    <t>001-502-385-2305x9698</t>
  </si>
  <si>
    <t>qfoley@patton.com</t>
  </si>
  <si>
    <t>7DE404aeE6EFCbe</t>
  </si>
  <si>
    <t>Ewing-Johnson</t>
  </si>
  <si>
    <t>North Sabrina</t>
  </si>
  <si>
    <t>+1-756-748-3884x7452</t>
  </si>
  <si>
    <t>noah57@blackburn.com</t>
  </si>
  <si>
    <t>B60AE8C025534Aa</t>
  </si>
  <si>
    <t>New Ellenshire</t>
  </si>
  <si>
    <t>417.923.8996</t>
  </si>
  <si>
    <t>tiffany45@stanley.biz</t>
  </si>
  <si>
    <t>a46FFff90b0562a</t>
  </si>
  <si>
    <t>Higgins, Saunders and Curry</t>
  </si>
  <si>
    <t>(483)929-8903x3430</t>
  </si>
  <si>
    <t>rbarker@mccann.com</t>
  </si>
  <si>
    <t>FcEfF23bf73fbf2</t>
  </si>
  <si>
    <t>Erickson-Cook</t>
  </si>
  <si>
    <t>Lake Anneshire</t>
  </si>
  <si>
    <t>022-784-3257</t>
  </si>
  <si>
    <t>sheryladams@best.com</t>
  </si>
  <si>
    <t>ae69ced3afAFD5a</t>
  </si>
  <si>
    <t>Meyers, Compton and Lucero</t>
  </si>
  <si>
    <t>Sanchezmouth</t>
  </si>
  <si>
    <t>007.112.8036x95749</t>
  </si>
  <si>
    <t>kristina76@nash.net</t>
  </si>
  <si>
    <t>1FB9F1b7B4cD09b</t>
  </si>
  <si>
    <t>Lutz, Farley and Prince</t>
  </si>
  <si>
    <t>Alanbury</t>
  </si>
  <si>
    <t>(096)858-5652</t>
  </si>
  <si>
    <t>weaverjade@montoya-holder.com</t>
  </si>
  <si>
    <t>8aedA4145da6782</t>
  </si>
  <si>
    <t>Ayers, Austin and Castaneda</t>
  </si>
  <si>
    <t>Barbaramouth</t>
  </si>
  <si>
    <t>368-461-6723</t>
  </si>
  <si>
    <t>isharp@hull.info</t>
  </si>
  <si>
    <t>529e2b7ba1586E2</t>
  </si>
  <si>
    <t>Estrada-Ho</t>
  </si>
  <si>
    <t>East Joyce</t>
  </si>
  <si>
    <t>raymondpaige@khan.org</t>
  </si>
  <si>
    <t>FBDd2AdaF5EBcFe</t>
  </si>
  <si>
    <t>Banks, Carlson and Schroeder</t>
  </si>
  <si>
    <t>Rogerhaven</t>
  </si>
  <si>
    <t>+1-799-020-1561x392</t>
  </si>
  <si>
    <t>leon90@quinn.net</t>
  </si>
  <si>
    <t>6b7e2DaFe8abaEd</t>
  </si>
  <si>
    <t>Livingston, Barton and Carlson</t>
  </si>
  <si>
    <t>Port Dominiqueside</t>
  </si>
  <si>
    <t>(640)296-7830x2042</t>
  </si>
  <si>
    <t>taraashley@crane.com</t>
  </si>
  <si>
    <t>BD71ecfcA78bFEb</t>
  </si>
  <si>
    <t>Ferguson-Bullock</t>
  </si>
  <si>
    <t>001-342-026-5869x073</t>
  </si>
  <si>
    <t>yjohnston@choi.com</t>
  </si>
  <si>
    <t>ef6aFEF0BEf77D2</t>
  </si>
  <si>
    <t>Keller, Frey and Abbott</t>
  </si>
  <si>
    <t>Baileyville</t>
  </si>
  <si>
    <t>001-804-535-7904x109</t>
  </si>
  <si>
    <t>trujillojasmine@calderon-peck.org</t>
  </si>
  <si>
    <t>BA91E6aDE5197fE</t>
  </si>
  <si>
    <t>Frost LLC</t>
  </si>
  <si>
    <t>Port Jefferyberg</t>
  </si>
  <si>
    <t>321.913.6196</t>
  </si>
  <si>
    <t>faith91@hart.info</t>
  </si>
  <si>
    <t>EA3Ce80DDEB462d</t>
  </si>
  <si>
    <t>Bird LLC</t>
  </si>
  <si>
    <t>Leeburgh</t>
  </si>
  <si>
    <t>001-214-798-8963</t>
  </si>
  <si>
    <t>teresa21@mcfarland.biz</t>
  </si>
  <si>
    <t>D65da783DfAB407</t>
  </si>
  <si>
    <t>Daniels-Cline</t>
  </si>
  <si>
    <t>Stantonmouth</t>
  </si>
  <si>
    <t>krichard@kramer.com</t>
  </si>
  <si>
    <t>1ebde0dE870884c</t>
  </si>
  <si>
    <t>Brooks-Kent</t>
  </si>
  <si>
    <t>East Barbara</t>
  </si>
  <si>
    <t>(570)973-6088</t>
  </si>
  <si>
    <t>lamkatie@coffey.com</t>
  </si>
  <si>
    <t>AF7C4EBeE64CbbF</t>
  </si>
  <si>
    <t>Thomas, Dudley and Glenn</t>
  </si>
  <si>
    <t>Larrychester</t>
  </si>
  <si>
    <t>364-921-2231</t>
  </si>
  <si>
    <t>qballard@golden.com</t>
  </si>
  <si>
    <t>ABbCB5EDa8c9aFd</t>
  </si>
  <si>
    <t>Payne-Douglas</t>
  </si>
  <si>
    <t>New Greg</t>
  </si>
  <si>
    <t>322-943-9935</t>
  </si>
  <si>
    <t>ashleyfrench@gallegos.com</t>
  </si>
  <si>
    <t>b1C2DeC04cd6Ce3</t>
  </si>
  <si>
    <t>Matthews-Friedman</t>
  </si>
  <si>
    <t>South Reginamouth</t>
  </si>
  <si>
    <t>970.889.0330</t>
  </si>
  <si>
    <t>hahncharlotte@macias.com</t>
  </si>
  <si>
    <t>0fD1c65a1abF091</t>
  </si>
  <si>
    <t>West Joannamouth</t>
  </si>
  <si>
    <t>684.504.6094x1033</t>
  </si>
  <si>
    <t>claudia88@morrow-coleman.info</t>
  </si>
  <si>
    <t>570Aec1b5ce3aDb</t>
  </si>
  <si>
    <t>Howe and Sons</t>
  </si>
  <si>
    <t>Port Tammie</t>
  </si>
  <si>
    <t>673-947-7785x0417</t>
  </si>
  <si>
    <t>qnewman@little-hayden.org</t>
  </si>
  <si>
    <t>Aded8E3B7b2e48D</t>
  </si>
  <si>
    <t>Mosesmouth</t>
  </si>
  <si>
    <t>973.269.7007</t>
  </si>
  <si>
    <t>cliffordcisneros@mcintyre-watts.com</t>
  </si>
  <si>
    <t>6eDDDE4f1F7fb03</t>
  </si>
  <si>
    <t>Price-Good</t>
  </si>
  <si>
    <t>South Karaton</t>
  </si>
  <si>
    <t>001-280-767-3837</t>
  </si>
  <si>
    <t>valerieburgess@cannon-herring.org</t>
  </si>
  <si>
    <t>E446B0e1dbCAbBb</t>
  </si>
  <si>
    <t>Zuniga-Bowers</t>
  </si>
  <si>
    <t>Port Connorshire</t>
  </si>
  <si>
    <t>(907)452-4470</t>
  </si>
  <si>
    <t>icastro@petersen.net</t>
  </si>
  <si>
    <t>75BF0c0820f036D</t>
  </si>
  <si>
    <t>Harper, Cummings and Lester</t>
  </si>
  <si>
    <t>Maddoxton</t>
  </si>
  <si>
    <t>059-637-1381</t>
  </si>
  <si>
    <t>frichards@fuller.com</t>
  </si>
  <si>
    <t>E705fef8C65EFB3</t>
  </si>
  <si>
    <t>Mason, Hensley and Anthony</t>
  </si>
  <si>
    <t>New Theodorehaven</t>
  </si>
  <si>
    <t>(169)704-5705</t>
  </si>
  <si>
    <t>ylawrence@bentley-rich.org</t>
  </si>
  <si>
    <t>3FdA59F7296d47e</t>
  </si>
  <si>
    <t>Salazar, Houston and Barajas</t>
  </si>
  <si>
    <t>Prestonside</t>
  </si>
  <si>
    <t>kirsten37@valencia.org</t>
  </si>
  <si>
    <t>0bf5bb9bc3Bcfbd</t>
  </si>
  <si>
    <t>Cummings Group</t>
  </si>
  <si>
    <t>Onealtown</t>
  </si>
  <si>
    <t>carol53@mcpherson-welch.com</t>
  </si>
  <si>
    <t>edE54C195FC8efd</t>
  </si>
  <si>
    <t>Buck Group</t>
  </si>
  <si>
    <t>Brookeland</t>
  </si>
  <si>
    <t>001-914-410-3278x21637</t>
  </si>
  <si>
    <t>marisa13@gaines-stuart.com</t>
  </si>
  <si>
    <t>392F8af3F2112cc</t>
  </si>
  <si>
    <t>Glover LLC</t>
  </si>
  <si>
    <t>Zhangberg</t>
  </si>
  <si>
    <t>383-336-3931x84864</t>
  </si>
  <si>
    <t>billy24@hester-moses.biz</t>
  </si>
  <si>
    <t>9E0375Ff1c3Cf4f</t>
  </si>
  <si>
    <t>Rojas, Greer and Davenport</t>
  </si>
  <si>
    <t>New Anitashire</t>
  </si>
  <si>
    <t>+1-377-470-5985x56363</t>
  </si>
  <si>
    <t>joannevillarreal@mata.org</t>
  </si>
  <si>
    <t>E3f65E08d4af00e</t>
  </si>
  <si>
    <t>Mclaughlinview</t>
  </si>
  <si>
    <t>(640)195-9972</t>
  </si>
  <si>
    <t>solomonkrista@hart.com</t>
  </si>
  <si>
    <t>FecefB34FC8FB3a</t>
  </si>
  <si>
    <t>Barr-Guerra</t>
  </si>
  <si>
    <t>Port Samuelchester</t>
  </si>
  <si>
    <t>001-709-761-8776x432</t>
  </si>
  <si>
    <t>sheliazavala@tapia.com</t>
  </si>
  <si>
    <t>eaAD7232B7B357f</t>
  </si>
  <si>
    <t>Beard-Poole</t>
  </si>
  <si>
    <t>Jensenburgh</t>
  </si>
  <si>
    <t>799-095-7056x392</t>
  </si>
  <si>
    <t>micheal31@ali.com</t>
  </si>
  <si>
    <t>8B79dF5b2C91Ef8</t>
  </si>
  <si>
    <t>Scott PLC</t>
  </si>
  <si>
    <t>Gregville</t>
  </si>
  <si>
    <t>(072)411-0588x6943</t>
  </si>
  <si>
    <t>lbolton@andersen.net</t>
  </si>
  <si>
    <t>1E13EeAA4dD97Bc</t>
  </si>
  <si>
    <t>Schwartz, Decker and Church</t>
  </si>
  <si>
    <t>Gabriellaland</t>
  </si>
  <si>
    <t>828-797-4807</t>
  </si>
  <si>
    <t>gryan@dougherty.com</t>
  </si>
  <si>
    <t>406e575A1ac25b4</t>
  </si>
  <si>
    <t>Guerrero-Bowers</t>
  </si>
  <si>
    <t>Jodiborough</t>
  </si>
  <si>
    <t>faulknerkara@wade.info</t>
  </si>
  <si>
    <t>E111cEB5CAf5Aed</t>
  </si>
  <si>
    <t>Dixon-Allison</t>
  </si>
  <si>
    <t>West Dennis</t>
  </si>
  <si>
    <t>001-738-259-2253x0123</t>
  </si>
  <si>
    <t>icompton@johnston-murphy.com</t>
  </si>
  <si>
    <t>14ECEcC0FE1dE17</t>
  </si>
  <si>
    <t>Bolton-Bradshaw</t>
  </si>
  <si>
    <t>East Bonnie</t>
  </si>
  <si>
    <t>912-415-3651x786</t>
  </si>
  <si>
    <t>mballard@hunt-moreno.biz</t>
  </si>
  <si>
    <t>Ec20Ac6f8c97AFb</t>
  </si>
  <si>
    <t>Robbins, Ali and Love</t>
  </si>
  <si>
    <t>Nicholsonville</t>
  </si>
  <si>
    <t>+1-558-697-6202x7739</t>
  </si>
  <si>
    <t>fkaiser@fernandez.com</t>
  </si>
  <si>
    <t>cFc5Aea6e0BCA73</t>
  </si>
  <si>
    <t>Wall, English and Kaiser</t>
  </si>
  <si>
    <t>West Tyronechester</t>
  </si>
  <si>
    <t>001-187-576-2694x7806</t>
  </si>
  <si>
    <t>jillbaldwin@santiago.com</t>
  </si>
  <si>
    <t>D29EbC747CA07d9</t>
  </si>
  <si>
    <t>Swanson Inc</t>
  </si>
  <si>
    <t>West Peggy</t>
  </si>
  <si>
    <t>458-829-4847</t>
  </si>
  <si>
    <t>watsonbrittany@kemp.biz</t>
  </si>
  <si>
    <t>25EfF0BcbDFdFf4</t>
  </si>
  <si>
    <t>Dawson-Mays</t>
  </si>
  <si>
    <t>Andresfurt</t>
  </si>
  <si>
    <t>036-640-2022x77716</t>
  </si>
  <si>
    <t>lukemaynard@harvey.com</t>
  </si>
  <si>
    <t>4248a5584EC671b</t>
  </si>
  <si>
    <t>Camacho</t>
  </si>
  <si>
    <t>Mcdonald Group</t>
  </si>
  <si>
    <t>South Mary</t>
  </si>
  <si>
    <t>(206)628-9654</t>
  </si>
  <si>
    <t>brandon84@gilmore-lester.net</t>
  </si>
  <si>
    <t>aA8C7B4613cC34C</t>
  </si>
  <si>
    <t>Kelly LLC</t>
  </si>
  <si>
    <t>Port Darlene</t>
  </si>
  <si>
    <t>(785)334-4897x632</t>
  </si>
  <si>
    <t>dbeltran@barker.com</t>
  </si>
  <si>
    <t>cA3bcfE8c5E4E36</t>
  </si>
  <si>
    <t>Lawson, Marshall and Briggs</t>
  </si>
  <si>
    <t>Isabelport</t>
  </si>
  <si>
    <t>076.971.6171</t>
  </si>
  <si>
    <t>vangjoshua@petersen.com</t>
  </si>
  <si>
    <t>280241Dc067f3EA</t>
  </si>
  <si>
    <t>Blevins</t>
  </si>
  <si>
    <t>Romero, Crosby and Terry</t>
  </si>
  <si>
    <t>212-176-6156</t>
  </si>
  <si>
    <t>melvinfrench@moore.com</t>
  </si>
  <si>
    <t>dA74AfF69d1Bd52</t>
  </si>
  <si>
    <t>Nguyen PLC</t>
  </si>
  <si>
    <t>Katherinebury</t>
  </si>
  <si>
    <t>256.115.9477x5119</t>
  </si>
  <si>
    <t>gravesthomas@curry.com</t>
  </si>
  <si>
    <t>d2bd8DC7bb71169</t>
  </si>
  <si>
    <t>Hendricks, Lambert and Ashley</t>
  </si>
  <si>
    <t>West Blakehaven</t>
  </si>
  <si>
    <t>733-594-2727x115</t>
  </si>
  <si>
    <t>leslieaustin@atkinson-brady.com</t>
  </si>
  <si>
    <t>9701dac44aAeBA7</t>
  </si>
  <si>
    <t>Macias, Roman and Knight</t>
  </si>
  <si>
    <t>Lake Tiffanytown</t>
  </si>
  <si>
    <t>543.503.6547</t>
  </si>
  <si>
    <t>theresa69@mcpherson.info</t>
  </si>
  <si>
    <t>B2cA2cdBf49E32C</t>
  </si>
  <si>
    <t>Greer-Davis</t>
  </si>
  <si>
    <t>East Gabriellaborough</t>
  </si>
  <si>
    <t>076.613.8637</t>
  </si>
  <si>
    <t>harrellveronica@barker-romero.info</t>
  </si>
  <si>
    <t>caC38c227BEbbe0</t>
  </si>
  <si>
    <t>Rollins-Bentley</t>
  </si>
  <si>
    <t>015.284.5098x6156</t>
  </si>
  <si>
    <t>gwendolyn36@cline.com</t>
  </si>
  <si>
    <t>Ae692a12C8611cf</t>
  </si>
  <si>
    <t>Boyle-Kent</t>
  </si>
  <si>
    <t>Port Dianaberg</t>
  </si>
  <si>
    <t>226.236.5485x721</t>
  </si>
  <si>
    <t>mindybullock@huffman.biz</t>
  </si>
  <si>
    <t>A223a3Fec8ae99b</t>
  </si>
  <si>
    <t>Dawson-Jennings</t>
  </si>
  <si>
    <t>Jenniferbury</t>
  </si>
  <si>
    <t>(684)092-9480</t>
  </si>
  <si>
    <t>horneolivia@schaefer.biz</t>
  </si>
  <si>
    <t>1FABa2F48E7F6b9</t>
  </si>
  <si>
    <t>Mcneil-Barajas</t>
  </si>
  <si>
    <t>001-992-047-4413</t>
  </si>
  <si>
    <t>hodgekurt@bass-mann.com</t>
  </si>
  <si>
    <t>EcFAc468F0CBE8E</t>
  </si>
  <si>
    <t>Martinez-Weeks</t>
  </si>
  <si>
    <t>Petersonshire</t>
  </si>
  <si>
    <t>145.092.0563x666</t>
  </si>
  <si>
    <t>colecheyenne@callahan-bryant.biz</t>
  </si>
  <si>
    <t>f5aC968bBF0e2fB</t>
  </si>
  <si>
    <t>Forbes, Ellis and Michael</t>
  </si>
  <si>
    <t>Lake Krystal</t>
  </si>
  <si>
    <t>alexaochoa@woodward.info</t>
  </si>
  <si>
    <t>dd3Ee8eF3cB6532</t>
  </si>
  <si>
    <t>Dalton, Trevino and Schmidt</t>
  </si>
  <si>
    <t>Nicoleville</t>
  </si>
  <si>
    <t>001-713-670-2583</t>
  </si>
  <si>
    <t>jacobvelazquez@pearson.biz</t>
  </si>
  <si>
    <t>E0cc65cE9Aa1fFF</t>
  </si>
  <si>
    <t>Keith-Rivers</t>
  </si>
  <si>
    <t>South Destinyland</t>
  </si>
  <si>
    <t>001-807-209-7961</t>
  </si>
  <si>
    <t>kpennington@figueroa.biz</t>
  </si>
  <si>
    <t>cC82EB07AAE4b3B</t>
  </si>
  <si>
    <t>Dunn-Lyons</t>
  </si>
  <si>
    <t>+1-106-474-3119x1865</t>
  </si>
  <si>
    <t>lunacolton@macdonald.com</t>
  </si>
  <si>
    <t>F4D501A7FB6E5B3</t>
  </si>
  <si>
    <t>Meyers, Lara and Ibarra</t>
  </si>
  <si>
    <t>+1-764-385-7672x61829</t>
  </si>
  <si>
    <t>roy90@richard-travis.com</t>
  </si>
  <si>
    <t>F67c4c0Df58CF89</t>
  </si>
  <si>
    <t>Rios PLC</t>
  </si>
  <si>
    <t>North Mindybury</t>
  </si>
  <si>
    <t>desireerosales@reynolds.com</t>
  </si>
  <si>
    <t>0a7DC6BbB6E3F3e</t>
  </si>
  <si>
    <t>Jimenez PLC</t>
  </si>
  <si>
    <t>Steveburgh</t>
  </si>
  <si>
    <t>001-864-785-3008x5622</t>
  </si>
  <si>
    <t>sanforddevon@gill.biz</t>
  </si>
  <si>
    <t>Cc7fDD0640ebfa8</t>
  </si>
  <si>
    <t>Benjamin, Boone and Kidd</t>
  </si>
  <si>
    <t>Dodsonton</t>
  </si>
  <si>
    <t>001-851-560-9830x6751</t>
  </si>
  <si>
    <t>nnolan@mcmillan.com</t>
  </si>
  <si>
    <t>Fd180fCE174Cc73</t>
  </si>
  <si>
    <t>Scott-Boyer</t>
  </si>
  <si>
    <t>New Patricia</t>
  </si>
  <si>
    <t>291-750-7105x6653</t>
  </si>
  <si>
    <t>charlottehoffman@powers-baker.com</t>
  </si>
  <si>
    <t>9D72eEDa3a7dAe8</t>
  </si>
  <si>
    <t>Day-Fletcher</t>
  </si>
  <si>
    <t>Clementsburgh</t>
  </si>
  <si>
    <t>sergio51@rosario.biz</t>
  </si>
  <si>
    <t>999FA8efffEbBA4</t>
  </si>
  <si>
    <t>Roman</t>
  </si>
  <si>
    <t>Mata, Chambers and Calderon</t>
  </si>
  <si>
    <t>Lake Karenside</t>
  </si>
  <si>
    <t>086-141-3487</t>
  </si>
  <si>
    <t>nathangregory@ballard-davidson.com</t>
  </si>
  <si>
    <t>cba3fB33fB433a1</t>
  </si>
  <si>
    <t>Carney, Finley and Garrison</t>
  </si>
  <si>
    <t>Cuevasburgh</t>
  </si>
  <si>
    <t>001-374-299-0271x63586</t>
  </si>
  <si>
    <t>bowmanjane@burns.com</t>
  </si>
  <si>
    <t>46916b29b5AaBDC</t>
  </si>
  <si>
    <t>Ewing, Buck and Downs</t>
  </si>
  <si>
    <t>East Julieland</t>
  </si>
  <si>
    <t>349.270.1548</t>
  </si>
  <si>
    <t>zlane@riddle.info</t>
  </si>
  <si>
    <t>AFDD9C96bc1D9cC</t>
  </si>
  <si>
    <t>Price and Sons</t>
  </si>
  <si>
    <t>New Evelyn</t>
  </si>
  <si>
    <t>966-234-9043</t>
  </si>
  <si>
    <t>bryanayers@hudson-crosby.biz</t>
  </si>
  <si>
    <t>2f7AE22A4ecdd1a</t>
  </si>
  <si>
    <t>Nixon, Sellers and Waters</t>
  </si>
  <si>
    <t>Hutchinsonmouth</t>
  </si>
  <si>
    <t>001-918-741-0748x65152</t>
  </si>
  <si>
    <t>gloriahensley@padilla-gillespie.com</t>
  </si>
  <si>
    <t>facF89DC8C7EeBB</t>
  </si>
  <si>
    <t>Ballard PLC</t>
  </si>
  <si>
    <t>Lake Elijahhaven</t>
  </si>
  <si>
    <t>bonniemoody@rodgers.com</t>
  </si>
  <si>
    <t>2a6144B02fD198f</t>
  </si>
  <si>
    <t>Cherry, Jennings and Edwards</t>
  </si>
  <si>
    <t>Lawrenceton</t>
  </si>
  <si>
    <t>cassandra42@guerra.com</t>
  </si>
  <si>
    <t>c403348A3F6CDa0</t>
  </si>
  <si>
    <t>Santana, Ward and Huffman</t>
  </si>
  <si>
    <t>Shepardchester</t>
  </si>
  <si>
    <t>305.328.1217x1445</t>
  </si>
  <si>
    <t>tasha81@rosario-shepherd.info</t>
  </si>
  <si>
    <t>1d128b7216A56AB</t>
  </si>
  <si>
    <t>Bonilla-Frazier</t>
  </si>
  <si>
    <t>New Jackiebury</t>
  </si>
  <si>
    <t>750-484-9201x1981</t>
  </si>
  <si>
    <t>shaffertristan@swanson.org</t>
  </si>
  <si>
    <t>b4af7Bee839d672</t>
  </si>
  <si>
    <t>Hampton, Mcbride and Leonard</t>
  </si>
  <si>
    <t>Haasmouth</t>
  </si>
  <si>
    <t>(822)571-4064x1135</t>
  </si>
  <si>
    <t>edwardsglen@villa.biz</t>
  </si>
  <si>
    <t>C6d2aAEFBEef0aa</t>
  </si>
  <si>
    <t>Freeman, Ponce and Patton</t>
  </si>
  <si>
    <t>Lindamouth</t>
  </si>
  <si>
    <t>806-501-2087</t>
  </si>
  <si>
    <t>glenn26@gregory.com</t>
  </si>
  <si>
    <t>E6BDc4d371C135D</t>
  </si>
  <si>
    <t>Holt PLC</t>
  </si>
  <si>
    <t>Danport</t>
  </si>
  <si>
    <t>(115)595-9412x534</t>
  </si>
  <si>
    <t>newtonrandy@campbell.info</t>
  </si>
  <si>
    <t>079a058B89CB7EB</t>
  </si>
  <si>
    <t>Wilcox-Mcmahon</t>
  </si>
  <si>
    <t>New Russell</t>
  </si>
  <si>
    <t>bondcathy@combs-donaldson.com</t>
  </si>
  <si>
    <t>b3828abFd5B904b</t>
  </si>
  <si>
    <t>Church LLC</t>
  </si>
  <si>
    <t>Lake Erikside</t>
  </si>
  <si>
    <t>(868)912-0340</t>
  </si>
  <si>
    <t>ronnie25@arellano.com</t>
  </si>
  <si>
    <t>0DB2FCacDe847c3</t>
  </si>
  <si>
    <t>Zavala LLC</t>
  </si>
  <si>
    <t>Rhondafort</t>
  </si>
  <si>
    <t>344-684-8572x54477</t>
  </si>
  <si>
    <t>bryanttanner@anderson.com</t>
  </si>
  <si>
    <t>DCAd2BD0CeBFc1d</t>
  </si>
  <si>
    <t>Mcintyre Inc</t>
  </si>
  <si>
    <t>Kennethshire</t>
  </si>
  <si>
    <t>(377)132-6353</t>
  </si>
  <si>
    <t>lindseydale@mercer.com</t>
  </si>
  <si>
    <t>aB41dba4eFFe03A</t>
  </si>
  <si>
    <t>Melendez-Tyler</t>
  </si>
  <si>
    <t>Whitneytown</t>
  </si>
  <si>
    <t>520-829-3466x8250</t>
  </si>
  <si>
    <t>cantukirsten@bond-goodman.biz</t>
  </si>
  <si>
    <t>4dCb1364f1D1656</t>
  </si>
  <si>
    <t>Aguirre-Mack</t>
  </si>
  <si>
    <t>Scottbury</t>
  </si>
  <si>
    <t>(541)187-6824x8078</t>
  </si>
  <si>
    <t>donaldrandolph@cline.com</t>
  </si>
  <si>
    <t>19ccceE57F44C75</t>
  </si>
  <si>
    <t>Keller Group</t>
  </si>
  <si>
    <t>Aliside</t>
  </si>
  <si>
    <t>001-577-324-0157</t>
  </si>
  <si>
    <t>edgar80@gibbs.biz</t>
  </si>
  <si>
    <t>bB74ca44dcF7ED1</t>
  </si>
  <si>
    <t>Bauer</t>
  </si>
  <si>
    <t>Wood Group</t>
  </si>
  <si>
    <t>+1-417-610-6866x08946</t>
  </si>
  <si>
    <t>hoodroberta@ware-sanford.com</t>
  </si>
  <si>
    <t>A4Ef3Aa048c01Ba</t>
  </si>
  <si>
    <t>Gaines Inc</t>
  </si>
  <si>
    <t>Mcclurebury</t>
  </si>
  <si>
    <t>605-520-0709x3077</t>
  </si>
  <si>
    <t>kellerkevin@hancock.biz</t>
  </si>
  <si>
    <t>b24f6baAB432DAf</t>
  </si>
  <si>
    <t>Bird, Moreno and Griffin</t>
  </si>
  <si>
    <t>Kochtown</t>
  </si>
  <si>
    <t>001-001-002-8164x33186</t>
  </si>
  <si>
    <t>nancymccoy@gates.com</t>
  </si>
  <si>
    <t>9dFb98cc4F2ff3E</t>
  </si>
  <si>
    <t>Farrell, Anderson and Mann</t>
  </si>
  <si>
    <t>Alvarezville</t>
  </si>
  <si>
    <t>(184)141-0460x66690</t>
  </si>
  <si>
    <t>jeanne63@bird-aguirre.info</t>
  </si>
  <si>
    <t>867edfaeeBDbdCB</t>
  </si>
  <si>
    <t>Dalton PLC</t>
  </si>
  <si>
    <t>Port Teresamouth</t>
  </si>
  <si>
    <t>(429)457-8232x43601</t>
  </si>
  <si>
    <t>jocelynmathews@terry-mclaughlin.com</t>
  </si>
  <si>
    <t>3C1d193A1cbafC9</t>
  </si>
  <si>
    <t>Evans, Dean and Brady</t>
  </si>
  <si>
    <t>West Markside</t>
  </si>
  <si>
    <t>yneal@fletcher.com</t>
  </si>
  <si>
    <t>fe3dBeEB310aEEE</t>
  </si>
  <si>
    <t>Powell, Davenport and Morrison</t>
  </si>
  <si>
    <t>Flynnton</t>
  </si>
  <si>
    <t>786-193-3117</t>
  </si>
  <si>
    <t>jholt@harper.net</t>
  </si>
  <si>
    <t>70F2fF9bAb889d0</t>
  </si>
  <si>
    <t>Watkins-Schmitt</t>
  </si>
  <si>
    <t>Villarrealstad</t>
  </si>
  <si>
    <t>981-859-0715x6229</t>
  </si>
  <si>
    <t>oscar35@ortega-calhoun.biz</t>
  </si>
  <si>
    <t>Af3D43ff67eFcBA</t>
  </si>
  <si>
    <t>Zamora PLC</t>
  </si>
  <si>
    <t>Choibury</t>
  </si>
  <si>
    <t>062.029.5680x7916</t>
  </si>
  <si>
    <t>kurtbranch@walls.com</t>
  </si>
  <si>
    <t>f4beaFa9ff1ef6d</t>
  </si>
  <si>
    <t>Avery, Young and Orozco</t>
  </si>
  <si>
    <t>Larsenside</t>
  </si>
  <si>
    <t>(817)028-9790</t>
  </si>
  <si>
    <t>zhardy@bernard.com</t>
  </si>
  <si>
    <t>78EF2aaEfA71DdD</t>
  </si>
  <si>
    <t>Coleman-Steele</t>
  </si>
  <si>
    <t>Gracemouth</t>
  </si>
  <si>
    <t>001-504-152-3758x45756</t>
  </si>
  <si>
    <t>cameronbrenda@ortega.biz</t>
  </si>
  <si>
    <t>5FCd6F37B9F7f5C</t>
  </si>
  <si>
    <t>Huber</t>
  </si>
  <si>
    <t>Roach-Calhoun</t>
  </si>
  <si>
    <t>New Lucas</t>
  </si>
  <si>
    <t>dhenry@bass.biz</t>
  </si>
  <si>
    <t>bF4aF7fd5848ECD</t>
  </si>
  <si>
    <t>Tracy</t>
  </si>
  <si>
    <t>Gilbert, Chaney and Lucas</t>
  </si>
  <si>
    <t>Sloanchester</t>
  </si>
  <si>
    <t>001-319-113-3230</t>
  </si>
  <si>
    <t>alison42@mitchell.com</t>
  </si>
  <si>
    <t>de60e1cbB2C53F9</t>
  </si>
  <si>
    <t>Berger, Key and Mcmahon</t>
  </si>
  <si>
    <t>New Ann</t>
  </si>
  <si>
    <t>455.816.7474x36293</t>
  </si>
  <si>
    <t>friedmanjacob@sherman-dyer.com</t>
  </si>
  <si>
    <t>2f1e7CAD9f76fae</t>
  </si>
  <si>
    <t>Cline Ltd</t>
  </si>
  <si>
    <t>Eileenbury</t>
  </si>
  <si>
    <t>marshrachel@haley.com</t>
  </si>
  <si>
    <t>E0d32414eBDCfA5</t>
  </si>
  <si>
    <t>Hammond, Carpenter and Chambers</t>
  </si>
  <si>
    <t>Adkinsside</t>
  </si>
  <si>
    <t>500.702.4118x91233</t>
  </si>
  <si>
    <t>mahoneysheryl@rich.org</t>
  </si>
  <si>
    <t>BC2D982aaebF8B1</t>
  </si>
  <si>
    <t>Rojas-Chambers</t>
  </si>
  <si>
    <t>North Devonport</t>
  </si>
  <si>
    <t>457.702.4570</t>
  </si>
  <si>
    <t>dickersonmichaela@haas.biz</t>
  </si>
  <si>
    <t>3Dcfb28d95fC6cd</t>
  </si>
  <si>
    <t>Kaiser LLC</t>
  </si>
  <si>
    <t>Stevefort</t>
  </si>
  <si>
    <t>001-246-591-3131x7494</t>
  </si>
  <si>
    <t>lvillanueva@bowers.com</t>
  </si>
  <si>
    <t>9a385DA6544f1ee</t>
  </si>
  <si>
    <t>Myers Inc</t>
  </si>
  <si>
    <t>Raymondchester</t>
  </si>
  <si>
    <t>263.171.5867</t>
  </si>
  <si>
    <t>wsteele@kaufman.net</t>
  </si>
  <si>
    <t>82f1AbCaBF6fDa1</t>
  </si>
  <si>
    <t>Payne-Stone</t>
  </si>
  <si>
    <t>Port Kylechester</t>
  </si>
  <si>
    <t>786-462-0024</t>
  </si>
  <si>
    <t>tristan19@parsons.com</t>
  </si>
  <si>
    <t>b19dC2238F4fef0</t>
  </si>
  <si>
    <t>Green Ltd</t>
  </si>
  <si>
    <t>Lake Adrianaland</t>
  </si>
  <si>
    <t>(359)940-3164</t>
  </si>
  <si>
    <t>randallanthony@mack-trevino.com</t>
  </si>
  <si>
    <t>40e731Bf9cF4FaC</t>
  </si>
  <si>
    <t>Booker-Ashley</t>
  </si>
  <si>
    <t>East Cheyennetown</t>
  </si>
  <si>
    <t>+1-659-510-6647x16403</t>
  </si>
  <si>
    <t>marie75@hensley.com</t>
  </si>
  <si>
    <t>b0Ed3bb9ACbfCC0</t>
  </si>
  <si>
    <t>Wiggins-Shea</t>
  </si>
  <si>
    <t>East Annette</t>
  </si>
  <si>
    <t>(378)228-2412x81618</t>
  </si>
  <si>
    <t>collincase@santos.info</t>
  </si>
  <si>
    <t>Ea49DA23fbff14E</t>
  </si>
  <si>
    <t>Black Inc</t>
  </si>
  <si>
    <t>Frederickbury</t>
  </si>
  <si>
    <t>+1-705-087-6661x4505</t>
  </si>
  <si>
    <t>gregstewart@torres.biz</t>
  </si>
  <si>
    <t>e4aeF985Db6e3Bb</t>
  </si>
  <si>
    <t>Jackson LLC</t>
  </si>
  <si>
    <t>West Melody</t>
  </si>
  <si>
    <t>319.531.8769x7938</t>
  </si>
  <si>
    <t>logan88@krueger.com</t>
  </si>
  <si>
    <t>5BFEC46C1cbEF6d</t>
  </si>
  <si>
    <t>Fields</t>
  </si>
  <si>
    <t>Grimes, Beltran and Tyler</t>
  </si>
  <si>
    <t>Brockfort</t>
  </si>
  <si>
    <t>601-784-7555</t>
  </si>
  <si>
    <t>howardcaleb@gilbert.com</t>
  </si>
  <si>
    <t>299258B5aba52Fc</t>
  </si>
  <si>
    <t>Katherine</t>
  </si>
  <si>
    <t>Key-Mcdaniel</t>
  </si>
  <si>
    <t>Lake Rita</t>
  </si>
  <si>
    <t>+1-372-074-6764x57313</t>
  </si>
  <si>
    <t>valdezluis@doyle.info</t>
  </si>
  <si>
    <t>44C3Cb49B78c9BC</t>
  </si>
  <si>
    <t>Bean-Edwards</t>
  </si>
  <si>
    <t>Arellanomouth</t>
  </si>
  <si>
    <t>+1-997-362-7757x8491</t>
  </si>
  <si>
    <t>carlbenson@evans.com</t>
  </si>
  <si>
    <t>95B7A4a9039cC5F</t>
  </si>
  <si>
    <t>Reese PLC</t>
  </si>
  <si>
    <t>New Dawn</t>
  </si>
  <si>
    <t>242-467-3590x37271</t>
  </si>
  <si>
    <t>wdawson@nash-rowland.com</t>
  </si>
  <si>
    <t>fDeC8Ff0Db456e1</t>
  </si>
  <si>
    <t>Underwood Group</t>
  </si>
  <si>
    <t>West Darinberg</t>
  </si>
  <si>
    <t>391.879.5724</t>
  </si>
  <si>
    <t>cassidy37@phelps-carney.com</t>
  </si>
  <si>
    <t>BF3E6A739dF99ad</t>
  </si>
  <si>
    <t>Bradley-Wolfe</t>
  </si>
  <si>
    <t>Snowbury</t>
  </si>
  <si>
    <t>001-024-468-4675</t>
  </si>
  <si>
    <t>yrichmond@tate.org</t>
  </si>
  <si>
    <t>83b3bDebAF5E83C</t>
  </si>
  <si>
    <t>Moran, Gonzalez and Potter</t>
  </si>
  <si>
    <t>Sophiaton</t>
  </si>
  <si>
    <t>+1-487-813-8532x10949</t>
  </si>
  <si>
    <t>bryankirby@aguilar.com</t>
  </si>
  <si>
    <t>13bDCB4C94342fA</t>
  </si>
  <si>
    <t>Maynard</t>
  </si>
  <si>
    <t>Bennett LLC</t>
  </si>
  <si>
    <t>North Brad</t>
  </si>
  <si>
    <t>(046)638-2955x623</t>
  </si>
  <si>
    <t>uprice@christian.net</t>
  </si>
  <si>
    <t>e2E1555d16Aeaf6</t>
  </si>
  <si>
    <t>Dyer</t>
  </si>
  <si>
    <t>Abbott PLC</t>
  </si>
  <si>
    <t>263.865.8791</t>
  </si>
  <si>
    <t>nataliewu@french-cohen.com</t>
  </si>
  <si>
    <t>CBc4bA5f1f1Ed77</t>
  </si>
  <si>
    <t>Tate, Ryan and Petersen</t>
  </si>
  <si>
    <t>Port Connorchester</t>
  </si>
  <si>
    <t>(348)086-5583x933</t>
  </si>
  <si>
    <t>coffeysteve@pena.com</t>
  </si>
  <si>
    <t>69Ec55bf24B6fc3</t>
  </si>
  <si>
    <t>Beasley, Travis and House</t>
  </si>
  <si>
    <t>East Hannahville</t>
  </si>
  <si>
    <t>+1-766-695-2022x2920</t>
  </si>
  <si>
    <t>andrademeagan@barrett.com</t>
  </si>
  <si>
    <t>8a5df8FDeb83ccC</t>
  </si>
  <si>
    <t>Adkins, Morrison and Owens</t>
  </si>
  <si>
    <t>Maysside</t>
  </si>
  <si>
    <t>813.558.6449</t>
  </si>
  <si>
    <t>melanie98@wheeler-fleming.org</t>
  </si>
  <si>
    <t>07E2BD29dB1ab90</t>
  </si>
  <si>
    <t>Conrad-Cooke</t>
  </si>
  <si>
    <t>jocelyn33@dickson.com</t>
  </si>
  <si>
    <t>56c4fac2d6f002f</t>
  </si>
  <si>
    <t>Port Kent</t>
  </si>
  <si>
    <t>fbest@pierce.com</t>
  </si>
  <si>
    <t>Da7D6678a14faff</t>
  </si>
  <si>
    <t>Olsen, Harris and Mack</t>
  </si>
  <si>
    <t>Irwinfort</t>
  </si>
  <si>
    <t>(293)026-6170x858</t>
  </si>
  <si>
    <t>kari88@rose.com</t>
  </si>
  <si>
    <t>6aC914F1D8eF9Dd</t>
  </si>
  <si>
    <t>Mata and Sons</t>
  </si>
  <si>
    <t>North Darren</t>
  </si>
  <si>
    <t>(158)705-9522x763</t>
  </si>
  <si>
    <t>joyce24@ewing.com</t>
  </si>
  <si>
    <t>c9Fc82D2C249a05</t>
  </si>
  <si>
    <t>Bird Group</t>
  </si>
  <si>
    <t>Port Tommy</t>
  </si>
  <si>
    <t>+1-219-184-8925x2231</t>
  </si>
  <si>
    <t>jimenezshannon@miller-mendoza.com</t>
  </si>
  <si>
    <t>18ba23fCa0e41Fe</t>
  </si>
  <si>
    <t>Solis-Bennett</t>
  </si>
  <si>
    <t>North Allisonborough</t>
  </si>
  <si>
    <t>(532)437-2882</t>
  </si>
  <si>
    <t>maureenmckay@santos-ho.net</t>
  </si>
  <si>
    <t>fF1AF17Ff3CDc4c</t>
  </si>
  <si>
    <t>Le, Rasmussen and Sherman</t>
  </si>
  <si>
    <t>Evansborough</t>
  </si>
  <si>
    <t>+1-812-564-1799x255</t>
  </si>
  <si>
    <t>xbrennan@mcintyre.org</t>
  </si>
  <si>
    <t>7F7bf23100cefd8</t>
  </si>
  <si>
    <t>Melendez-Robertson</t>
  </si>
  <si>
    <t>001-864-186-5164</t>
  </si>
  <si>
    <t>leerojas@martinez.com</t>
  </si>
  <si>
    <t>0aAAF98fCe94C84</t>
  </si>
  <si>
    <t>Coffey PLC</t>
  </si>
  <si>
    <t>North Julian</t>
  </si>
  <si>
    <t>001-305-007-5864x9495</t>
  </si>
  <si>
    <t>tammystevenson@mcgee-hoffman.org</t>
  </si>
  <si>
    <t>E9108efE34fabFC</t>
  </si>
  <si>
    <t>Velasquez and Sons</t>
  </si>
  <si>
    <t>Amyborough</t>
  </si>
  <si>
    <t>812.049.4292x49282</t>
  </si>
  <si>
    <t>bfarmer@reilly.com</t>
  </si>
  <si>
    <t>AFCd8F626cd7F12</t>
  </si>
  <si>
    <t>Mcintosh-Boyer</t>
  </si>
  <si>
    <t>Mcconnellstad</t>
  </si>
  <si>
    <t>001-851-317-7553</t>
  </si>
  <si>
    <t>tabithavaldez@rubio-bradshaw.com</t>
  </si>
  <si>
    <t>FBf0FdBFB8ea54d</t>
  </si>
  <si>
    <t>Wilkins LLC</t>
  </si>
  <si>
    <t>Port Patricia</t>
  </si>
  <si>
    <t>954.239.0287</t>
  </si>
  <si>
    <t>barajasjanet@joseph.com</t>
  </si>
  <si>
    <t>83cfdfDe1AF2CED</t>
  </si>
  <si>
    <t>Lara-Andrade</t>
  </si>
  <si>
    <t>Bassport</t>
  </si>
  <si>
    <t>487-611-7769</t>
  </si>
  <si>
    <t>pobrien@tapia.net</t>
  </si>
  <si>
    <t>fA88e15C5f93faB</t>
  </si>
  <si>
    <t>Hunter, Davidson and Boone</t>
  </si>
  <si>
    <t>Gordonstad</t>
  </si>
  <si>
    <t>001-706-313-8366x118</t>
  </si>
  <si>
    <t>allenmiranda@acevedo.info</t>
  </si>
  <si>
    <t>1fAbF5cAC28d5BD</t>
  </si>
  <si>
    <t>Lopez, Taylor and Knight</t>
  </si>
  <si>
    <t>Bartonshire</t>
  </si>
  <si>
    <t>535.343.1911x1059</t>
  </si>
  <si>
    <t>saundersjorge@small-pearson.com</t>
  </si>
  <si>
    <t>5a5eed7ccFd7A0F</t>
  </si>
  <si>
    <t>Logan-Hayes</t>
  </si>
  <si>
    <t>Bradfurt</t>
  </si>
  <si>
    <t>817.159.6830x1206</t>
  </si>
  <si>
    <t>shirleyfitzgerald@levine-stanley.net</t>
  </si>
  <si>
    <t>D8F6Ec6B5EdE6da</t>
  </si>
  <si>
    <t>Hunt-Santiago</t>
  </si>
  <si>
    <t>North Nancyberg</t>
  </si>
  <si>
    <t>kiaralindsey@baker-doyle.com</t>
  </si>
  <si>
    <t>Bcb2292edE2d18D</t>
  </si>
  <si>
    <t>Odonnell-Hopkins</t>
  </si>
  <si>
    <t>East Howard</t>
  </si>
  <si>
    <t>+1-615-809-3030x69473</t>
  </si>
  <si>
    <t>joshuafoley@holland.org</t>
  </si>
  <si>
    <t>f8CCf2BFf6AbEbb</t>
  </si>
  <si>
    <t>Cobb Ltd</t>
  </si>
  <si>
    <t>North Jerry</t>
  </si>
  <si>
    <t>441.295.7488x00063</t>
  </si>
  <si>
    <t>rodneylin@romero.com</t>
  </si>
  <si>
    <t>Efb87A3d0FcFcae</t>
  </si>
  <si>
    <t>Larsen, French and Estes</t>
  </si>
  <si>
    <t>South Chad</t>
  </si>
  <si>
    <t>willissherri@hobbs.com</t>
  </si>
  <si>
    <t>bFf6FB8b3F0852B</t>
  </si>
  <si>
    <t>Osborn, Wolfe and Knox</t>
  </si>
  <si>
    <t>Ricardoview</t>
  </si>
  <si>
    <t>027-885-3739x851</t>
  </si>
  <si>
    <t>smithfelicia@mora-yates.com</t>
  </si>
  <si>
    <t>4CabF7bA5D5d2C4</t>
  </si>
  <si>
    <t>Davidson-Oneal</t>
  </si>
  <si>
    <t>Mossside</t>
  </si>
  <si>
    <t>271-619-1720</t>
  </si>
  <si>
    <t>daryl49@rivers.com</t>
  </si>
  <si>
    <t>00C5FeadD87EeD5</t>
  </si>
  <si>
    <t>Stewart-Davidson</t>
  </si>
  <si>
    <t>Oscarmouth</t>
  </si>
  <si>
    <t>891-910-9221x7233</t>
  </si>
  <si>
    <t>esparzakyle@rogers.com</t>
  </si>
  <si>
    <t>FE19Fef621E5d17</t>
  </si>
  <si>
    <t>Jennings, Dudley and Davenport</t>
  </si>
  <si>
    <t>Churchchester</t>
  </si>
  <si>
    <t>931-750-7605</t>
  </si>
  <si>
    <t>russellbrandy@gould.com</t>
  </si>
  <si>
    <t>5c5e1f6EB8E33EC</t>
  </si>
  <si>
    <t>Vincent-Donaldson</t>
  </si>
  <si>
    <t>North Glendaland</t>
  </si>
  <si>
    <t>(782)994-0893x8056</t>
  </si>
  <si>
    <t>helenkramer@maldonado.com</t>
  </si>
  <si>
    <t>52d6BC4a3cE2B7F</t>
  </si>
  <si>
    <t>Villarreal-House</t>
  </si>
  <si>
    <t>North Latasha</t>
  </si>
  <si>
    <t>795-803-6870</t>
  </si>
  <si>
    <t>julie74@roach-rollins.net</t>
  </si>
  <si>
    <t>0eFeA9aBcc73eBF</t>
  </si>
  <si>
    <t>Calhoun-Farley</t>
  </si>
  <si>
    <t>Woodwardstad</t>
  </si>
  <si>
    <t>(472)273-5884x4355</t>
  </si>
  <si>
    <t>patricia07@joseph-deleon.biz</t>
  </si>
  <si>
    <t>a1A4334f7eA2712</t>
  </si>
  <si>
    <t>Medina, Bradford and Medina</t>
  </si>
  <si>
    <t>Lake Daltonborough</t>
  </si>
  <si>
    <t>454-383-6920</t>
  </si>
  <si>
    <t>wkirby@cortez.com</t>
  </si>
  <si>
    <t>8d1b0ea25CCAed1</t>
  </si>
  <si>
    <t>Shaffer PLC</t>
  </si>
  <si>
    <t>Lake Robertohaven</t>
  </si>
  <si>
    <t>001-664-688-5739</t>
  </si>
  <si>
    <t>gmccann@rojas.com</t>
  </si>
  <si>
    <t>aCf1FEdbb2Eb42f</t>
  </si>
  <si>
    <t>Wilson, Walter and Wiggins</t>
  </si>
  <si>
    <t>Kerryview</t>
  </si>
  <si>
    <t>819-595-1517x78342</t>
  </si>
  <si>
    <t>apruitt@mayer-calderon.com</t>
  </si>
  <si>
    <t>f1f43B25E9399F2</t>
  </si>
  <si>
    <t>Randolph PLC</t>
  </si>
  <si>
    <t>South Darylside</t>
  </si>
  <si>
    <t>pnavarro@chandler-brandt.net</t>
  </si>
  <si>
    <t>Da67B8699D8aDd4</t>
  </si>
  <si>
    <t>Johnston PLC</t>
  </si>
  <si>
    <t>Gayview</t>
  </si>
  <si>
    <t>315-972-6990</t>
  </si>
  <si>
    <t>huertadaniel@oconnor.com</t>
  </si>
  <si>
    <t>2dcb34Dcf3290dA</t>
  </si>
  <si>
    <t>Weaver Inc</t>
  </si>
  <si>
    <t>Bushmouth</t>
  </si>
  <si>
    <t>zunderwood@odom.com</t>
  </si>
  <si>
    <t>908aCB2ACee5B20</t>
  </si>
  <si>
    <t>Melton, Petty and Archer</t>
  </si>
  <si>
    <t>North Mackenzietown</t>
  </si>
  <si>
    <t>423-743-0682x9685</t>
  </si>
  <si>
    <t>wyatt84@dougherty-hays.info</t>
  </si>
  <si>
    <t>f173fC284c3bB3f</t>
  </si>
  <si>
    <t>Bright-Flores</t>
  </si>
  <si>
    <t>West Kerri</t>
  </si>
  <si>
    <t>198-667-9682</t>
  </si>
  <si>
    <t>fmoyer@warner.com</t>
  </si>
  <si>
    <t>4Bc94A2499eedaB</t>
  </si>
  <si>
    <t>Serrano, Mcneil and Watson</t>
  </si>
  <si>
    <t>Foleychester</t>
  </si>
  <si>
    <t>bairdalex@holder.net</t>
  </si>
  <si>
    <t>61c0EcFBbFD8Aad</t>
  </si>
  <si>
    <t>Russell PLC</t>
  </si>
  <si>
    <t>Alfredland</t>
  </si>
  <si>
    <t>613.434.8276</t>
  </si>
  <si>
    <t>kirk31@benton.biz</t>
  </si>
  <si>
    <t>a69b9F07194EeCD</t>
  </si>
  <si>
    <t>Stanley-Allison</t>
  </si>
  <si>
    <t>Port Antoniotown</t>
  </si>
  <si>
    <t>954-465-1896</t>
  </si>
  <si>
    <t>danstone@casey-lewis.com</t>
  </si>
  <si>
    <t>1B93949fD80BF58</t>
  </si>
  <si>
    <t>Hester, Dorsey and Nixon</t>
  </si>
  <si>
    <t>Cruzmouth</t>
  </si>
  <si>
    <t>133.442.2014</t>
  </si>
  <si>
    <t>victorfrancis@daniels.com</t>
  </si>
  <si>
    <t>4e672dC1b89757F</t>
  </si>
  <si>
    <t>Baxter-Patterson</t>
  </si>
  <si>
    <t>North Jennyburgh</t>
  </si>
  <si>
    <t>(184)895-3535x492</t>
  </si>
  <si>
    <t>dyermegan@liu.org</t>
  </si>
  <si>
    <t>621100beB49754f</t>
  </si>
  <si>
    <t>May PLC</t>
  </si>
  <si>
    <t>956-014-7813x802</t>
  </si>
  <si>
    <t>schung@walls.com</t>
  </si>
  <si>
    <t>B21DeEaC7f6Cab9</t>
  </si>
  <si>
    <t>Rollins and Sons</t>
  </si>
  <si>
    <t>791.136.7606</t>
  </si>
  <si>
    <t>emaxwell@arias.info</t>
  </si>
  <si>
    <t>AB73d3521DDf465</t>
  </si>
  <si>
    <t>Neal and Sons</t>
  </si>
  <si>
    <t>West Mariaton</t>
  </si>
  <si>
    <t>001-916-912-1940x959</t>
  </si>
  <si>
    <t>rhondaheath@mason.info</t>
  </si>
  <si>
    <t>fe48DdfFa269FB2</t>
  </si>
  <si>
    <t>Savage LLC</t>
  </si>
  <si>
    <t>Stephenberg</t>
  </si>
  <si>
    <t>+1-653-702-1534x287</t>
  </si>
  <si>
    <t>mcintoshcaleb@hogan.info</t>
  </si>
  <si>
    <t>981dCC429fB53a5</t>
  </si>
  <si>
    <t>Wright-Skinner</t>
  </si>
  <si>
    <t>Normanbury</t>
  </si>
  <si>
    <t>001-236-548-9153x13926</t>
  </si>
  <si>
    <t>wbeltran@green.biz</t>
  </si>
  <si>
    <t>71B8D709D65343D</t>
  </si>
  <si>
    <t>Reynolds and Sons</t>
  </si>
  <si>
    <t>Averyside</t>
  </si>
  <si>
    <t>+1-912-814-4094x3981</t>
  </si>
  <si>
    <t>mitchell27@benitez.info</t>
  </si>
  <si>
    <t>45bBbaB4A13AB5c</t>
  </si>
  <si>
    <t>Gamble-Schmitt</t>
  </si>
  <si>
    <t>Katherinemouth</t>
  </si>
  <si>
    <t>+1-381-384-2716x7728</t>
  </si>
  <si>
    <t>carneygeorge@daniel.biz</t>
  </si>
  <si>
    <t>EC8Ea6906FE97c0</t>
  </si>
  <si>
    <t>Mckinney-Andersen</t>
  </si>
  <si>
    <t>Brooksborough</t>
  </si>
  <si>
    <t>(101)510-3015x533</t>
  </si>
  <si>
    <t>spearsharry@sanchez.biz</t>
  </si>
  <si>
    <t>ffeB7a9e9Df77ef</t>
  </si>
  <si>
    <t>Underwood-Mullen</t>
  </si>
  <si>
    <t>Ellenchester</t>
  </si>
  <si>
    <t>+1-300-157-6059x296</t>
  </si>
  <si>
    <t>desireecasey@donovan-carroll.org</t>
  </si>
  <si>
    <t>87AEb696FBA2e7a</t>
  </si>
  <si>
    <t>Freeman PLC</t>
  </si>
  <si>
    <t>Caseton</t>
  </si>
  <si>
    <t>697.220.3788x8731</t>
  </si>
  <si>
    <t>maria80@mcknight.com</t>
  </si>
  <si>
    <t>ffA0177b3D4aC5a</t>
  </si>
  <si>
    <t>David-Lucero</t>
  </si>
  <si>
    <t>Abigailfurt</t>
  </si>
  <si>
    <t>sandymartinez@melendez.com</t>
  </si>
  <si>
    <t>afC8ecDd7936ea7</t>
  </si>
  <si>
    <t>Mccann, Braun and Booth</t>
  </si>
  <si>
    <t>Serranochester</t>
  </si>
  <si>
    <t>benjaminbrown@contreras.com</t>
  </si>
  <si>
    <t>6bD1f9dF02aadA7</t>
  </si>
  <si>
    <t>Fischer-Chaney</t>
  </si>
  <si>
    <t>Khanstad</t>
  </si>
  <si>
    <t>cooleyaaron@valdez.org</t>
  </si>
  <si>
    <t>1dc7fCAba09C885</t>
  </si>
  <si>
    <t>Manning-Solomon</t>
  </si>
  <si>
    <t>East Sara</t>
  </si>
  <si>
    <t>(695)414-1650</t>
  </si>
  <si>
    <t>wesley80@sanchez.com</t>
  </si>
  <si>
    <t>8F8a207fcE83c41</t>
  </si>
  <si>
    <t>Wallace</t>
  </si>
  <si>
    <t>Huff Inc</t>
  </si>
  <si>
    <t>Santiagoville</t>
  </si>
  <si>
    <t>001-189-435-0246x724</t>
  </si>
  <si>
    <t>jerickson@foster.info</t>
  </si>
  <si>
    <t>63AfBfFC1Ea62b2</t>
  </si>
  <si>
    <t>Hawkins, Petty and Bishop</t>
  </si>
  <si>
    <t>North Tommy</t>
  </si>
  <si>
    <t>001-990-151-3942x679</t>
  </si>
  <si>
    <t>qcohen@nicholson.com</t>
  </si>
  <si>
    <t>750Aae9D0Dbd0CB</t>
  </si>
  <si>
    <t>Merritt-Schroeder</t>
  </si>
  <si>
    <t>Edwinton</t>
  </si>
  <si>
    <t>001-209-598-6389x472</t>
  </si>
  <si>
    <t>tanner87@hale.com</t>
  </si>
  <si>
    <t>beeF22589d6bb3A</t>
  </si>
  <si>
    <t>Thornton-Bell</t>
  </si>
  <si>
    <t>Donnaton</t>
  </si>
  <si>
    <t>tina86@morrow.org</t>
  </si>
  <si>
    <t>DdCef3ECCb3Bb8A</t>
  </si>
  <si>
    <t>Andersen Group</t>
  </si>
  <si>
    <t>West Isaacchester</t>
  </si>
  <si>
    <t>544.007.3076x768</t>
  </si>
  <si>
    <t>shirley24@mack.info</t>
  </si>
  <si>
    <t>D85f43ccaF0fD9c</t>
  </si>
  <si>
    <t>Snow, Espinoza and Branch</t>
  </si>
  <si>
    <t>Haleyborough</t>
  </si>
  <si>
    <t>001-647-462-4590x33848</t>
  </si>
  <si>
    <t>kpetty@green.com</t>
  </si>
  <si>
    <t>01d0aDf82FDc55e</t>
  </si>
  <si>
    <t>Moss Ltd</t>
  </si>
  <si>
    <t>Cathyhaven</t>
  </si>
  <si>
    <t>541-422-0733x9102</t>
  </si>
  <si>
    <t>odeleon@hill.org</t>
  </si>
  <si>
    <t>DFDdBD7d98D759e</t>
  </si>
  <si>
    <t>Ortega Inc</t>
  </si>
  <si>
    <t>Nelsonbury</t>
  </si>
  <si>
    <t>(532)813-6528x72131</t>
  </si>
  <si>
    <t>cunninghammeagan@patterson.com</t>
  </si>
  <si>
    <t>9c2EECf9FBfBfd2</t>
  </si>
  <si>
    <t>Kennedy-Rice</t>
  </si>
  <si>
    <t>Carrieville</t>
  </si>
  <si>
    <t>877-745-4981</t>
  </si>
  <si>
    <t>ncastaneda@abbott-beasley.com</t>
  </si>
  <si>
    <t>afDB6eda83bcb9d</t>
  </si>
  <si>
    <t>Melton-Dalton</t>
  </si>
  <si>
    <t>Kristenside</t>
  </si>
  <si>
    <t>057-557-4618</t>
  </si>
  <si>
    <t>savageregina@yates-nicholson.biz</t>
  </si>
  <si>
    <t>52D8eb0CF2594Cd</t>
  </si>
  <si>
    <t>Freeman-Richmond</t>
  </si>
  <si>
    <t>Port Shawnaside</t>
  </si>
  <si>
    <t>001-918-558-7794x502</t>
  </si>
  <si>
    <t>danielle79@hatfield-rojas.com</t>
  </si>
  <si>
    <t>2bCf034798Ea169</t>
  </si>
  <si>
    <t>Hutchinson, Webb and Banks</t>
  </si>
  <si>
    <t>West Johnnybury</t>
  </si>
  <si>
    <t>501.619.8203</t>
  </si>
  <si>
    <t>townsendwillie@mclean.org</t>
  </si>
  <si>
    <t>880c9DAb9aEff43</t>
  </si>
  <si>
    <t>Wilcox Group</t>
  </si>
  <si>
    <t>Suzanneton</t>
  </si>
  <si>
    <t>(400)641-4706x74933</t>
  </si>
  <si>
    <t>santiagoalexa@casey-hawkins.net</t>
  </si>
  <si>
    <t>dDbaaAe0b9FaFfd</t>
  </si>
  <si>
    <t>Blankenship, Weeks and Khan</t>
  </si>
  <si>
    <t>(802)476-5007</t>
  </si>
  <si>
    <t>zschroeder@weber.info</t>
  </si>
  <si>
    <t>fEe4dEAAdbFf32d</t>
  </si>
  <si>
    <t>Austin, Gross and Lin</t>
  </si>
  <si>
    <t>West Lindamouth</t>
  </si>
  <si>
    <t>(157)161-2183</t>
  </si>
  <si>
    <t>jesus38@spears.com</t>
  </si>
  <si>
    <t>09AD0A5C12bC9Bf</t>
  </si>
  <si>
    <t>Stephenson and Sons</t>
  </si>
  <si>
    <t>Port Alexandra</t>
  </si>
  <si>
    <t>(433)031-0439</t>
  </si>
  <si>
    <t>laceymiller@bray.com</t>
  </si>
  <si>
    <t>7808aDd6df0cFE1</t>
  </si>
  <si>
    <t>Jones-Holland</t>
  </si>
  <si>
    <t>Adamville</t>
  </si>
  <si>
    <t>kathleenblake@drake-schmitt.com</t>
  </si>
  <si>
    <t>9F02A428C922af8</t>
  </si>
  <si>
    <t>Mcconnell-Wang</t>
  </si>
  <si>
    <t>New Toddland</t>
  </si>
  <si>
    <t>+1-845-707-3456x5968</t>
  </si>
  <si>
    <t>cheryl07@aguirre.com</t>
  </si>
  <si>
    <t>EfDb96CC2abA50A</t>
  </si>
  <si>
    <t>Sweeney Ltd</t>
  </si>
  <si>
    <t>New Audreyfort</t>
  </si>
  <si>
    <t>049.318.8103</t>
  </si>
  <si>
    <t>parksmax@castaneda.com</t>
  </si>
  <si>
    <t>7ef1e4fAFCBc2B9</t>
  </si>
  <si>
    <t>Reid and Sons</t>
  </si>
  <si>
    <t>Christieton</t>
  </si>
  <si>
    <t>janetsims@singh.com</t>
  </si>
  <si>
    <t>4EBfE088fbCe23C</t>
  </si>
  <si>
    <t>Flynn PLC</t>
  </si>
  <si>
    <t>487-099-2999</t>
  </si>
  <si>
    <t>hesseric@burke-grant.info</t>
  </si>
  <si>
    <t>5EAB48FAAf0146f</t>
  </si>
  <si>
    <t>Randall, Roberson and Fuentes</t>
  </si>
  <si>
    <t>West Timville</t>
  </si>
  <si>
    <t>001-453-811-8469x1172</t>
  </si>
  <si>
    <t>stevenswillie@mercado-oconnor.biz</t>
  </si>
  <si>
    <t>03Eac2D4aF15924</t>
  </si>
  <si>
    <t>Ware-Powell</t>
  </si>
  <si>
    <t>East Bryce</t>
  </si>
  <si>
    <t>491-284-1902</t>
  </si>
  <si>
    <t>martinjanice@walsh.com</t>
  </si>
  <si>
    <t>D1bbf4E3aF25A5d</t>
  </si>
  <si>
    <t>Shaw LLC</t>
  </si>
  <si>
    <t>Port Lisabury</t>
  </si>
  <si>
    <t>942-863-6485</t>
  </si>
  <si>
    <t>msummers@velazquez.biz</t>
  </si>
  <si>
    <t>FD5b24DDaf5f456</t>
  </si>
  <si>
    <t>Espinoza PLC</t>
  </si>
  <si>
    <t>South Steve</t>
  </si>
  <si>
    <t>(992)346-2579x6155</t>
  </si>
  <si>
    <t>qfitzpatrick@villarreal-kim.com</t>
  </si>
  <si>
    <t>4Ba9BDFDa4dF0E0</t>
  </si>
  <si>
    <t>Ray LLC</t>
  </si>
  <si>
    <t>Carlychester</t>
  </si>
  <si>
    <t>(980)851-8464x43610</t>
  </si>
  <si>
    <t>hkaiser@frey.biz</t>
  </si>
  <si>
    <t>EF34d56476FCAf8</t>
  </si>
  <si>
    <t>Vang-Solis</t>
  </si>
  <si>
    <t>North Eddieberg</t>
  </si>
  <si>
    <t>755.446.6954x82959</t>
  </si>
  <si>
    <t>uzimmerman@forbes.info</t>
  </si>
  <si>
    <t>Dbb482f69FB6F0D</t>
  </si>
  <si>
    <t>Taylor Ltd</t>
  </si>
  <si>
    <t>Frankton</t>
  </si>
  <si>
    <t>531-424-1562</t>
  </si>
  <si>
    <t>cooleysteve@hubbard-cuevas.biz</t>
  </si>
  <si>
    <t>ebAeCf0c4c83cbf</t>
  </si>
  <si>
    <t>Beck-Floyd</t>
  </si>
  <si>
    <t>New Tony</t>
  </si>
  <si>
    <t>hodgesclaire@watson.com</t>
  </si>
  <si>
    <t>985DC871ADFaC10</t>
  </si>
  <si>
    <t>Juarez, Sharp and Underwood</t>
  </si>
  <si>
    <t>Dixontown</t>
  </si>
  <si>
    <t>001-814-298-7307x036</t>
  </si>
  <si>
    <t>nathaniellyons@acevedo.com</t>
  </si>
  <si>
    <t>DEBe2627fFf8D05</t>
  </si>
  <si>
    <t>Harris Inc</t>
  </si>
  <si>
    <t>Orozcohaven</t>
  </si>
  <si>
    <t>+1-833-112-9224x818</t>
  </si>
  <si>
    <t>meyersroberto@villarreal.org</t>
  </si>
  <si>
    <t>0027bD1919b8266</t>
  </si>
  <si>
    <t>Preston, Francis and Hughes</t>
  </si>
  <si>
    <t>Tylerville</t>
  </si>
  <si>
    <t>+1-290-867-4564x1931</t>
  </si>
  <si>
    <t>norma31@castaneda.net</t>
  </si>
  <si>
    <t>73544cfD85a37a8</t>
  </si>
  <si>
    <t>Knox Inc</t>
  </si>
  <si>
    <t>South Alejandra</t>
  </si>
  <si>
    <t>258-580-2604</t>
  </si>
  <si>
    <t>kpotts@guerrero.com</t>
  </si>
  <si>
    <t>9ecedD8b3e4EFD3</t>
  </si>
  <si>
    <t>Krause, Garcia and Howard</t>
  </si>
  <si>
    <t>Tuckerport</t>
  </si>
  <si>
    <t>kcross@hudson-mcknight.info</t>
  </si>
  <si>
    <t>e9A5A0fa9BDE8f5</t>
  </si>
  <si>
    <t>Barton-Duarte</t>
  </si>
  <si>
    <t>Port Diamondmouth</t>
  </si>
  <si>
    <t>001-783-850-6728x03276</t>
  </si>
  <si>
    <t>sheri17@terrell.org</t>
  </si>
  <si>
    <t>da33dd230Ffd7c5</t>
  </si>
  <si>
    <t>Kaiser-Hardin</t>
  </si>
  <si>
    <t>Ellenton</t>
  </si>
  <si>
    <t>001-406-297-9725</t>
  </si>
  <si>
    <t>philip29@english.com</t>
  </si>
  <si>
    <t>fE3dcedce0bb637</t>
  </si>
  <si>
    <t>Williams PLC</t>
  </si>
  <si>
    <t>Annetteside</t>
  </si>
  <si>
    <t>marcusgeorge@cortez-york.biz</t>
  </si>
  <si>
    <t>B5A3EeE462dEF1D</t>
  </si>
  <si>
    <t>Contreras Inc</t>
  </si>
  <si>
    <t>Ginaberg</t>
  </si>
  <si>
    <t>627.195.3469</t>
  </si>
  <si>
    <t>penatiffany@stout.com</t>
  </si>
  <si>
    <t>5ABea84Dc8AF5E7</t>
  </si>
  <si>
    <t>Day-Newman</t>
  </si>
  <si>
    <t>East Dominique</t>
  </si>
  <si>
    <t>307.836.2178x8415</t>
  </si>
  <si>
    <t>vhartman@kelly-coffey.org</t>
  </si>
  <si>
    <t>EDeEdC52ab405e0</t>
  </si>
  <si>
    <t>Welch, Villarreal and Morrison</t>
  </si>
  <si>
    <t>Lesterbury</t>
  </si>
  <si>
    <t>(089)608-0820x9309</t>
  </si>
  <si>
    <t>hstevens@choi.info</t>
  </si>
  <si>
    <t>ebaEb0F387eaFf7</t>
  </si>
  <si>
    <t>Bautista, Craig and Byrd</t>
  </si>
  <si>
    <t>Theodoreville</t>
  </si>
  <si>
    <t>001-805-094-7984x0716</t>
  </si>
  <si>
    <t>gabrielahull@solomon.com</t>
  </si>
  <si>
    <t>Af8ceBaEC0a8e23</t>
  </si>
  <si>
    <t>Holloway Group</t>
  </si>
  <si>
    <t>Garymouth</t>
  </si>
  <si>
    <t>+1-132-860-7569x409</t>
  </si>
  <si>
    <t>oscar92@trujillo.com</t>
  </si>
  <si>
    <t>b2DDFd5Fb7aBAb3</t>
  </si>
  <si>
    <t>Pierce, Blevins and Shea</t>
  </si>
  <si>
    <t>Duarteland</t>
  </si>
  <si>
    <t>001-516-072-2325x760</t>
  </si>
  <si>
    <t>haydentyler@kemp.com</t>
  </si>
  <si>
    <t>7fEBC86Aa997AFb</t>
  </si>
  <si>
    <t>Sparks-Wolfe</t>
  </si>
  <si>
    <t>Port Destinyfort</t>
  </si>
  <si>
    <t>904-200-4777</t>
  </si>
  <si>
    <t>zfarrell@saunders.info</t>
  </si>
  <si>
    <t>BBA220FBFC502E3</t>
  </si>
  <si>
    <t>Weaver-Evans</t>
  </si>
  <si>
    <t>Shawntown</t>
  </si>
  <si>
    <t>jason36@boyd.com</t>
  </si>
  <si>
    <t>B2a7DA0bF0277c5</t>
  </si>
  <si>
    <t>Brennan, Navarro and Mcintyre</t>
  </si>
  <si>
    <t>Lake Kristineville</t>
  </si>
  <si>
    <t>(156)465-6546</t>
  </si>
  <si>
    <t>fredharrington@archer-hicks.com</t>
  </si>
  <si>
    <t>5bCd496f2e35BC4</t>
  </si>
  <si>
    <t>Ayers-Stout</t>
  </si>
  <si>
    <t>Tinaview</t>
  </si>
  <si>
    <t>+1-868-825-2580x499</t>
  </si>
  <si>
    <t>brandonshepherd@fry.com</t>
  </si>
  <si>
    <t>3b8caCA4CEC452b</t>
  </si>
  <si>
    <t>Decker-Dean</t>
  </si>
  <si>
    <t>North Victoria</t>
  </si>
  <si>
    <t>188.976.7175</t>
  </si>
  <si>
    <t>sean25@grimes.org</t>
  </si>
  <si>
    <t>6d039b1FFFD8DBC</t>
  </si>
  <si>
    <t>Aguirre</t>
  </si>
  <si>
    <t>Hart, Bennett and Allison</t>
  </si>
  <si>
    <t>Chloeburgh</t>
  </si>
  <si>
    <t>088.595.3294</t>
  </si>
  <si>
    <t>hessbrady@fleming-stein.com</t>
  </si>
  <si>
    <t>9baE25d8EDa3545</t>
  </si>
  <si>
    <t>Kelley-Lawson</t>
  </si>
  <si>
    <t>Meyershire</t>
  </si>
  <si>
    <t>694.442.4360</t>
  </si>
  <si>
    <t>kristophergay@donovan.com</t>
  </si>
  <si>
    <t>91BF0CFDB810fBb</t>
  </si>
  <si>
    <t>Ponce, Shaw and Nunez</t>
  </si>
  <si>
    <t>Stephenfurt</t>
  </si>
  <si>
    <t>651.040.7843x004</t>
  </si>
  <si>
    <t>heatherwong@bryant.com</t>
  </si>
  <si>
    <t>7F23F7acC9700EC</t>
  </si>
  <si>
    <t>Berger, Barton and Huffman</t>
  </si>
  <si>
    <t>New Michaela</t>
  </si>
  <si>
    <t>001-301-655-3175</t>
  </si>
  <si>
    <t>hooverbenjamin@parker.net</t>
  </si>
  <si>
    <t>F448FeACfB4f68c</t>
  </si>
  <si>
    <t>Flowers-Lawson</t>
  </si>
  <si>
    <t>Ethanside</t>
  </si>
  <si>
    <t>829.705.4630x22545</t>
  </si>
  <si>
    <t>rhonda73@peterson.biz</t>
  </si>
  <si>
    <t>cBDFAeDDFFECfF5</t>
  </si>
  <si>
    <t>Duarte-Shaffer</t>
  </si>
  <si>
    <t>Tarashire</t>
  </si>
  <si>
    <t>+1-475-876-1361x904</t>
  </si>
  <si>
    <t>floresjerry@atkinson.biz</t>
  </si>
  <si>
    <t>b8EBb43f57C8C1F</t>
  </si>
  <si>
    <t>Norman-Patton</t>
  </si>
  <si>
    <t>+1-797-577-5369x91704</t>
  </si>
  <si>
    <t>schultzdiana@rangel.com</t>
  </si>
  <si>
    <t>4A2D6cCff4aCCb6</t>
  </si>
  <si>
    <t>Raymond and Sons</t>
  </si>
  <si>
    <t>Parksland</t>
  </si>
  <si>
    <t>+1-127-839-0306x827</t>
  </si>
  <si>
    <t>aaron46@sutton.com</t>
  </si>
  <si>
    <t>2C7CBa68e6c1595</t>
  </si>
  <si>
    <t>Young, Hester and Campbell</t>
  </si>
  <si>
    <t>Lake Roseborough</t>
  </si>
  <si>
    <t>513.199.9301</t>
  </si>
  <si>
    <t>linda14@flynn.com</t>
  </si>
  <si>
    <t>78Ca3130dbcEDed</t>
  </si>
  <si>
    <t>Irwin, Combs and Hays</t>
  </si>
  <si>
    <t>Charlotteton</t>
  </si>
  <si>
    <t>922.502.9388x43864</t>
  </si>
  <si>
    <t>devin11@briggs.org</t>
  </si>
  <si>
    <t>5CA603AD0dFF154</t>
  </si>
  <si>
    <t>Andrews PLC</t>
  </si>
  <si>
    <t>Charlotteberg</t>
  </si>
  <si>
    <t>amandawarner@gonzalez.com</t>
  </si>
  <si>
    <t>05bebae0A009F86</t>
  </si>
  <si>
    <t>Bruce, Blankenship and Torres</t>
  </si>
  <si>
    <t>Jaredview</t>
  </si>
  <si>
    <t>203-605-8115x274</t>
  </si>
  <si>
    <t>dalestevens@hayden.net</t>
  </si>
  <si>
    <t>90bD72efe90B2De</t>
  </si>
  <si>
    <t>Coffey, Ibarra and Shepherd</t>
  </si>
  <si>
    <t>Fishermouth</t>
  </si>
  <si>
    <t>498.238.5011</t>
  </si>
  <si>
    <t>pmartinez@faulkner.net</t>
  </si>
  <si>
    <t>a1826431dD7449D</t>
  </si>
  <si>
    <t>Melton, Duke and Pineda</t>
  </si>
  <si>
    <t>Dudleytown</t>
  </si>
  <si>
    <t>001-700-047-7198x33688</t>
  </si>
  <si>
    <t>gabrielle47@kim-allen.com</t>
  </si>
  <si>
    <t>d6c13Ff7F821c6E</t>
  </si>
  <si>
    <t>Marsh Ltd</t>
  </si>
  <si>
    <t>East Andres</t>
  </si>
  <si>
    <t>400.961.3483x1270</t>
  </si>
  <si>
    <t>penningtonraven@blevins.info</t>
  </si>
  <si>
    <t>b9EdbF852aE4Faa</t>
  </si>
  <si>
    <t>Humphrey LLC</t>
  </si>
  <si>
    <t>West Franklinstad</t>
  </si>
  <si>
    <t>641-396-9921x8995</t>
  </si>
  <si>
    <t>todd36@watkins.com</t>
  </si>
  <si>
    <t>e8fC8CC2f02B9aC</t>
  </si>
  <si>
    <t>Alvarado-Young</t>
  </si>
  <si>
    <t>Dominguezbury</t>
  </si>
  <si>
    <t>+1-484-610-9650x3616</t>
  </si>
  <si>
    <t>michellehurst@navarro-barajas.info</t>
  </si>
  <si>
    <t>cE19c4B101cD7bF</t>
  </si>
  <si>
    <t>Sandoval-Ponce</t>
  </si>
  <si>
    <t>West Lisa</t>
  </si>
  <si>
    <t>563.414.4375</t>
  </si>
  <si>
    <t>jessicasimpson@ewing.org</t>
  </si>
  <si>
    <t>1b20b05Cb0a1d2B</t>
  </si>
  <si>
    <t>Pollard-Wells</t>
  </si>
  <si>
    <t>North Sabrinastad</t>
  </si>
  <si>
    <t>dustinwarner@kline-reyes.biz</t>
  </si>
  <si>
    <t>35A70afdCF0bFe1</t>
  </si>
  <si>
    <t>Rosales PLC</t>
  </si>
  <si>
    <t>Kurtmouth</t>
  </si>
  <si>
    <t>819.440.6540</t>
  </si>
  <si>
    <t>zavalamary@house.com</t>
  </si>
  <si>
    <t>BEdE88bA1E0Eb0F</t>
  </si>
  <si>
    <t>Wilkerson-Dalton</t>
  </si>
  <si>
    <t>Priscillaland</t>
  </si>
  <si>
    <t>vhayden@cantrell.info</t>
  </si>
  <si>
    <t>A8E1b6DCA9BABac</t>
  </si>
  <si>
    <t>Stark, Shepherd and Curry</t>
  </si>
  <si>
    <t>Thomasmouth</t>
  </si>
  <si>
    <t>722-407-3953x91994</t>
  </si>
  <si>
    <t>anna61@hanson.com</t>
  </si>
  <si>
    <t>A35AddFB6807Fde</t>
  </si>
  <si>
    <t>Doriston</t>
  </si>
  <si>
    <t>095.972.7928</t>
  </si>
  <si>
    <t>manuellucas@ramirez.com</t>
  </si>
  <si>
    <t>A11c0C6C8c7dBcd</t>
  </si>
  <si>
    <t>Brennan, Soto and Davenport</t>
  </si>
  <si>
    <t>Dariusstad</t>
  </si>
  <si>
    <t>772-342-4978</t>
  </si>
  <si>
    <t>antonio32@bradford-collins.com</t>
  </si>
  <si>
    <t>AeF4fdf6fF512af</t>
  </si>
  <si>
    <t>Lynn Inc</t>
  </si>
  <si>
    <t>Chaneyville</t>
  </si>
  <si>
    <t>869-596-9829</t>
  </si>
  <si>
    <t>mcintyrecaitlyn@russell.com</t>
  </si>
  <si>
    <t>Cf9B3D328defe43</t>
  </si>
  <si>
    <t>Kristopherborough</t>
  </si>
  <si>
    <t>+1-889-518-6928x596</t>
  </si>
  <si>
    <t>jconrad@conner.com</t>
  </si>
  <si>
    <t>4fA6D5bE3D5cD36</t>
  </si>
  <si>
    <t>Ritter-Pennington</t>
  </si>
  <si>
    <t>North Alexandriaport</t>
  </si>
  <si>
    <t>+1-165-072-0493x197</t>
  </si>
  <si>
    <t>mcgeeclarence@ramsey-alvarado.com</t>
  </si>
  <si>
    <t>72f2A068476dab3</t>
  </si>
  <si>
    <t>Watkins Inc</t>
  </si>
  <si>
    <t>Zhanghaven</t>
  </si>
  <si>
    <t>611.548.5912x752</t>
  </si>
  <si>
    <t>hcallahan@graham.com</t>
  </si>
  <si>
    <t>D36ceaDAD6dEea7</t>
  </si>
  <si>
    <t>Allison-Gonzales</t>
  </si>
  <si>
    <t>Sheenastad</t>
  </si>
  <si>
    <t>001-232-473-1726</t>
  </si>
  <si>
    <t>tyronemelendez@roman-jimenez.biz</t>
  </si>
  <si>
    <t>07ece4C452bBB0d</t>
  </si>
  <si>
    <t>Ponce and Sons</t>
  </si>
  <si>
    <t>Tommymouth</t>
  </si>
  <si>
    <t>warnereugene@hess.org</t>
  </si>
  <si>
    <t>eBBB27E8e5CfcBb</t>
  </si>
  <si>
    <t>Ewing-Dunn</t>
  </si>
  <si>
    <t>Lake Martinfort</t>
  </si>
  <si>
    <t>+1-834-702-7572x544</t>
  </si>
  <si>
    <t>egarner@chavez.com</t>
  </si>
  <si>
    <t>e85E1fCFBC12B89</t>
  </si>
  <si>
    <t>Ibarra PLC</t>
  </si>
  <si>
    <t>Moniqueland</t>
  </si>
  <si>
    <t>(892)349-9956x8669</t>
  </si>
  <si>
    <t>biancagriffin@shaw-case.biz</t>
  </si>
  <si>
    <t>F71d5C3bcDcddEc</t>
  </si>
  <si>
    <t>Richmond, Padilla and Kane</t>
  </si>
  <si>
    <t>Lake Brentberg</t>
  </si>
  <si>
    <t>882.063.9229x91736</t>
  </si>
  <si>
    <t>nguyencody@case.org</t>
  </si>
  <si>
    <t>3B80E1ba7c9AA9D</t>
  </si>
  <si>
    <t>Powell-Hopkins</t>
  </si>
  <si>
    <t>Lake Diane</t>
  </si>
  <si>
    <t>+1-084-304-7914x287</t>
  </si>
  <si>
    <t>spencer94@hull-french.com</t>
  </si>
  <si>
    <t>e19aB3CA335EdCa</t>
  </si>
  <si>
    <t>Bates Group</t>
  </si>
  <si>
    <t>South Prestonbury</t>
  </si>
  <si>
    <t>+1-530-940-9484x625</t>
  </si>
  <si>
    <t>bryce97@weeks-brennan.com</t>
  </si>
  <si>
    <t>CAE849F59bd4a4c</t>
  </si>
  <si>
    <t>Mcdowell</t>
  </si>
  <si>
    <t>Peterson-Austin</t>
  </si>
  <si>
    <t>Port Henryfort</t>
  </si>
  <si>
    <t>966-109-4315</t>
  </si>
  <si>
    <t>vincent67@cobb.net</t>
  </si>
  <si>
    <t>2D374DAfb707CE5</t>
  </si>
  <si>
    <t>Landry-Robles</t>
  </si>
  <si>
    <t>Haydenfurt</t>
  </si>
  <si>
    <t>(344)847-7312</t>
  </si>
  <si>
    <t>carriemckenzie@mcneil-nelson.com</t>
  </si>
  <si>
    <t>d9Cb75Fd1C0Cc4f</t>
  </si>
  <si>
    <t>Mata, Stafford and Cooley</t>
  </si>
  <si>
    <t>839-326-7197</t>
  </si>
  <si>
    <t>myersandre@wyatt.biz</t>
  </si>
  <si>
    <t>2EF6Fb53BAbcA2C</t>
  </si>
  <si>
    <t>Newman and Sons</t>
  </si>
  <si>
    <t>West Marcusborough</t>
  </si>
  <si>
    <t>625.061.1019</t>
  </si>
  <si>
    <t>caseymatthew@mullen.com</t>
  </si>
  <si>
    <t>d3FDd664b1BAE7a</t>
  </si>
  <si>
    <t>Stevens, Cooke and Stephens</t>
  </si>
  <si>
    <t>North Matthewfort</t>
  </si>
  <si>
    <t>(519)367-7372x0660</t>
  </si>
  <si>
    <t>rachelcarroll@madden-strong.com</t>
  </si>
  <si>
    <t>3c832cA4EfF0aC6</t>
  </si>
  <si>
    <t>Ball-Gomez</t>
  </si>
  <si>
    <t>Michelleborough</t>
  </si>
  <si>
    <t>106-417-2617x452</t>
  </si>
  <si>
    <t>natashaclayton@richardson.com</t>
  </si>
  <si>
    <t>dbE4feB6DC8C8de</t>
  </si>
  <si>
    <t>West Isabellaport</t>
  </si>
  <si>
    <t>001-543-273-1750x5603</t>
  </si>
  <si>
    <t>iwalter@bender.com</t>
  </si>
  <si>
    <t>5961bBfeb5fb625</t>
  </si>
  <si>
    <t>Alvarado-Walls</t>
  </si>
  <si>
    <t>Lake Nicholashaven</t>
  </si>
  <si>
    <t>+1-734-683-3707x90386</t>
  </si>
  <si>
    <t>gene76@padilla.org</t>
  </si>
  <si>
    <t>BBd5BD40bfCF7B6</t>
  </si>
  <si>
    <t>Ritter, Osborn and Mcgee</t>
  </si>
  <si>
    <t>Mooneyhaven</t>
  </si>
  <si>
    <t>001-966-976-9904x03544</t>
  </si>
  <si>
    <t>dianawarner@roberson.com</t>
  </si>
  <si>
    <t>42eBBea2a40a4d2</t>
  </si>
  <si>
    <t>Pennington LLC</t>
  </si>
  <si>
    <t>chavezricky@rivas.com</t>
  </si>
  <si>
    <t>Be59F3011167f9e</t>
  </si>
  <si>
    <t>Mann-Hays</t>
  </si>
  <si>
    <t>(014)840-6362x2984</t>
  </si>
  <si>
    <t>marilynchurch@alvarez.biz</t>
  </si>
  <si>
    <t>2EfEE3a93E03cec</t>
  </si>
  <si>
    <t>Blake LLC</t>
  </si>
  <si>
    <t>Carolstad</t>
  </si>
  <si>
    <t>262.977.1060x36565</t>
  </si>
  <si>
    <t>scosta@nelson-solomon.info</t>
  </si>
  <si>
    <t>F3b99584f33Be12</t>
  </si>
  <si>
    <t>Dennis-Meadows</t>
  </si>
  <si>
    <t>North Roy</t>
  </si>
  <si>
    <t>(539)640-1173x7756</t>
  </si>
  <si>
    <t>bradfordtheresa@carrillo-salazar.org</t>
  </si>
  <si>
    <t>aeAa16A083B0DeB</t>
  </si>
  <si>
    <t>Rodriguez Ltd</t>
  </si>
  <si>
    <t>North Kristine</t>
  </si>
  <si>
    <t>(402)827-4920x06797</t>
  </si>
  <si>
    <t>osbornpatrick@cameron.net</t>
  </si>
  <si>
    <t>6c5f6f5f2E9BAB5</t>
  </si>
  <si>
    <t>Levine, Bauer and Todd</t>
  </si>
  <si>
    <t>South Tristan</t>
  </si>
  <si>
    <t>(460)791-6440x275</t>
  </si>
  <si>
    <t>wsullivan@steele-huber.org</t>
  </si>
  <si>
    <t>257e43Fe37EE83d</t>
  </si>
  <si>
    <t>Phelps Inc</t>
  </si>
  <si>
    <t>North Cliffordview</t>
  </si>
  <si>
    <t>616.434.0090x779</t>
  </si>
  <si>
    <t>ccrawford@ramirez.com</t>
  </si>
  <si>
    <t>28c2eA0a1fEF5CF</t>
  </si>
  <si>
    <t>Garza PLC</t>
  </si>
  <si>
    <t>Alejandrafurt</t>
  </si>
  <si>
    <t>909-000-3528x28677</t>
  </si>
  <si>
    <t>darrylhardin@bentley.com</t>
  </si>
  <si>
    <t>FCDBA7Bac3Ce01f</t>
  </si>
  <si>
    <t>Mendez-Bryant</t>
  </si>
  <si>
    <t>New Dalton</t>
  </si>
  <si>
    <t>+1-417-902-4300x1598</t>
  </si>
  <si>
    <t>xmcintyre@mckenzie.com</t>
  </si>
  <si>
    <t>c2Bd14ebFcCE39B</t>
  </si>
  <si>
    <t>Hardin-Acosta</t>
  </si>
  <si>
    <t>New Shaun</t>
  </si>
  <si>
    <t>(678)326-0164</t>
  </si>
  <si>
    <t>mcgrathfrancis@nixon.info</t>
  </si>
  <si>
    <t>0a5dae2A45c7f80</t>
  </si>
  <si>
    <t>Mayo Group</t>
  </si>
  <si>
    <t>West Mercedesside</t>
  </si>
  <si>
    <t>+1-892-792-7170x521</t>
  </si>
  <si>
    <t>juarezfrederick@molina.net</t>
  </si>
  <si>
    <t>166DBC2ed2Bb401</t>
  </si>
  <si>
    <t>Vega, Rogers and Saunders</t>
  </si>
  <si>
    <t>Jimenezborough</t>
  </si>
  <si>
    <t>001-652-635-5254x0052</t>
  </si>
  <si>
    <t>baileymunoz@duke.org</t>
  </si>
  <si>
    <t>2406FCF72298AbD</t>
  </si>
  <si>
    <t>Little PLC</t>
  </si>
  <si>
    <t>+1-676-565-6158x4320</t>
  </si>
  <si>
    <t>williamolson@lawson.biz</t>
  </si>
  <si>
    <t>f1c44d0DB4c3BCa</t>
  </si>
  <si>
    <t>Rich</t>
  </si>
  <si>
    <t>Townsend LLC</t>
  </si>
  <si>
    <t>New Katrina</t>
  </si>
  <si>
    <t>boylenorman@yang-mueller.biz</t>
  </si>
  <si>
    <t>8D86a9B2dFb2ed9</t>
  </si>
  <si>
    <t>Orozco, Greene and Parrish</t>
  </si>
  <si>
    <t>Markport</t>
  </si>
  <si>
    <t>347-161-6182x239</t>
  </si>
  <si>
    <t>huynhcarl@ayers.net</t>
  </si>
  <si>
    <t>69d2E9FdbE382eC</t>
  </si>
  <si>
    <t>Cordova</t>
  </si>
  <si>
    <t>Yates-Malone</t>
  </si>
  <si>
    <t>539-610-0271x12821</t>
  </si>
  <si>
    <t>strongruth@bryant.net</t>
  </si>
  <si>
    <t>447fA5Eb7280F1B</t>
  </si>
  <si>
    <t>Vega Inc</t>
  </si>
  <si>
    <t>Cooketon</t>
  </si>
  <si>
    <t>jeffrey76@shelton-bray.com</t>
  </si>
  <si>
    <t>f8fdd6eb0aBEA56</t>
  </si>
  <si>
    <t>Cruz, Miranda and Strickland</t>
  </si>
  <si>
    <t>South Madison</t>
  </si>
  <si>
    <t>838.989.7473x2185</t>
  </si>
  <si>
    <t>andre51@doyle.biz</t>
  </si>
  <si>
    <t>E72Cea67A4dD02d</t>
  </si>
  <si>
    <t>Henson, Mckinney and Pham</t>
  </si>
  <si>
    <t>Glennbury</t>
  </si>
  <si>
    <t>+1-339-515-3505x052</t>
  </si>
  <si>
    <t>ahaynes@gilbert-rush.com</t>
  </si>
  <si>
    <t>a70D52BEA11F6ff</t>
  </si>
  <si>
    <t>Hull, Sandoval and Werner</t>
  </si>
  <si>
    <t>East Jacob</t>
  </si>
  <si>
    <t>997.846.9769x8096</t>
  </si>
  <si>
    <t>robertohodges@sweeney.info</t>
  </si>
  <si>
    <t>3FDa7a8e8f3d3aA</t>
  </si>
  <si>
    <t>Gordon PLC</t>
  </si>
  <si>
    <t>Lake Victoria</t>
  </si>
  <si>
    <t>001-369-827-0050x450</t>
  </si>
  <si>
    <t>dana33@pennington-ewing.org</t>
  </si>
  <si>
    <t>01ccDdeBCfA0579</t>
  </si>
  <si>
    <t>Carpenter-Wheeler</t>
  </si>
  <si>
    <t>+1-346-364-8014x66653</t>
  </si>
  <si>
    <t>bnewman@roberts-small.com</t>
  </si>
  <si>
    <t>BC1966f94EcF61C</t>
  </si>
  <si>
    <t>Moses Ltd</t>
  </si>
  <si>
    <t>East Rodneyview</t>
  </si>
  <si>
    <t>008.009.1510</t>
  </si>
  <si>
    <t>brewerbethany@gates.com</t>
  </si>
  <si>
    <t>8D278FB1d8ab0b0</t>
  </si>
  <si>
    <t>Phelps, Friedman and Barry</t>
  </si>
  <si>
    <t>Lake Carolmouth</t>
  </si>
  <si>
    <t>001-043-538-5910x503</t>
  </si>
  <si>
    <t>janet76@singleton.com</t>
  </si>
  <si>
    <t>Bc1C65FCA3Dbd26</t>
  </si>
  <si>
    <t>Candace</t>
  </si>
  <si>
    <t>Freeman</t>
  </si>
  <si>
    <t>Mejia Inc</t>
  </si>
  <si>
    <t>New Jayview</t>
  </si>
  <si>
    <t>wfox@solomon.com</t>
  </si>
  <si>
    <t>DcC0B30baDB9cA5</t>
  </si>
  <si>
    <t>Cook-Morris</t>
  </si>
  <si>
    <t>Ritterport</t>
  </si>
  <si>
    <t>001-623-879-3977x8927</t>
  </si>
  <si>
    <t>kennethjefferson@mullins.info</t>
  </si>
  <si>
    <t>Fb3Bd33D4bae8F7</t>
  </si>
  <si>
    <t>Lowery PLC</t>
  </si>
  <si>
    <t>North Frederick</t>
  </si>
  <si>
    <t>509-415-7925</t>
  </si>
  <si>
    <t>patrick96@kemp.com</t>
  </si>
  <si>
    <t>2Ec9F237EFF133a</t>
  </si>
  <si>
    <t>Cordova, Harrison and Yu</t>
  </si>
  <si>
    <t>Santanaview</t>
  </si>
  <si>
    <t>001-283-973-7512x951</t>
  </si>
  <si>
    <t>barry16@bennett.com</t>
  </si>
  <si>
    <t>86a77f19cF5c72F</t>
  </si>
  <si>
    <t>Nielsen, Evans and Conner</t>
  </si>
  <si>
    <t>Rayfurt</t>
  </si>
  <si>
    <t>001-891-788-4083x3070</t>
  </si>
  <si>
    <t>shanelang@simon.com</t>
  </si>
  <si>
    <t>cAbFB9E93A510AD</t>
  </si>
  <si>
    <t>Sheppard, Horn and Cardenas</t>
  </si>
  <si>
    <t>Taylorstad</t>
  </si>
  <si>
    <t>(208)104-4651</t>
  </si>
  <si>
    <t>reesebruce@wilkins.info</t>
  </si>
  <si>
    <t>Cc10fd55d3C7ac2</t>
  </si>
  <si>
    <t>Lawson Group</t>
  </si>
  <si>
    <t>Lake Zacharystad</t>
  </si>
  <si>
    <t>001-737-604-7803x264</t>
  </si>
  <si>
    <t>naguirre@spencer-mcneil.com</t>
  </si>
  <si>
    <t>BAc29cf4B74C6Ba</t>
  </si>
  <si>
    <t>Mata-Hancock</t>
  </si>
  <si>
    <t>New Gail</t>
  </si>
  <si>
    <t>568.744.6775x46977</t>
  </si>
  <si>
    <t>arellanowalter@flowers.com</t>
  </si>
  <si>
    <t>39B3b72eA60759a</t>
  </si>
  <si>
    <t>Robinson-Kemp</t>
  </si>
  <si>
    <t>Port Emma</t>
  </si>
  <si>
    <t>283-592-7552x364</t>
  </si>
  <si>
    <t>isaunders@booker.com</t>
  </si>
  <si>
    <t>01EDd3AEFF849Ea</t>
  </si>
  <si>
    <t>Harding, Hamilton and Lopez</t>
  </si>
  <si>
    <t>North Javierville</t>
  </si>
  <si>
    <t>911-062-2766</t>
  </si>
  <si>
    <t>isaiahvillarreal@bishop.com</t>
  </si>
  <si>
    <t>CF590aBE566c3AB</t>
  </si>
  <si>
    <t>Krause</t>
  </si>
  <si>
    <t>Harper-Hayden</t>
  </si>
  <si>
    <t>New Carla</t>
  </si>
  <si>
    <t>(833)329-6322x3715</t>
  </si>
  <si>
    <t>kathleen91@kemp.com</t>
  </si>
  <si>
    <t>CCFA0BEC3fB2c1c</t>
  </si>
  <si>
    <t>Brookeville</t>
  </si>
  <si>
    <t>617-788-1706x612</t>
  </si>
  <si>
    <t>anita61@caldwell.com</t>
  </si>
  <si>
    <t>b7Ea7eE509100FE</t>
  </si>
  <si>
    <t>Fernandez-Marks</t>
  </si>
  <si>
    <t>South Anne</t>
  </si>
  <si>
    <t>001-735-929-3910x3271</t>
  </si>
  <si>
    <t>tbruce@spencer.com</t>
  </si>
  <si>
    <t>142c7DA5450c89f</t>
  </si>
  <si>
    <t>Barrera-Combs</t>
  </si>
  <si>
    <t>Esparzatown</t>
  </si>
  <si>
    <t>218-029-1692x7624</t>
  </si>
  <si>
    <t>wangadrienne@hanson.com</t>
  </si>
  <si>
    <t>294a696c0d8F792</t>
  </si>
  <si>
    <t>Dickerson, Russell and Nash</t>
  </si>
  <si>
    <t>New Daisy</t>
  </si>
  <si>
    <t>660-138-6815</t>
  </si>
  <si>
    <t>aterry@townsend.com</t>
  </si>
  <si>
    <t>F1cef5EC17f48f8</t>
  </si>
  <si>
    <t>Melendez</t>
  </si>
  <si>
    <t>Cannon-Carroll</t>
  </si>
  <si>
    <t>Lake Suzanne</t>
  </si>
  <si>
    <t>074.508.5923x2435</t>
  </si>
  <si>
    <t>burnettbrandon@church.biz</t>
  </si>
  <si>
    <t>929dB2E890B1D0a</t>
  </si>
  <si>
    <t>Davenport Inc</t>
  </si>
  <si>
    <t>West Darylchester</t>
  </si>
  <si>
    <t>942.026.3461x29324</t>
  </si>
  <si>
    <t>hstone@berger-peck.biz</t>
  </si>
  <si>
    <t>13BbcBAFeb8EbF1</t>
  </si>
  <si>
    <t>Thomas Ltd</t>
  </si>
  <si>
    <t>South Reginastad</t>
  </si>
  <si>
    <t>(459)591-9891x9329</t>
  </si>
  <si>
    <t>zmaynard@gaines.info</t>
  </si>
  <si>
    <t>8a078a77e529F75</t>
  </si>
  <si>
    <t>Caldwell-Coffey</t>
  </si>
  <si>
    <t>South Bill</t>
  </si>
  <si>
    <t>370-810-3173x29065</t>
  </si>
  <si>
    <t>jeremy80@dickerson-rice.net</t>
  </si>
  <si>
    <t>2c0bE27aBAaA8bB</t>
  </si>
  <si>
    <t>Glenn-Howard</t>
  </si>
  <si>
    <t>Port Lorraineside</t>
  </si>
  <si>
    <t>(661)540-1716x26870</t>
  </si>
  <si>
    <t>kmay@lewis-mcmillan.com</t>
  </si>
  <si>
    <t>BA6999E80DCC1EF</t>
  </si>
  <si>
    <t>Chaneybury</t>
  </si>
  <si>
    <t>001-745-796-6726x8851</t>
  </si>
  <si>
    <t>kyates@lane.net</t>
  </si>
  <si>
    <t>c0FfF43134Cfb1E</t>
  </si>
  <si>
    <t>Mcclure, Washington and Willis</t>
  </si>
  <si>
    <t>Parkerside</t>
  </si>
  <si>
    <t>(990)505-9452x2303</t>
  </si>
  <si>
    <t>parker38@mathis-church.com</t>
  </si>
  <si>
    <t>818bf3ce8ecA427</t>
  </si>
  <si>
    <t>Malone, Adkins and Cross</t>
  </si>
  <si>
    <t>New Jeanne</t>
  </si>
  <si>
    <t>neilhammond@jones-stark.biz</t>
  </si>
  <si>
    <t>AAdEc1411aF0229</t>
  </si>
  <si>
    <t>Davies, Stein and Franklin</t>
  </si>
  <si>
    <t>Biancaburgh</t>
  </si>
  <si>
    <t>001-912-460-0663x457</t>
  </si>
  <si>
    <t>ronnie29@duncan.com</t>
  </si>
  <si>
    <t>e1C8646babA6eaE</t>
  </si>
  <si>
    <t>Perry, Morse and Nunez</t>
  </si>
  <si>
    <t>Pattonhaven</t>
  </si>
  <si>
    <t>+1-982-427-0881x85478</t>
  </si>
  <si>
    <t>barrypacheco@atkins.com</t>
  </si>
  <si>
    <t>a2AefC8445B95AA</t>
  </si>
  <si>
    <t>Riggs Inc</t>
  </si>
  <si>
    <t>North Jacqueline</t>
  </si>
  <si>
    <t>077.840.4906</t>
  </si>
  <si>
    <t>matthewfitzgerald@hernandez.info</t>
  </si>
  <si>
    <t>c6Da9f20Cf8db73</t>
  </si>
  <si>
    <t>Pineda and Sons</t>
  </si>
  <si>
    <t>Annefort</t>
  </si>
  <si>
    <t>001-260-053-7543x82287</t>
  </si>
  <si>
    <t>fletcherjavier@knapp-le.org</t>
  </si>
  <si>
    <t>EBF3d9f378FC2f6</t>
  </si>
  <si>
    <t>Valentine Inc</t>
  </si>
  <si>
    <t>Bishopchester</t>
  </si>
  <si>
    <t>067.304.8581</t>
  </si>
  <si>
    <t>lfuentes@rivas.com</t>
  </si>
  <si>
    <t>dB3Ae0E82ceedC9</t>
  </si>
  <si>
    <t>Wilkinson, Miller and Bernard</t>
  </si>
  <si>
    <t>New John</t>
  </si>
  <si>
    <t>226.182.9605x516</t>
  </si>
  <si>
    <t>estradabreanna@french.com</t>
  </si>
  <si>
    <t>BE53ED44B2B4Dd3</t>
  </si>
  <si>
    <t>Sherman, Olsen and Bennett</t>
  </si>
  <si>
    <t>Caitlinberg</t>
  </si>
  <si>
    <t>830.202.4364x007</t>
  </si>
  <si>
    <t>wharding@dickerson.com</t>
  </si>
  <si>
    <t>40fFDD3C5BFe8bB</t>
  </si>
  <si>
    <t>Dougherty, Cooley and Fischer</t>
  </si>
  <si>
    <t>001-568-711-2096x142</t>
  </si>
  <si>
    <t>mirandadebbie@travis.com</t>
  </si>
  <si>
    <t>aD9ed95466aEB04</t>
  </si>
  <si>
    <t>Nunez Group</t>
  </si>
  <si>
    <t>Snowchester</t>
  </si>
  <si>
    <t>(039)796-4608</t>
  </si>
  <si>
    <t>vfitzpatrick@macias-sanchez.com</t>
  </si>
  <si>
    <t>0aee1acDdbF6d3D</t>
  </si>
  <si>
    <t>Lyons</t>
  </si>
  <si>
    <t>Davila, Krause and Henry</t>
  </si>
  <si>
    <t>Port Randall</t>
  </si>
  <si>
    <t>001-249-694-1733x458</t>
  </si>
  <si>
    <t>rebekah91@hubbard-ware.org</t>
  </si>
  <si>
    <t>24f2cB08785b6bB</t>
  </si>
  <si>
    <t>Munoz-Gomez</t>
  </si>
  <si>
    <t>Colliershire</t>
  </si>
  <si>
    <t>(450)258-8188x79632</t>
  </si>
  <si>
    <t>shirleyriddle@huynh.biz</t>
  </si>
  <si>
    <t>1d5eE82086E98A7</t>
  </si>
  <si>
    <t>Rosales LLC</t>
  </si>
  <si>
    <t>North Yesenia</t>
  </si>
  <si>
    <t>765-096-4468x4093</t>
  </si>
  <si>
    <t>andres09@ryan-payne.com</t>
  </si>
  <si>
    <t>E8F27Bb9e2bf1C6</t>
  </si>
  <si>
    <t>Torres LLC</t>
  </si>
  <si>
    <t>East Patriciaborough</t>
  </si>
  <si>
    <t>556-612-5431</t>
  </si>
  <si>
    <t>stacielittle@kirk.biz</t>
  </si>
  <si>
    <t>Fe9c23bbd415A14</t>
  </si>
  <si>
    <t>Wallace Inc</t>
  </si>
  <si>
    <t>East Wandachester</t>
  </si>
  <si>
    <t>269.213.6638x885</t>
  </si>
  <si>
    <t>vangcody@cummings.com</t>
  </si>
  <si>
    <t>e74E7f8Fd8D102d</t>
  </si>
  <si>
    <t>Trujillo</t>
  </si>
  <si>
    <t>Bray LLC</t>
  </si>
  <si>
    <t>Grantmouth</t>
  </si>
  <si>
    <t>+1-998-609-4646x32859</t>
  </si>
  <si>
    <t>lamjoanne@russo.com</t>
  </si>
  <si>
    <t>713bCf157CdeaF2</t>
  </si>
  <si>
    <t>Cochran-Bailey</t>
  </si>
  <si>
    <t>Lauraside</t>
  </si>
  <si>
    <t>(956)942-9511x23972</t>
  </si>
  <si>
    <t>joan47@hanna.com</t>
  </si>
  <si>
    <t>8443442A3Be484a</t>
  </si>
  <si>
    <t>Farrell, Duarte and Stokes</t>
  </si>
  <si>
    <t>558.104.5793x9365</t>
  </si>
  <si>
    <t>princemark@avery-mejia.com</t>
  </si>
  <si>
    <t>EabFaCadFe19E7A</t>
  </si>
  <si>
    <t>Rosales-Archer</t>
  </si>
  <si>
    <t>Lindaton</t>
  </si>
  <si>
    <t>136-618-5011x34776</t>
  </si>
  <si>
    <t>iosborn@sellers.com</t>
  </si>
  <si>
    <t>0B8afBe2DEa95ee</t>
  </si>
  <si>
    <t>Bentley LLC</t>
  </si>
  <si>
    <t>North Tammy</t>
  </si>
  <si>
    <t>(760)072-9919x279</t>
  </si>
  <si>
    <t>reginald59@johnson.info</t>
  </si>
  <si>
    <t>d3FDFE18BfdBaaD</t>
  </si>
  <si>
    <t>Franco-Buckley</t>
  </si>
  <si>
    <t>North Kirkburgh</t>
  </si>
  <si>
    <t>001-159-347-2040x3572</t>
  </si>
  <si>
    <t>deanralph@christian.com</t>
  </si>
  <si>
    <t>b79fAbd7bacc5cB</t>
  </si>
  <si>
    <t>Carpenter-Flynn</t>
  </si>
  <si>
    <t>East Brendaland</t>
  </si>
  <si>
    <t>001-535-939-1381</t>
  </si>
  <si>
    <t>beverly43@alvarado.com</t>
  </si>
  <si>
    <t>06AF19AafaCf17F</t>
  </si>
  <si>
    <t>Rowe, Mueller and Steele</t>
  </si>
  <si>
    <t>Delgadoborough</t>
  </si>
  <si>
    <t>108.977.7724x68950</t>
  </si>
  <si>
    <t>elizabeth48@rosales.com</t>
  </si>
  <si>
    <t>5F4CEFce9bF1EdB</t>
  </si>
  <si>
    <t>Michele</t>
  </si>
  <si>
    <t>Roberts-Ortega</t>
  </si>
  <si>
    <t>Weberberg</t>
  </si>
  <si>
    <t>aguilarmark@fields.com</t>
  </si>
  <si>
    <t>5eEeeb2BfD7BaF1</t>
  </si>
  <si>
    <t>Leonard-Peterson</t>
  </si>
  <si>
    <t>Lake Cameronville</t>
  </si>
  <si>
    <t>lambraymond@cantrell.org</t>
  </si>
  <si>
    <t>e6E15De17C2331d</t>
  </si>
  <si>
    <t>Quinn, Chang and Davidson</t>
  </si>
  <si>
    <t>East Shelia</t>
  </si>
  <si>
    <t>846.126.0247</t>
  </si>
  <si>
    <t>robertakerr@riddle.info</t>
  </si>
  <si>
    <t>ECe656CD5fc393a</t>
  </si>
  <si>
    <t>Gilbert, Copeland and Burgess</t>
  </si>
  <si>
    <t>Robertahaven</t>
  </si>
  <si>
    <t>001-067-513-6524x003</t>
  </si>
  <si>
    <t>kathy29@mendoza.com</t>
  </si>
  <si>
    <t>E66A1B4B2C89E3C</t>
  </si>
  <si>
    <t>Villanueva</t>
  </si>
  <si>
    <t>Guerrero-Wilson</t>
  </si>
  <si>
    <t>North Brittanychester</t>
  </si>
  <si>
    <t>001-224-515-9399x08368</t>
  </si>
  <si>
    <t>bridget60@nunez.com</t>
  </si>
  <si>
    <t>4d79D8B2a5f0B2B</t>
  </si>
  <si>
    <t>Erickson PLC</t>
  </si>
  <si>
    <t>Nixonberg</t>
  </si>
  <si>
    <t>276-550-5404</t>
  </si>
  <si>
    <t>spenceellen@leon.net</t>
  </si>
  <si>
    <t>a0f2eAedeaa74fA</t>
  </si>
  <si>
    <t>Trujillo, Marquez and Rubio</t>
  </si>
  <si>
    <t>South Shane</t>
  </si>
  <si>
    <t>038-831-8548x263</t>
  </si>
  <si>
    <t>erowe@henry.info</t>
  </si>
  <si>
    <t>a7E2EB1ebb8dAF5</t>
  </si>
  <si>
    <t>Bennett Inc</t>
  </si>
  <si>
    <t>South Zoe</t>
  </si>
  <si>
    <t>001-814-011-2309x8414</t>
  </si>
  <si>
    <t>jeromeandersen@garcia.biz</t>
  </si>
  <si>
    <t>F5B3c4B2663d5ff</t>
  </si>
  <si>
    <t>Strickland Ltd</t>
  </si>
  <si>
    <t>South Raymondland</t>
  </si>
  <si>
    <t>(463)905-2972x311</t>
  </si>
  <si>
    <t>edwardsangela@sheppard.com</t>
  </si>
  <si>
    <t>d36D2E8Ae6C5CC1</t>
  </si>
  <si>
    <t>Villarreal, Mcmahon and Carrillo</t>
  </si>
  <si>
    <t>South Rebeccaborough</t>
  </si>
  <si>
    <t>047-763-3076</t>
  </si>
  <si>
    <t>rblanchard@melendez-roman.com</t>
  </si>
  <si>
    <t>1fAcCDdED5e6e63</t>
  </si>
  <si>
    <t>Anthony, Wilkerson and Frye</t>
  </si>
  <si>
    <t>Curtishaven</t>
  </si>
  <si>
    <t>857.364.7313x2083</t>
  </si>
  <si>
    <t>rangelcory@callahan-reilly.com</t>
  </si>
  <si>
    <t>e9Fad5A0ad7f87F</t>
  </si>
  <si>
    <t>Melton, Mercado and Browning</t>
  </si>
  <si>
    <t>Johnstonmouth</t>
  </si>
  <si>
    <t>dmeza@cook.org</t>
  </si>
  <si>
    <t>4936DCFe8cCFF8A</t>
  </si>
  <si>
    <t>Hess, Wong and Bond</t>
  </si>
  <si>
    <t>001-381-627-3619x8306</t>
  </si>
  <si>
    <t>roy08@hampton.biz</t>
  </si>
  <si>
    <t>Ec3FD1FA85ff437</t>
  </si>
  <si>
    <t>Melendez, Nguyen and Keller</t>
  </si>
  <si>
    <t>Pamelaport</t>
  </si>
  <si>
    <t>romeroseth@woodward.info</t>
  </si>
  <si>
    <t>592dABd35E820b8</t>
  </si>
  <si>
    <t>Guerrero-Whitney</t>
  </si>
  <si>
    <t>Annettemouth</t>
  </si>
  <si>
    <t>+1-400-560-4545x676</t>
  </si>
  <si>
    <t>latoyamendoza@macias.com</t>
  </si>
  <si>
    <t>C263FB8e3C9a6b6</t>
  </si>
  <si>
    <t>Kidd, Fields and Patrick</t>
  </si>
  <si>
    <t>Gloriaburgh</t>
  </si>
  <si>
    <t>430.645.5155x7479</t>
  </si>
  <si>
    <t>sdouglas@short-simon.biz</t>
  </si>
  <si>
    <t>4C29a5C1e4f7026</t>
  </si>
  <si>
    <t>Branch and Sons</t>
  </si>
  <si>
    <t>East Jasmin</t>
  </si>
  <si>
    <t>527.837.0662x864</t>
  </si>
  <si>
    <t>pettyseth@hart.com</t>
  </si>
  <si>
    <t>eb935aEd7B161b9</t>
  </si>
  <si>
    <t>Wu, Mcclure and Stein</t>
  </si>
  <si>
    <t>Cortezfurt</t>
  </si>
  <si>
    <t>938-186-6813x0965</t>
  </si>
  <si>
    <t>taylor73@nelson-ryan.com</t>
  </si>
  <si>
    <t>C6d74ed7DCc5048</t>
  </si>
  <si>
    <t>Smith-Burnett</t>
  </si>
  <si>
    <t>Parkfort</t>
  </si>
  <si>
    <t>001-174-925-6474x5928</t>
  </si>
  <si>
    <t>wadesheena@weiss.com</t>
  </si>
  <si>
    <t>28F79B7eEc472BE</t>
  </si>
  <si>
    <t>Garcia Ltd</t>
  </si>
  <si>
    <t>East Spencerstad</t>
  </si>
  <si>
    <t>487.045.1380x81711</t>
  </si>
  <si>
    <t>kelliemcgee@burke-henderson.com</t>
  </si>
  <si>
    <t>8FeABABe65EFc47</t>
  </si>
  <si>
    <t>Small and Sons</t>
  </si>
  <si>
    <t>Danaborough</t>
  </si>
  <si>
    <t>001-693-990-8684x349</t>
  </si>
  <si>
    <t>chelsearocha@burgess.com</t>
  </si>
  <si>
    <t>340cB8fa6e676bE</t>
  </si>
  <si>
    <t>Horne LLC</t>
  </si>
  <si>
    <t>South Alvinberg</t>
  </si>
  <si>
    <t>(699)090-8525</t>
  </si>
  <si>
    <t>wandaconner@hayden.com</t>
  </si>
  <si>
    <t>Fbe6BC97a0C2Ba3</t>
  </si>
  <si>
    <t>Nixon PLC</t>
  </si>
  <si>
    <t>South Christianview</t>
  </si>
  <si>
    <t>249-752-1605</t>
  </si>
  <si>
    <t>dtyler@bell-bailey.com</t>
  </si>
  <si>
    <t>7CeAEdd36dE03DE</t>
  </si>
  <si>
    <t>Hughes LLC</t>
  </si>
  <si>
    <t>848-369-1072x21679</t>
  </si>
  <si>
    <t>lesliecross@bonilla.com</t>
  </si>
  <si>
    <t>fD940D5Ebb44973</t>
  </si>
  <si>
    <t>Roy, Cantu and Escobar</t>
  </si>
  <si>
    <t>865.528.1799</t>
  </si>
  <si>
    <t>cathy42@roman.com</t>
  </si>
  <si>
    <t>b5DB661545af8cC</t>
  </si>
  <si>
    <t>Austin-Mcintyre</t>
  </si>
  <si>
    <t>Rogersshire</t>
  </si>
  <si>
    <t>773.152.8953x895</t>
  </si>
  <si>
    <t>ebony17@pearson-martinez.info</t>
  </si>
  <si>
    <t>4E52dEAFFb6beF1</t>
  </si>
  <si>
    <t>Mcmahon Ltd</t>
  </si>
  <si>
    <t>West Kathryn</t>
  </si>
  <si>
    <t>195-907-0296x66269</t>
  </si>
  <si>
    <t>jennadavidson@beltran-madden.org</t>
  </si>
  <si>
    <t>c9D86f4fA51D9c4</t>
  </si>
  <si>
    <t>Bishop</t>
  </si>
  <si>
    <t>Moran, Soto and Whitehead</t>
  </si>
  <si>
    <t>East Carolynmouth</t>
  </si>
  <si>
    <t>diane76@mills.org</t>
  </si>
  <si>
    <t>aD7d1526bEea7CE</t>
  </si>
  <si>
    <t>Perez, Pennington and Russell</t>
  </si>
  <si>
    <t>Carolineland</t>
  </si>
  <si>
    <t>001-374-802-9759x792</t>
  </si>
  <si>
    <t>castroerik@knox-gallegos.biz</t>
  </si>
  <si>
    <t>8eAbA65944cC3bb</t>
  </si>
  <si>
    <t>Carroll-Pearson</t>
  </si>
  <si>
    <t>Lake Jasonshire</t>
  </si>
  <si>
    <t>(636)162-8737</t>
  </si>
  <si>
    <t>myoung@shaffer.com</t>
  </si>
  <si>
    <t>0Cb63b5E6857ceE</t>
  </si>
  <si>
    <t>Moss Group</t>
  </si>
  <si>
    <t>South Aaronside</t>
  </si>
  <si>
    <t>(207)027-8662x6792</t>
  </si>
  <si>
    <t>vvelez@coleman-rice.biz</t>
  </si>
  <si>
    <t>b74C5f67dE8bA4a</t>
  </si>
  <si>
    <t>Odom, Brock and Levine</t>
  </si>
  <si>
    <t>Lynchmouth</t>
  </si>
  <si>
    <t>(592)554-3947x5170</t>
  </si>
  <si>
    <t>rowen@swanson.com</t>
  </si>
  <si>
    <t>B7549f2aCAbc52E</t>
  </si>
  <si>
    <t>Mendez-Reese</t>
  </si>
  <si>
    <t>Allisonport</t>
  </si>
  <si>
    <t>001-435-825-1238x7552</t>
  </si>
  <si>
    <t>marcus23@gates.biz</t>
  </si>
  <si>
    <t>C6CeBBaDFf5ED10</t>
  </si>
  <si>
    <t>Proctor Group</t>
  </si>
  <si>
    <t>Aguilarfurt</t>
  </si>
  <si>
    <t>593-529-7909x683</t>
  </si>
  <si>
    <t>horncollin@downs.com</t>
  </si>
  <si>
    <t>C2cAAFaE651c7b0</t>
  </si>
  <si>
    <t>Lawrence, Cardenas and Lutz</t>
  </si>
  <si>
    <t>Andradeville</t>
  </si>
  <si>
    <t>446-424-1199x44154</t>
  </si>
  <si>
    <t>perkinscaleb@little.com</t>
  </si>
  <si>
    <t>48A5EAA875822FB</t>
  </si>
  <si>
    <t>Villanueva PLC</t>
  </si>
  <si>
    <t>West Jeanettemouth</t>
  </si>
  <si>
    <t>011.270.8410</t>
  </si>
  <si>
    <t>iperez@fuentes.org</t>
  </si>
  <si>
    <t>0D4Ce960cb41d8f</t>
  </si>
  <si>
    <t>Horne</t>
  </si>
  <si>
    <t>Morris Ltd</t>
  </si>
  <si>
    <t>Moyerland</t>
  </si>
  <si>
    <t>928-090-1985x908</t>
  </si>
  <si>
    <t>greghatfield@potter.com</t>
  </si>
  <si>
    <t>30529EAA4a231Ef</t>
  </si>
  <si>
    <t>Cline Group</t>
  </si>
  <si>
    <t>New Clifford</t>
  </si>
  <si>
    <t>billy70@swanson-hughes.com</t>
  </si>
  <si>
    <t>953eBB9D79Ec1da</t>
  </si>
  <si>
    <t>Bishop-Marshall</t>
  </si>
  <si>
    <t>Port Sherryport</t>
  </si>
  <si>
    <t>189.127.6559</t>
  </si>
  <si>
    <t>whunt@walter.com</t>
  </si>
  <si>
    <t>9E4b0DD1C2B3C75</t>
  </si>
  <si>
    <t>Chase-Wilkins</t>
  </si>
  <si>
    <t>Paynemouth</t>
  </si>
  <si>
    <t>707-146-2865</t>
  </si>
  <si>
    <t>rollinseugene@wilcox.org</t>
  </si>
  <si>
    <t>6DB026b5cE736A5</t>
  </si>
  <si>
    <t>Hurst-Sharp</t>
  </si>
  <si>
    <t>+1-696-789-2825x1070</t>
  </si>
  <si>
    <t>phillipsdana@ballard-mullins.com</t>
  </si>
  <si>
    <t>eEDBF12Fc97bB15</t>
  </si>
  <si>
    <t>English-Carey</t>
  </si>
  <si>
    <t>Christinehaven</t>
  </si>
  <si>
    <t>+1-096-017-3175x611</t>
  </si>
  <si>
    <t>ashley12@jarvis.com</t>
  </si>
  <si>
    <t>B954CfaA1C41133</t>
  </si>
  <si>
    <t>Lucero LLC</t>
  </si>
  <si>
    <t>Jakechester</t>
  </si>
  <si>
    <t>ltanner@mcdowell.com</t>
  </si>
  <si>
    <t>ecCf3AB3616FA2A</t>
  </si>
  <si>
    <t>Short-Stephens</t>
  </si>
  <si>
    <t>West Mindy</t>
  </si>
  <si>
    <t>+1-377-070-8117x83481</t>
  </si>
  <si>
    <t>cunninghammicheal@stewart.com</t>
  </si>
  <si>
    <t>DbaaFc709FCDf43</t>
  </si>
  <si>
    <t>Gay Group</t>
  </si>
  <si>
    <t>Bethanyside</t>
  </si>
  <si>
    <t>+1-891-838-0062x993</t>
  </si>
  <si>
    <t>cherylgomez@espinoza-good.com</t>
  </si>
  <si>
    <t>EA6c4e3adcEdca3</t>
  </si>
  <si>
    <t>Port Ebonyfurt</t>
  </si>
  <si>
    <t>012.352.7660x380</t>
  </si>
  <si>
    <t>abigail55@meyers.com</t>
  </si>
  <si>
    <t>8EdEfEa665c6bad</t>
  </si>
  <si>
    <t>Harrell, Moran and Cline</t>
  </si>
  <si>
    <t>Jillfurt</t>
  </si>
  <si>
    <t>212.464.3237x894</t>
  </si>
  <si>
    <t>arthur92@novak.com</t>
  </si>
  <si>
    <t>99F5C7EEFa3d0a1</t>
  </si>
  <si>
    <t>Mcdowell, Mann and Davila</t>
  </si>
  <si>
    <t>Wuburgh</t>
  </si>
  <si>
    <t>001-480-802-6818x502</t>
  </si>
  <si>
    <t>asalinas@cordova.org</t>
  </si>
  <si>
    <t>4bB6a6CBDeba5D2</t>
  </si>
  <si>
    <t>Horn, Bird and Underwood</t>
  </si>
  <si>
    <t>New Andre</t>
  </si>
  <si>
    <t>ernestberry@fitzgerald.com</t>
  </si>
  <si>
    <t>F3E3daeCcfddE9A</t>
  </si>
  <si>
    <t>Matthews-Patterson</t>
  </si>
  <si>
    <t>Dariuston</t>
  </si>
  <si>
    <t>+1-140-610-5033x66695</t>
  </si>
  <si>
    <t>moyermark@moran.com</t>
  </si>
  <si>
    <t>CC9B6713dc46eA7</t>
  </si>
  <si>
    <t>Cain-Chavez</t>
  </si>
  <si>
    <t>East Erica</t>
  </si>
  <si>
    <t>600.564.6533x789</t>
  </si>
  <si>
    <t>leroyvilla@peck.com</t>
  </si>
  <si>
    <t>Bec98f8CeD71A6c</t>
  </si>
  <si>
    <t>Grant Inc</t>
  </si>
  <si>
    <t>Port Marco</t>
  </si>
  <si>
    <t>754-256-2155x82405</t>
  </si>
  <si>
    <t>zhanna@summers.com</t>
  </si>
  <si>
    <t>Fe5cF5C0f05C194</t>
  </si>
  <si>
    <t>Ewing-Willis</t>
  </si>
  <si>
    <t>Helenmouth</t>
  </si>
  <si>
    <t>001-544-677-7045x4042</t>
  </si>
  <si>
    <t>jphelps@roach.com</t>
  </si>
  <si>
    <t>7BFEBba0A0C6aa2</t>
  </si>
  <si>
    <t>Prince-Guzman</t>
  </si>
  <si>
    <t>Port Gilberthaven</t>
  </si>
  <si>
    <t>455-801-2551</t>
  </si>
  <si>
    <t>felicia08@rose.com</t>
  </si>
  <si>
    <t>fF7218cD464708E</t>
  </si>
  <si>
    <t>Espinoza-Bell</t>
  </si>
  <si>
    <t>Lake Kevinmouth</t>
  </si>
  <si>
    <t>(080)272-8356x45014</t>
  </si>
  <si>
    <t>crystal46@farrell-lam.org</t>
  </si>
  <si>
    <t>c0d3CeccB0473CF</t>
  </si>
  <si>
    <t>Ritter, Gray and Blackwell</t>
  </si>
  <si>
    <t>Timothyborough</t>
  </si>
  <si>
    <t>(486)404-6304</t>
  </si>
  <si>
    <t>laurawashington@vazquez.com</t>
  </si>
  <si>
    <t>5ee4c65a392e6C3</t>
  </si>
  <si>
    <t>Copeland, Zimmerman and Ramsey</t>
  </si>
  <si>
    <t>Timstad</t>
  </si>
  <si>
    <t>063-552-3683x133</t>
  </si>
  <si>
    <t>waltergardner@lawrence.biz</t>
  </si>
  <si>
    <t>3Fece5dEfBdeAcC</t>
  </si>
  <si>
    <t>Benitez, Wolf and Mccann</t>
  </si>
  <si>
    <t>Lawsonborough</t>
  </si>
  <si>
    <t>556-471-6461x8936</t>
  </si>
  <si>
    <t>mason78@washington.com</t>
  </si>
  <si>
    <t>f612fDc204BDfdd</t>
  </si>
  <si>
    <t>Liu-Perez</t>
  </si>
  <si>
    <t>Curryburgh</t>
  </si>
  <si>
    <t>001-865-313-3310x498</t>
  </si>
  <si>
    <t>tanya20@jacobs.org</t>
  </si>
  <si>
    <t>67d64Af2c6802dC</t>
  </si>
  <si>
    <t>Robertson, Hoover and Zavala</t>
  </si>
  <si>
    <t>Lake Misty</t>
  </si>
  <si>
    <t>(434)902-6292x856</t>
  </si>
  <si>
    <t>herbertbarrera@merritt.biz</t>
  </si>
  <si>
    <t>025Bf24de10CC49</t>
  </si>
  <si>
    <t>Hicks-Orozco</t>
  </si>
  <si>
    <t>North Joan</t>
  </si>
  <si>
    <t>512.371.6327</t>
  </si>
  <si>
    <t>ibarr@potts-carey.com</t>
  </si>
  <si>
    <t>2EE0BeFf81C3Bab</t>
  </si>
  <si>
    <t>Burch-Salinas</t>
  </si>
  <si>
    <t>Carolfort</t>
  </si>
  <si>
    <t>(597)003-8136x2636</t>
  </si>
  <si>
    <t>lauriehays@osborn.com</t>
  </si>
  <si>
    <t>F846fcB67Fc6D5e</t>
  </si>
  <si>
    <t>Koch-Myers</t>
  </si>
  <si>
    <t>Lake Bianca</t>
  </si>
  <si>
    <t>719-193-8587x6158</t>
  </si>
  <si>
    <t>mccannherbert@dorsey.net</t>
  </si>
  <si>
    <t>2141FcDE042dFdd</t>
  </si>
  <si>
    <t>Hester, Shah and Wilkins</t>
  </si>
  <si>
    <t>South Martha</t>
  </si>
  <si>
    <t>821-718-2287x85602</t>
  </si>
  <si>
    <t>ashleypowell@howe.com</t>
  </si>
  <si>
    <t>6D719Cd56854ff2</t>
  </si>
  <si>
    <t>Sexton</t>
  </si>
  <si>
    <t>Scott, Camacho and Martin</t>
  </si>
  <si>
    <t>New Steve</t>
  </si>
  <si>
    <t>(112)957-3267x141</t>
  </si>
  <si>
    <t>zpoole@blanchard.biz</t>
  </si>
  <si>
    <t>d25fAABD069c567</t>
  </si>
  <si>
    <t>Lawson-Ortiz</t>
  </si>
  <si>
    <t>Ronniechester</t>
  </si>
  <si>
    <t>884.437.7839x29473</t>
  </si>
  <si>
    <t>danielleball@cabrera-bartlett.net</t>
  </si>
  <si>
    <t>cc3C44A42ED5ccB</t>
  </si>
  <si>
    <t>Alvarez PLC</t>
  </si>
  <si>
    <t>New Alexandria</t>
  </si>
  <si>
    <t>(455)512-3703</t>
  </si>
  <si>
    <t>helenarroyo@thomas.net</t>
  </si>
  <si>
    <t>07b84cc0992C54D</t>
  </si>
  <si>
    <t>Harvey</t>
  </si>
  <si>
    <t>Baxter, Navarro and Good</t>
  </si>
  <si>
    <t>Sallyhaven</t>
  </si>
  <si>
    <t>332.163.1031</t>
  </si>
  <si>
    <t>steelecurtis@chase-hurley.biz</t>
  </si>
  <si>
    <t>03D5DDC0B1CeCa0</t>
  </si>
  <si>
    <t>Molina-Durham</t>
  </si>
  <si>
    <t>East Selenafort</t>
  </si>
  <si>
    <t>001-715-402-2928x82037</t>
  </si>
  <si>
    <t>kthomas@simpson.net</t>
  </si>
  <si>
    <t>4f3fDAdCAd0C8e1</t>
  </si>
  <si>
    <t>Cortez, Chen and Meadows</t>
  </si>
  <si>
    <t>Port Ian</t>
  </si>
  <si>
    <t>+1-165-542-8946x920</t>
  </si>
  <si>
    <t>clayton13@alvarez.info</t>
  </si>
  <si>
    <t>9C1EF7a9F852c81</t>
  </si>
  <si>
    <t>Holloway-Patel</t>
  </si>
  <si>
    <t>Shelleystad</t>
  </si>
  <si>
    <t>qwood@golden.net</t>
  </si>
  <si>
    <t>4A7175B251F289f</t>
  </si>
  <si>
    <t>Herrera PLC</t>
  </si>
  <si>
    <t>Eugenebury</t>
  </si>
  <si>
    <t>001-886-355-1368x00537</t>
  </si>
  <si>
    <t>callahancrystal@little-castaneda.biz</t>
  </si>
  <si>
    <t>ddc27a6FBe0cc24</t>
  </si>
  <si>
    <t>Knight, Gibbs and Monroe</t>
  </si>
  <si>
    <t>Port Derek</t>
  </si>
  <si>
    <t>001-882-527-9875x38268</t>
  </si>
  <si>
    <t>xreilly@bradford-harding.com</t>
  </si>
  <si>
    <t>94DA9134aD18BC2</t>
  </si>
  <si>
    <t>Powers, Wells and Stokes</t>
  </si>
  <si>
    <t>Lake Mariah</t>
  </si>
  <si>
    <t>(487)568-8089x973</t>
  </si>
  <si>
    <t>cowanalbert@martinez.com</t>
  </si>
  <si>
    <t>5A1dd3Bc0cEF0eA</t>
  </si>
  <si>
    <t>Neal-Cohen</t>
  </si>
  <si>
    <t>East Brandi</t>
  </si>
  <si>
    <t>931-173-9298x214</t>
  </si>
  <si>
    <t>amcdowell@holden.com</t>
  </si>
  <si>
    <t>1afCB82C82Afdc9</t>
  </si>
  <si>
    <t>Mata-James</t>
  </si>
  <si>
    <t>Chaseside</t>
  </si>
  <si>
    <t>618-124-6786</t>
  </si>
  <si>
    <t>stephanie06@doyle.info</t>
  </si>
  <si>
    <t>2dFa57260F6c5Bb</t>
  </si>
  <si>
    <t>Strong-Carter</t>
  </si>
  <si>
    <t>Aguirreland</t>
  </si>
  <si>
    <t>616.017.0799x68348</t>
  </si>
  <si>
    <t>morenojason@mcneil.com</t>
  </si>
  <si>
    <t>006b6e79e0435c8</t>
  </si>
  <si>
    <t>Roach</t>
  </si>
  <si>
    <t>Barber-Jennings</t>
  </si>
  <si>
    <t>(454)068-4335x404</t>
  </si>
  <si>
    <t>alyssaperkins@moss.com</t>
  </si>
  <si>
    <t>97e1CB981A1691C</t>
  </si>
  <si>
    <t>Riggs, Larson and Rojas</t>
  </si>
  <si>
    <t>Lake Cassieberg</t>
  </si>
  <si>
    <t>(838)069-6468</t>
  </si>
  <si>
    <t>dukeleon@wilkins.com</t>
  </si>
  <si>
    <t>Ba5e827bcF8D9C1</t>
  </si>
  <si>
    <t>Watts</t>
  </si>
  <si>
    <t>Jacobson-Buckley</t>
  </si>
  <si>
    <t>East Krystal</t>
  </si>
  <si>
    <t>(906)132-0191</t>
  </si>
  <si>
    <t>nandrews@reynolds.com</t>
  </si>
  <si>
    <t>bcEaA988648d3E3</t>
  </si>
  <si>
    <t>Harris-Anthony</t>
  </si>
  <si>
    <t>New Frankton</t>
  </si>
  <si>
    <t>986-340-0253</t>
  </si>
  <si>
    <t>alexandra21@kemp.biz</t>
  </si>
  <si>
    <t>BfBDc1ea1FddF9f</t>
  </si>
  <si>
    <t>Soto PLC</t>
  </si>
  <si>
    <t>Heidiside</t>
  </si>
  <si>
    <t>ariel89@orr-carpenter.info</t>
  </si>
  <si>
    <t>Fe3a4FA84CfD3ec</t>
  </si>
  <si>
    <t>Miller-Walls</t>
  </si>
  <si>
    <t>West Candiceton</t>
  </si>
  <si>
    <t>142-270-3815x067</t>
  </si>
  <si>
    <t>pammccarty@young.net</t>
  </si>
  <si>
    <t>43C3E5d800Ef8A0</t>
  </si>
  <si>
    <t>Wall and Sons</t>
  </si>
  <si>
    <t>West Warrenland</t>
  </si>
  <si>
    <t>(846)912-6827x107</t>
  </si>
  <si>
    <t>rwu@mejia-nolan.com</t>
  </si>
  <si>
    <t>eAC826eEC70c452</t>
  </si>
  <si>
    <t>Mercado-Tucker</t>
  </si>
  <si>
    <t>Newmanmouth</t>
  </si>
  <si>
    <t>942-254-4375</t>
  </si>
  <si>
    <t>terrymcintosh@christian.org</t>
  </si>
  <si>
    <t>93e256bC9aFd6ED</t>
  </si>
  <si>
    <t>Schneider Ltd</t>
  </si>
  <si>
    <t>Allenshire</t>
  </si>
  <si>
    <t>001-551-267-9090x1981</t>
  </si>
  <si>
    <t>dalton19@mora.biz</t>
  </si>
  <si>
    <t>ecaF228ebBBDdb2</t>
  </si>
  <si>
    <t>Martinez, Parks and Hood</t>
  </si>
  <si>
    <t>East Ericamouth</t>
  </si>
  <si>
    <t>647-207-4399</t>
  </si>
  <si>
    <t>loriacevedo@buchanan.com</t>
  </si>
  <si>
    <t>7da1EA1eCaf71A7</t>
  </si>
  <si>
    <t>Curry LLC</t>
  </si>
  <si>
    <t>South Kara</t>
  </si>
  <si>
    <t>(362)458-3483</t>
  </si>
  <si>
    <t>solismiranda@ashley.com</t>
  </si>
  <si>
    <t>e7aBC4BAb40BCd7</t>
  </si>
  <si>
    <t>Hampton-Case</t>
  </si>
  <si>
    <t>Wagnermouth</t>
  </si>
  <si>
    <t>001-376-537-9526x88080</t>
  </si>
  <si>
    <t>robin07@wallace.info</t>
  </si>
  <si>
    <t>7DD3AdeEEE19C79</t>
  </si>
  <si>
    <t>Collins, Warner and Knapp</t>
  </si>
  <si>
    <t>Susanhaven</t>
  </si>
  <si>
    <t>725.963.4056x99480</t>
  </si>
  <si>
    <t>krystalmeyer@mcdonald.com</t>
  </si>
  <si>
    <t>d515b4413c646bb</t>
  </si>
  <si>
    <t>Rocha, Nelson and Harrell</t>
  </si>
  <si>
    <t>New Jenny</t>
  </si>
  <si>
    <t>164-576-3944</t>
  </si>
  <si>
    <t>swalker@novak.com</t>
  </si>
  <si>
    <t>BD0bBaBd951963a</t>
  </si>
  <si>
    <t>Hampton, Gonzales and Crane</t>
  </si>
  <si>
    <t>Martinezhaven</t>
  </si>
  <si>
    <t>bernard52@scott.net</t>
  </si>
  <si>
    <t>AF3f8a92eB5BC39</t>
  </si>
  <si>
    <t>Goodman Group</t>
  </si>
  <si>
    <t>East Vicki</t>
  </si>
  <si>
    <t>oscar23@stokes-larsen.info</t>
  </si>
  <si>
    <t>b700f7Ec36DDcAd</t>
  </si>
  <si>
    <t>Hoover, Jacobson and Santana</t>
  </si>
  <si>
    <t>+1-694-562-0057x3452</t>
  </si>
  <si>
    <t>allenjoel@kennedy.com</t>
  </si>
  <si>
    <t>c2890efA85cA3Ba</t>
  </si>
  <si>
    <t>Carroll Group</t>
  </si>
  <si>
    <t>001-987-846-7320</t>
  </si>
  <si>
    <t>copelandrebecca@meyers.com</t>
  </si>
  <si>
    <t>0b9374586BC8257</t>
  </si>
  <si>
    <t>Rojas-Knox</t>
  </si>
  <si>
    <t>West Adrienneside</t>
  </si>
  <si>
    <t>(786)655-9630</t>
  </si>
  <si>
    <t>mereditheaton@richardson.com</t>
  </si>
  <si>
    <t>d4108D2fc963EED</t>
  </si>
  <si>
    <t>Watson, Keller and Dyer</t>
  </si>
  <si>
    <t>Lake Steveshire</t>
  </si>
  <si>
    <t>001-520-151-1084x8650</t>
  </si>
  <si>
    <t>madison11@horton-holmes.info</t>
  </si>
  <si>
    <t>5dbb4Afcb541F5b</t>
  </si>
  <si>
    <t>Lara, Dorsey and Horne</t>
  </si>
  <si>
    <t>Marissaburgh</t>
  </si>
  <si>
    <t>525-210-9357</t>
  </si>
  <si>
    <t>sydney74@douglas.com</t>
  </si>
  <si>
    <t>043Fe33e7aedBE1</t>
  </si>
  <si>
    <t>Mack-Mckinney</t>
  </si>
  <si>
    <t>Port Beverlyport</t>
  </si>
  <si>
    <t>001-363-872-0027x8029</t>
  </si>
  <si>
    <t>zcastro@camacho.info</t>
  </si>
  <si>
    <t>2ddfD4bCBaca7Ae</t>
  </si>
  <si>
    <t>Hayes and Sons</t>
  </si>
  <si>
    <t>Gardnerburgh</t>
  </si>
  <si>
    <t>kirbydwayne@hines.com</t>
  </si>
  <si>
    <t>e90BDb1cFa1072A</t>
  </si>
  <si>
    <t>Bryant, Escobar and Porter</t>
  </si>
  <si>
    <t>West Jasminemouth</t>
  </si>
  <si>
    <t>702-970-6647</t>
  </si>
  <si>
    <t>qvillegas@page.com</t>
  </si>
  <si>
    <t>4bDfdb0Ad41DD56</t>
  </si>
  <si>
    <t>Daniels Inc</t>
  </si>
  <si>
    <t>+1-011-656-8659x77139</t>
  </si>
  <si>
    <t>soniaspence@patterson.com</t>
  </si>
  <si>
    <t>d0ad5B7caCeb19b</t>
  </si>
  <si>
    <t>Fox Group</t>
  </si>
  <si>
    <t>Phyllistown</t>
  </si>
  <si>
    <t>bonillagloria@gillespie.com</t>
  </si>
  <si>
    <t>d3fbBBAe6860b18</t>
  </si>
  <si>
    <t>Bryan and Sons</t>
  </si>
  <si>
    <t>Coltonborough</t>
  </si>
  <si>
    <t>+1-866-622-3921x0904</t>
  </si>
  <si>
    <t>marc31@shaw-campbell.com</t>
  </si>
  <si>
    <t>F91F83c423F5bD4</t>
  </si>
  <si>
    <t>Jesseview</t>
  </si>
  <si>
    <t>+1-691-779-7932x599</t>
  </si>
  <si>
    <t>harrissean@wise-sloan.biz</t>
  </si>
  <si>
    <t>94fBaEc207eDdfa</t>
  </si>
  <si>
    <t>Palmer PLC</t>
  </si>
  <si>
    <t>New Chase</t>
  </si>
  <si>
    <t>+1-245-918-3186x8039</t>
  </si>
  <si>
    <t>sproctor@le.biz</t>
  </si>
  <si>
    <t>7AEb3Fb08bdbF69</t>
  </si>
  <si>
    <t>Stanley Group</t>
  </si>
  <si>
    <t>New Vincent</t>
  </si>
  <si>
    <t>001-913-232-1833x9538</t>
  </si>
  <si>
    <t>melanie60@curry.org</t>
  </si>
  <si>
    <t>6Fb20a6538fdC32</t>
  </si>
  <si>
    <t>Mays LLC</t>
  </si>
  <si>
    <t>Carrilloburgh</t>
  </si>
  <si>
    <t>(741)334-2681x343</t>
  </si>
  <si>
    <t>kathleenanthony@vang-kane.info</t>
  </si>
  <si>
    <t>8D4A1B8aDd8eCec</t>
  </si>
  <si>
    <t>Willis, Burton and Griffith</t>
  </si>
  <si>
    <t>143-893-7884</t>
  </si>
  <si>
    <t>sharon62@pace-barr.com</t>
  </si>
  <si>
    <t>0c4597b8DC6A7CD</t>
  </si>
  <si>
    <t>Morris PLC</t>
  </si>
  <si>
    <t>Paceside</t>
  </si>
  <si>
    <t>sally15@hood-delgado.biz</t>
  </si>
  <si>
    <t>0C7EC6DDdbF37ce</t>
  </si>
  <si>
    <t>Avila and Sons</t>
  </si>
  <si>
    <t>East Lydia</t>
  </si>
  <si>
    <t>(299)886-4436x413</t>
  </si>
  <si>
    <t>foxkelsey@potts-haney.com</t>
  </si>
  <si>
    <t>Bacdad22DFCC4a4</t>
  </si>
  <si>
    <t>Castillo, Davis and Arnold</t>
  </si>
  <si>
    <t>Port Robyn</t>
  </si>
  <si>
    <t>(467)116-2386x230</t>
  </si>
  <si>
    <t>marshallbrenda@matthews.com</t>
  </si>
  <si>
    <t>8df0CcABE5B8115</t>
  </si>
  <si>
    <t>Erickson-Daniels</t>
  </si>
  <si>
    <t>Colonborough</t>
  </si>
  <si>
    <t>(040)297-2193</t>
  </si>
  <si>
    <t>annette96@house-serrano.com</t>
  </si>
  <si>
    <t>21742aA1BAbbC21</t>
  </si>
  <si>
    <t>Gonzales Inc</t>
  </si>
  <si>
    <t>North Melanie</t>
  </si>
  <si>
    <t>456.296.5049x57801</t>
  </si>
  <si>
    <t>grantmayer@davidson.com</t>
  </si>
  <si>
    <t>9bb9daEfaEdEba3</t>
  </si>
  <si>
    <t>Lake Alexchester</t>
  </si>
  <si>
    <t>835-142-8027x456</t>
  </si>
  <si>
    <t>khall@middleton.com</t>
  </si>
  <si>
    <t>75b2C2659e8DDbD</t>
  </si>
  <si>
    <t>Baird, Stevens and Escobar</t>
  </si>
  <si>
    <t>West Dorothy</t>
  </si>
  <si>
    <t>001-394-196-0158x0380</t>
  </si>
  <si>
    <t>paulgarcia@castro-vang.org</t>
  </si>
  <si>
    <t>6df5b397EfB13Bf</t>
  </si>
  <si>
    <t>Foley Group</t>
  </si>
  <si>
    <t>Baileyland</t>
  </si>
  <si>
    <t>+1-666-917-3044x232</t>
  </si>
  <si>
    <t>donald19@harrington-adams.com</t>
  </si>
  <si>
    <t>1dB2fC4eBD7fABc</t>
  </si>
  <si>
    <t>Hull-Humphrey</t>
  </si>
  <si>
    <t>New Christian</t>
  </si>
  <si>
    <t>109-165-0759x3094</t>
  </si>
  <si>
    <t>marconeill@joyce-dennis.biz</t>
  </si>
  <si>
    <t>f8dd4fe8C286303</t>
  </si>
  <si>
    <t>Brown, Ayers and Dyer</t>
  </si>
  <si>
    <t>Lake Sonya</t>
  </si>
  <si>
    <t>+1-156-621-2274x17589</t>
  </si>
  <si>
    <t>qmccormick@raymond-torres.org</t>
  </si>
  <si>
    <t>628a2eC127ACea4</t>
  </si>
  <si>
    <t>Montoya-Lynn</t>
  </si>
  <si>
    <t>001-041-757-1682x59383</t>
  </si>
  <si>
    <t>seancamacho@richards-curtis.com</t>
  </si>
  <si>
    <t>33a4dDc2287eDC0</t>
  </si>
  <si>
    <t>Mosley and Sons</t>
  </si>
  <si>
    <t>Louisview</t>
  </si>
  <si>
    <t>047.136.2632x37904</t>
  </si>
  <si>
    <t>jennarodgers@farmer.com</t>
  </si>
  <si>
    <t>78F4304D69c4524</t>
  </si>
  <si>
    <t>Elijahville</t>
  </si>
  <si>
    <t>295.916.1119x662</t>
  </si>
  <si>
    <t>ronnie13@mcneil-chapman.com</t>
  </si>
  <si>
    <t>54cbCa32b5EEe72</t>
  </si>
  <si>
    <t>Valdez LLC</t>
  </si>
  <si>
    <t>(290)169-8379x01911</t>
  </si>
  <si>
    <t>tmckenzie@garrison.net</t>
  </si>
  <si>
    <t>538d27B5B8DFafa</t>
  </si>
  <si>
    <t>Kemp, White and Sosa</t>
  </si>
  <si>
    <t>Wardton</t>
  </si>
  <si>
    <t>001-575-398-3746</t>
  </si>
  <si>
    <t>leonardrhonda@michael.com</t>
  </si>
  <si>
    <t>506FAb52bBB840c</t>
  </si>
  <si>
    <t>Ballard LLC</t>
  </si>
  <si>
    <t>Ritabury</t>
  </si>
  <si>
    <t>(255)061-3596x5859</t>
  </si>
  <si>
    <t>vfletcher@robbins.org</t>
  </si>
  <si>
    <t>addBFAA20bb2800</t>
  </si>
  <si>
    <t>Schmitt, Wilkerson and Wilson</t>
  </si>
  <si>
    <t>East Ralphland</t>
  </si>
  <si>
    <t>671.575.5388x89273</t>
  </si>
  <si>
    <t>ogarner@stevens.biz</t>
  </si>
  <si>
    <t>0Bf919DF740ED55</t>
  </si>
  <si>
    <t>Wade-Wiggins</t>
  </si>
  <si>
    <t>tpadilla@cowan.com</t>
  </si>
  <si>
    <t>4BbBd77b0567D5C</t>
  </si>
  <si>
    <t>Harper Group</t>
  </si>
  <si>
    <t>West Crystalview</t>
  </si>
  <si>
    <t>969-744-6059</t>
  </si>
  <si>
    <t>newmanjuan@oconnell.com</t>
  </si>
  <si>
    <t>B14E9F56e7a9ccd</t>
  </si>
  <si>
    <t>Colon Ltd</t>
  </si>
  <si>
    <t>East Stuartborough</t>
  </si>
  <si>
    <t>971-417-0679x89840</t>
  </si>
  <si>
    <t>luceroalice@barron.com</t>
  </si>
  <si>
    <t>dae705AEC1fcbf3</t>
  </si>
  <si>
    <t>Norman, Villegas and Moses</t>
  </si>
  <si>
    <t>North Martha</t>
  </si>
  <si>
    <t>380-869-5523x173</t>
  </si>
  <si>
    <t>kelly04@bradley.org</t>
  </si>
  <si>
    <t>EE4f720EAC2aBbd</t>
  </si>
  <si>
    <t>Blackburn-Wiley</t>
  </si>
  <si>
    <t>East Connor</t>
  </si>
  <si>
    <t>(410)149-8092x4525</t>
  </si>
  <si>
    <t>rcamacho@duncan.com</t>
  </si>
  <si>
    <t>bbF53eAFa3fc07c</t>
  </si>
  <si>
    <t>Humphrey and Sons</t>
  </si>
  <si>
    <t>Port Jimview</t>
  </si>
  <si>
    <t>(620)981-1444x754</t>
  </si>
  <si>
    <t>huffmanmichele@kent.com</t>
  </si>
  <si>
    <t>7ED61A1901Ab66A</t>
  </si>
  <si>
    <t>Zuniga PLC</t>
  </si>
  <si>
    <t>South Grantmouth</t>
  </si>
  <si>
    <t>(731)902-3239</t>
  </si>
  <si>
    <t>connorpatrick@fletcher-booth.net</t>
  </si>
  <si>
    <t>0aA69Cdcdddc5a3</t>
  </si>
  <si>
    <t>Hahn, Andrade and Ramsey</t>
  </si>
  <si>
    <t>Meyersside</t>
  </si>
  <si>
    <t>001-073-347-1249x11972</t>
  </si>
  <si>
    <t>kerry64@little-reilly.com</t>
  </si>
  <si>
    <t>1B8c6b9a10BbfcD</t>
  </si>
  <si>
    <t>Maynard, Gates and Townsend</t>
  </si>
  <si>
    <t>Lake Darleneshire</t>
  </si>
  <si>
    <t>wburch@martin.biz</t>
  </si>
  <si>
    <t>2fCeD13B76f0A61</t>
  </si>
  <si>
    <t>Dean-Booth</t>
  </si>
  <si>
    <t>Lake Stacyfurt</t>
  </si>
  <si>
    <t>(539)548-3488x5246</t>
  </si>
  <si>
    <t>ravenbriggs@farmer.com</t>
  </si>
  <si>
    <t>4C9cb3097B2C1eD</t>
  </si>
  <si>
    <t>Mosley-Velez</t>
  </si>
  <si>
    <t>East Alexandraville</t>
  </si>
  <si>
    <t>001-468-012-9080</t>
  </si>
  <si>
    <t>mcfarlandbrady@crosby.com</t>
  </si>
  <si>
    <t>43CBf9ff825E10f</t>
  </si>
  <si>
    <t>Dodson, Baxter and Raymond</t>
  </si>
  <si>
    <t>annawu@vasquez.net</t>
  </si>
  <si>
    <t>Be5d0772cC50Af0</t>
  </si>
  <si>
    <t>Gilmore, Taylor and Gilmore</t>
  </si>
  <si>
    <t>Powersport</t>
  </si>
  <si>
    <t>624.534.5119x8506</t>
  </si>
  <si>
    <t>rdean@cardenas.com</t>
  </si>
  <si>
    <t>Ebb7Aa7cbeDDdE1</t>
  </si>
  <si>
    <t>Yang, Nash and Bradley</t>
  </si>
  <si>
    <t>Prestonland</t>
  </si>
  <si>
    <t>(228)107-2547</t>
  </si>
  <si>
    <t>montgomerydennis@franco-holden.biz</t>
  </si>
  <si>
    <t>EC1262A7C6dc08d</t>
  </si>
  <si>
    <t>Perry LLC</t>
  </si>
  <si>
    <t>Smithborough</t>
  </si>
  <si>
    <t>001-773-421-8597x69150</t>
  </si>
  <si>
    <t>stanleydanielle@reid.com</t>
  </si>
  <si>
    <t>78Dfc889fA5fd4b</t>
  </si>
  <si>
    <t>Hoover and Sons</t>
  </si>
  <si>
    <t>813.443.9372</t>
  </si>
  <si>
    <t>roweconnor@garza.com</t>
  </si>
  <si>
    <t>9ccb7ED7CE792D5</t>
  </si>
  <si>
    <t>Wood-Preston</t>
  </si>
  <si>
    <t>Flynnfort</t>
  </si>
  <si>
    <t>001-961-208-4968x7047</t>
  </si>
  <si>
    <t>mccoyryan@simon-vang.com</t>
  </si>
  <si>
    <t>b39aB6ffF60A2D8</t>
  </si>
  <si>
    <t>Choi-Fitzgerald</t>
  </si>
  <si>
    <t>Sydneyside</t>
  </si>
  <si>
    <t>001-130-788-1921</t>
  </si>
  <si>
    <t>shunt@huynh.com</t>
  </si>
  <si>
    <t>f0dAFe2BC8C22c0</t>
  </si>
  <si>
    <t>Bryan Inc</t>
  </si>
  <si>
    <t>Alanfort</t>
  </si>
  <si>
    <t>(297)212-2829x633</t>
  </si>
  <si>
    <t>bennettmakayla@erickson-contreras.org</t>
  </si>
  <si>
    <t>c1bcEebaf1EEFAB</t>
  </si>
  <si>
    <t>Harmon, Jennings and Mosley</t>
  </si>
  <si>
    <t>Candiceburgh</t>
  </si>
  <si>
    <t>masseykaitlin@montoya.com</t>
  </si>
  <si>
    <t>Febc05dC9CcDe4C</t>
  </si>
  <si>
    <t>Coleman-Novak</t>
  </si>
  <si>
    <t>West Oscar</t>
  </si>
  <si>
    <t>(361)505-1495x54506</t>
  </si>
  <si>
    <t>marshalllogan@hogan-castro.info</t>
  </si>
  <si>
    <t>39DF405BEb911f1</t>
  </si>
  <si>
    <t>Rangel, Dominguez and Mcgee</t>
  </si>
  <si>
    <t>Carolineshire</t>
  </si>
  <si>
    <t>(745)343-9552</t>
  </si>
  <si>
    <t>allen95@yu.biz</t>
  </si>
  <si>
    <t>5b0E47FbaaFBc07</t>
  </si>
  <si>
    <t>Mays-Henderson</t>
  </si>
  <si>
    <t>West Kelliestad</t>
  </si>
  <si>
    <t>+1-473-592-5124x06090</t>
  </si>
  <si>
    <t>dariusschmitt@moyer.info</t>
  </si>
  <si>
    <t>A72a000b54dBcdA</t>
  </si>
  <si>
    <t>Friedman</t>
  </si>
  <si>
    <t>Rivas-Dyer</t>
  </si>
  <si>
    <t>Joycechester</t>
  </si>
  <si>
    <t>019-527-6736x03280</t>
  </si>
  <si>
    <t>noah84@bush-peters.org</t>
  </si>
  <si>
    <t>FaaA8bfAdaB01f1</t>
  </si>
  <si>
    <t>Bishop-Douglas</t>
  </si>
  <si>
    <t>Ashleyport</t>
  </si>
  <si>
    <t>001-790-196-8507x55281</t>
  </si>
  <si>
    <t>jill04@barnett.net</t>
  </si>
  <si>
    <t>dc92fBBEeC4E2F9</t>
  </si>
  <si>
    <t>Harper-Luna</t>
  </si>
  <si>
    <t>Oscarside</t>
  </si>
  <si>
    <t>001-989-727-3086x6838</t>
  </si>
  <si>
    <t>aimeevazquez@bartlett-olson.info</t>
  </si>
  <si>
    <t>bBAf797FFC272Af</t>
  </si>
  <si>
    <t>Silva, Moyer and Johns</t>
  </si>
  <si>
    <t>001-537-291-0232</t>
  </si>
  <si>
    <t>phillipfrancis@arellano.org</t>
  </si>
  <si>
    <t>ed60A96e608F2e0</t>
  </si>
  <si>
    <t>Burnett-Scott</t>
  </si>
  <si>
    <t>South Alishatown</t>
  </si>
  <si>
    <t>993.448.7497x51929</t>
  </si>
  <si>
    <t>shaunyoder@savage-ingram.com</t>
  </si>
  <si>
    <t>6e5a91cE65CCD61</t>
  </si>
  <si>
    <t>Monroe and Sons</t>
  </si>
  <si>
    <t>001-371-539-0088</t>
  </si>
  <si>
    <t>camerongregory@camacho-clayton.com</t>
  </si>
  <si>
    <t>c9B8C8D05fF5D55</t>
  </si>
  <si>
    <t>Acosta-Lowery</t>
  </si>
  <si>
    <t>North Sylvia</t>
  </si>
  <si>
    <t>781.525.9499x206</t>
  </si>
  <si>
    <t>katie94@ballard-munoz.com</t>
  </si>
  <si>
    <t>b84BE9fA3aced95</t>
  </si>
  <si>
    <t>Newman</t>
  </si>
  <si>
    <t>Diaz and Sons</t>
  </si>
  <si>
    <t>North Bradystad</t>
  </si>
  <si>
    <t>059-276-8026x77563</t>
  </si>
  <si>
    <t>dhatfield@pena.net</t>
  </si>
  <si>
    <t>fad30DeED369bf6</t>
  </si>
  <si>
    <t>Jimenez-Arroyo</t>
  </si>
  <si>
    <t>Emmachester</t>
  </si>
  <si>
    <t>789-656-7813</t>
  </si>
  <si>
    <t>padillaralph@holloway-morton.com</t>
  </si>
  <si>
    <t>6AE29ECae577ad8</t>
  </si>
  <si>
    <t>Krause-Fisher</t>
  </si>
  <si>
    <t>Port Jean</t>
  </si>
  <si>
    <t>705-991-6390x28452</t>
  </si>
  <si>
    <t>christy95@cordova.com</t>
  </si>
  <si>
    <t>CAbdECc6cbBa3AD</t>
  </si>
  <si>
    <t>Rosales, Rodriguez and Boyle</t>
  </si>
  <si>
    <t>001-286-925-3454</t>
  </si>
  <si>
    <t>travishaley@meyers.net</t>
  </si>
  <si>
    <t>E961A7D27DF8685</t>
  </si>
  <si>
    <t>Robertson Ltd</t>
  </si>
  <si>
    <t>Whiteton</t>
  </si>
  <si>
    <t>566-514-3108x016</t>
  </si>
  <si>
    <t>kaylee35@nixon.com</t>
  </si>
  <si>
    <t>264dC9dba20357D</t>
  </si>
  <si>
    <t>Gross LLC</t>
  </si>
  <si>
    <t>Nicholsview</t>
  </si>
  <si>
    <t>+1-328-556-1063x020</t>
  </si>
  <si>
    <t>beth77@whitehead.biz</t>
  </si>
  <si>
    <t>Fc8Ddeca7fa85Fe</t>
  </si>
  <si>
    <t>Hickmantown</t>
  </si>
  <si>
    <t>382-614-2129x9137</t>
  </si>
  <si>
    <t>vnelson@farley.com</t>
  </si>
  <si>
    <t>6e6FeCf4D75F3d5</t>
  </si>
  <si>
    <t>Holder, Anthony and Fisher</t>
  </si>
  <si>
    <t>Proctorberg</t>
  </si>
  <si>
    <t>662.179.3261x17327</t>
  </si>
  <si>
    <t>colleenpope@rosario-long.com</t>
  </si>
  <si>
    <t>feEb3aF95E4514A</t>
  </si>
  <si>
    <t>Woodward, Fitzpatrick and Spencer</t>
  </si>
  <si>
    <t>Spencerstad</t>
  </si>
  <si>
    <t>+1-286-255-6707x810</t>
  </si>
  <si>
    <t>rbuckley@jackson.com</t>
  </si>
  <si>
    <t>868D763f04bc0cb</t>
  </si>
  <si>
    <t>Carpenter Group</t>
  </si>
  <si>
    <t>Port Daisy</t>
  </si>
  <si>
    <t>(003)266-6168</t>
  </si>
  <si>
    <t>howardjody@hartman.com</t>
  </si>
  <si>
    <t>Fa9f6CF9B0De72A</t>
  </si>
  <si>
    <t>Allen, Barnes and Sanders</t>
  </si>
  <si>
    <t>West Kaitlyn</t>
  </si>
  <si>
    <t>001-344-096-6424x77843</t>
  </si>
  <si>
    <t>torresebony@calhoun.com</t>
  </si>
  <si>
    <t>67BbA4AeC24c1df</t>
  </si>
  <si>
    <t>Osborn-Conway</t>
  </si>
  <si>
    <t>Port Selenaview</t>
  </si>
  <si>
    <t>616.617.9060x9554</t>
  </si>
  <si>
    <t>holly76@andrade.org</t>
  </si>
  <si>
    <t>2C5856eBEEdbe29</t>
  </si>
  <si>
    <t>Estrada, Heath and Dunn</t>
  </si>
  <si>
    <t>South Leon</t>
  </si>
  <si>
    <t>894-925-7760x168</t>
  </si>
  <si>
    <t>chavezemma@butler-hart.com</t>
  </si>
  <si>
    <t>E36842d9af0E49F</t>
  </si>
  <si>
    <t>Rubio, Rowe and Mercado</t>
  </si>
  <si>
    <t>East Brianborough</t>
  </si>
  <si>
    <t>catherine57@cantrell.com</t>
  </si>
  <si>
    <t>03069A40c583EfA</t>
  </si>
  <si>
    <t>Ho</t>
  </si>
  <si>
    <t>York Group</t>
  </si>
  <si>
    <t>Hahntown</t>
  </si>
  <si>
    <t>(094)070-8496</t>
  </si>
  <si>
    <t>johnsonlouis@velez.net</t>
  </si>
  <si>
    <t>BAdfDb35D161f0A</t>
  </si>
  <si>
    <t>Preston, Johnston and Levine</t>
  </si>
  <si>
    <t>Frederickside</t>
  </si>
  <si>
    <t>(093)014-7355x6581</t>
  </si>
  <si>
    <t>damonjarvis@rojas.com</t>
  </si>
  <si>
    <t>16CDE704ac1d3AC</t>
  </si>
  <si>
    <t>Garrett-Duffy</t>
  </si>
  <si>
    <t>(314)613-4936x738</t>
  </si>
  <si>
    <t>davenportmarilyn@le.com</t>
  </si>
  <si>
    <t>10c6fabc3Df91AC</t>
  </si>
  <si>
    <t>Ramos Inc</t>
  </si>
  <si>
    <t>Stephaniemouth</t>
  </si>
  <si>
    <t>nbrewer@cummings.org</t>
  </si>
  <si>
    <t>d86Ce96cEe1343d</t>
  </si>
  <si>
    <t>Arias-West</t>
  </si>
  <si>
    <t>North Connorland</t>
  </si>
  <si>
    <t>825.157.2957x6170</t>
  </si>
  <si>
    <t>wwright@bernard.com</t>
  </si>
  <si>
    <t>baC023214718FFB</t>
  </si>
  <si>
    <t>Kemp-Rogers</t>
  </si>
  <si>
    <t>Cannonport</t>
  </si>
  <si>
    <t>866-086-4049x45259</t>
  </si>
  <si>
    <t>trivas@jarvis.info</t>
  </si>
  <si>
    <t>eD31AcdA350dcf6</t>
  </si>
  <si>
    <t>Camacho, Quinn and Walsh</t>
  </si>
  <si>
    <t>Riggston</t>
  </si>
  <si>
    <t>(506)563-1236x09303</t>
  </si>
  <si>
    <t>lcervantes@kent-tucker.com</t>
  </si>
  <si>
    <t>5CD8ECf02A7Bbb2</t>
  </si>
  <si>
    <t>Vance, Burke and Charles</t>
  </si>
  <si>
    <t>Port Jaymouth</t>
  </si>
  <si>
    <t>544.773.0525x6572</t>
  </si>
  <si>
    <t>scott79@drake-bennett.biz</t>
  </si>
  <si>
    <t>6EAdb6EEA6b4c8B</t>
  </si>
  <si>
    <t>Goodman-Davenport</t>
  </si>
  <si>
    <t>Fryton</t>
  </si>
  <si>
    <t>alloyd@fox.org</t>
  </si>
  <si>
    <t>Ba0BCdd5AAd0116</t>
  </si>
  <si>
    <t>Aguirre Inc</t>
  </si>
  <si>
    <t>Littleside</t>
  </si>
  <si>
    <t>083.324.4044</t>
  </si>
  <si>
    <t>kent43@booker.com</t>
  </si>
  <si>
    <t>2AdF17bc246Cd51</t>
  </si>
  <si>
    <t>Valdez PLC</t>
  </si>
  <si>
    <t>Joymouth</t>
  </si>
  <si>
    <t>(391)523-2433x789</t>
  </si>
  <si>
    <t>reedhayden@chen.info</t>
  </si>
  <si>
    <t>C479Cf6D38cEfF3</t>
  </si>
  <si>
    <t>Gallagher LLC</t>
  </si>
  <si>
    <t>jillsnow@west.com</t>
  </si>
  <si>
    <t>5056feB7EecAf02</t>
  </si>
  <si>
    <t>Barr, Lopez and Morrow</t>
  </si>
  <si>
    <t>Moranfort</t>
  </si>
  <si>
    <t>(234)517-0626x2792</t>
  </si>
  <si>
    <t>colton46@robinson.biz</t>
  </si>
  <si>
    <t>CD841Cd2a9bb44D</t>
  </si>
  <si>
    <t>Solis-Jordan</t>
  </si>
  <si>
    <t>Brandonfurt</t>
  </si>
  <si>
    <t>230.528.1721x50561</t>
  </si>
  <si>
    <t>wvelez@reilly.biz</t>
  </si>
  <si>
    <t>3668D9C0dCFf8eF</t>
  </si>
  <si>
    <t>Wall PLC</t>
  </si>
  <si>
    <t>Roblesberg</t>
  </si>
  <si>
    <t>+1-647-637-7196x9733</t>
  </si>
  <si>
    <t>grant17@lopez.com</t>
  </si>
  <si>
    <t>dFAbAcEEEEcCA1D</t>
  </si>
  <si>
    <t>Huber-Hudson</t>
  </si>
  <si>
    <t>New Reneechester</t>
  </si>
  <si>
    <t>(506)132-8932</t>
  </si>
  <si>
    <t>rbaldwin@spencer-mckinney.info</t>
  </si>
  <si>
    <t>4D1eECDBad8dbaC</t>
  </si>
  <si>
    <t>Gregory Ltd</t>
  </si>
  <si>
    <t>Sandraside</t>
  </si>
  <si>
    <t>318-273-3032</t>
  </si>
  <si>
    <t>helen01@rosales.com</t>
  </si>
  <si>
    <t>38E5c8280BB2cE9</t>
  </si>
  <si>
    <t>Armstrong-Dodson</t>
  </si>
  <si>
    <t>South Shawna</t>
  </si>
  <si>
    <t>928-947-7639</t>
  </si>
  <si>
    <t>herbert79@west.com</t>
  </si>
  <si>
    <t>BbBFFFfDBa160eE</t>
  </si>
  <si>
    <t>Mayer-Wells</t>
  </si>
  <si>
    <t>Alvinchester</t>
  </si>
  <si>
    <t>180-832-0534x334</t>
  </si>
  <si>
    <t>stefaniechoi@lambert-deleon.info</t>
  </si>
  <si>
    <t>AAe7ab9dc73Ea1c</t>
  </si>
  <si>
    <t>Patterson, Frazier and Wilkinson</t>
  </si>
  <si>
    <t>Cindytown</t>
  </si>
  <si>
    <t>hoodvalerie@everett.com</t>
  </si>
  <si>
    <t>22Bf5627dBb2AC8</t>
  </si>
  <si>
    <t>Daniel, Roy and Carney</t>
  </si>
  <si>
    <t>North Perry</t>
  </si>
  <si>
    <t>+1-374-318-1237x09060</t>
  </si>
  <si>
    <t>earlayala@little.com</t>
  </si>
  <si>
    <t>915eA9bc44EE88e</t>
  </si>
  <si>
    <t>Cole, Jacobs and Holland</t>
  </si>
  <si>
    <t>+1-289-347-5242x623</t>
  </si>
  <si>
    <t>heidi14@hanson.com</t>
  </si>
  <si>
    <t>614dc950517A3bf</t>
  </si>
  <si>
    <t>Mercer-Shaffer</t>
  </si>
  <si>
    <t>Mcmillantown</t>
  </si>
  <si>
    <t>+1-613-448-0042x41262</t>
  </si>
  <si>
    <t>hdickerson@cardenas.biz</t>
  </si>
  <si>
    <t>Acba2F1393E296C</t>
  </si>
  <si>
    <t>Frye Ltd</t>
  </si>
  <si>
    <t>Bryanstad</t>
  </si>
  <si>
    <t>+1-756-464-2317x1860</t>
  </si>
  <si>
    <t>willissavannah@stevens.com</t>
  </si>
  <si>
    <t>cC690FA1B62ae1a</t>
  </si>
  <si>
    <t>Greer LLC</t>
  </si>
  <si>
    <t>Kathleenmouth</t>
  </si>
  <si>
    <t>(576)737-5923x7310</t>
  </si>
  <si>
    <t>ssteele@henderson.org</t>
  </si>
  <si>
    <t>FaAe78E07b48FFe</t>
  </si>
  <si>
    <t>Meyers, Willis and Johnston</t>
  </si>
  <si>
    <t>Port Anita</t>
  </si>
  <si>
    <t>001-727-462-6515</t>
  </si>
  <si>
    <t>tara26@ruiz.com</t>
  </si>
  <si>
    <t>a1F5BC70ef4AAfC</t>
  </si>
  <si>
    <t>Riley-Taylor</t>
  </si>
  <si>
    <t>Tashaside</t>
  </si>
  <si>
    <t>001-433-991-3240x42563</t>
  </si>
  <si>
    <t>arthur78@sandoval.com</t>
  </si>
  <si>
    <t>ECBC129D0d0C6B8</t>
  </si>
  <si>
    <t>Washington and Sons</t>
  </si>
  <si>
    <t>Port Suzanneton</t>
  </si>
  <si>
    <t>001-023-454-5016x5952</t>
  </si>
  <si>
    <t>gwade@sosa.com</t>
  </si>
  <si>
    <t>E311a1f2E7dBABb</t>
  </si>
  <si>
    <t>Richard-Fleming</t>
  </si>
  <si>
    <t>qrubio@bean.net</t>
  </si>
  <si>
    <t>30cd3F9Cc5490bC</t>
  </si>
  <si>
    <t>Chambers-May</t>
  </si>
  <si>
    <t>Natashaland</t>
  </si>
  <si>
    <t>001-556-554-0324x664</t>
  </si>
  <si>
    <t>jane84@ho.com</t>
  </si>
  <si>
    <t>88dB3fFb5A707aB</t>
  </si>
  <si>
    <t>Booker, Perkins and Maynard</t>
  </si>
  <si>
    <t>Ramireztown</t>
  </si>
  <si>
    <t>552.966.4387</t>
  </si>
  <si>
    <t>thatfield@arellano.net</t>
  </si>
  <si>
    <t>DA2cd4684DDa2Be</t>
  </si>
  <si>
    <t>Vazquez PLC</t>
  </si>
  <si>
    <t>nancy24@gordon-molina.com</t>
  </si>
  <si>
    <t>e7B8101c86c8d5c</t>
  </si>
  <si>
    <t>Gilbert, Montes and Hunter</t>
  </si>
  <si>
    <t>West George</t>
  </si>
  <si>
    <t>923.836.5919</t>
  </si>
  <si>
    <t>autumnwarner@huang.org</t>
  </si>
  <si>
    <t>E99f88dE2dbBd6F</t>
  </si>
  <si>
    <t>Sutton, Gillespie and Mcfarland</t>
  </si>
  <si>
    <t>North Sierrachester</t>
  </si>
  <si>
    <t>757.242.7686x182</t>
  </si>
  <si>
    <t>danielle59@berry.com</t>
  </si>
  <si>
    <t>EF853Ef4Bb0D531</t>
  </si>
  <si>
    <t>Hensley Ltd</t>
  </si>
  <si>
    <t>Port Bradytown</t>
  </si>
  <si>
    <t>078.506.4033x332</t>
  </si>
  <si>
    <t>simonsophia@mcdonald-ayers.net</t>
  </si>
  <si>
    <t>aCEa62dCAF23b42</t>
  </si>
  <si>
    <t>Higgins, Maynard and Park</t>
  </si>
  <si>
    <t>North Allenstad</t>
  </si>
  <si>
    <t>001-257-816-8453x175</t>
  </si>
  <si>
    <t>vegatammie@lutz-livingston.com</t>
  </si>
  <si>
    <t>cf0009F93bAec5C</t>
  </si>
  <si>
    <t>mike34@griffith.com</t>
  </si>
  <si>
    <t>0eDfe821cE6611C</t>
  </si>
  <si>
    <t>Haas, Watts and Castillo</t>
  </si>
  <si>
    <t>Suareztown</t>
  </si>
  <si>
    <t>+1-939-214-2463x3091</t>
  </si>
  <si>
    <t>pruittshelby@mcpherson-drake.com</t>
  </si>
  <si>
    <t>C3BDE37E3CB58D4</t>
  </si>
  <si>
    <t>Hanna, Gilbert and Zimmerman</t>
  </si>
  <si>
    <t>+1-078-305-0614x5309</t>
  </si>
  <si>
    <t>wkrueger@coleman-reid.com</t>
  </si>
  <si>
    <t>c44857DcA12cd7C</t>
  </si>
  <si>
    <t>Lake Sarah</t>
  </si>
  <si>
    <t>446.778.8839</t>
  </si>
  <si>
    <t>pfaulkner@orozco.com</t>
  </si>
  <si>
    <t>0aCDC09DBfb863B</t>
  </si>
  <si>
    <t>Mueller-Bowman</t>
  </si>
  <si>
    <t>Singletontown</t>
  </si>
  <si>
    <t>001-058-677-3992x1537</t>
  </si>
  <si>
    <t>ldelgado@waller-bell.net</t>
  </si>
  <si>
    <t>A9155a348a002FD</t>
  </si>
  <si>
    <t>Russell Ltd</t>
  </si>
  <si>
    <t>Devonfurt</t>
  </si>
  <si>
    <t>leslie06@patterson.com</t>
  </si>
  <si>
    <t>eDACCb9ecaA5E73</t>
  </si>
  <si>
    <t>Owens Group</t>
  </si>
  <si>
    <t>Hardingfort</t>
  </si>
  <si>
    <t>232.529.8173</t>
  </si>
  <si>
    <t>eyork@velez-valentine.info</t>
  </si>
  <si>
    <t>Fb3Ec6A33af50D9</t>
  </si>
  <si>
    <t>Warren, Ward and Olsen</t>
  </si>
  <si>
    <t>Johnsport</t>
  </si>
  <si>
    <t>287-075-5536</t>
  </si>
  <si>
    <t>robinewing@holt.biz</t>
  </si>
  <si>
    <t>f721e7cAFE8b44f</t>
  </si>
  <si>
    <t>Guzman Group</t>
  </si>
  <si>
    <t>Farrellborough</t>
  </si>
  <si>
    <t>001-409-070-8416x01279</t>
  </si>
  <si>
    <t>legina@roman.info</t>
  </si>
  <si>
    <t>f3d3A3948E6F743</t>
  </si>
  <si>
    <t>Shah-Benson</t>
  </si>
  <si>
    <t>Ryanport</t>
  </si>
  <si>
    <t>056.444.9550x6301</t>
  </si>
  <si>
    <t>stephaniewhite@weeks.biz</t>
  </si>
  <si>
    <t>CAF3A0ECDd960C4</t>
  </si>
  <si>
    <t>Whitaker, Farmer and Compton</t>
  </si>
  <si>
    <t>East Jacqueline</t>
  </si>
  <si>
    <t>(625)009-7856x277</t>
  </si>
  <si>
    <t>lgomez@roach.org</t>
  </si>
  <si>
    <t>5CAcF8AA295dff4</t>
  </si>
  <si>
    <t>Hale-Barrera</t>
  </si>
  <si>
    <t>Colontown</t>
  </si>
  <si>
    <t>(141)172-1086</t>
  </si>
  <si>
    <t>andrewmcpherson@rose.com</t>
  </si>
  <si>
    <t>A6ea7EdcdBDFfFA</t>
  </si>
  <si>
    <t>Stout, Mosley and Webb</t>
  </si>
  <si>
    <t>Rossbury</t>
  </si>
  <si>
    <t>(320)360-6462</t>
  </si>
  <si>
    <t>palmerjeanette@ibarra.biz</t>
  </si>
  <si>
    <t>bFDaef939DafDba</t>
  </si>
  <si>
    <t>Tyler and Sons</t>
  </si>
  <si>
    <t>Maldonadomouth</t>
  </si>
  <si>
    <t>925.813.5110</t>
  </si>
  <si>
    <t>krauseyvette@baker.com</t>
  </si>
  <si>
    <t>A9B9b7f4ada7b5d</t>
  </si>
  <si>
    <t>Mercado PLC</t>
  </si>
  <si>
    <t>New Jackie</t>
  </si>
  <si>
    <t>258-942-5866x3436</t>
  </si>
  <si>
    <t>blackwellearl@schultz.com</t>
  </si>
  <si>
    <t>ac16Caa8cACCa6E</t>
  </si>
  <si>
    <t>Barker-Sweeney</t>
  </si>
  <si>
    <t>Dillonfort</t>
  </si>
  <si>
    <t>803-793-7220x30772</t>
  </si>
  <si>
    <t>melissa67@bernard-whitney.org</t>
  </si>
  <si>
    <t>3E8fC81654d1079</t>
  </si>
  <si>
    <t>Rangel, Turner and Huber</t>
  </si>
  <si>
    <t>Mooreport</t>
  </si>
  <si>
    <t>790-569-3769</t>
  </si>
  <si>
    <t>elizabeth40@bradley-james.com</t>
  </si>
  <si>
    <t>f459C4b155702B9</t>
  </si>
  <si>
    <t>Mueller Group</t>
  </si>
  <si>
    <t>Elainefurt</t>
  </si>
  <si>
    <t>505.216.5358x0437</t>
  </si>
  <si>
    <t>psellers@gaines.com</t>
  </si>
  <si>
    <t>A8fcB4B7e9a922F</t>
  </si>
  <si>
    <t>Moss LLC</t>
  </si>
  <si>
    <t>Ewingville</t>
  </si>
  <si>
    <t>001-773-752-0453</t>
  </si>
  <si>
    <t>diazalvin@barrera-ferrell.org</t>
  </si>
  <si>
    <t>Bd85CC15ee565C2</t>
  </si>
  <si>
    <t>Mann, Grimes and Cox</t>
  </si>
  <si>
    <t>North Erika</t>
  </si>
  <si>
    <t>551-970-6741x941</t>
  </si>
  <si>
    <t>mcknightmadeline@gilmore.net</t>
  </si>
  <si>
    <t>B5A6901bBcC4eE0</t>
  </si>
  <si>
    <t>Skinner-Kennedy</t>
  </si>
  <si>
    <t>651.065.2300x4329</t>
  </si>
  <si>
    <t>grantjoshua@james.net</t>
  </si>
  <si>
    <t>F7b97C409714Aa7</t>
  </si>
  <si>
    <t>Melton-Wilson</t>
  </si>
  <si>
    <t>New Heatherchester</t>
  </si>
  <si>
    <t>110-017-0487x7998</t>
  </si>
  <si>
    <t>ebowman@garrison.biz</t>
  </si>
  <si>
    <t>baCA46b75Ef9463</t>
  </si>
  <si>
    <t>Ferrell, Mcintyre and Ortiz</t>
  </si>
  <si>
    <t>Jessehaven</t>
  </si>
  <si>
    <t>931.745.1458x6778</t>
  </si>
  <si>
    <t>imclean@english.com</t>
  </si>
  <si>
    <t>9086328A159D5CC</t>
  </si>
  <si>
    <t>Hinton and Sons</t>
  </si>
  <si>
    <t>Port Kelseyville</t>
  </si>
  <si>
    <t>azuniga@may.com</t>
  </si>
  <si>
    <t>9f34aBCdeCAB46e</t>
  </si>
  <si>
    <t>Banks-Randall</t>
  </si>
  <si>
    <t>South Vernon</t>
  </si>
  <si>
    <t>montgomeryross@gilmore.net</t>
  </si>
  <si>
    <t>88af0Ff9CD0Cf6B</t>
  </si>
  <si>
    <t>Aguilar-Boyle</t>
  </si>
  <si>
    <t>West Sydneyton</t>
  </si>
  <si>
    <t>(191)752-3373x104</t>
  </si>
  <si>
    <t>jalvarez@riddle.com</t>
  </si>
  <si>
    <t>311e6BAeA71afb9</t>
  </si>
  <si>
    <t>Obrien Ltd</t>
  </si>
  <si>
    <t>marisa36@duncan.biz</t>
  </si>
  <si>
    <t>dFCe1BD0Ef2FDBc</t>
  </si>
  <si>
    <t>Villa, Peterson and Carr</t>
  </si>
  <si>
    <t>New Todd</t>
  </si>
  <si>
    <t>742-805-2877x364</t>
  </si>
  <si>
    <t>mquinn@gaines-carlson.org</t>
  </si>
  <si>
    <t>C4A721a55d222FB</t>
  </si>
  <si>
    <t>Kidd Group</t>
  </si>
  <si>
    <t>West Carlos</t>
  </si>
  <si>
    <t>+1-434-971-4211x908</t>
  </si>
  <si>
    <t>abarajas@vargas.info</t>
  </si>
  <si>
    <t>3fD8Fb092785f1f</t>
  </si>
  <si>
    <t>Parks, Steele and Haynes</t>
  </si>
  <si>
    <t>East Hayden</t>
  </si>
  <si>
    <t>001-879-688-7770</t>
  </si>
  <si>
    <t>fishernicolas@gates-calhoun.com</t>
  </si>
  <si>
    <t>4c099aFB91cB811</t>
  </si>
  <si>
    <t>Benton-Ware</t>
  </si>
  <si>
    <t>Farmertown</t>
  </si>
  <si>
    <t>(926)417-0436x470</t>
  </si>
  <si>
    <t>campbellbridget@dunlap-parsons.com</t>
  </si>
  <si>
    <t>dC9dc0BB8f757E1</t>
  </si>
  <si>
    <t>Maxwell-Sloan</t>
  </si>
  <si>
    <t>Lake Vanessa</t>
  </si>
  <si>
    <t>249.180.2602x400</t>
  </si>
  <si>
    <t>barbaramoore@elliott.org</t>
  </si>
  <si>
    <t>22fEcCFF4D15EdE</t>
  </si>
  <si>
    <t>Russo</t>
  </si>
  <si>
    <t>Shah-Garcia</t>
  </si>
  <si>
    <t>Bobbyfort</t>
  </si>
  <si>
    <t>499.222.1070x886</t>
  </si>
  <si>
    <t>atkinsebony@simmons-mills.com</t>
  </si>
  <si>
    <t>7fCDd4E1824057b</t>
  </si>
  <si>
    <t>Frost-Mora</t>
  </si>
  <si>
    <t>East Shirley</t>
  </si>
  <si>
    <t>phampton@sawyer-kline.com</t>
  </si>
  <si>
    <t>E1EBcAF3525d256</t>
  </si>
  <si>
    <t>Gregory-Mason</t>
  </si>
  <si>
    <t>Lake Taylortown</t>
  </si>
  <si>
    <t>048-100-4250x0880</t>
  </si>
  <si>
    <t>xsimmons@jennings.com</t>
  </si>
  <si>
    <t>ce96f5E1bE34cef</t>
  </si>
  <si>
    <t>Avery Ltd</t>
  </si>
  <si>
    <t>Port Francis</t>
  </si>
  <si>
    <t>(224)423-0031</t>
  </si>
  <si>
    <t>norman26@ray.info</t>
  </si>
  <si>
    <t>3cf87E40a418E42</t>
  </si>
  <si>
    <t>Payne, Lloyd and Randall</t>
  </si>
  <si>
    <t>North Staciemouth</t>
  </si>
  <si>
    <t>+1-361-025-4372x5094</t>
  </si>
  <si>
    <t>aalvarez@mcclain-mcpherson.com</t>
  </si>
  <si>
    <t>42cAf3a641e2Aa0</t>
  </si>
  <si>
    <t>Martinez PLC</t>
  </si>
  <si>
    <t>Schroederburgh</t>
  </si>
  <si>
    <t>(084)501-9810</t>
  </si>
  <si>
    <t>crossjaclyn@benton.com</t>
  </si>
  <si>
    <t>f5C49181E858D45</t>
  </si>
  <si>
    <t>Coffey-Leon</t>
  </si>
  <si>
    <t>Autumnberg</t>
  </si>
  <si>
    <t>318.579.6837</t>
  </si>
  <si>
    <t>beckmarissa@lawrence-grimes.biz</t>
  </si>
  <si>
    <t>Ef8b718ab8f0fC6</t>
  </si>
  <si>
    <t>Jones, Austin and Pollard</t>
  </si>
  <si>
    <t>West Christieview</t>
  </si>
  <si>
    <t>738.351.8061x95718</t>
  </si>
  <si>
    <t>hesskaitlyn@haney.com</t>
  </si>
  <si>
    <t>B6C8723eBc92D35</t>
  </si>
  <si>
    <t>Gallegos Inc</t>
  </si>
  <si>
    <t>Paulaview</t>
  </si>
  <si>
    <t>516.356.0800</t>
  </si>
  <si>
    <t>sharon91@walker.biz</t>
  </si>
  <si>
    <t>DF9bcCfCe4FacE3</t>
  </si>
  <si>
    <t>Francis LLC</t>
  </si>
  <si>
    <t>East Courtneyview</t>
  </si>
  <si>
    <t>carl60@kennedy.com</t>
  </si>
  <si>
    <t>D508beE5adAbe7F</t>
  </si>
  <si>
    <t>Ortiz Ltd</t>
  </si>
  <si>
    <t>Olsenshire</t>
  </si>
  <si>
    <t>906-509-1935x032</t>
  </si>
  <si>
    <t>werneralexander@hart.com</t>
  </si>
  <si>
    <t>5E232F407AA85eF</t>
  </si>
  <si>
    <t>Bates-Johnson</t>
  </si>
  <si>
    <t>Lake Ronnie</t>
  </si>
  <si>
    <t>(466)371-1645x28115</t>
  </si>
  <si>
    <t>gibbsphilip@wilkerson.net</t>
  </si>
  <si>
    <t>a27fd255d637215</t>
  </si>
  <si>
    <t>South Timothychester</t>
  </si>
  <si>
    <t>+1-697-677-7522x1149</t>
  </si>
  <si>
    <t>xparker@arnold.info</t>
  </si>
  <si>
    <t>3Bde0AecDdcd9B5</t>
  </si>
  <si>
    <t>Jensen, Cooley and Merritt</t>
  </si>
  <si>
    <t>South Terranceshire</t>
  </si>
  <si>
    <t>(085)451-7811</t>
  </si>
  <si>
    <t>katrina61@kramer.com</t>
  </si>
  <si>
    <t>2Ecef0C0e9ecad0</t>
  </si>
  <si>
    <t>Atkinson Group</t>
  </si>
  <si>
    <t>Port Helenland</t>
  </si>
  <si>
    <t>035.000.5902x854</t>
  </si>
  <si>
    <t>doris13@costa.com</t>
  </si>
  <si>
    <t>979bd600cAc33C7</t>
  </si>
  <si>
    <t>Austin Ltd</t>
  </si>
  <si>
    <t>Lake Rhonda</t>
  </si>
  <si>
    <t>535.471.4561</t>
  </si>
  <si>
    <t>hensonlydia@becker.com</t>
  </si>
  <si>
    <t>BDcB6bc99a4d851</t>
  </si>
  <si>
    <t>Mann LLC</t>
  </si>
  <si>
    <t>Steeleland</t>
  </si>
  <si>
    <t>879-356-7614x81653</t>
  </si>
  <si>
    <t>jortiz@cain-marshall.biz</t>
  </si>
  <si>
    <t>aeC137FcAaeeB9e</t>
  </si>
  <si>
    <t>Todd-Richmond</t>
  </si>
  <si>
    <t>East Destiny</t>
  </si>
  <si>
    <t>376.088.5916</t>
  </si>
  <si>
    <t>grodriguez@braun.com</t>
  </si>
  <si>
    <t>b1AACCDDea8Fece</t>
  </si>
  <si>
    <t>Davenport-Chapman</t>
  </si>
  <si>
    <t>South Mistymouth</t>
  </si>
  <si>
    <t>(260)536-1877x9724</t>
  </si>
  <si>
    <t>shawncook@cardenas-guzman.info</t>
  </si>
  <si>
    <t>075c8CbAFD5C24B</t>
  </si>
  <si>
    <t>Benjamin-Rocha</t>
  </si>
  <si>
    <t>Jacksonberg</t>
  </si>
  <si>
    <t>495.773.6841</t>
  </si>
  <si>
    <t>bauerjackson@carson.info</t>
  </si>
  <si>
    <t>4EAF7a8222cFfCC</t>
  </si>
  <si>
    <t>Howe, Austin and Lozano</t>
  </si>
  <si>
    <t>Osborneburgh</t>
  </si>
  <si>
    <t>876-099-5807</t>
  </si>
  <si>
    <t>beverly16@terrell.info</t>
  </si>
  <si>
    <t>9fD263bA4375bd2</t>
  </si>
  <si>
    <t>Morales-Thornton</t>
  </si>
  <si>
    <t>Phillipsville</t>
  </si>
  <si>
    <t>(703)388-5049x8356</t>
  </si>
  <si>
    <t>oburns@ortiz.biz</t>
  </si>
  <si>
    <t>e8C8cE48cBCFaf7</t>
  </si>
  <si>
    <t>Huffman and Sons</t>
  </si>
  <si>
    <t>South Karlabury</t>
  </si>
  <si>
    <t>fsawyer@padilla.com</t>
  </si>
  <si>
    <t>E3b1bFE8360D13D</t>
  </si>
  <si>
    <t>Stark-Cox</t>
  </si>
  <si>
    <t>South Larryview</t>
  </si>
  <si>
    <t>944.429.9191x7196</t>
  </si>
  <si>
    <t>lellis@esparza.com</t>
  </si>
  <si>
    <t>A634Af2aBBD3dE4</t>
  </si>
  <si>
    <t>Murphy</t>
  </si>
  <si>
    <t>Cardenas and Sons</t>
  </si>
  <si>
    <t>(292)171-3250</t>
  </si>
  <si>
    <t>elijah44@lambert.com</t>
  </si>
  <si>
    <t>9D4992123D980CB</t>
  </si>
  <si>
    <t>Matthews, Haynes and Johnson</t>
  </si>
  <si>
    <t>East Stephaniechester</t>
  </si>
  <si>
    <t>001-367-176-1253x9997</t>
  </si>
  <si>
    <t>bradleydave@hull-anthony.org</t>
  </si>
  <si>
    <t>A4A70B6eAA39A6c</t>
  </si>
  <si>
    <t>Hinton, Werner and Gaines</t>
  </si>
  <si>
    <t>Singletonville</t>
  </si>
  <si>
    <t>001-378-668-6482x5512</t>
  </si>
  <si>
    <t>fli@brewer.com</t>
  </si>
  <si>
    <t>c998c52B60B8e15</t>
  </si>
  <si>
    <t>Whitney-Palmer</t>
  </si>
  <si>
    <t>Suzannebury</t>
  </si>
  <si>
    <t>039-510-0761x926</t>
  </si>
  <si>
    <t>casey02@barry.info</t>
  </si>
  <si>
    <t>bBee657D390d6EE</t>
  </si>
  <si>
    <t>Stout-Pope</t>
  </si>
  <si>
    <t>Port Cory</t>
  </si>
  <si>
    <t>001-692-913-9636</t>
  </si>
  <si>
    <t>zchristensen@crawford.info</t>
  </si>
  <si>
    <t>015bCf062b6DDcf</t>
  </si>
  <si>
    <t>Zamora-Barton</t>
  </si>
  <si>
    <t>North Jefferybury</t>
  </si>
  <si>
    <t>caroline66@phelps.com</t>
  </si>
  <si>
    <t>3cFa18a6FB0FCfe</t>
  </si>
  <si>
    <t>Vang-Frank</t>
  </si>
  <si>
    <t>Lake Connorberg</t>
  </si>
  <si>
    <t>001-067-082-0263x4720</t>
  </si>
  <si>
    <t>bridget48@bowen.com</t>
  </si>
  <si>
    <t>1DDD6CabFeBa6E3</t>
  </si>
  <si>
    <t>782.103.0340x12417</t>
  </si>
  <si>
    <t>yhodge@holden.com</t>
  </si>
  <si>
    <t>86eB1A65B6bba9F</t>
  </si>
  <si>
    <t>Lara, Huff and Cowan</t>
  </si>
  <si>
    <t>North Trevorberg</t>
  </si>
  <si>
    <t>(105)796-1557x527</t>
  </si>
  <si>
    <t>david63@paul-mccoy.com</t>
  </si>
  <si>
    <t>aB7Fe5D606115EB</t>
  </si>
  <si>
    <t>Kaufman, Reid and York</t>
  </si>
  <si>
    <t>East Latashaborough</t>
  </si>
  <si>
    <t>001-616-982-1292x111</t>
  </si>
  <si>
    <t>norriskevin@rojas.com</t>
  </si>
  <si>
    <t>E2BDceAcC8947Fd</t>
  </si>
  <si>
    <t>Ferrell-Carney</t>
  </si>
  <si>
    <t>Mullenshire</t>
  </si>
  <si>
    <t>920-425-5587x25484</t>
  </si>
  <si>
    <t>christinale@stevenson.info</t>
  </si>
  <si>
    <t>9Ec27C7BB3e8B7A</t>
  </si>
  <si>
    <t>West Gabrielport</t>
  </si>
  <si>
    <t>466-773-3053</t>
  </si>
  <si>
    <t>rrasmussen@hahn.net</t>
  </si>
  <si>
    <t>0A8CDa9FF9DeCEd</t>
  </si>
  <si>
    <t>Patton, Walters and Perry</t>
  </si>
  <si>
    <t>North Darrellport</t>
  </si>
  <si>
    <t>(013)297-9332x3515</t>
  </si>
  <si>
    <t>huangjillian@mathis.com</t>
  </si>
  <si>
    <t>777bfa4d8EeEAF6</t>
  </si>
  <si>
    <t>Salazar Ltd</t>
  </si>
  <si>
    <t>Xaviershire</t>
  </si>
  <si>
    <t>261-235-2396</t>
  </si>
  <si>
    <t>pgrant@nolan.info</t>
  </si>
  <si>
    <t>a6aA3FcD54F791B</t>
  </si>
  <si>
    <t>York-Kirby</t>
  </si>
  <si>
    <t>Staffordhaven</t>
  </si>
  <si>
    <t>544-708-8621x054</t>
  </si>
  <si>
    <t>idorsey@beltran-knox.com</t>
  </si>
  <si>
    <t>BAbDAcfeFa4ECc3</t>
  </si>
  <si>
    <t>Gibbs-Whitaker</t>
  </si>
  <si>
    <t>New Dwayne</t>
  </si>
  <si>
    <t>(641)720-6713</t>
  </si>
  <si>
    <t>jodi12@powell.net</t>
  </si>
  <si>
    <t>38D4ED7aE1be4d1</t>
  </si>
  <si>
    <t>Cordova, Beasley and Mckee</t>
  </si>
  <si>
    <t>New Coleton</t>
  </si>
  <si>
    <t>186.637.7295</t>
  </si>
  <si>
    <t>joshua48@mcclure.com</t>
  </si>
  <si>
    <t>fc0a8E75AEdf7Ee</t>
  </si>
  <si>
    <t>Jennings, Aguilar and Horton</t>
  </si>
  <si>
    <t>Joybury</t>
  </si>
  <si>
    <t>968.425.9014x200</t>
  </si>
  <si>
    <t>wlester@farley.com</t>
  </si>
  <si>
    <t>01eAD452b7A4B6a</t>
  </si>
  <si>
    <t>Harvey-Blanchard</t>
  </si>
  <si>
    <t>Lake Brandon</t>
  </si>
  <si>
    <t>+1-398-144-8701x161</t>
  </si>
  <si>
    <t>mikaylacantu@meza-jarvis.net</t>
  </si>
  <si>
    <t>F2E8FEf85dDAb1E</t>
  </si>
  <si>
    <t>Ewing-Cobb</t>
  </si>
  <si>
    <t>Lake Ericaville</t>
  </si>
  <si>
    <t>001-311-622-4594x0034</t>
  </si>
  <si>
    <t>sfreeman@boyle-aguirre.org</t>
  </si>
  <si>
    <t>1bf18C935CFb182</t>
  </si>
  <si>
    <t>Roberts, Austin and Hale</t>
  </si>
  <si>
    <t>Franceston</t>
  </si>
  <si>
    <t>+1-327-109-9246x5636</t>
  </si>
  <si>
    <t>dsummers@page.biz</t>
  </si>
  <si>
    <t>8484EBAd0518576</t>
  </si>
  <si>
    <t>Mullen, Bolton and Hunt</t>
  </si>
  <si>
    <t>(179)680-4981</t>
  </si>
  <si>
    <t>lynnchurch@horne.net</t>
  </si>
  <si>
    <t>FeCF8b0bEccaB9F</t>
  </si>
  <si>
    <t>Cooke Ltd</t>
  </si>
  <si>
    <t>East Bill</t>
  </si>
  <si>
    <t>738-990-2176</t>
  </si>
  <si>
    <t>mason17@rivers.org</t>
  </si>
  <si>
    <t>FfD398Fff4bedc4</t>
  </si>
  <si>
    <t>Cummings, Finley and Turner</t>
  </si>
  <si>
    <t>New Anthony</t>
  </si>
  <si>
    <t>263-014-9488x3376</t>
  </si>
  <si>
    <t>srichmond@beasley.net</t>
  </si>
  <si>
    <t>fC50d4b8745aDfe</t>
  </si>
  <si>
    <t>Good, Swanson and Mcpherson</t>
  </si>
  <si>
    <t>West Raymondland</t>
  </si>
  <si>
    <t>681-478-7063x004</t>
  </si>
  <si>
    <t>troylowe@taylor.biz</t>
  </si>
  <si>
    <t>d7d7CE69fCb6CCE</t>
  </si>
  <si>
    <t>Sampson, Ali and Mcknight</t>
  </si>
  <si>
    <t>North Ivan</t>
  </si>
  <si>
    <t>783.643.0047x9065</t>
  </si>
  <si>
    <t>christinemarsh@kirk.com</t>
  </si>
  <si>
    <t>5F6ba00e5Eda0bB</t>
  </si>
  <si>
    <t>Gray, Cross and Mcguire</t>
  </si>
  <si>
    <t>Anthonychester</t>
  </si>
  <si>
    <t>(992)959-9391x2297</t>
  </si>
  <si>
    <t>jeffery17@george-giles.info</t>
  </si>
  <si>
    <t>367300Edf03Ad97</t>
  </si>
  <si>
    <t>Villanueva-Knapp</t>
  </si>
  <si>
    <t>Shellyborough</t>
  </si>
  <si>
    <t>+1-625-893-9850x624</t>
  </si>
  <si>
    <t>todd48@bryan.org</t>
  </si>
  <si>
    <t>F7c6EFB87beeF1B</t>
  </si>
  <si>
    <t>Banks-Barnett</t>
  </si>
  <si>
    <t>North Wandachester</t>
  </si>
  <si>
    <t>602.324.8275</t>
  </si>
  <si>
    <t>iyoung@turner.com</t>
  </si>
  <si>
    <t>Df993Cbd76e149f</t>
  </si>
  <si>
    <t>Bird-Crosby</t>
  </si>
  <si>
    <t>(459)666-2124</t>
  </si>
  <si>
    <t>langcesar@esparza-barajas.org</t>
  </si>
  <si>
    <t>bFC9904e5039AD7</t>
  </si>
  <si>
    <t>Herman, Nash and Hartman</t>
  </si>
  <si>
    <t>Terriville</t>
  </si>
  <si>
    <t>595-220-0203x61693</t>
  </si>
  <si>
    <t>nschneider@cherry.com</t>
  </si>
  <si>
    <t>A2FDdedAB4ccbaE</t>
  </si>
  <si>
    <t>Levinemouth</t>
  </si>
  <si>
    <t>(904)098-1944</t>
  </si>
  <si>
    <t>hmorgan@vasquez.org</t>
  </si>
  <si>
    <t>eB15683B9ba2c5F</t>
  </si>
  <si>
    <t>Park, Huffman and Stanley</t>
  </si>
  <si>
    <t>South Kevin</t>
  </si>
  <si>
    <t>001-335-479-4215x83603</t>
  </si>
  <si>
    <t>asantana@wallace.org</t>
  </si>
  <si>
    <t>5CadAa9a1F50adB</t>
  </si>
  <si>
    <t>Villarreal-Morales</t>
  </si>
  <si>
    <t>Torresville</t>
  </si>
  <si>
    <t>101.248.2284</t>
  </si>
  <si>
    <t>vmahoney@wiggins-flowers.com</t>
  </si>
  <si>
    <t>D7952C30d98DAE1</t>
  </si>
  <si>
    <t>Beard, Hutchinson and Roberts</t>
  </si>
  <si>
    <t>001-523-974-4833x31434</t>
  </si>
  <si>
    <t>madelineberger@robles-singleton.biz</t>
  </si>
  <si>
    <t>FcAd6B4f081eACD</t>
  </si>
  <si>
    <t>Woodard-Rollins</t>
  </si>
  <si>
    <t>Davidtown</t>
  </si>
  <si>
    <t>(944)139-5443x13287</t>
  </si>
  <si>
    <t>latasha16@goodman.com</t>
  </si>
  <si>
    <t>94a4AaEBF4ecf49</t>
  </si>
  <si>
    <t>Valdez-Cowan</t>
  </si>
  <si>
    <t>South Katherine</t>
  </si>
  <si>
    <t>vernonbernard@jenkins.org</t>
  </si>
  <si>
    <t>Ca83aa93393309B</t>
  </si>
  <si>
    <t>Weeks</t>
  </si>
  <si>
    <t>Chen-Atkins</t>
  </si>
  <si>
    <t>New Darylville</t>
  </si>
  <si>
    <t>brookechapman@roberson.com</t>
  </si>
  <si>
    <t>4eadeeA1d99bEC1</t>
  </si>
  <si>
    <t>Dean-Espinoza</t>
  </si>
  <si>
    <t>North George</t>
  </si>
  <si>
    <t>567-233-4076x8700</t>
  </si>
  <si>
    <t>mcgeedonald@sawyer.com</t>
  </si>
  <si>
    <t>5e5eBCeEBbcBE43</t>
  </si>
  <si>
    <t>Leach-Atkinson</t>
  </si>
  <si>
    <t>Hooperchester</t>
  </si>
  <si>
    <t>288.959.9416x1499</t>
  </si>
  <si>
    <t>carneyjon@avila.org</t>
  </si>
  <si>
    <t>eBB2CDaba433520</t>
  </si>
  <si>
    <t>Mejia, Sweeney and Mccoy</t>
  </si>
  <si>
    <t>Masonshire</t>
  </si>
  <si>
    <t>(874)288-5282x2727</t>
  </si>
  <si>
    <t>sierranewton@le.biz</t>
  </si>
  <si>
    <t>d26bE4a20f25CCA</t>
  </si>
  <si>
    <t>South Cindy</t>
  </si>
  <si>
    <t>001-293-334-4523x0344</t>
  </si>
  <si>
    <t>rayvalentine@merritt.com</t>
  </si>
  <si>
    <t>AadCBB77F9A8512</t>
  </si>
  <si>
    <t>Mathews-Green</t>
  </si>
  <si>
    <t>Port Nichole</t>
  </si>
  <si>
    <t>748-463-5429</t>
  </si>
  <si>
    <t>uwillis@harmon.com</t>
  </si>
  <si>
    <t>e5622Ca82aeF1E4</t>
  </si>
  <si>
    <t>George-Manning</t>
  </si>
  <si>
    <t>Wernerbury</t>
  </si>
  <si>
    <t>+1-632-118-1467x5191</t>
  </si>
  <si>
    <t>jvelez@copeland.com</t>
  </si>
  <si>
    <t>a263aFC9AfC7b54</t>
  </si>
  <si>
    <t>Cain, Stanton and Holder</t>
  </si>
  <si>
    <t>South Sarahchester</t>
  </si>
  <si>
    <t>093-683-5241x64747</t>
  </si>
  <si>
    <t>tonyawaters@mullen-saunders.biz</t>
  </si>
  <si>
    <t>6FC6e08D3C5aEFb</t>
  </si>
  <si>
    <t>Thomas-Knight</t>
  </si>
  <si>
    <t>Millerfurt</t>
  </si>
  <si>
    <t>+1-141-764-4640x091</t>
  </si>
  <si>
    <t>blankenshipsteve@cabrera.com</t>
  </si>
  <si>
    <t>C10a4ddae7cD4fF</t>
  </si>
  <si>
    <t>Young Inc</t>
  </si>
  <si>
    <t>East Xavier</t>
  </si>
  <si>
    <t>243-419-5092</t>
  </si>
  <si>
    <t>dhood@livingston.com</t>
  </si>
  <si>
    <t>E8977F37DF4cA71</t>
  </si>
  <si>
    <t>Gill, Noble and Jensen</t>
  </si>
  <si>
    <t>Youngtown</t>
  </si>
  <si>
    <t>782.293.1961x74577</t>
  </si>
  <si>
    <t>rushnicole@davies.net</t>
  </si>
  <si>
    <t>4a8bB77e9dEB49F</t>
  </si>
  <si>
    <t>Valencia, Wells and Sexton</t>
  </si>
  <si>
    <t>East Joanneton</t>
  </si>
  <si>
    <t>katelyn88@hays.com</t>
  </si>
  <si>
    <t>aF8D41f3c6D63B9</t>
  </si>
  <si>
    <t>Cervantes Group</t>
  </si>
  <si>
    <t>Soniaside</t>
  </si>
  <si>
    <t>869.376.3007</t>
  </si>
  <si>
    <t>imorrison@krause.com</t>
  </si>
  <si>
    <t>a3713dFDDF55AbA</t>
  </si>
  <si>
    <t>Hess, Everett and Carr</t>
  </si>
  <si>
    <t>East Ariel</t>
  </si>
  <si>
    <t>jocelyn64@eaton.org</t>
  </si>
  <si>
    <t>7A9B27dB76D0CCF</t>
  </si>
  <si>
    <t>Leblanc, Hays and Dillon</t>
  </si>
  <si>
    <t>South Gabrielleville</t>
  </si>
  <si>
    <t>836-788-3133</t>
  </si>
  <si>
    <t>henryhansen@greer-lozano.net</t>
  </si>
  <si>
    <t>0F53bd0a1ddaD59</t>
  </si>
  <si>
    <t>Black-Callahan</t>
  </si>
  <si>
    <t>979.737.1737x34632</t>
  </si>
  <si>
    <t>monique35@bishop.com</t>
  </si>
  <si>
    <t>E8Fbf1f9F918b55</t>
  </si>
  <si>
    <t>Katrinachester</t>
  </si>
  <si>
    <t>mindygregory@campbell-matthews.com</t>
  </si>
  <si>
    <t>dE6FBfE8205570a</t>
  </si>
  <si>
    <t>James-Salas</t>
  </si>
  <si>
    <t>001-210-056-6037x7939</t>
  </si>
  <si>
    <t>jefferylee@castaneda.net</t>
  </si>
  <si>
    <t>f1cf4EBd1c93f8b</t>
  </si>
  <si>
    <t>Nelson-Luna</t>
  </si>
  <si>
    <t>North Timberg</t>
  </si>
  <si>
    <t>001-026-631-3424x46582</t>
  </si>
  <si>
    <t>bethanybradshaw@pugh.com</t>
  </si>
  <si>
    <t>bD3e24AB79D9791</t>
  </si>
  <si>
    <t>Stuart Inc</t>
  </si>
  <si>
    <t>965.693.7696</t>
  </si>
  <si>
    <t>cjohnson@rice-andersen.net</t>
  </si>
  <si>
    <t>C3D00B066d43AAe</t>
  </si>
  <si>
    <t>Simmons, Leonard and Hanson</t>
  </si>
  <si>
    <t>Foxburgh</t>
  </si>
  <si>
    <t>(915)802-7981x42961</t>
  </si>
  <si>
    <t>joannlara@carlson-lowery.com</t>
  </si>
  <si>
    <t>1d0D5dbCfB33Fb6</t>
  </si>
  <si>
    <t>Durham-Frederick</t>
  </si>
  <si>
    <t>Braunfort</t>
  </si>
  <si>
    <t>(763)091-7981</t>
  </si>
  <si>
    <t>pittsarthur@booth.com</t>
  </si>
  <si>
    <t>9e37d4afEC84ce1</t>
  </si>
  <si>
    <t>Kaiser, Small and Hickman</t>
  </si>
  <si>
    <t>West Frank</t>
  </si>
  <si>
    <t>857.664.6796</t>
  </si>
  <si>
    <t>tannerlogan@ramos.net</t>
  </si>
  <si>
    <t>0F0c5EBcCe5FBbc</t>
  </si>
  <si>
    <t>Barber, Price and Woodward</t>
  </si>
  <si>
    <t>Maddenfort</t>
  </si>
  <si>
    <t>696.067.8606</t>
  </si>
  <si>
    <t>ninamcdowell@solomon.com</t>
  </si>
  <si>
    <t>D87D3D0fcBc316E</t>
  </si>
  <si>
    <t>Byrd, Patton and Hunt</t>
  </si>
  <si>
    <t>Connorside</t>
  </si>
  <si>
    <t>583.895.8012x043</t>
  </si>
  <si>
    <t>alyssa63@cooley.org</t>
  </si>
  <si>
    <t>ee3EB2b4fD0aD5f</t>
  </si>
  <si>
    <t>Parsons-Shah</t>
  </si>
  <si>
    <t>Lake Joan</t>
  </si>
  <si>
    <t>341.244.1858x19754</t>
  </si>
  <si>
    <t>joycejimmy@ruiz.biz</t>
  </si>
  <si>
    <t>458aeFaFc5cde45</t>
  </si>
  <si>
    <t>Sloan-Wood</t>
  </si>
  <si>
    <t>589-312-9991x80491</t>
  </si>
  <si>
    <t>allisonrachael@rios.com</t>
  </si>
  <si>
    <t>DBFb7dA141Eeaf7</t>
  </si>
  <si>
    <t>Nguyen, Skinner and Morgan</t>
  </si>
  <si>
    <t>New Harold</t>
  </si>
  <si>
    <t>alfredsantos@henson.info</t>
  </si>
  <si>
    <t>A3CAfea45bCC3DE</t>
  </si>
  <si>
    <t>Cordova, Fleming and Noble</t>
  </si>
  <si>
    <t>Rossfort</t>
  </si>
  <si>
    <t>998.420.3915</t>
  </si>
  <si>
    <t>josephdale@vincent.info</t>
  </si>
  <si>
    <t>5fBDE5cDc5F4B96</t>
  </si>
  <si>
    <t>Fox-Conrad</t>
  </si>
  <si>
    <t>Thomasshire</t>
  </si>
  <si>
    <t>635.882.8193x809</t>
  </si>
  <si>
    <t>tomhall@kline.com</t>
  </si>
  <si>
    <t>6cC26A2ced3bf1E</t>
  </si>
  <si>
    <t>Taylor-Parks</t>
  </si>
  <si>
    <t>South Eduardoville</t>
  </si>
  <si>
    <t>001-349-379-6214x829</t>
  </si>
  <si>
    <t>robynpatrick@hooper-pham.com</t>
  </si>
  <si>
    <t>8eB5B93C47dc00e</t>
  </si>
  <si>
    <t>Esparza, Obrien and Guerrero</t>
  </si>
  <si>
    <t>Mirandaville</t>
  </si>
  <si>
    <t>(494)007-4732</t>
  </si>
  <si>
    <t>clayton25@webb.com</t>
  </si>
  <si>
    <t>C8a35774688E16b</t>
  </si>
  <si>
    <t>Rasmussen-Coleman</t>
  </si>
  <si>
    <t>New Devin</t>
  </si>
  <si>
    <t>(964)801-8438</t>
  </si>
  <si>
    <t>wardralph@key.com</t>
  </si>
  <si>
    <t>ecBa8Cb9B6b7A8D</t>
  </si>
  <si>
    <t>Mosley Ltd</t>
  </si>
  <si>
    <t>Salasfort</t>
  </si>
  <si>
    <t>001-192-245-8043x525</t>
  </si>
  <si>
    <t>lucerogwendolyn@reid-sutton.com</t>
  </si>
  <si>
    <t>b6A81E7b5e1c90c</t>
  </si>
  <si>
    <t>Lake Catherinehaven</t>
  </si>
  <si>
    <t>935.974.6105x772</t>
  </si>
  <si>
    <t>nathan96@ortiz-hendricks.com</t>
  </si>
  <si>
    <t>da26FA89fda8aF7</t>
  </si>
  <si>
    <t>Harding Ltd</t>
  </si>
  <si>
    <t>Karinachester</t>
  </si>
  <si>
    <t>+1-561-076-6490x857</t>
  </si>
  <si>
    <t>sierrahensley@wilkerson.com</t>
  </si>
  <si>
    <t>E32F0227B47aF1A</t>
  </si>
  <si>
    <t>Morris, Obrien and Norris</t>
  </si>
  <si>
    <t>Hudsonton</t>
  </si>
  <si>
    <t>(739)114-1751</t>
  </si>
  <si>
    <t>ideleon@gordon-bradley.com</t>
  </si>
  <si>
    <t>DcdeEC35Ed17Ccf</t>
  </si>
  <si>
    <t>Rojas PLC</t>
  </si>
  <si>
    <t>Paulaburgh</t>
  </si>
  <si>
    <t>(940)207-4222x6786</t>
  </si>
  <si>
    <t>gyu@farley.info</t>
  </si>
  <si>
    <t>2ca4D2B1CbBad6B</t>
  </si>
  <si>
    <t>West Lawrence</t>
  </si>
  <si>
    <t>001-204-935-8920x9296</t>
  </si>
  <si>
    <t>trojas@cameron-martin.info</t>
  </si>
  <si>
    <t>3f8d57E7ADc0453</t>
  </si>
  <si>
    <t>North Angelaton</t>
  </si>
  <si>
    <t>poncedarrell@austin.com</t>
  </si>
  <si>
    <t>34A8dFCf1bbabA1</t>
  </si>
  <si>
    <t>Tate and Sons</t>
  </si>
  <si>
    <t>West Frankton</t>
  </si>
  <si>
    <t>426.786.9929</t>
  </si>
  <si>
    <t>davisnina@willis-pace.net</t>
  </si>
  <si>
    <t>4EADd9328ed6D83</t>
  </si>
  <si>
    <t>Chapman PLC</t>
  </si>
  <si>
    <t>East Norma</t>
  </si>
  <si>
    <t>leonardmartha@hull.com</t>
  </si>
  <si>
    <t>bB1CB8F5af3dAE4</t>
  </si>
  <si>
    <t>Adkins, Mckinney and Hayden</t>
  </si>
  <si>
    <t>Dickersonborough</t>
  </si>
  <si>
    <t>001-624-082-1188</t>
  </si>
  <si>
    <t>iandouglas@acevedo-norman.com</t>
  </si>
  <si>
    <t>8117ccb51bc0351</t>
  </si>
  <si>
    <t>Gomez, Walls and Olson</t>
  </si>
  <si>
    <t>Port Zoebury</t>
  </si>
  <si>
    <t>001-000-659-8440x51897</t>
  </si>
  <si>
    <t>yesenia45@greene.net</t>
  </si>
  <si>
    <t>8C0AEc5Ad5BfAEa</t>
  </si>
  <si>
    <t>Watkins-Knapp</t>
  </si>
  <si>
    <t>Morganton</t>
  </si>
  <si>
    <t>001-887-654-8828x33911</t>
  </si>
  <si>
    <t>ghester@dixon.info</t>
  </si>
  <si>
    <t>3cBafb5f05ff27A</t>
  </si>
  <si>
    <t>Estes, Odom and Sellers</t>
  </si>
  <si>
    <t>Lake Claytonshire</t>
  </si>
  <si>
    <t>001-108-085-2305</t>
  </si>
  <si>
    <t>marvindelacruz@preston-rocha.com</t>
  </si>
  <si>
    <t>CE68F0Ca42f3b5E</t>
  </si>
  <si>
    <t>Scott and Sons</t>
  </si>
  <si>
    <t>Frazierfort</t>
  </si>
  <si>
    <t>(558)242-5619</t>
  </si>
  <si>
    <t>haydencole@james-fox.com</t>
  </si>
  <si>
    <t>7BB5a237b72a048</t>
  </si>
  <si>
    <t>Esparza-Pena</t>
  </si>
  <si>
    <t>Vaughanbury</t>
  </si>
  <si>
    <t>594-683-0828x21114</t>
  </si>
  <si>
    <t>rickey48@burns.com</t>
  </si>
  <si>
    <t>4c706C2a7e5eC96</t>
  </si>
  <si>
    <t>Roberts</t>
  </si>
  <si>
    <t>Ramsey, Nicholson and Acevedo</t>
  </si>
  <si>
    <t>West Krystalhaven</t>
  </si>
  <si>
    <t>723-876-7992x29877</t>
  </si>
  <si>
    <t>briana60@thornton.com</t>
  </si>
  <si>
    <t>10AaaB73fFFe7cf</t>
  </si>
  <si>
    <t>Pineda, Callahan and Vasquez</t>
  </si>
  <si>
    <t>Edwardland</t>
  </si>
  <si>
    <t>151-529-4785x847</t>
  </si>
  <si>
    <t>nzimmerman@donovan.org</t>
  </si>
  <si>
    <t>Cf8B3BDaC5A10cc</t>
  </si>
  <si>
    <t>Lawson Inc</t>
  </si>
  <si>
    <t>(316)026-4201x452</t>
  </si>
  <si>
    <t>leahglenn@kramer.com</t>
  </si>
  <si>
    <t>BfEe8eC7BDE7030</t>
  </si>
  <si>
    <t>Morris, Smith and Church</t>
  </si>
  <si>
    <t>Jonberg</t>
  </si>
  <si>
    <t>001-715-021-0365x5795</t>
  </si>
  <si>
    <t>xblevins@dudley.com</t>
  </si>
  <si>
    <t>30457597cbd8121</t>
  </si>
  <si>
    <t>Fleming-Hunter</t>
  </si>
  <si>
    <t>Hollowaychester</t>
  </si>
  <si>
    <t>(504)102-4147</t>
  </si>
  <si>
    <t>phamkarina@frazier.com</t>
  </si>
  <si>
    <t>b7A68f0B24CbB2C</t>
  </si>
  <si>
    <t>Webster, Wolfe and Beasley</t>
  </si>
  <si>
    <t>Alyssachester</t>
  </si>
  <si>
    <t>(709)302-2623x871</t>
  </si>
  <si>
    <t>vasquezpatricia@hawkins-rose.com</t>
  </si>
  <si>
    <t>95Cae6FE89D9fB8</t>
  </si>
  <si>
    <t>Mata Inc</t>
  </si>
  <si>
    <t>East Tammyburgh</t>
  </si>
  <si>
    <t>(999)260-2620x825</t>
  </si>
  <si>
    <t>jane42@bartlett-irwin.com</t>
  </si>
  <si>
    <t>7c3b6274c5189Ed</t>
  </si>
  <si>
    <t>Mclaughlin and Sons</t>
  </si>
  <si>
    <t>Berghaven</t>
  </si>
  <si>
    <t>bautistamitchell@cordova.biz</t>
  </si>
  <si>
    <t>2f50cC9aAAaFc33</t>
  </si>
  <si>
    <t>Chapman, Arroyo and Powers</t>
  </si>
  <si>
    <t>Pittsstad</t>
  </si>
  <si>
    <t>001-755-850-1166x10533</t>
  </si>
  <si>
    <t>uhill@callahan.info</t>
  </si>
  <si>
    <t>c94E9DaFec45AFc</t>
  </si>
  <si>
    <t>Mclaughlin, Thornton and Goodman</t>
  </si>
  <si>
    <t>South Biancaberg</t>
  </si>
  <si>
    <t>+1-964-268-4513x79272</t>
  </si>
  <si>
    <t>kristinapotts@valentine.com</t>
  </si>
  <si>
    <t>A0ffcFe3a5e6A27</t>
  </si>
  <si>
    <t>Pittman, Chang and Mcintosh</t>
  </si>
  <si>
    <t>Vaughanborough</t>
  </si>
  <si>
    <t>terrymcguire@blackwell-mason.com</t>
  </si>
  <si>
    <t>34066E745CEE42c</t>
  </si>
  <si>
    <t>Zhang-Parsons</t>
  </si>
  <si>
    <t>West Jeanne</t>
  </si>
  <si>
    <t>mcphersontamara@odom.com</t>
  </si>
  <si>
    <t>0F9483d89C1FFBB</t>
  </si>
  <si>
    <t>Lewis</t>
  </si>
  <si>
    <t>Abbott, Estes and Savage</t>
  </si>
  <si>
    <t>Jamesport</t>
  </si>
  <si>
    <t>001-328-740-8178x7313</t>
  </si>
  <si>
    <t>gabriel92@riggs.com</t>
  </si>
  <si>
    <t>1fb1AbBec8AB414</t>
  </si>
  <si>
    <t>Nash, Acevedo and Sullivan</t>
  </si>
  <si>
    <t>Jaclynchester</t>
  </si>
  <si>
    <t>125.476.0657</t>
  </si>
  <si>
    <t>shawn76@small-hodges.com</t>
  </si>
  <si>
    <t>18FBb3A38dfCa58</t>
  </si>
  <si>
    <t>Wilkinson, May and Santos</t>
  </si>
  <si>
    <t>North Stephanieburgh</t>
  </si>
  <si>
    <t>377.733.1183</t>
  </si>
  <si>
    <t>blakele@sloan.com</t>
  </si>
  <si>
    <t>b0BAD45C54EdAaC</t>
  </si>
  <si>
    <t>Gould, Brooks and Randall</t>
  </si>
  <si>
    <t>Lake Raymouth</t>
  </si>
  <si>
    <t>001-615-265-5364x839</t>
  </si>
  <si>
    <t>barrymanning@estrada.info</t>
  </si>
  <si>
    <t>0DBBfcBd1e88F5D</t>
  </si>
  <si>
    <t>Richard-Warren</t>
  </si>
  <si>
    <t>West Tim</t>
  </si>
  <si>
    <t>633-570-0780x60794</t>
  </si>
  <si>
    <t>pattyhunter@davies-shelton.com</t>
  </si>
  <si>
    <t>F4F4BF9DBEA14df</t>
  </si>
  <si>
    <t>Mcbride Ltd</t>
  </si>
  <si>
    <t>East Austinborough</t>
  </si>
  <si>
    <t>+1-263-480-5193x923</t>
  </si>
  <si>
    <t>lisa77@aguilar.com</t>
  </si>
  <si>
    <t>5bBf6D22bA3Fbb1</t>
  </si>
  <si>
    <t>Velazquezview</t>
  </si>
  <si>
    <t>eduardo70@gomez.com</t>
  </si>
  <si>
    <t>64e8e21574ac950</t>
  </si>
  <si>
    <t>Cole PLC</t>
  </si>
  <si>
    <t>Singletonberg</t>
  </si>
  <si>
    <t>851.126.1956x95175</t>
  </si>
  <si>
    <t>idelgado@fischer.com</t>
  </si>
  <si>
    <t>8B5c5Ef2E3FdEaa</t>
  </si>
  <si>
    <t>Mullins-Franklin</t>
  </si>
  <si>
    <t>Shellyberg</t>
  </si>
  <si>
    <t>001-286-486-2408x852</t>
  </si>
  <si>
    <t>candacegarza@rodriguez-gamble.net</t>
  </si>
  <si>
    <t>2b6e2eFEcb1D3Ad</t>
  </si>
  <si>
    <t>Hebert and Sons</t>
  </si>
  <si>
    <t>Lynntown</t>
  </si>
  <si>
    <t>(027)465-9008</t>
  </si>
  <si>
    <t>mcconnellbenjamin@edwards.org</t>
  </si>
  <si>
    <t>cD736A72562bd00</t>
  </si>
  <si>
    <t>Mcdowell-Hurst</t>
  </si>
  <si>
    <t>hsavage@frank.info</t>
  </si>
  <si>
    <t>8f8c02cFa024d07</t>
  </si>
  <si>
    <t>Medina, Watkins and Barnes</t>
  </si>
  <si>
    <t>New Kristenshire</t>
  </si>
  <si>
    <t>001-950-991-3471x742</t>
  </si>
  <si>
    <t>nbentley@mack.com</t>
  </si>
  <si>
    <t>5ECC46c9E8cBCaD</t>
  </si>
  <si>
    <t>Middleton, Sanders and Armstrong</t>
  </si>
  <si>
    <t>Adamport</t>
  </si>
  <si>
    <t>+1-720-408-1555x905</t>
  </si>
  <si>
    <t>imedina@sanders.org</t>
  </si>
  <si>
    <t>95cc1154Bcde7C0</t>
  </si>
  <si>
    <t>Small Group</t>
  </si>
  <si>
    <t>Conradside</t>
  </si>
  <si>
    <t>953.344.8530x030</t>
  </si>
  <si>
    <t>baileyshea@crawford-meadows.net</t>
  </si>
  <si>
    <t>897bB2E5306feF4</t>
  </si>
  <si>
    <t>Santana and Sons</t>
  </si>
  <si>
    <t>New Barry</t>
  </si>
  <si>
    <t>lfields@phelps-larsen.com</t>
  </si>
  <si>
    <t>DeDE98DC3f3D47D</t>
  </si>
  <si>
    <t>Matthews PLC</t>
  </si>
  <si>
    <t>North Max</t>
  </si>
  <si>
    <t>475-691-0104x600</t>
  </si>
  <si>
    <t>yatesjack@jennings.net</t>
  </si>
  <si>
    <t>C17dab74930a79C</t>
  </si>
  <si>
    <t>Mccormick-Salazar</t>
  </si>
  <si>
    <t>Orrton</t>
  </si>
  <si>
    <t>780-061-0442x427</t>
  </si>
  <si>
    <t>terrysharon@watts-reyes.com</t>
  </si>
  <si>
    <t>EFa5cb8FBE3Bf3a</t>
  </si>
  <si>
    <t>Dodson-Bond</t>
  </si>
  <si>
    <t>North Glendaside</t>
  </si>
  <si>
    <t>(065)682-7943x3377</t>
  </si>
  <si>
    <t>pjensen@chen.net</t>
  </si>
  <si>
    <t>5a173aA3E4d7B6d</t>
  </si>
  <si>
    <t>Green PLC</t>
  </si>
  <si>
    <t>New Kathy</t>
  </si>
  <si>
    <t>(830)780-4690x357</t>
  </si>
  <si>
    <t>coffeydan@daniels.com</t>
  </si>
  <si>
    <t>B7acDDB21FA2fe8</t>
  </si>
  <si>
    <t>Rocha LLC</t>
  </si>
  <si>
    <t>East Anthonyshire</t>
  </si>
  <si>
    <t>(291)954-6055</t>
  </si>
  <si>
    <t>keith80@daniel.org</t>
  </si>
  <si>
    <t>7CcFc35D3eAD0D5</t>
  </si>
  <si>
    <t>Buck and Sons</t>
  </si>
  <si>
    <t>Makaylaview</t>
  </si>
  <si>
    <t>(783)317-5289x791</t>
  </si>
  <si>
    <t>eestrada@blankenship.com</t>
  </si>
  <si>
    <t>C41Cc6C9AD0fA46</t>
  </si>
  <si>
    <t>Hendricks-Mcpherson</t>
  </si>
  <si>
    <t>Glendamouth</t>
  </si>
  <si>
    <t>079-216-9306</t>
  </si>
  <si>
    <t>evansalexandra@tanner.biz</t>
  </si>
  <si>
    <t>97e39Adf972722F</t>
  </si>
  <si>
    <t>Delacruz-Lloyd</t>
  </si>
  <si>
    <t>Reillybury</t>
  </si>
  <si>
    <t>+1-393-938-4080x49649</t>
  </si>
  <si>
    <t>shahevelyn@ware.org</t>
  </si>
  <si>
    <t>8a00a2EbA3f4bbC</t>
  </si>
  <si>
    <t>Morris, Huff and Campos</t>
  </si>
  <si>
    <t>East Frances</t>
  </si>
  <si>
    <t>925-420-6047x20602</t>
  </si>
  <si>
    <t>qpatrick@tran-ellis.org</t>
  </si>
  <si>
    <t>DA5F5eEf4Bcc7Af</t>
  </si>
  <si>
    <t>Sherman-Arias</t>
  </si>
  <si>
    <t>Gilesfurt</t>
  </si>
  <si>
    <t>033-937-6335x822</t>
  </si>
  <si>
    <t>floydjoy@walls-vance.com</t>
  </si>
  <si>
    <t>d4B5845ceEBe667</t>
  </si>
  <si>
    <t>Bush LLC</t>
  </si>
  <si>
    <t>West Haileyport</t>
  </si>
  <si>
    <t>142.027.4130x31827</t>
  </si>
  <si>
    <t>sierrameza@terry.com</t>
  </si>
  <si>
    <t>f9EBd9843BBeEb1</t>
  </si>
  <si>
    <t>Burch, Doyle and Durham</t>
  </si>
  <si>
    <t>New Jeremiahville</t>
  </si>
  <si>
    <t>052-010-0948x757</t>
  </si>
  <si>
    <t>gabrielazamora@bird-valdez.org</t>
  </si>
  <si>
    <t>aFde1208Dfef8c0</t>
  </si>
  <si>
    <t>Dennis Inc</t>
  </si>
  <si>
    <t>Port Beckychester</t>
  </si>
  <si>
    <t>+1-288-784-2357x333</t>
  </si>
  <si>
    <t>chloe68@moran-copeland.com</t>
  </si>
  <si>
    <t>62e9288dC8FEbba</t>
  </si>
  <si>
    <t>Rojas-Hughes</t>
  </si>
  <si>
    <t>Singletonchester</t>
  </si>
  <si>
    <t>728-126-2350x73423</t>
  </si>
  <si>
    <t>melvinnielsen@acevedo.com</t>
  </si>
  <si>
    <t>5975faACFcb6Eab</t>
  </si>
  <si>
    <t>Warner-Rios</t>
  </si>
  <si>
    <t>Oconnorhaven</t>
  </si>
  <si>
    <t>661-110-8583x9999</t>
  </si>
  <si>
    <t>beasleyaudrey@armstrong.com</t>
  </si>
  <si>
    <t>0745c8aD7A4fcC8</t>
  </si>
  <si>
    <t>Bishop-Campos</t>
  </si>
  <si>
    <t>East Deannaville</t>
  </si>
  <si>
    <t>earl28@mosley.biz</t>
  </si>
  <si>
    <t>bdcC0cFDEd7a0aB</t>
  </si>
  <si>
    <t>Galvan, Shelton and Carr</t>
  </si>
  <si>
    <t>South Brady</t>
  </si>
  <si>
    <t>931.313.3374x88382</t>
  </si>
  <si>
    <t>monroejody@bryant.com</t>
  </si>
  <si>
    <t>3a0E1CFd3995ceF</t>
  </si>
  <si>
    <t>Villegas and Sons</t>
  </si>
  <si>
    <t>East Carolyn</t>
  </si>
  <si>
    <t>495-887-5096x98862</t>
  </si>
  <si>
    <t>yriley@proctor.biz</t>
  </si>
  <si>
    <t>6Cf9f9eBDBE0FE8</t>
  </si>
  <si>
    <t>Hardy, Shepherd and Pierce</t>
  </si>
  <si>
    <t>West Mckenzie</t>
  </si>
  <si>
    <t>001-135-096-7619x4409</t>
  </si>
  <si>
    <t>cbryant@rollins-anderson.net</t>
  </si>
  <si>
    <t>ed91594c5aFFdAE</t>
  </si>
  <si>
    <t>Webster PLC</t>
  </si>
  <si>
    <t>New Debbieside</t>
  </si>
  <si>
    <t>713.649.4493x257</t>
  </si>
  <si>
    <t>beardcassidy@parker.com</t>
  </si>
  <si>
    <t>ce150Dcde80cc85</t>
  </si>
  <si>
    <t>Charles-Murillo</t>
  </si>
  <si>
    <t>116-990-0456x8608</t>
  </si>
  <si>
    <t>prich@mckee-orozco.biz</t>
  </si>
  <si>
    <t>BBf829aFF7c28BA</t>
  </si>
  <si>
    <t>Friedman, Fernandez and Woodard</t>
  </si>
  <si>
    <t>New Melindaburgh</t>
  </si>
  <si>
    <t>(035)005-1877</t>
  </si>
  <si>
    <t>faithclark@haney.org</t>
  </si>
  <si>
    <t>75cED527bBCCddB</t>
  </si>
  <si>
    <t>Mclaughlin-Meyer</t>
  </si>
  <si>
    <t>Lake Jeanette</t>
  </si>
  <si>
    <t>(523)335-9743</t>
  </si>
  <si>
    <t>cathylewis@hogan.com</t>
  </si>
  <si>
    <t>2784F936a59CD9A</t>
  </si>
  <si>
    <t>Logan-Ayala</t>
  </si>
  <si>
    <t>North Carmenbury</t>
  </si>
  <si>
    <t>+1-856-087-3536x31490</t>
  </si>
  <si>
    <t>sbaker@cherry.com</t>
  </si>
  <si>
    <t>D5E21A26f50d2Fb</t>
  </si>
  <si>
    <t>Hart and Sons</t>
  </si>
  <si>
    <t>Nicoleview</t>
  </si>
  <si>
    <t>584-569-2734x8713</t>
  </si>
  <si>
    <t>rosarioelijah@beard-barron.com</t>
  </si>
  <si>
    <t>A2B91cf8e62b786</t>
  </si>
  <si>
    <t>Hoover-Joseph</t>
  </si>
  <si>
    <t>Mccannborough</t>
  </si>
  <si>
    <t>(703)448-5846</t>
  </si>
  <si>
    <t>hahntim@wise.com</t>
  </si>
  <si>
    <t>E6a9296fdE54341</t>
  </si>
  <si>
    <t>Hays-Oconnell</t>
  </si>
  <si>
    <t>Meganbury</t>
  </si>
  <si>
    <t>001-118-045-2810</t>
  </si>
  <si>
    <t>dukecaitlin@lozano-gibbs.info</t>
  </si>
  <si>
    <t>20b2a235A9eB99d</t>
  </si>
  <si>
    <t>Stevens-Cox</t>
  </si>
  <si>
    <t>Savannahville</t>
  </si>
  <si>
    <t>+1-632-542-7718x899</t>
  </si>
  <si>
    <t>yarroyo@santana-townsend.net</t>
  </si>
  <si>
    <t>aE668eef7Fd4B2B</t>
  </si>
  <si>
    <t>Stanton, Reed and Johns</t>
  </si>
  <si>
    <t>Port Ann</t>
  </si>
  <si>
    <t>462-097-3557x5942</t>
  </si>
  <si>
    <t>jillian34@cowan.com</t>
  </si>
  <si>
    <t>4DCb2a22eDFe4bA</t>
  </si>
  <si>
    <t>Valentine Group</t>
  </si>
  <si>
    <t>North Valerieport</t>
  </si>
  <si>
    <t>(983)139-4030</t>
  </si>
  <si>
    <t>tim15@prince.info</t>
  </si>
  <si>
    <t>bBac21fE82CEf2e</t>
  </si>
  <si>
    <t>Curtis-Peters</t>
  </si>
  <si>
    <t>Calhounborough</t>
  </si>
  <si>
    <t>533-880-2876x68452</t>
  </si>
  <si>
    <t>cmarshall@richardson.com</t>
  </si>
  <si>
    <t>0bFc01dD78EFa0c</t>
  </si>
  <si>
    <t>Hoover-Moyer</t>
  </si>
  <si>
    <t>Garzaview</t>
  </si>
  <si>
    <t>001-342-389-5332x6437</t>
  </si>
  <si>
    <t>wyatt10@ingram-robles.com</t>
  </si>
  <si>
    <t>43598E87ECeC4de</t>
  </si>
  <si>
    <t>Ray, Eaton and Ponce</t>
  </si>
  <si>
    <t>West Joshua</t>
  </si>
  <si>
    <t>(157)961-0439</t>
  </si>
  <si>
    <t>kimlang@meyers-vincent.biz</t>
  </si>
  <si>
    <t>43EfB0d3da75FD7</t>
  </si>
  <si>
    <t>Vaughan, Shaw and Mcneil</t>
  </si>
  <si>
    <t>Saundersmouth</t>
  </si>
  <si>
    <t>596-562-6630x471</t>
  </si>
  <si>
    <t>ashleeabbott@mcclain.org</t>
  </si>
  <si>
    <t>Ea4d54a76DF734e</t>
  </si>
  <si>
    <t>Brooks-Nicholson</t>
  </si>
  <si>
    <t>Salinasland</t>
  </si>
  <si>
    <t>426.649.6501x1887</t>
  </si>
  <si>
    <t>bridgethardin@morales.net</t>
  </si>
  <si>
    <t>66a52E4Be484bCA</t>
  </si>
  <si>
    <t>Rivas-George</t>
  </si>
  <si>
    <t>Castillochester</t>
  </si>
  <si>
    <t>507.457.0293x3747</t>
  </si>
  <si>
    <t>calvinbuckley@clark-hendrix.biz</t>
  </si>
  <si>
    <t>BfcA73968Eb30AE</t>
  </si>
  <si>
    <t>Tanner-Nicholson</t>
  </si>
  <si>
    <t>New Gabriellaview</t>
  </si>
  <si>
    <t>(984)972-2765</t>
  </si>
  <si>
    <t>collin67@parsons.com</t>
  </si>
  <si>
    <t>f4Ad95491a7F2Aa</t>
  </si>
  <si>
    <t>Barrera-Hall</t>
  </si>
  <si>
    <t>Joannetown</t>
  </si>
  <si>
    <t>garnerjoyce@kane-christian.com</t>
  </si>
  <si>
    <t>206BC3d36E2D937</t>
  </si>
  <si>
    <t>Jenkins-Houston</t>
  </si>
  <si>
    <t>South Tashaberg</t>
  </si>
  <si>
    <t>210.205.3360x4079</t>
  </si>
  <si>
    <t>lucasrichard@chandler-cross.com</t>
  </si>
  <si>
    <t>CADdaCBCcFAd4fE</t>
  </si>
  <si>
    <t>Villanueva-Chambers</t>
  </si>
  <si>
    <t>Lukefurt</t>
  </si>
  <si>
    <t>(529)429-4329x230</t>
  </si>
  <si>
    <t>mariodean@mcintosh.com</t>
  </si>
  <si>
    <t>6209AC8Ae108cD9</t>
  </si>
  <si>
    <t>Mendez-Byrd</t>
  </si>
  <si>
    <t>Peterborough</t>
  </si>
  <si>
    <t>039.338.1542x73876</t>
  </si>
  <si>
    <t>ramseykent@valdez.biz</t>
  </si>
  <si>
    <t>c5Fe7BDDf600bc1</t>
  </si>
  <si>
    <t>Hamilton PLC</t>
  </si>
  <si>
    <t>Bridgesbury</t>
  </si>
  <si>
    <t>+1-083-673-1822x04372</t>
  </si>
  <si>
    <t>cassie07@ross.net</t>
  </si>
  <si>
    <t>6f7daBBB4E77Da5</t>
  </si>
  <si>
    <t>Macias Ltd</t>
  </si>
  <si>
    <t>Arianaville</t>
  </si>
  <si>
    <t>328-298-8567x677</t>
  </si>
  <si>
    <t>annette74@howell.com</t>
  </si>
  <si>
    <t>5ED9fd49c7Ae87f</t>
  </si>
  <si>
    <t>David-Mcintyre</t>
  </si>
  <si>
    <t>South Ross</t>
  </si>
  <si>
    <t>557-431-4417x157</t>
  </si>
  <si>
    <t>mario73@english-mcgee.com</t>
  </si>
  <si>
    <t>4A48c1A6738E6DC</t>
  </si>
  <si>
    <t>Knox-Oliver</t>
  </si>
  <si>
    <t>East Kurt</t>
  </si>
  <si>
    <t>(940)517-2899</t>
  </si>
  <si>
    <t>ponceallison@wang.net</t>
  </si>
  <si>
    <t>Cf5dC68F2c5FDCA</t>
  </si>
  <si>
    <t>Gilbert and Sons</t>
  </si>
  <si>
    <t>Lanceside</t>
  </si>
  <si>
    <t>(208)700-3576</t>
  </si>
  <si>
    <t>uweaver@andersen.com</t>
  </si>
  <si>
    <t>EF7eE08C2CEFAcB</t>
  </si>
  <si>
    <t>Nash and Sons</t>
  </si>
  <si>
    <t>Kaitlinshire</t>
  </si>
  <si>
    <t>(871)789-5610</t>
  </si>
  <si>
    <t>huynhraymond@krueger-briggs.com</t>
  </si>
  <si>
    <t>672c631cdcbD6B7</t>
  </si>
  <si>
    <t>Morrison, Welch and Wyatt</t>
  </si>
  <si>
    <t>(141)401-3428x5493</t>
  </si>
  <si>
    <t>ashleylindsay@bruce-hoover.com</t>
  </si>
  <si>
    <t>ADBDc0979A2cB5b</t>
  </si>
  <si>
    <t>Nolan</t>
  </si>
  <si>
    <t>Rivera, Floyd and Lucas</t>
  </si>
  <si>
    <t>Marquezhaven</t>
  </si>
  <si>
    <t>001-298-118-3215x5845</t>
  </si>
  <si>
    <t>hayleychapman@petty-austin.com</t>
  </si>
  <si>
    <t>8A43B142f0a4a4C</t>
  </si>
  <si>
    <t>Mcgrath, Silva and Gill</t>
  </si>
  <si>
    <t>Guzmanfurt</t>
  </si>
  <si>
    <t>+1-036-485-1474x45841</t>
  </si>
  <si>
    <t>olsonsharon@shelton.org</t>
  </si>
  <si>
    <t>fBE68ee9EFcCd1B</t>
  </si>
  <si>
    <t>Russell-Velez</t>
  </si>
  <si>
    <t>South Vincenthaven</t>
  </si>
  <si>
    <t>blake37@craig.biz</t>
  </si>
  <si>
    <t>E5446EACD0ac28A</t>
  </si>
  <si>
    <t>Lewis, Montgomery and Golden</t>
  </si>
  <si>
    <t>North Aaron</t>
  </si>
  <si>
    <t>+1-076-923-3383x76721</t>
  </si>
  <si>
    <t>bettyduffy@pierce-koch.com</t>
  </si>
  <si>
    <t>c06cd63bCc0aC18</t>
  </si>
  <si>
    <t>Watts Inc</t>
  </si>
  <si>
    <t>Kerritown</t>
  </si>
  <si>
    <t>911.996.0938</t>
  </si>
  <si>
    <t>burnsjoy@edwards.com</t>
  </si>
  <si>
    <t>9c35f1B9C8caAdc</t>
  </si>
  <si>
    <t>Moran-Esparza</t>
  </si>
  <si>
    <t>North Alexander</t>
  </si>
  <si>
    <t>+1-042-370-6484x013</t>
  </si>
  <si>
    <t>bobby84@mcgrath-massey.biz</t>
  </si>
  <si>
    <t>2b5B80C641F7CA5</t>
  </si>
  <si>
    <t>Bridges-Price</t>
  </si>
  <si>
    <t>Homouth</t>
  </si>
  <si>
    <t>802.603.5245x5154</t>
  </si>
  <si>
    <t>mathewlara@nixon.com</t>
  </si>
  <si>
    <t>68f72aBD8AFBA5b</t>
  </si>
  <si>
    <t>Petersen, Bass and Davila</t>
  </si>
  <si>
    <t>Lake Erinchester</t>
  </si>
  <si>
    <t>001-180-847-7273x77247</t>
  </si>
  <si>
    <t>ernest35@ochoa.com</t>
  </si>
  <si>
    <t>5acEaFbcC83aA2c</t>
  </si>
  <si>
    <t>Barry, Baldwin and Chapman</t>
  </si>
  <si>
    <t>South Claytonmouth</t>
  </si>
  <si>
    <t>703.229.3546</t>
  </si>
  <si>
    <t>prattharry@bentley-villarreal.org</t>
  </si>
  <si>
    <t>547bE6a3a3b0b6B</t>
  </si>
  <si>
    <t>Ward-Montoya</t>
  </si>
  <si>
    <t>Lake Jaclynchester</t>
  </si>
  <si>
    <t>370.142.1340</t>
  </si>
  <si>
    <t>vsutton@rogers.net</t>
  </si>
  <si>
    <t>A9f32DF0eBb5bf3</t>
  </si>
  <si>
    <t>Chung-Fischer</t>
  </si>
  <si>
    <t>Reneeview</t>
  </si>
  <si>
    <t>(413)207-6241x90964</t>
  </si>
  <si>
    <t>fredle@cameron-lam.biz</t>
  </si>
  <si>
    <t>F5304868DcBEa92</t>
  </si>
  <si>
    <t>Bautista-Boyer</t>
  </si>
  <si>
    <t>Tonihaven</t>
  </si>
  <si>
    <t>(408)981-0356</t>
  </si>
  <si>
    <t>salasomar@hutchinson-shaffer.com</t>
  </si>
  <si>
    <t>35809773FBcCCDf</t>
  </si>
  <si>
    <t>Sexton, Hammond and George</t>
  </si>
  <si>
    <t>Kaylatown</t>
  </si>
  <si>
    <t>(552)371-0756</t>
  </si>
  <si>
    <t>pvalenzuela@romero.com</t>
  </si>
  <si>
    <t>edfDaE95d451a1B</t>
  </si>
  <si>
    <t>Hess</t>
  </si>
  <si>
    <t>Montoya Group</t>
  </si>
  <si>
    <t>Port Deanton</t>
  </si>
  <si>
    <t>408-671-9078</t>
  </si>
  <si>
    <t>virginiasilva@willis-cook.biz</t>
  </si>
  <si>
    <t>dEa1CBf47C3bFF2</t>
  </si>
  <si>
    <t>Lewis-Ferrell</t>
  </si>
  <si>
    <t>Grayborough</t>
  </si>
  <si>
    <t>(884)878-2877x6628</t>
  </si>
  <si>
    <t>owentheresa@leonard.com</t>
  </si>
  <si>
    <t>48d405956764549</t>
  </si>
  <si>
    <t>Barton, Becker and Ayala</t>
  </si>
  <si>
    <t>North Tammytown</t>
  </si>
  <si>
    <t>trevor06@cochran.com</t>
  </si>
  <si>
    <t>98c258738bBDde0</t>
  </si>
  <si>
    <t>Holden-Nelson</t>
  </si>
  <si>
    <t>Lake Ronald</t>
  </si>
  <si>
    <t>(500)641-7513x88543</t>
  </si>
  <si>
    <t>seangarrett@deleon.com</t>
  </si>
  <si>
    <t>7da9fc73098CC9d</t>
  </si>
  <si>
    <t>Clayton, Osborn and Vega</t>
  </si>
  <si>
    <t>Piercefurt</t>
  </si>
  <si>
    <t>+1-511-068-9973x2682</t>
  </si>
  <si>
    <t>mclayton@austin-brewer.com</t>
  </si>
  <si>
    <t>De42A1F90230E2e</t>
  </si>
  <si>
    <t>Lowe, Velasquez and Villarreal</t>
  </si>
  <si>
    <t>Port Jayshire</t>
  </si>
  <si>
    <t>415-555-1518x48238</t>
  </si>
  <si>
    <t>rogerflores@guerrero.net</t>
  </si>
  <si>
    <t>64c83e49B69dc38</t>
  </si>
  <si>
    <t>Harper-Wilkins</t>
  </si>
  <si>
    <t>East Diane</t>
  </si>
  <si>
    <t>341-104-4758x34842</t>
  </si>
  <si>
    <t>veronica99@raymond-chavez.com</t>
  </si>
  <si>
    <t>0d923eaA542cAF6</t>
  </si>
  <si>
    <t>Green, Blanchard and Carey</t>
  </si>
  <si>
    <t>East Jessicabury</t>
  </si>
  <si>
    <t>001-092-067-1030</t>
  </si>
  <si>
    <t>thernandez@odom.net</t>
  </si>
  <si>
    <t>5A8905A2667fFF9</t>
  </si>
  <si>
    <t>Fritz PLC</t>
  </si>
  <si>
    <t>East Kelsey</t>
  </si>
  <si>
    <t>(976)858-0212</t>
  </si>
  <si>
    <t>annaarcher@guerra.com</t>
  </si>
  <si>
    <t>8b7fA1F50B94E8a</t>
  </si>
  <si>
    <t>Robinson-Turner</t>
  </si>
  <si>
    <t>North Yvetteview</t>
  </si>
  <si>
    <t>(312)361-6998</t>
  </si>
  <si>
    <t>diana58@cherry.com</t>
  </si>
  <si>
    <t>13fc1339AB7BA79</t>
  </si>
  <si>
    <t>Pollard, Decker and Young</t>
  </si>
  <si>
    <t>New Kerri</t>
  </si>
  <si>
    <t>vbuck@guerrero.com</t>
  </si>
  <si>
    <t>A7de7DBd5e9E9d3</t>
  </si>
  <si>
    <t>Moyer, Barrett and Perkins</t>
  </si>
  <si>
    <t>Terryburgh</t>
  </si>
  <si>
    <t>carly76@gomez.com</t>
  </si>
  <si>
    <t>f7FDde683A4e5c9</t>
  </si>
  <si>
    <t>Floyd, Zuniga and Krause</t>
  </si>
  <si>
    <t>Olsenville</t>
  </si>
  <si>
    <t>750-164-4973</t>
  </si>
  <si>
    <t>sara48@stone-barber.org</t>
  </si>
  <si>
    <t>5F1ccD0682bFFfB</t>
  </si>
  <si>
    <t>Golden-Gates</t>
  </si>
  <si>
    <t>East Kimberly</t>
  </si>
  <si>
    <t>882.976.9157x210</t>
  </si>
  <si>
    <t>eugene62@rodgers.com</t>
  </si>
  <si>
    <t>A6d69E1Cac8bB22</t>
  </si>
  <si>
    <t>Mooney, Diaz and Hale</t>
  </si>
  <si>
    <t>(724)968-4525</t>
  </si>
  <si>
    <t>kellerclinton@faulkner.biz</t>
  </si>
  <si>
    <t>ab48A4286cABB60</t>
  </si>
  <si>
    <t>Fritz-Riley</t>
  </si>
  <si>
    <t>Lake Herberttown</t>
  </si>
  <si>
    <t>162-331-9636x967</t>
  </si>
  <si>
    <t>olsoncalvin@christensen.net</t>
  </si>
  <si>
    <t>E16D5f7d78c78c5</t>
  </si>
  <si>
    <t>Melton-Ramirez</t>
  </si>
  <si>
    <t>Port Terrancebury</t>
  </si>
  <si>
    <t>057-612-4309x09224</t>
  </si>
  <si>
    <t>breanna21@duarte-carter.org</t>
  </si>
  <si>
    <t>6b6CAdEDD30d275</t>
  </si>
  <si>
    <t>Vargas Inc</t>
  </si>
  <si>
    <t>West Brittney</t>
  </si>
  <si>
    <t>975.394.3671x093</t>
  </si>
  <si>
    <t>lamdustin@roach.net</t>
  </si>
  <si>
    <t>62472c95c7A68dE</t>
  </si>
  <si>
    <t>Lang, Trevino and Sandoval</t>
  </si>
  <si>
    <t>Brandonchester</t>
  </si>
  <si>
    <t>069.960.7434x178</t>
  </si>
  <si>
    <t>darin48@lane.org</t>
  </si>
  <si>
    <t>fdf93ecBB75e990</t>
  </si>
  <si>
    <t>Harmon, Navarro and Winters</t>
  </si>
  <si>
    <t>South Earl</t>
  </si>
  <si>
    <t>(846)203-9829</t>
  </si>
  <si>
    <t>mackenzie79@rowe.com</t>
  </si>
  <si>
    <t>0DdF6Fe25EBb121</t>
  </si>
  <si>
    <t>Le, Oliver and Hull</t>
  </si>
  <si>
    <t>Haasfort</t>
  </si>
  <si>
    <t>558.227.9880</t>
  </si>
  <si>
    <t>qwiley@buck.net</t>
  </si>
  <si>
    <t>1Ba224cAA8c6bA5</t>
  </si>
  <si>
    <t>Parker-Benjamin</t>
  </si>
  <si>
    <t>East Faithberg</t>
  </si>
  <si>
    <t>724-548-3912x0490</t>
  </si>
  <si>
    <t>savagelinda@zimmerman.net</t>
  </si>
  <si>
    <t>6aBeA3aC1BCb53b</t>
  </si>
  <si>
    <t>Wood-Randolph</t>
  </si>
  <si>
    <t>West Tylerville</t>
  </si>
  <si>
    <t>mirandavasquez@peck.com</t>
  </si>
  <si>
    <t>FCF6e9d4F3EaC5B</t>
  </si>
  <si>
    <t>Oliver LLC</t>
  </si>
  <si>
    <t>Knightborough</t>
  </si>
  <si>
    <t>(826)419-4141x41961</t>
  </si>
  <si>
    <t>holdencurtis@hernandez.org</t>
  </si>
  <si>
    <t>De0F737156Ef1Ae</t>
  </si>
  <si>
    <t>Weaver, Rivas and Henderson</t>
  </si>
  <si>
    <t>Ashleytown</t>
  </si>
  <si>
    <t>(175)142-9758x13452</t>
  </si>
  <si>
    <t>kurt98@brady-reyes.com</t>
  </si>
  <si>
    <t>39a9aa7bbBce6AD</t>
  </si>
  <si>
    <t>Nguyen-Li</t>
  </si>
  <si>
    <t>North Sarah</t>
  </si>
  <si>
    <t>939-605-3106x2774</t>
  </si>
  <si>
    <t>adkinslori@oliver-bender.com</t>
  </si>
  <si>
    <t>C1f37CdCc6486dE</t>
  </si>
  <si>
    <t>Morrisview</t>
  </si>
  <si>
    <t>760.973.4470x8469</t>
  </si>
  <si>
    <t>solomondeanna@simon.com</t>
  </si>
  <si>
    <t>5D60Df4b8dF4ade</t>
  </si>
  <si>
    <t>Erickson-Mooney</t>
  </si>
  <si>
    <t>South Adam</t>
  </si>
  <si>
    <t>601-359-9690x58933</t>
  </si>
  <si>
    <t>grahamwendy@hicks.org</t>
  </si>
  <si>
    <t>d75d8a9b0b7Ceb0</t>
  </si>
  <si>
    <t>Bailey-Berry</t>
  </si>
  <si>
    <t>Lake Kathyport</t>
  </si>
  <si>
    <t>167-118-5462</t>
  </si>
  <si>
    <t>barnesvictoria@yang.org</t>
  </si>
  <si>
    <t>B5fc3fdF4EFA9bF</t>
  </si>
  <si>
    <t>Monroe-Dorsey</t>
  </si>
  <si>
    <t>Chandlerburgh</t>
  </si>
  <si>
    <t>650-514-9451</t>
  </si>
  <si>
    <t>dchristensen@castro-melton.biz</t>
  </si>
  <si>
    <t>ABEEccE8521bAb4</t>
  </si>
  <si>
    <t>Brock, Fleming and Luna</t>
  </si>
  <si>
    <t>Clayside</t>
  </si>
  <si>
    <t>001-992-372-6194x764</t>
  </si>
  <si>
    <t>rothmatthew@compton.com</t>
  </si>
  <si>
    <t>5d4cB43C0ca043C</t>
  </si>
  <si>
    <t>Preston-Clements</t>
  </si>
  <si>
    <t>Christyshire</t>
  </si>
  <si>
    <t>(299)932-2303</t>
  </si>
  <si>
    <t>gail04@higgins-larson.com</t>
  </si>
  <si>
    <t>D3c3bcBEeD5FFFe</t>
  </si>
  <si>
    <t>Fernando</t>
  </si>
  <si>
    <t>Young-Boyle</t>
  </si>
  <si>
    <t>East Darrellbury</t>
  </si>
  <si>
    <t>unolan@white-key.biz</t>
  </si>
  <si>
    <t>C1d3Fe1EdcBe8bE</t>
  </si>
  <si>
    <t>Hensley-Dillon</t>
  </si>
  <si>
    <t>Cisnerosside</t>
  </si>
  <si>
    <t>468.947.7583</t>
  </si>
  <si>
    <t>xblake@friedman.com</t>
  </si>
  <si>
    <t>974B98de4D1eBE1</t>
  </si>
  <si>
    <t>Cooper-Larson</t>
  </si>
  <si>
    <t>Lake Jermaine</t>
  </si>
  <si>
    <t>+1-768-218-7625x150</t>
  </si>
  <si>
    <t>leroy30@blake.info</t>
  </si>
  <si>
    <t>adFCbCFc5Dace94</t>
  </si>
  <si>
    <t>Nash LLC</t>
  </si>
  <si>
    <t>Sherribury</t>
  </si>
  <si>
    <t>496-898-7501</t>
  </si>
  <si>
    <t>chandana@santos.info</t>
  </si>
  <si>
    <t>bDEEfFbCBdBc3b2</t>
  </si>
  <si>
    <t>Neal Ltd</t>
  </si>
  <si>
    <t>351-113-1254</t>
  </si>
  <si>
    <t>mindy07@blankenship-donovan.com</t>
  </si>
  <si>
    <t>6cA9b2cba4FFf1b</t>
  </si>
  <si>
    <t>Hahn LLC</t>
  </si>
  <si>
    <t>East Drewton</t>
  </si>
  <si>
    <t>508-795-4892</t>
  </si>
  <si>
    <t>qkline@gamble-pena.biz</t>
  </si>
  <si>
    <t>A4BA3935d481bfB</t>
  </si>
  <si>
    <t>Malone, Larsen and Baird</t>
  </si>
  <si>
    <t>Oconnorstad</t>
  </si>
  <si>
    <t>001-985-438-9835x041</t>
  </si>
  <si>
    <t>brandi65@baldwin.org</t>
  </si>
  <si>
    <t>861c02a9302a09D</t>
  </si>
  <si>
    <t>Hodge, Rush and Singleton</t>
  </si>
  <si>
    <t>East Karina</t>
  </si>
  <si>
    <t>+1-159-446-6984x9015</t>
  </si>
  <si>
    <t>baileystevenson@herrera.biz</t>
  </si>
  <si>
    <t>27b2a3FC4a3Afd8</t>
  </si>
  <si>
    <t>Ramos-Pruitt</t>
  </si>
  <si>
    <t>Randalltown</t>
  </si>
  <si>
    <t>723-235-1194</t>
  </si>
  <si>
    <t>rfox@figueroa-pruitt.com</t>
  </si>
  <si>
    <t>F03CDdbA130cbC5</t>
  </si>
  <si>
    <t>Rice PLC</t>
  </si>
  <si>
    <t>Mcdowellland</t>
  </si>
  <si>
    <t>391-670-0450x854</t>
  </si>
  <si>
    <t>maurice76@kennedy.com</t>
  </si>
  <si>
    <t>c5beEe16DB8ebDf</t>
  </si>
  <si>
    <t>West Herbertberg</t>
  </si>
  <si>
    <t>+1-963-812-8129x161</t>
  </si>
  <si>
    <t>pricekristen@higgins.com</t>
  </si>
  <si>
    <t>AB78B6C32E16E6e</t>
  </si>
  <si>
    <t>Martin LLC</t>
  </si>
  <si>
    <t>New Jay</t>
  </si>
  <si>
    <t>(551)354-5347x543</t>
  </si>
  <si>
    <t>bullockshari@roth.info</t>
  </si>
  <si>
    <t>Ddd183Dc18780FC</t>
  </si>
  <si>
    <t>Anderson-Leon</t>
  </si>
  <si>
    <t>billmacias@shepard.com</t>
  </si>
  <si>
    <t>1BbDa5FedBC3CE5</t>
  </si>
  <si>
    <t>Robbins, Patrick and Melton</t>
  </si>
  <si>
    <t>South Tabitha</t>
  </si>
  <si>
    <t>(492)849-0072</t>
  </si>
  <si>
    <t>carrillojon@santana.com</t>
  </si>
  <si>
    <t>C95a2de9dFF4deD</t>
  </si>
  <si>
    <t>Figueroa-Tran</t>
  </si>
  <si>
    <t>Lake Faith</t>
  </si>
  <si>
    <t>tiffanymendoza@austin.com</t>
  </si>
  <si>
    <t>44E59772aa1c5D3</t>
  </si>
  <si>
    <t>Gibbs, Dominguez and Wu</t>
  </si>
  <si>
    <t>East Randy</t>
  </si>
  <si>
    <t>jpatrick@skinner-willis.info</t>
  </si>
  <si>
    <t>1cda49fA77Ba7Ec</t>
  </si>
  <si>
    <t>Lynch PLC</t>
  </si>
  <si>
    <t>649.952.2410</t>
  </si>
  <si>
    <t>collinsdon@huynh-duarte.com</t>
  </si>
  <si>
    <t>98bF938AbFa3Aab</t>
  </si>
  <si>
    <t>Esparza Ltd</t>
  </si>
  <si>
    <t>Terryberg</t>
  </si>
  <si>
    <t>elliottmichaela@jones.com</t>
  </si>
  <si>
    <t>1bBC0Ccc0eEE2BF</t>
  </si>
  <si>
    <t>Decker, Ewing and Glenn</t>
  </si>
  <si>
    <t>Port Mialand</t>
  </si>
  <si>
    <t>454.735.1158</t>
  </si>
  <si>
    <t>peggy77@riggs.com</t>
  </si>
  <si>
    <t>f2A9Fd74aAebb06</t>
  </si>
  <si>
    <t>Fernandez</t>
  </si>
  <si>
    <t>Powers, Johns and Mccoy</t>
  </si>
  <si>
    <t>New Joel</t>
  </si>
  <si>
    <t>001-566-415-1181x12795</t>
  </si>
  <si>
    <t>calvinavery@burnett-davies.com</t>
  </si>
  <si>
    <t>dA9e2B61A210FAf</t>
  </si>
  <si>
    <t>Vaughn, Maldonado and Conway</t>
  </si>
  <si>
    <t>West Reginaborough</t>
  </si>
  <si>
    <t>913-323-8930x57748</t>
  </si>
  <si>
    <t>hardingyesenia@huffman.com</t>
  </si>
  <si>
    <t>FEb0ab9c44F2c50</t>
  </si>
  <si>
    <t>Cummings and Sons</t>
  </si>
  <si>
    <t>Lewisberg</t>
  </si>
  <si>
    <t>(719)781-0560x747</t>
  </si>
  <si>
    <t>jacksonwalton@walter.com</t>
  </si>
  <si>
    <t>5a1bCfF2C6Cfc18</t>
  </si>
  <si>
    <t>Noble-May</t>
  </si>
  <si>
    <t>West Russell</t>
  </si>
  <si>
    <t>bushbetty@klein.com</t>
  </si>
  <si>
    <t>6EFb1aDcD570De4</t>
  </si>
  <si>
    <t>Hayes-Collier</t>
  </si>
  <si>
    <t>Mahoneystad</t>
  </si>
  <si>
    <t>249.334.4839x4118</t>
  </si>
  <si>
    <t>rickysandoval@gibbs.com</t>
  </si>
  <si>
    <t>089dDB025EB5DCf</t>
  </si>
  <si>
    <t>East Johnnyland</t>
  </si>
  <si>
    <t>jonathonpetersen@benjamin-vaughn.com</t>
  </si>
  <si>
    <t>CaCCED837B2D6Fc</t>
  </si>
  <si>
    <t>Allen-Dyer</t>
  </si>
  <si>
    <t>Tracieshire</t>
  </si>
  <si>
    <t>635-057-5512</t>
  </si>
  <si>
    <t>lunablake@hebert.com</t>
  </si>
  <si>
    <t>be1cfe3c3c9Ff98</t>
  </si>
  <si>
    <t>Fritz LLC</t>
  </si>
  <si>
    <t>Harveyborough</t>
  </si>
  <si>
    <t>954.480.8777x3072</t>
  </si>
  <si>
    <t>alexandergarrison@tapia.com</t>
  </si>
  <si>
    <t>f46CfcE5322CE2a</t>
  </si>
  <si>
    <t>Gross-Bruce</t>
  </si>
  <si>
    <t>Melindafort</t>
  </si>
  <si>
    <t>llindsey@welch.com</t>
  </si>
  <si>
    <t>106027EF3688844</t>
  </si>
  <si>
    <t>Francis Ltd</t>
  </si>
  <si>
    <t>South Gabriellatown</t>
  </si>
  <si>
    <t>150-687-4659x3786</t>
  </si>
  <si>
    <t>chamberstraci@cardenas-haney.com</t>
  </si>
  <si>
    <t>c170626A7e9b136</t>
  </si>
  <si>
    <t>Campos, Davidson and Blanchard</t>
  </si>
  <si>
    <t>Daniellemouth</t>
  </si>
  <si>
    <t>045-083-8772</t>
  </si>
  <si>
    <t>eestes@dorsey.com</t>
  </si>
  <si>
    <t>4dCd4AaEAA60CfB</t>
  </si>
  <si>
    <t>Barnett Ltd</t>
  </si>
  <si>
    <t>South Brucestad</t>
  </si>
  <si>
    <t>639-221-9467x6901</t>
  </si>
  <si>
    <t>adkinsregina@bishop.info</t>
  </si>
  <si>
    <t>1D2dd325eD6c2b2</t>
  </si>
  <si>
    <t>Port Tammy</t>
  </si>
  <si>
    <t>602-436-0477x7915</t>
  </si>
  <si>
    <t>deborah10@ball.com</t>
  </si>
  <si>
    <t>6D440ac7CfFF06d</t>
  </si>
  <si>
    <t>Walker, Chan and Mathews</t>
  </si>
  <si>
    <t>New Misty</t>
  </si>
  <si>
    <t>(177)369-5847</t>
  </si>
  <si>
    <t>wolfefrancis@davies.com</t>
  </si>
  <si>
    <t>A458cb8Bee0b7Ea</t>
  </si>
  <si>
    <t>Ellison, Berg and Bridges</t>
  </si>
  <si>
    <t>North Gabriel</t>
  </si>
  <si>
    <t>+1-321-868-2800x04575</t>
  </si>
  <si>
    <t>nsingh@mccann.com</t>
  </si>
  <si>
    <t>e99C712DCAeD0D3</t>
  </si>
  <si>
    <t>Lamb-Weiss</t>
  </si>
  <si>
    <t>Savannahtown</t>
  </si>
  <si>
    <t>250.123.3787</t>
  </si>
  <si>
    <t>alvin46@humphrey-adams.com</t>
  </si>
  <si>
    <t>6f7E72cFEA84aEc</t>
  </si>
  <si>
    <t>Church-Blevins</t>
  </si>
  <si>
    <t>Port Lindsay</t>
  </si>
  <si>
    <t>001-478-274-4136x0582</t>
  </si>
  <si>
    <t>crystal88@dickson.info</t>
  </si>
  <si>
    <t>E563A64593EB29A</t>
  </si>
  <si>
    <t>Gallagher, Patrick and Hawkins</t>
  </si>
  <si>
    <t>Chandlerhaven</t>
  </si>
  <si>
    <t>738.524.0433</t>
  </si>
  <si>
    <t>dillonhiggins@mejia-lutz.com</t>
  </si>
  <si>
    <t>15aB44aeC755edc</t>
  </si>
  <si>
    <t>Cowan Inc</t>
  </si>
  <si>
    <t>Sellersshire</t>
  </si>
  <si>
    <t>001-790-941-8516x034</t>
  </si>
  <si>
    <t>davemccann@cross.net</t>
  </si>
  <si>
    <t>BECA74D8378b76B</t>
  </si>
  <si>
    <t>Garcia, Manning and Riley</t>
  </si>
  <si>
    <t>Choifurt</t>
  </si>
  <si>
    <t>674.632.5340</t>
  </si>
  <si>
    <t>tammy94@roman.com</t>
  </si>
  <si>
    <t>c69D4ddf5e0C3B3</t>
  </si>
  <si>
    <t>Zamora, Butler and Lozano</t>
  </si>
  <si>
    <t>Drakeland</t>
  </si>
  <si>
    <t>+1-491-496-5204x967</t>
  </si>
  <si>
    <t>wernergarrett@trevino.org</t>
  </si>
  <si>
    <t>Afdc83D38C9a06e</t>
  </si>
  <si>
    <t>Beard Inc</t>
  </si>
  <si>
    <t>Jermainebury</t>
  </si>
  <si>
    <t>905.486.6039x85738</t>
  </si>
  <si>
    <t>dariusolsen@oneal-holloway.biz</t>
  </si>
  <si>
    <t>4307d24D3DA910d</t>
  </si>
  <si>
    <t>Benson-Hinton</t>
  </si>
  <si>
    <t>Lake Malikhaven</t>
  </si>
  <si>
    <t>001-795-643-9662x120</t>
  </si>
  <si>
    <t>crossbrent@burnett.com</t>
  </si>
  <si>
    <t>5668Da7d98624ef</t>
  </si>
  <si>
    <t>Mills-Johnson</t>
  </si>
  <si>
    <t>Joditon</t>
  </si>
  <si>
    <t>fruiz@blackburn.com</t>
  </si>
  <si>
    <t>6856BFA1dB7C238</t>
  </si>
  <si>
    <t>Barajas, Thomas and Butler</t>
  </si>
  <si>
    <t>Kellifurt</t>
  </si>
  <si>
    <t>513.296.3148x867</t>
  </si>
  <si>
    <t>melindahaney@little-faulkner.biz</t>
  </si>
  <si>
    <t>e065eBDEc7deF3d</t>
  </si>
  <si>
    <t>Lloyd, Pierce and Valdez</t>
  </si>
  <si>
    <t>Villanuevaville</t>
  </si>
  <si>
    <t>520.223.3796x03827</t>
  </si>
  <si>
    <t>fitzgeraldmitchell@pennington-mcguire.info</t>
  </si>
  <si>
    <t>dfC5c54C4d2e71c</t>
  </si>
  <si>
    <t>Ellison, Tanner and Waters</t>
  </si>
  <si>
    <t>Lake Marcborough</t>
  </si>
  <si>
    <t>001-894-082-8990x105</t>
  </si>
  <si>
    <t>huynhapril@nunez.biz</t>
  </si>
  <si>
    <t>eB6EE0cA48c3F2f</t>
  </si>
  <si>
    <t>Warner LLC</t>
  </si>
  <si>
    <t>Parkerton</t>
  </si>
  <si>
    <t>001-728-602-6604x1056</t>
  </si>
  <si>
    <t>lamtommy@church.com</t>
  </si>
  <si>
    <t>6FC73D96e812bda</t>
  </si>
  <si>
    <t>Jackson-Bean</t>
  </si>
  <si>
    <t>Marciaborough</t>
  </si>
  <si>
    <t>639-423-6159x327</t>
  </si>
  <si>
    <t>evanwall@palmer-bruce.com</t>
  </si>
  <si>
    <t>9263b42fcE03b7E</t>
  </si>
  <si>
    <t>Thornton-Tate</t>
  </si>
  <si>
    <t>Littleborough</t>
  </si>
  <si>
    <t>miguelmartin@dickerson.com</t>
  </si>
  <si>
    <t>aaEE4Acd03E5679</t>
  </si>
  <si>
    <t>Byrd-Powell</t>
  </si>
  <si>
    <t>New Laurashire</t>
  </si>
  <si>
    <t>(217)219-0196x1388</t>
  </si>
  <si>
    <t>nchristensen@little.com</t>
  </si>
  <si>
    <t>0e101C2af7a1a7d</t>
  </si>
  <si>
    <t>Nelson-Gilmore</t>
  </si>
  <si>
    <t>Cherylmouth</t>
  </si>
  <si>
    <t>(929)362-6325x3531</t>
  </si>
  <si>
    <t>rebecca35@bradford.com</t>
  </si>
  <si>
    <t>d3dfc3043Cff7ac</t>
  </si>
  <si>
    <t>New Breannaton</t>
  </si>
  <si>
    <t>589-097-7132x102</t>
  </si>
  <si>
    <t>kara58@sullivan.biz</t>
  </si>
  <si>
    <t>6fA8A85C2e0d708</t>
  </si>
  <si>
    <t>Drake-Allison</t>
  </si>
  <si>
    <t>Lydiafurt</t>
  </si>
  <si>
    <t>(077)044-5712</t>
  </si>
  <si>
    <t>alisha98@bennett-frazier.com</t>
  </si>
  <si>
    <t>aE5274dbA82Df74</t>
  </si>
  <si>
    <t>Good Ltd</t>
  </si>
  <si>
    <t>Lake Fred</t>
  </si>
  <si>
    <t>+1-478-990-6241x41271</t>
  </si>
  <si>
    <t>hclark@forbes-ashley.com</t>
  </si>
  <si>
    <t>5aCF11FEFE8B313</t>
  </si>
  <si>
    <t>Flores and Sons</t>
  </si>
  <si>
    <t>West Reginaldstad</t>
  </si>
  <si>
    <t>250-943-0233x7604</t>
  </si>
  <si>
    <t>sheena37@beasley.net</t>
  </si>
  <si>
    <t>7BfDaE9BcB5d240</t>
  </si>
  <si>
    <t>Fischer-Baird</t>
  </si>
  <si>
    <t>New Brianfurt</t>
  </si>
  <si>
    <t>741.992.7606x73915</t>
  </si>
  <si>
    <t>hughescassie@maxwell.com</t>
  </si>
  <si>
    <t>c9766eAfa9900F0</t>
  </si>
  <si>
    <t>Bullock, Rowland and May</t>
  </si>
  <si>
    <t>Ashleyland</t>
  </si>
  <si>
    <t>(385)520-8598</t>
  </si>
  <si>
    <t>kristopher60@choi.com</t>
  </si>
  <si>
    <t>Eaed4Bc2AfcE20a</t>
  </si>
  <si>
    <t>Carson, Trevino and Fox</t>
  </si>
  <si>
    <t>Lake Kelseyfort</t>
  </si>
  <si>
    <t>llindsey@decker-cervantes.org</t>
  </si>
  <si>
    <t>686f5BDb41f8Aba</t>
  </si>
  <si>
    <t>Davila LLC</t>
  </si>
  <si>
    <t>South Amber</t>
  </si>
  <si>
    <t>838-641-6561x541</t>
  </si>
  <si>
    <t>brittany00@waters.com</t>
  </si>
  <si>
    <t>CED3EACeDdc7ab6</t>
  </si>
  <si>
    <t>Davies-Mccullough</t>
  </si>
  <si>
    <t>South Lucas</t>
  </si>
  <si>
    <t>595.645.3564</t>
  </si>
  <si>
    <t>dwayne48@ruiz-fernandez.com</t>
  </si>
  <si>
    <t>51F91DB8ECaEA2c</t>
  </si>
  <si>
    <t>Stout-Oconnor</t>
  </si>
  <si>
    <t>East Jermainefort</t>
  </si>
  <si>
    <t>863-139-6807x86316</t>
  </si>
  <si>
    <t>watersgabriella@abbott-collins.info</t>
  </si>
  <si>
    <t>0eb8FccC3bCE1B9</t>
  </si>
  <si>
    <t>Padilla Group</t>
  </si>
  <si>
    <t>Wolfhaven</t>
  </si>
  <si>
    <t>(071)003-2126x68784</t>
  </si>
  <si>
    <t>qsanchez@silva-roberson.com</t>
  </si>
  <si>
    <t>CD018Aea17ea073</t>
  </si>
  <si>
    <t>Davis, Chung and Ibarra</t>
  </si>
  <si>
    <t>New Chelsea</t>
  </si>
  <si>
    <t>(170)712-6785</t>
  </si>
  <si>
    <t>sharonkemp@gaines.com</t>
  </si>
  <si>
    <t>2A0f5CFFf389edF</t>
  </si>
  <si>
    <t>Mccoy Group</t>
  </si>
  <si>
    <t>586-445-4025x38212</t>
  </si>
  <si>
    <t>vweiss@stokes.com</t>
  </si>
  <si>
    <t>1efDA082e7256D0</t>
  </si>
  <si>
    <t>Novak PLC</t>
  </si>
  <si>
    <t>(223)545-8874</t>
  </si>
  <si>
    <t>moorecolin@liu.com</t>
  </si>
  <si>
    <t>C37Dff7fedd2520</t>
  </si>
  <si>
    <t>Stuart-Roberts</t>
  </si>
  <si>
    <t>Gavinville</t>
  </si>
  <si>
    <t>+1-327-678-4083x098</t>
  </si>
  <si>
    <t>hermankirsten@hooper.biz</t>
  </si>
  <si>
    <t>B4BCE89feD0fDfA</t>
  </si>
  <si>
    <t>Phillips-Cobb</t>
  </si>
  <si>
    <t>001-178-690-2441x8902</t>
  </si>
  <si>
    <t>diane65@grant.org</t>
  </si>
  <si>
    <t>F604cBDB1aAB085</t>
  </si>
  <si>
    <t>Frey-Goodwin</t>
  </si>
  <si>
    <t>New Jackside</t>
  </si>
  <si>
    <t>+1-314-947-7205x7549</t>
  </si>
  <si>
    <t>sydneyconway@hines-herrera.net</t>
  </si>
  <si>
    <t>f4fAED2cD18B6bf</t>
  </si>
  <si>
    <t>Roach-Small</t>
  </si>
  <si>
    <t>Lake Jefferybury</t>
  </si>
  <si>
    <t>001-223-510-3903x219</t>
  </si>
  <si>
    <t>pford@campbell.biz</t>
  </si>
  <si>
    <t>0CB6b49D995cB6a</t>
  </si>
  <si>
    <t>Hodge-Ramos</t>
  </si>
  <si>
    <t>Karinaside</t>
  </si>
  <si>
    <t>(478)414-7283</t>
  </si>
  <si>
    <t>ryansherri@collier-ritter.com</t>
  </si>
  <si>
    <t>7fD6b78E5647793</t>
  </si>
  <si>
    <t>Johnston, Moss and Chase</t>
  </si>
  <si>
    <t>North Valeriemouth</t>
  </si>
  <si>
    <t>423.574.3684x703</t>
  </si>
  <si>
    <t>annettebailey@sanders.com</t>
  </si>
  <si>
    <t>76EdEe5baEBEc5B</t>
  </si>
  <si>
    <t>Norton, Harrington and Tate</t>
  </si>
  <si>
    <t>Nguyenhaven</t>
  </si>
  <si>
    <t>144-270-5826x07621</t>
  </si>
  <si>
    <t>whansen@mckee.com</t>
  </si>
  <si>
    <t>53cD8B96bCBB4F3</t>
  </si>
  <si>
    <t>Keith-Mcclain</t>
  </si>
  <si>
    <t>640-837-2819</t>
  </si>
  <si>
    <t>kristirusso@gonzales.com</t>
  </si>
  <si>
    <t>F196D46EbfbA82f</t>
  </si>
  <si>
    <t>Logan-Chambers</t>
  </si>
  <si>
    <t>Port Shelly</t>
  </si>
  <si>
    <t>526-837-9911</t>
  </si>
  <si>
    <t>tracey47@ayala.com</t>
  </si>
  <si>
    <t>b4Fd62e2cC113df</t>
  </si>
  <si>
    <t>Alvarado, Drake and Molina</t>
  </si>
  <si>
    <t>Carlberg</t>
  </si>
  <si>
    <t>841.534.8981</t>
  </si>
  <si>
    <t>chase92@mcfarland.com</t>
  </si>
  <si>
    <t>2ccaCBBDcB6d382</t>
  </si>
  <si>
    <t>Banks, Holloway and Orr</t>
  </si>
  <si>
    <t>North Traciborough</t>
  </si>
  <si>
    <t>001-690-054-7045x58113</t>
  </si>
  <si>
    <t>urusso@riddle-bryant.org</t>
  </si>
  <si>
    <t>bEDe289068acADC</t>
  </si>
  <si>
    <t>Beck and Sons</t>
  </si>
  <si>
    <t>Jasminestad</t>
  </si>
  <si>
    <t>363.219.7100</t>
  </si>
  <si>
    <t>jenniferstein@carter.info</t>
  </si>
  <si>
    <t>b094EEd228bAD85</t>
  </si>
  <si>
    <t>Compton LLC</t>
  </si>
  <si>
    <t>Port Rickymouth</t>
  </si>
  <si>
    <t>010-598-4440x80897</t>
  </si>
  <si>
    <t>isaac79@levy.com</t>
  </si>
  <si>
    <t>F1a1e69a40B9c5d</t>
  </si>
  <si>
    <t>Choi, Werner and Wade</t>
  </si>
  <si>
    <t>Port Matthewbury</t>
  </si>
  <si>
    <t>571-082-8742</t>
  </si>
  <si>
    <t>mullencolton@barton-morrison.com</t>
  </si>
  <si>
    <t>dE4ca9b20C1300C</t>
  </si>
  <si>
    <t>Morrow, Hanson and Huynh</t>
  </si>
  <si>
    <t>Eugenestad</t>
  </si>
  <si>
    <t>(970)643-1026</t>
  </si>
  <si>
    <t>harold62@duffy-mejia.com</t>
  </si>
  <si>
    <t>1fc98dC22ABc6DC</t>
  </si>
  <si>
    <t>Shah-Knapp</t>
  </si>
  <si>
    <t>Tinaport</t>
  </si>
  <si>
    <t>(726)082-5867</t>
  </si>
  <si>
    <t>danielleon@lutz.net</t>
  </si>
  <si>
    <t>6282f60feC4Da18</t>
  </si>
  <si>
    <t>Donaldson-Garrison</t>
  </si>
  <si>
    <t>Kelseyshire</t>
  </si>
  <si>
    <t>+1-320-458-7908x790</t>
  </si>
  <si>
    <t>kenneth47@wells.net</t>
  </si>
  <si>
    <t>270E139f371deD0</t>
  </si>
  <si>
    <t>Mack-Braun</t>
  </si>
  <si>
    <t>006.409.4821</t>
  </si>
  <si>
    <t>daltonalvarado@campbell-thompson.net</t>
  </si>
  <si>
    <t>F1B1C715A9fa566</t>
  </si>
  <si>
    <t>House-Hill</t>
  </si>
  <si>
    <t>Hoganmouth</t>
  </si>
  <si>
    <t>+1-212-067-0821x04357</t>
  </si>
  <si>
    <t>petersenclifford@huynh-robertson.com</t>
  </si>
  <si>
    <t>78D08ba5622CCF4</t>
  </si>
  <si>
    <t>Cherry-Thomas</t>
  </si>
  <si>
    <t>Macdonaldbury</t>
  </si>
  <si>
    <t>808-836-1866</t>
  </si>
  <si>
    <t>valeriechristensen@berger.com</t>
  </si>
  <si>
    <t>dE95dFF434e0b46</t>
  </si>
  <si>
    <t>Osborn-Lang</t>
  </si>
  <si>
    <t>Jensenborough</t>
  </si>
  <si>
    <t>(335)011-3734x260</t>
  </si>
  <si>
    <t>terrance01@bennett-barajas.biz</t>
  </si>
  <si>
    <t>1abA5EeDda4eaFE</t>
  </si>
  <si>
    <t>Shah, Kidd and Lambert</t>
  </si>
  <si>
    <t>North Grantmouth</t>
  </si>
  <si>
    <t>(365)482-2772x8310</t>
  </si>
  <si>
    <t>norrisdon@castillo-lin.com</t>
  </si>
  <si>
    <t>Fcb41403aD67582</t>
  </si>
  <si>
    <t>Dudley, Pruitt and Ochoa</t>
  </si>
  <si>
    <t>Georgemouth</t>
  </si>
  <si>
    <t>(192)755-1969x4610</t>
  </si>
  <si>
    <t>carolbryan@horne-cunningham.com</t>
  </si>
  <si>
    <t>209aF93bFd03FAC</t>
  </si>
  <si>
    <t>Solis, Mckee and Castillo</t>
  </si>
  <si>
    <t>New Dominicshire</t>
  </si>
  <si>
    <t>082.275.8296</t>
  </si>
  <si>
    <t>fpadilla@paul.info</t>
  </si>
  <si>
    <t>52460c4AE39d052</t>
  </si>
  <si>
    <t>Lynn, Sweeney and Ayala</t>
  </si>
  <si>
    <t>Shermanmouth</t>
  </si>
  <si>
    <t>feliciaglover@luna.com</t>
  </si>
  <si>
    <t>8afEEBCA9De7f8f</t>
  </si>
  <si>
    <t>Zavala, Bonilla and Dorsey</t>
  </si>
  <si>
    <t>New Carlhaven</t>
  </si>
  <si>
    <t>225.203.8975</t>
  </si>
  <si>
    <t>millerangela@vang.com</t>
  </si>
  <si>
    <t>E34ca6fe1298A06</t>
  </si>
  <si>
    <t>Lambert</t>
  </si>
  <si>
    <t>Lam, Rasmussen and Castro</t>
  </si>
  <si>
    <t>Port Marcia</t>
  </si>
  <si>
    <t>(573)956-2859x3102</t>
  </si>
  <si>
    <t>mcknightparker@dougherty.com</t>
  </si>
  <si>
    <t>afdB01fb4CC3ebe</t>
  </si>
  <si>
    <t>Vincent, Nichols and Hebert</t>
  </si>
  <si>
    <t>654-694-7354</t>
  </si>
  <si>
    <t>freemanjenna@carey-quinn.org</t>
  </si>
  <si>
    <t>DF8c99a02e97c74</t>
  </si>
  <si>
    <t>Cooper Group</t>
  </si>
  <si>
    <t>Jonathonbury</t>
  </si>
  <si>
    <t>(742)386-1902x069</t>
  </si>
  <si>
    <t>jnash@mcgrath-monroe.com</t>
  </si>
  <si>
    <t>D32a42daaeB2D43</t>
  </si>
  <si>
    <t>Larsen, Bryan and Escobar</t>
  </si>
  <si>
    <t>+1-801-631-2947x8298</t>
  </si>
  <si>
    <t>sstark@watts.com</t>
  </si>
  <si>
    <t>6F3e21A305fd1b9</t>
  </si>
  <si>
    <t>Holden, Dawson and Whitney</t>
  </si>
  <si>
    <t>kylezimmerman@adkins.com</t>
  </si>
  <si>
    <t>7fFbBA72BEBcFac</t>
  </si>
  <si>
    <t>Cardenas-Hayes</t>
  </si>
  <si>
    <t>East Tina</t>
  </si>
  <si>
    <t>721-485-3683x9708</t>
  </si>
  <si>
    <t>charleneyoung@holland-hunt.info</t>
  </si>
  <si>
    <t>6Da2EBA63dC00FD</t>
  </si>
  <si>
    <t>Henderson-Clay</t>
  </si>
  <si>
    <t>Joeport</t>
  </si>
  <si>
    <t>001-656-379-3803x830</t>
  </si>
  <si>
    <t>elaine65@hebert.com</t>
  </si>
  <si>
    <t>e4d7aD9D753a35b</t>
  </si>
  <si>
    <t>Gill Inc</t>
  </si>
  <si>
    <t>Lambfort</t>
  </si>
  <si>
    <t>molly59@alvarado.info</t>
  </si>
  <si>
    <t>fDDF63dd9dAaDff</t>
  </si>
  <si>
    <t>Wang</t>
  </si>
  <si>
    <t>Travis, Hanson and Harrington</t>
  </si>
  <si>
    <t>South Rachelburgh</t>
  </si>
  <si>
    <t>(647)068-3735x023</t>
  </si>
  <si>
    <t>stacey84@luna.com</t>
  </si>
  <si>
    <t>cCaA6F74E60d8aC</t>
  </si>
  <si>
    <t>Barker-Ortega</t>
  </si>
  <si>
    <t>South Cynthiachester</t>
  </si>
  <si>
    <t>568.567.7495x073</t>
  </si>
  <si>
    <t>holdenerik@luna-george.com</t>
  </si>
  <si>
    <t>8D2c6a15DA9bCe6</t>
  </si>
  <si>
    <t>Gibbs, Welch and Cooley</t>
  </si>
  <si>
    <t>Brentfort</t>
  </si>
  <si>
    <t>+1-061-203-2516x52068</t>
  </si>
  <si>
    <t>franklin16@davies-larson.com</t>
  </si>
  <si>
    <t>2De8BBCdffcabf2</t>
  </si>
  <si>
    <t>Finley LLC</t>
  </si>
  <si>
    <t>Colestad</t>
  </si>
  <si>
    <t>158.235.8866</t>
  </si>
  <si>
    <t>marissa58@hayden-hooper.net</t>
  </si>
  <si>
    <t>C47eAD4BBAA70a8</t>
  </si>
  <si>
    <t>Herring-Boone</t>
  </si>
  <si>
    <t>East Kristenside</t>
  </si>
  <si>
    <t>(465)431-8956x6999</t>
  </si>
  <si>
    <t>levi54@butler.com</t>
  </si>
  <si>
    <t>E7B8BFeaF4802ac</t>
  </si>
  <si>
    <t>Griffith Ltd</t>
  </si>
  <si>
    <t>Jennifertown</t>
  </si>
  <si>
    <t>+1-739-849-1435x072</t>
  </si>
  <si>
    <t>allenmckenzie@giles.org</t>
  </si>
  <si>
    <t>52ED8C43CbBFD3F</t>
  </si>
  <si>
    <t>Blair PLC</t>
  </si>
  <si>
    <t>New Adriennefort</t>
  </si>
  <si>
    <t>(600)033-3525</t>
  </si>
  <si>
    <t>mullinsfred@briggs-yates.com</t>
  </si>
  <si>
    <t>449cCF0998EDa2c</t>
  </si>
  <si>
    <t>Chandler-Chung</t>
  </si>
  <si>
    <t>Nancybury</t>
  </si>
  <si>
    <t>300.194.0809</t>
  </si>
  <si>
    <t>erikaduke@curry.com</t>
  </si>
  <si>
    <t>Ad1b3a5b54d7dbE</t>
  </si>
  <si>
    <t>Cooley-Hammond</t>
  </si>
  <si>
    <t>Paulberg</t>
  </si>
  <si>
    <t>001-933-479-7799x585</t>
  </si>
  <si>
    <t>kendrabarajas@cherry.net</t>
  </si>
  <si>
    <t>5eeCCaCF2F0d7fD</t>
  </si>
  <si>
    <t>Duncan, Rubio and Logan</t>
  </si>
  <si>
    <t>New Traciview</t>
  </si>
  <si>
    <t>001-094-160-1801x3820</t>
  </si>
  <si>
    <t>bradshawjackie@calderon.com</t>
  </si>
  <si>
    <t>F6D8dAc93568A37</t>
  </si>
  <si>
    <t>Villanueva and Sons</t>
  </si>
  <si>
    <t>Lake Douglasburgh</t>
  </si>
  <si>
    <t>+1-047-500-6571x09457</t>
  </si>
  <si>
    <t>alisha19@campos.com</t>
  </si>
  <si>
    <t>738acfe13dCc4df</t>
  </si>
  <si>
    <t>Wood-Hurley</t>
  </si>
  <si>
    <t>West Miguel</t>
  </si>
  <si>
    <t>646-239-3723x42912</t>
  </si>
  <si>
    <t>ashley19@cardenas.info</t>
  </si>
  <si>
    <t>b23a87eA5AEAc2f</t>
  </si>
  <si>
    <t>Baird-Greene</t>
  </si>
  <si>
    <t>North Kirk</t>
  </si>
  <si>
    <t>735.303.8646x729</t>
  </si>
  <si>
    <t>dillonterri@perkins.com</t>
  </si>
  <si>
    <t>aCFe2A2f6eC653C</t>
  </si>
  <si>
    <t>Wiley, Munoz and Zuniga</t>
  </si>
  <si>
    <t>Washingtonhaven</t>
  </si>
  <si>
    <t>ariel39@mccoy.info</t>
  </si>
  <si>
    <t>aF7920f10b804dF</t>
  </si>
  <si>
    <t>Gilbert, Mercado and Ortega</t>
  </si>
  <si>
    <t>New Dean</t>
  </si>
  <si>
    <t>gamblebrandy@summers.org</t>
  </si>
  <si>
    <t>feC8FCAfDfFEB39</t>
  </si>
  <si>
    <t>Blair and Sons</t>
  </si>
  <si>
    <t>Nathanmouth</t>
  </si>
  <si>
    <t>001-172-223-3455x05681</t>
  </si>
  <si>
    <t>sonya44@salinas-banks.biz</t>
  </si>
  <si>
    <t>b397feF01C510a1</t>
  </si>
  <si>
    <t>Sexton-Wise</t>
  </si>
  <si>
    <t>Shawmouth</t>
  </si>
  <si>
    <t>999-851-3675</t>
  </si>
  <si>
    <t>sierra88@schultz.com</t>
  </si>
  <si>
    <t>E17b7127a53Ca89</t>
  </si>
  <si>
    <t>Reese-Pennington</t>
  </si>
  <si>
    <t>East Malloryfurt</t>
  </si>
  <si>
    <t>(230)446-7029x229</t>
  </si>
  <si>
    <t>geoffrey76@clayton.com</t>
  </si>
  <si>
    <t>E96e3Db4d1c2cEE</t>
  </si>
  <si>
    <t>Skinner, Livingston and Reyes</t>
  </si>
  <si>
    <t>West Eduardo</t>
  </si>
  <si>
    <t>robin91@byrd.com</t>
  </si>
  <si>
    <t>AbF8bD3DDaAd3C7</t>
  </si>
  <si>
    <t>Hickman PLC</t>
  </si>
  <si>
    <t>Port Felicia</t>
  </si>
  <si>
    <t>824-397-8126x7867</t>
  </si>
  <si>
    <t>dickersonmaria@lester-curry.com</t>
  </si>
  <si>
    <t>Ed753e4CcceEC7D</t>
  </si>
  <si>
    <t>Wells Inc</t>
  </si>
  <si>
    <t>North Phyllistown</t>
  </si>
  <si>
    <t>(899)118-2294x13390</t>
  </si>
  <si>
    <t>lorettanorman@hunter-mcdaniel.com</t>
  </si>
  <si>
    <t>d3f3DCE6AC8C9cA</t>
  </si>
  <si>
    <t>Montoya Inc</t>
  </si>
  <si>
    <t>West Stacieborough</t>
  </si>
  <si>
    <t>douglasstout@mccann-gutierrez.com</t>
  </si>
  <si>
    <t>F3cA1B2AdC5d439</t>
  </si>
  <si>
    <t>Quinn, Gibson and Castro</t>
  </si>
  <si>
    <t>Lake Tom</t>
  </si>
  <si>
    <t>671.098.6098x094</t>
  </si>
  <si>
    <t>bshah@le.com</t>
  </si>
  <si>
    <t>De5eFfa8f87a5Fe</t>
  </si>
  <si>
    <t>Gamble, Whitehead and Mendoza</t>
  </si>
  <si>
    <t>West Paigeborough</t>
  </si>
  <si>
    <t>(931)715-9894x466</t>
  </si>
  <si>
    <t>norman98@mclaughlin-holder.info</t>
  </si>
  <si>
    <t>7d510ccBCB2fEAF</t>
  </si>
  <si>
    <t>Russell Inc</t>
  </si>
  <si>
    <t>New Nicholasbury</t>
  </si>
  <si>
    <t>001-395-549-4214x0373</t>
  </si>
  <si>
    <t>dustinhuynh@kaiser.com</t>
  </si>
  <si>
    <t>92aE6a04aA7A906</t>
  </si>
  <si>
    <t>Henson-Russell</t>
  </si>
  <si>
    <t>Moranberg</t>
  </si>
  <si>
    <t>kaitlynsimmons@krause.com</t>
  </si>
  <si>
    <t>6b6fe9A892930dE</t>
  </si>
  <si>
    <t>South Jonathanfort</t>
  </si>
  <si>
    <t>+1-778-203-6196x0422</t>
  </si>
  <si>
    <t>shanegallagher@armstrong.com</t>
  </si>
  <si>
    <t>cc1cA1A1fAf4ecC</t>
  </si>
  <si>
    <t>Potter, Snyder and Estes</t>
  </si>
  <si>
    <t>New Ana</t>
  </si>
  <si>
    <t>993.656.4367</t>
  </si>
  <si>
    <t>rayshelton@butler.info</t>
  </si>
  <si>
    <t>6031baa7b9DF130</t>
  </si>
  <si>
    <t>Tran-Zavala</t>
  </si>
  <si>
    <t>Port Savannah</t>
  </si>
  <si>
    <t>309-417-0204x611</t>
  </si>
  <si>
    <t>chelsea91@good-morgan.org</t>
  </si>
  <si>
    <t>aF2Fb959e8da5D3</t>
  </si>
  <si>
    <t>Castro Ltd</t>
  </si>
  <si>
    <t>Mackside</t>
  </si>
  <si>
    <t>537-667-7234</t>
  </si>
  <si>
    <t>hcastaneda@walton-houston.com</t>
  </si>
  <si>
    <t>e93DBE2CE880b2f</t>
  </si>
  <si>
    <t>Campos Group</t>
  </si>
  <si>
    <t>Rowlandshire</t>
  </si>
  <si>
    <t>624.325.2854x2501</t>
  </si>
  <si>
    <t>alanhester@lynn.com</t>
  </si>
  <si>
    <t>17aeFc6C8f41bBf</t>
  </si>
  <si>
    <t>Hartman-Harrington</t>
  </si>
  <si>
    <t>East Arthur</t>
  </si>
  <si>
    <t>(510)089-0181</t>
  </si>
  <si>
    <t>campbelloscar@downs.org</t>
  </si>
  <si>
    <t>5AcfF0eb57d778d</t>
  </si>
  <si>
    <t>Moreno-Hancock</t>
  </si>
  <si>
    <t>South Brandyland</t>
  </si>
  <si>
    <t>171.168.9151</t>
  </si>
  <si>
    <t>alexa22@stark.org</t>
  </si>
  <si>
    <t>72aB08B2a9D7ac8</t>
  </si>
  <si>
    <t>Fuentes-Rivers</t>
  </si>
  <si>
    <t>Lorraineside</t>
  </si>
  <si>
    <t>855-847-8906x217</t>
  </si>
  <si>
    <t>cannonglenn@mcdaniel-rocha.net</t>
  </si>
  <si>
    <t>3B3dC78608fdbba</t>
  </si>
  <si>
    <t>Robinson</t>
  </si>
  <si>
    <t>Orr LLC</t>
  </si>
  <si>
    <t>East Devonland</t>
  </si>
  <si>
    <t>(948)829-5465x58555</t>
  </si>
  <si>
    <t>zacharycordova@simon-stark.org</t>
  </si>
  <si>
    <t>3d9fCDBeB3b2cBd</t>
  </si>
  <si>
    <t>Stout</t>
  </si>
  <si>
    <t>Rasmussen Inc</t>
  </si>
  <si>
    <t>Port Robyntown</t>
  </si>
  <si>
    <t>066-678-6565x7554</t>
  </si>
  <si>
    <t>bedwards@lyons-ramsey.org</t>
  </si>
  <si>
    <t>148D7C9ca46571d</t>
  </si>
  <si>
    <t>Christian, Peck and Levy</t>
  </si>
  <si>
    <t>West Bethland</t>
  </si>
  <si>
    <t>001-289-404-7981</t>
  </si>
  <si>
    <t>barrettanthony@hendricks-singh.com</t>
  </si>
  <si>
    <t>b09C5adDFf4722d</t>
  </si>
  <si>
    <t>Sharp-Mccann</t>
  </si>
  <si>
    <t>Middletonview</t>
  </si>
  <si>
    <t>(566)432-3887x04541</t>
  </si>
  <si>
    <t>christopherhoffman@daniel-finley.com</t>
  </si>
  <si>
    <t>6ABAfdef23ff144</t>
  </si>
  <si>
    <t>Brooks PLC</t>
  </si>
  <si>
    <t>Port Mariah</t>
  </si>
  <si>
    <t>001-303-897-4712</t>
  </si>
  <si>
    <t>frenchdamon@duffy.com</t>
  </si>
  <si>
    <t>14abfB44C5F38DC</t>
  </si>
  <si>
    <t>Ball LLC</t>
  </si>
  <si>
    <t>001-627-749-7814x8640</t>
  </si>
  <si>
    <t>isabella25@williamson.net</t>
  </si>
  <si>
    <t>0Ae2A05cc9cA6EE</t>
  </si>
  <si>
    <t>Spencerland</t>
  </si>
  <si>
    <t>+1-781-737-7052x7783</t>
  </si>
  <si>
    <t>ronald20@buck.com</t>
  </si>
  <si>
    <t>22D621f990AA28c</t>
  </si>
  <si>
    <t>Clements-Curtis</t>
  </si>
  <si>
    <t>West Barryborough</t>
  </si>
  <si>
    <t>(411)060-0600x58715</t>
  </si>
  <si>
    <t>bonnie48@fritz-costa.org</t>
  </si>
  <si>
    <t>89d2db7DA24A3e8</t>
  </si>
  <si>
    <t>Buchanan LLC</t>
  </si>
  <si>
    <t>South Deantown</t>
  </si>
  <si>
    <t>212-885-2738x671</t>
  </si>
  <si>
    <t>xmoore@weber-holland.com</t>
  </si>
  <si>
    <t>DAC1250F8ee5edC</t>
  </si>
  <si>
    <t>Nancyside</t>
  </si>
  <si>
    <t>138-257-4260x373</t>
  </si>
  <si>
    <t>kelseyvance@hensley.com</t>
  </si>
  <si>
    <t>7BF0eeA49D015e7</t>
  </si>
  <si>
    <t>Kaiser-Sosa</t>
  </si>
  <si>
    <t>Anthonyport</t>
  </si>
  <si>
    <t>001-232-328-1817x91101</t>
  </si>
  <si>
    <t>lukevelez@chang.info</t>
  </si>
  <si>
    <t>36Dbb9F4C292f46</t>
  </si>
  <si>
    <t>Williams-Randolph</t>
  </si>
  <si>
    <t>Lake Lisa</t>
  </si>
  <si>
    <t>cole21@morgan.net</t>
  </si>
  <si>
    <t>1da22c6e8C496C2</t>
  </si>
  <si>
    <t>Dawson-Stark</t>
  </si>
  <si>
    <t>Hartmanview</t>
  </si>
  <si>
    <t>795.909.0725</t>
  </si>
  <si>
    <t>zromero@myers.net</t>
  </si>
  <si>
    <t>5Efc90B9B4E8FB7</t>
  </si>
  <si>
    <t>Yates Inc</t>
  </si>
  <si>
    <t>Schwartzfort</t>
  </si>
  <si>
    <t>001-671-641-6003x3197</t>
  </si>
  <si>
    <t>jorgerasmussen@morton.com</t>
  </si>
  <si>
    <t>deAc35332227FcA</t>
  </si>
  <si>
    <t>Reed</t>
  </si>
  <si>
    <t>Lynn-Bentley</t>
  </si>
  <si>
    <t>East Isaiah</t>
  </si>
  <si>
    <t>+1-895-175-0471x983</t>
  </si>
  <si>
    <t>desiree66@atkins.net</t>
  </si>
  <si>
    <t>5fC3f10EfdE6A1B</t>
  </si>
  <si>
    <t>Grimes</t>
  </si>
  <si>
    <t>Padilla, Oneal and Best</t>
  </si>
  <si>
    <t>New Edwin</t>
  </si>
  <si>
    <t>(737)439-0256x807</t>
  </si>
  <si>
    <t>hectorandersen@hurley.com</t>
  </si>
  <si>
    <t>CF83fb2Ac842aDb</t>
  </si>
  <si>
    <t>South Bryantown</t>
  </si>
  <si>
    <t>+1-729-595-1838x90408</t>
  </si>
  <si>
    <t>jose45@francis-sherman.com</t>
  </si>
  <si>
    <t>aE7b5E37B2bd1EB</t>
  </si>
  <si>
    <t>Barrera, Conley and Salas</t>
  </si>
  <si>
    <t>West Philip</t>
  </si>
  <si>
    <t>+1-766-589-7199x65488</t>
  </si>
  <si>
    <t>cparker@watson-ford.info</t>
  </si>
  <si>
    <t>3CD9Bfc262dE1AF</t>
  </si>
  <si>
    <t>Bradford PLC</t>
  </si>
  <si>
    <t>West Maxwell</t>
  </si>
  <si>
    <t>+1-209-399-9499x57564</t>
  </si>
  <si>
    <t>dpreston@barnes.com</t>
  </si>
  <si>
    <t>67f5E2724D4cFa7</t>
  </si>
  <si>
    <t>Wood, Rodriguez and Hall</t>
  </si>
  <si>
    <t>Earlborough</t>
  </si>
  <si>
    <t>819.270.3573x6826</t>
  </si>
  <si>
    <t>dorismayer@briggs-daniels.net</t>
  </si>
  <si>
    <t>28E720638c7fAE3</t>
  </si>
  <si>
    <t>French, Stevenson and Curry</t>
  </si>
  <si>
    <t>Phillipsland</t>
  </si>
  <si>
    <t>432.024.6394x403</t>
  </si>
  <si>
    <t>gravesgregg@beasley.com</t>
  </si>
  <si>
    <t>D0333ff4BD86DeA</t>
  </si>
  <si>
    <t>Stanton-Castro</t>
  </si>
  <si>
    <t>New Tammyfurt</t>
  </si>
  <si>
    <t>(354)293-9920</t>
  </si>
  <si>
    <t>weberalfred@frederick.com</t>
  </si>
  <si>
    <t>b6f012Ba94fc40A</t>
  </si>
  <si>
    <t>Kelley, Zhang and Fitzpatrick</t>
  </si>
  <si>
    <t>Martinezburgh</t>
  </si>
  <si>
    <t>438.515.4241</t>
  </si>
  <si>
    <t>tami19@bray-calhoun.com</t>
  </si>
  <si>
    <t>103073ffCeA3EDF</t>
  </si>
  <si>
    <t>Walsh, Waters and Mclean</t>
  </si>
  <si>
    <t>Brookemouth</t>
  </si>
  <si>
    <t>001-710-686-9635</t>
  </si>
  <si>
    <t>xhanna@allen-blackburn.com</t>
  </si>
  <si>
    <t>B2C56C6fAa2c343</t>
  </si>
  <si>
    <t>Hudson PLC</t>
  </si>
  <si>
    <t>Gilesmouth</t>
  </si>
  <si>
    <t>001-796-220-1715x572</t>
  </si>
  <si>
    <t>careylawrence@leblanc.com</t>
  </si>
  <si>
    <t>cBe96261ea2d5a8</t>
  </si>
  <si>
    <t>Bullock, Proctor and Pittman</t>
  </si>
  <si>
    <t>001-319-237-5481x76269</t>
  </si>
  <si>
    <t>deanna46@fuller.com</t>
  </si>
  <si>
    <t>f258EB0EEB6AA80</t>
  </si>
  <si>
    <t>Shepard LLC</t>
  </si>
  <si>
    <t>West Isabellastad</t>
  </si>
  <si>
    <t>(202)824-7339x8770</t>
  </si>
  <si>
    <t>karl18@hicks-boone.com</t>
  </si>
  <si>
    <t>404FCf0ADd8442f</t>
  </si>
  <si>
    <t>Trevino, Gordon and Lin</t>
  </si>
  <si>
    <t>Steinfurt</t>
  </si>
  <si>
    <t>(251)841-3073</t>
  </si>
  <si>
    <t>anoble@hayden-mayo.com</t>
  </si>
  <si>
    <t>6Be95C3F9D2FBFA</t>
  </si>
  <si>
    <t>Conley, Farley and Thompson</t>
  </si>
  <si>
    <t>Jaimeside</t>
  </si>
  <si>
    <t>mitchellcalderon@holt-goodwin.com</t>
  </si>
  <si>
    <t>1f5314acA4bAf1d</t>
  </si>
  <si>
    <t>Cervantesville</t>
  </si>
  <si>
    <t>573.662.6236x2719</t>
  </si>
  <si>
    <t>cathywoodard@rhodes.com</t>
  </si>
  <si>
    <t>0aad7ED3Fe3DaF1</t>
  </si>
  <si>
    <t>Booth, Velez and Gibbs</t>
  </si>
  <si>
    <t>Fisherland</t>
  </si>
  <si>
    <t>+1-937-120-4252x567</t>
  </si>
  <si>
    <t>ldunlap@carlson.com</t>
  </si>
  <si>
    <t>2f12c0eaDD9B87B</t>
  </si>
  <si>
    <t>Alexander-Watts</t>
  </si>
  <si>
    <t>East Robinville</t>
  </si>
  <si>
    <t>314.698.4060x44315</t>
  </si>
  <si>
    <t>tomwalsh@reilly.net</t>
  </si>
  <si>
    <t>bF42ba6ee07386F</t>
  </si>
  <si>
    <t>Underwood PLC</t>
  </si>
  <si>
    <t>Rosalesstad</t>
  </si>
  <si>
    <t>001-510-140-3286x286</t>
  </si>
  <si>
    <t>biancahuerta@hardin-rowe.net</t>
  </si>
  <si>
    <t>bd25EBD4ebf2C1d</t>
  </si>
  <si>
    <t>Terrellburgh</t>
  </si>
  <si>
    <t>563-006-8236x186</t>
  </si>
  <si>
    <t>rose11@knapp.info</t>
  </si>
  <si>
    <t>0f130cBD5FdE13B</t>
  </si>
  <si>
    <t>Compton-Vaughan</t>
  </si>
  <si>
    <t>Armstrongland</t>
  </si>
  <si>
    <t>(417)280-3680x1082</t>
  </si>
  <si>
    <t>annafriedman@jones.org</t>
  </si>
  <si>
    <t>8C7Dcbdf8C7d8ac</t>
  </si>
  <si>
    <t>Mays, Ball and Horn</t>
  </si>
  <si>
    <t>Hodgestown</t>
  </si>
  <si>
    <t>578-556-0146x7979</t>
  </si>
  <si>
    <t>dudleyeduardo@werner.org</t>
  </si>
  <si>
    <t>bc8761A7f9D5cCe</t>
  </si>
  <si>
    <t>Archer, Madden and Todd</t>
  </si>
  <si>
    <t>Villarrealberg</t>
  </si>
  <si>
    <t>854-070-8922x371</t>
  </si>
  <si>
    <t>petersonparker@knox.net</t>
  </si>
  <si>
    <t>B857d8f1A59DcfD</t>
  </si>
  <si>
    <t>Schneider and Sons</t>
  </si>
  <si>
    <t>Port Normafort</t>
  </si>
  <si>
    <t>+1-798-050-1448x6510</t>
  </si>
  <si>
    <t>sellerssherri@pham.info</t>
  </si>
  <si>
    <t>36BdBAE5ED6bb1f</t>
  </si>
  <si>
    <t>Norton-Ruiz</t>
  </si>
  <si>
    <t>Josephbury</t>
  </si>
  <si>
    <t>523-110-8071</t>
  </si>
  <si>
    <t>randyallen@lozano.net</t>
  </si>
  <si>
    <t>7d1B22C60d9b9bE</t>
  </si>
  <si>
    <t>Sexton-Meyers</t>
  </si>
  <si>
    <t>Dariusview</t>
  </si>
  <si>
    <t>+1-118-189-9351x7375</t>
  </si>
  <si>
    <t>lauren58@ramsey.com</t>
  </si>
  <si>
    <t>4D7FAdF824CaCa8</t>
  </si>
  <si>
    <t>Randall, Marquez and Mcgee</t>
  </si>
  <si>
    <t>Bobbyside</t>
  </si>
  <si>
    <t>789.921.8792</t>
  </si>
  <si>
    <t>karileonard@hobbs-harmon.com</t>
  </si>
  <si>
    <t>7Edf7f101C819FD</t>
  </si>
  <si>
    <t>Sosa, Glass and Mcfarland</t>
  </si>
  <si>
    <t>East Melissaport</t>
  </si>
  <si>
    <t>949.746.7498x9558</t>
  </si>
  <si>
    <t>bryanglen@freeman.org</t>
  </si>
  <si>
    <t>Af5cb1c65CEaaA0</t>
  </si>
  <si>
    <t>Clements LLC</t>
  </si>
  <si>
    <t>New Max</t>
  </si>
  <si>
    <t>255-615-1653x21995</t>
  </si>
  <si>
    <t>christinekrause@avery.com</t>
  </si>
  <si>
    <t>b3C1C05e9Af0724</t>
  </si>
  <si>
    <t>Monroe, Gibson and Chaney</t>
  </si>
  <si>
    <t>Markton</t>
  </si>
  <si>
    <t>(056)523-7973</t>
  </si>
  <si>
    <t>franciscopena@lamb-allen.com</t>
  </si>
  <si>
    <t>7b04CA799acaD7D</t>
  </si>
  <si>
    <t>Stephenson, Alvarez and Alvarado</t>
  </si>
  <si>
    <t>Joanview</t>
  </si>
  <si>
    <t>959.667.3705x2851</t>
  </si>
  <si>
    <t>lesliemays@hurst-mccarty.com</t>
  </si>
  <si>
    <t>d4AcabcEDbB3cC6</t>
  </si>
  <si>
    <t>Wolf and Sons</t>
  </si>
  <si>
    <t>South Shirleystad</t>
  </si>
  <si>
    <t>(443)940-6397</t>
  </si>
  <si>
    <t>haroldsantana@black.info</t>
  </si>
  <si>
    <t>1bc0b0Ebcf4F403</t>
  </si>
  <si>
    <t>Mccarthy-Rosario</t>
  </si>
  <si>
    <t>Donhaven</t>
  </si>
  <si>
    <t>658-370-3333x346</t>
  </si>
  <si>
    <t>alison43@maldonado-shepard.com</t>
  </si>
  <si>
    <t>470fA12Ba18942C</t>
  </si>
  <si>
    <t>Fleming PLC</t>
  </si>
  <si>
    <t>Annside</t>
  </si>
  <si>
    <t>hoffmanjasmin@washington.com</t>
  </si>
  <si>
    <t>9e2dC7Ae26cF559</t>
  </si>
  <si>
    <t>Watts, Dawson and Ferguson</t>
  </si>
  <si>
    <t>855.788.2767x40612</t>
  </si>
  <si>
    <t>yeseniasheppard@levy-houston.com</t>
  </si>
  <si>
    <t>cfBfDCbDb52efAa</t>
  </si>
  <si>
    <t>Prince-Powell</t>
  </si>
  <si>
    <t>Caseychester</t>
  </si>
  <si>
    <t>(940)834-5428x44477</t>
  </si>
  <si>
    <t>doughertyroberto@davidson.com</t>
  </si>
  <si>
    <t>491aF3C0eE7cc30</t>
  </si>
  <si>
    <t>Powell-Newton</t>
  </si>
  <si>
    <t>Anitahaven</t>
  </si>
  <si>
    <t>117-067-9129x81914</t>
  </si>
  <si>
    <t>johnathan12@lutz.com</t>
  </si>
  <si>
    <t>bDfDc6537662de3</t>
  </si>
  <si>
    <t>Moody LLC</t>
  </si>
  <si>
    <t>East Omar</t>
  </si>
  <si>
    <t>357.710.6396x4872</t>
  </si>
  <si>
    <t>hutchinsonkelly@walsh.com</t>
  </si>
  <si>
    <t>11ee1faa0eAa21F</t>
  </si>
  <si>
    <t>Flowers, Wade and Suarez</t>
  </si>
  <si>
    <t>Hugheschester</t>
  </si>
  <si>
    <t>(224)112-9973</t>
  </si>
  <si>
    <t>csims@hodges.biz</t>
  </si>
  <si>
    <t>64AeEDDA6883DDA</t>
  </si>
  <si>
    <t>Mcdowell and Sons</t>
  </si>
  <si>
    <t>Brucefurt</t>
  </si>
  <si>
    <t>+1-369-430-6558x69496</t>
  </si>
  <si>
    <t>alfredhaas@cowan.com</t>
  </si>
  <si>
    <t>119a6EB0f60EcdB</t>
  </si>
  <si>
    <t>Welch-Whitehead</t>
  </si>
  <si>
    <t>South Sherihaven</t>
  </si>
  <si>
    <t>paynetammy@mcmahon.info</t>
  </si>
  <si>
    <t>3e78ee8F80d83D5</t>
  </si>
  <si>
    <t>Hester, Dean and Delacruz</t>
  </si>
  <si>
    <t>Hickmanport</t>
  </si>
  <si>
    <t>(802)905-0639x68681</t>
  </si>
  <si>
    <t>dunlapjennifer@riddle.com</t>
  </si>
  <si>
    <t>dD4DDCD93D1dE19</t>
  </si>
  <si>
    <t>Elliott-Hines</t>
  </si>
  <si>
    <t>Millerstad</t>
  </si>
  <si>
    <t>cole37@bradford.com</t>
  </si>
  <si>
    <t>578ebD0cfbefcd7</t>
  </si>
  <si>
    <t>Shah PLC</t>
  </si>
  <si>
    <t>South Seth</t>
  </si>
  <si>
    <t>msingh@olsen.com</t>
  </si>
  <si>
    <t>7C75E31AdfB2D5f</t>
  </si>
  <si>
    <t>Case-Rhodes</t>
  </si>
  <si>
    <t>South Lindsayview</t>
  </si>
  <si>
    <t>001-596-267-3328x191</t>
  </si>
  <si>
    <t>nbrooks@moore.com</t>
  </si>
  <si>
    <t>280CdCF499CfA2D</t>
  </si>
  <si>
    <t>Jennings, Choi and Mckenzie</t>
  </si>
  <si>
    <t>Lyonsstad</t>
  </si>
  <si>
    <t>+1-985-759-8425x6258</t>
  </si>
  <si>
    <t>cameron60@bowen.com</t>
  </si>
  <si>
    <t>d7FA5CCbCfD3565</t>
  </si>
  <si>
    <t>Green Group</t>
  </si>
  <si>
    <t>West Lauren</t>
  </si>
  <si>
    <t>+1-865-144-6877x763</t>
  </si>
  <si>
    <t>sharonduncan@callahan.com</t>
  </si>
  <si>
    <t>cED83b1cD6DC459</t>
  </si>
  <si>
    <t>Kane LLC</t>
  </si>
  <si>
    <t>Jasonport</t>
  </si>
  <si>
    <t>001-283-925-5989x5351</t>
  </si>
  <si>
    <t>clairegarza@terrell.com</t>
  </si>
  <si>
    <t>759EEc69044a471</t>
  </si>
  <si>
    <t>Crawford LLC</t>
  </si>
  <si>
    <t>West Erikaton</t>
  </si>
  <si>
    <t>575-822-8821x241</t>
  </si>
  <si>
    <t>kaitlincalderon@lawson.com</t>
  </si>
  <si>
    <t>eeaEE37eFC80B99</t>
  </si>
  <si>
    <t>Ortega-Copeland</t>
  </si>
  <si>
    <t>North Kristopher</t>
  </si>
  <si>
    <t>(484)931-4797x4024</t>
  </si>
  <si>
    <t>ihood@browning-patrick.com</t>
  </si>
  <si>
    <t>C25dcD8dFFDCc2F</t>
  </si>
  <si>
    <t>Campbell-Jensen</t>
  </si>
  <si>
    <t>Sueville</t>
  </si>
  <si>
    <t>001-630-599-4048x9519</t>
  </si>
  <si>
    <t>kathy27@rogers.com</t>
  </si>
  <si>
    <t>c58df9b81539f43</t>
  </si>
  <si>
    <t>Parsons and Sons</t>
  </si>
  <si>
    <t>Lake Kathleen</t>
  </si>
  <si>
    <t>001-419-525-3174</t>
  </si>
  <si>
    <t>bhowe@crawford.com</t>
  </si>
  <si>
    <t>C7f4BdCcB76EaAF</t>
  </si>
  <si>
    <t>Cummings, Frazier and Leach</t>
  </si>
  <si>
    <t>Jeannemouth</t>
  </si>
  <si>
    <t>580-142-4205</t>
  </si>
  <si>
    <t>millerbruce@fitzgerald-clay.com</t>
  </si>
  <si>
    <t>0f769DC4FdB0c1D</t>
  </si>
  <si>
    <t>Caldwell-Kelley</t>
  </si>
  <si>
    <t>Audreyborough</t>
  </si>
  <si>
    <t>+1-022-004-3995x8343</t>
  </si>
  <si>
    <t>tcummings@barr.org</t>
  </si>
  <si>
    <t>aB8dEb7cF7F338C</t>
  </si>
  <si>
    <t>Cunningham, Berg and Hughes</t>
  </si>
  <si>
    <t>New Sheri</t>
  </si>
  <si>
    <t>148.243.7554</t>
  </si>
  <si>
    <t>miguel93@hendricks.biz</t>
  </si>
  <si>
    <t>A60E91BEB6C6Bb0</t>
  </si>
  <si>
    <t>Stuart, Thompson and Fernandez</t>
  </si>
  <si>
    <t>Port Barbara</t>
  </si>
  <si>
    <t>jmorrow@wang-franklin.com</t>
  </si>
  <si>
    <t>dC4f5daeddB07A5</t>
  </si>
  <si>
    <t>Ruiz</t>
  </si>
  <si>
    <t>Garrison-Walsh</t>
  </si>
  <si>
    <t>West Isabellaton</t>
  </si>
  <si>
    <t>(084)479-6651x746</t>
  </si>
  <si>
    <t>beckchristine@knapp.com</t>
  </si>
  <si>
    <t>df7F2658A0fba7D</t>
  </si>
  <si>
    <t>Morris LLC</t>
  </si>
  <si>
    <t>New Hector</t>
  </si>
  <si>
    <t>805.083.4915x14617</t>
  </si>
  <si>
    <t>mariopotter@morales.com</t>
  </si>
  <si>
    <t>ec4b6c32ACBccaE</t>
  </si>
  <si>
    <t>Melendez, Shah and Hughes</t>
  </si>
  <si>
    <t>Lake Tomside</t>
  </si>
  <si>
    <t>+1-127-124-8794x7593</t>
  </si>
  <si>
    <t>qrobertson@galvan.com</t>
  </si>
  <si>
    <t>2900d28b0bAEFC2</t>
  </si>
  <si>
    <t>Maddox, Sanders and Burns</t>
  </si>
  <si>
    <t>Charleneborough</t>
  </si>
  <si>
    <t>+1-033-633-4264x1125</t>
  </si>
  <si>
    <t>ginairwin@mcclain-ramsey.com</t>
  </si>
  <si>
    <t>BCbaa2fAaB68E65</t>
  </si>
  <si>
    <t>New Alfredburgh</t>
  </si>
  <si>
    <t>+1-258-330-1652x0449</t>
  </si>
  <si>
    <t>rosshaas@avila.com</t>
  </si>
  <si>
    <t>AFD7d3eFF3f5406</t>
  </si>
  <si>
    <t>Allison Inc</t>
  </si>
  <si>
    <t>South Jeanettehaven</t>
  </si>
  <si>
    <t>868.343.8006</t>
  </si>
  <si>
    <t>bcunningham@humphrey.com</t>
  </si>
  <si>
    <t>31BA9c58e4FfCbc</t>
  </si>
  <si>
    <t>Gaines LLC</t>
  </si>
  <si>
    <t>normanjohns@guerra-owens.com</t>
  </si>
  <si>
    <t>9b88BDAbedfDcCA</t>
  </si>
  <si>
    <t>Valentine</t>
  </si>
  <si>
    <t>Norton Group</t>
  </si>
  <si>
    <t>North Karifort</t>
  </si>
  <si>
    <t>001-320-532-7752x9442</t>
  </si>
  <si>
    <t>scott58@yoder-salas.com</t>
  </si>
  <si>
    <t>bA8addb8ABfbEAF</t>
  </si>
  <si>
    <t>Knight, Horn and Reed</t>
  </si>
  <si>
    <t>West Xavier</t>
  </si>
  <si>
    <t>214-956-3703x0855</t>
  </si>
  <si>
    <t>jillthornton@hardin.com</t>
  </si>
  <si>
    <t>e4bcC374C34Dc5f</t>
  </si>
  <si>
    <t>Shepherd, Curtis and Raymond</t>
  </si>
  <si>
    <t>North Nancy</t>
  </si>
  <si>
    <t>001-349-640-4828x07021</t>
  </si>
  <si>
    <t>ryan69@pollard-sanders.com</t>
  </si>
  <si>
    <t>CBdD876cE0A1Feb</t>
  </si>
  <si>
    <t>Atkinson-Bright</t>
  </si>
  <si>
    <t>Hardingmouth</t>
  </si>
  <si>
    <t>782-177-0876</t>
  </si>
  <si>
    <t>zbush@henson-blake.info</t>
  </si>
  <si>
    <t>2414F818FEeb436</t>
  </si>
  <si>
    <t>Ashley-Hurst</t>
  </si>
  <si>
    <t>Port Michealmouth</t>
  </si>
  <si>
    <t>030-995-6291x28689</t>
  </si>
  <si>
    <t>ekey@vance-crosby.info</t>
  </si>
  <si>
    <t>F3f8dDC10aeE59d</t>
  </si>
  <si>
    <t>Gregory, Manning and Mills</t>
  </si>
  <si>
    <t>Lake Sophia</t>
  </si>
  <si>
    <t>(268)143-6855</t>
  </si>
  <si>
    <t>madeline32@harrison.com</t>
  </si>
  <si>
    <t>c36bECE3Ab8fffa</t>
  </si>
  <si>
    <t>Mata, Parsons and Berry</t>
  </si>
  <si>
    <t>South Alyssa</t>
  </si>
  <si>
    <t>(731)659-8988x799</t>
  </si>
  <si>
    <t>haydentran@thompson-dunn.net</t>
  </si>
  <si>
    <t>84cA8Cda4232c01</t>
  </si>
  <si>
    <t>Campbell, Moon and Pacheco</t>
  </si>
  <si>
    <t>Howellview</t>
  </si>
  <si>
    <t>dwilkinson@weeks-bautista.biz</t>
  </si>
  <si>
    <t>eAa38B90Ec3eAf8</t>
  </si>
  <si>
    <t>Bell Group</t>
  </si>
  <si>
    <t>East Aimeeburgh</t>
  </si>
  <si>
    <t>921.186.2150x431</t>
  </si>
  <si>
    <t>brandy94@perez.com</t>
  </si>
  <si>
    <t>a0Ce8E2C0eFA2Ad</t>
  </si>
  <si>
    <t>Turner Inc</t>
  </si>
  <si>
    <t>Lake Marcusborough</t>
  </si>
  <si>
    <t>399-764-5395</t>
  </si>
  <si>
    <t>hayley44@ellis.info</t>
  </si>
  <si>
    <t>C827B1af2A1C576</t>
  </si>
  <si>
    <t>Faulkner-Washington</t>
  </si>
  <si>
    <t>Tommyburgh</t>
  </si>
  <si>
    <t>+1-008-666-3365x5166</t>
  </si>
  <si>
    <t>genebrady@poole.biz</t>
  </si>
  <si>
    <t>1AE3dC9BDDc37Aa</t>
  </si>
  <si>
    <t>Bowman, Small and Morton</t>
  </si>
  <si>
    <t>Josephport</t>
  </si>
  <si>
    <t>001-269-966-5280x725</t>
  </si>
  <si>
    <t>faulknershawna@simmons-pruitt.info</t>
  </si>
  <si>
    <t>51dE6f5a10A9eb0</t>
  </si>
  <si>
    <t>Bean-Hahn</t>
  </si>
  <si>
    <t>Stephenburgh</t>
  </si>
  <si>
    <t>+1-875-245-3183x763</t>
  </si>
  <si>
    <t>carlos62@reid.biz</t>
  </si>
  <si>
    <t>56e8e7f106005d7</t>
  </si>
  <si>
    <t>New Bill</t>
  </si>
  <si>
    <t>001-215-218-1707x707</t>
  </si>
  <si>
    <t>justin89@mcneil.com</t>
  </si>
  <si>
    <t>FBCD2b35ef9BD22</t>
  </si>
  <si>
    <t>Carney-Morales</t>
  </si>
  <si>
    <t>East Wendyborough</t>
  </si>
  <si>
    <t>727.468.5482x1324</t>
  </si>
  <si>
    <t>mcdanielvincent@lamb-tate.net</t>
  </si>
  <si>
    <t>F97B9cdFF3edaeD</t>
  </si>
  <si>
    <t>Cameron-Salinas</t>
  </si>
  <si>
    <t>New Paul</t>
  </si>
  <si>
    <t>(404)361-6049x07973</t>
  </si>
  <si>
    <t>michelenewton@conway.com</t>
  </si>
  <si>
    <t>Eb379529B2C12cc</t>
  </si>
  <si>
    <t>Bean-Madden</t>
  </si>
  <si>
    <t>Jacobsfurt</t>
  </si>
  <si>
    <t>(211)000-9444x8711</t>
  </si>
  <si>
    <t>lwarner@powell.com</t>
  </si>
  <si>
    <t>2f59d3C478e7AE5</t>
  </si>
  <si>
    <t>Christian-Finley</t>
  </si>
  <si>
    <t>Port Gloria</t>
  </si>
  <si>
    <t>097-797-5788x324</t>
  </si>
  <si>
    <t>yolanda31@cordova-york.info</t>
  </si>
  <si>
    <t>1Ddd0d9d13eaABA</t>
  </si>
  <si>
    <t>Martinez and Sons</t>
  </si>
  <si>
    <t>495-666-0987x3154</t>
  </si>
  <si>
    <t>traciebryant@blake.info</t>
  </si>
  <si>
    <t>C067ad7c6fa79e7</t>
  </si>
  <si>
    <t>Serrano Inc</t>
  </si>
  <si>
    <t>South Kaylee</t>
  </si>
  <si>
    <t>(576)054-3835x656</t>
  </si>
  <si>
    <t>tjoyce@mcknight-montes.com</t>
  </si>
  <si>
    <t>CbbC851e4dc35B9</t>
  </si>
  <si>
    <t>Fowler-Goodman</t>
  </si>
  <si>
    <t>Daltonview</t>
  </si>
  <si>
    <t>001-792-784-5969</t>
  </si>
  <si>
    <t>darrell44@le.info</t>
  </si>
  <si>
    <t>cA0FDFe071A4BED</t>
  </si>
  <si>
    <t>Pugh-Snow</t>
  </si>
  <si>
    <t>Graceport</t>
  </si>
  <si>
    <t>mitchellerika@drake.com</t>
  </si>
  <si>
    <t>7a3FF6A4eFd1fAa</t>
  </si>
  <si>
    <t>Cantrell-Mercer</t>
  </si>
  <si>
    <t>Wayneport</t>
  </si>
  <si>
    <t>516-260-6483x35644</t>
  </si>
  <si>
    <t>eric28@benton.com</t>
  </si>
  <si>
    <t>e4bfFBecC356aB3</t>
  </si>
  <si>
    <t>Morales, Lynch and Duarte</t>
  </si>
  <si>
    <t>New Kellyton</t>
  </si>
  <si>
    <t>(671)768-1449x860</t>
  </si>
  <si>
    <t>vburke@gibbs.com</t>
  </si>
  <si>
    <t>A597ef6924af151</t>
  </si>
  <si>
    <t>Choi Group</t>
  </si>
  <si>
    <t>New Jimmy</t>
  </si>
  <si>
    <t>(793)677-2406x636</t>
  </si>
  <si>
    <t>cblackwell@friedman.com</t>
  </si>
  <si>
    <t>DEeEFfD24b1a7d2</t>
  </si>
  <si>
    <t>Bradley-Mcintyre</t>
  </si>
  <si>
    <t>Jackieborough</t>
  </si>
  <si>
    <t>376-057-0171x18774</t>
  </si>
  <si>
    <t>huynhjustin@rowland.com</t>
  </si>
  <si>
    <t>A0DEe53a96fEe4D</t>
  </si>
  <si>
    <t>Rodgers-May</t>
  </si>
  <si>
    <t>Annstad</t>
  </si>
  <si>
    <t>576.434.4376</t>
  </si>
  <si>
    <t>stuart65@briggs.net</t>
  </si>
  <si>
    <t>F899c0eB5F9f113</t>
  </si>
  <si>
    <t>Odonnell Group</t>
  </si>
  <si>
    <t>799.729.8394x2456</t>
  </si>
  <si>
    <t>tomreynolds@pope.com</t>
  </si>
  <si>
    <t>7fcbd93403A7aaa</t>
  </si>
  <si>
    <t>Clayton-Bonilla</t>
  </si>
  <si>
    <t>Darrellburgh</t>
  </si>
  <si>
    <t>+1-912-313-6790x85355</t>
  </si>
  <si>
    <t>dfleming@flowers.com</t>
  </si>
  <si>
    <t>c24C73fe5DA24B1</t>
  </si>
  <si>
    <t>Cantu, Hayden and Le</t>
  </si>
  <si>
    <t>North Cathychester</t>
  </si>
  <si>
    <t>(257)180-0340x0459</t>
  </si>
  <si>
    <t>dannyhunt@strong.com</t>
  </si>
  <si>
    <t>A125eadF077Ce68</t>
  </si>
  <si>
    <t>Silva-Campos</t>
  </si>
  <si>
    <t>Dukeborough</t>
  </si>
  <si>
    <t>(476)997-1087x877</t>
  </si>
  <si>
    <t>terry28@kennedy.info</t>
  </si>
  <si>
    <t>9Aa7ff1Fd79F775</t>
  </si>
  <si>
    <t>Coleman</t>
  </si>
  <si>
    <t>Bean-Bridges</t>
  </si>
  <si>
    <t>New Cameron</t>
  </si>
  <si>
    <t>323-686-8576x17112</t>
  </si>
  <si>
    <t>ugarcia@pace-zimmerman.info</t>
  </si>
  <si>
    <t>60Ba8E9950f91bD</t>
  </si>
  <si>
    <t>Kramer Inc</t>
  </si>
  <si>
    <t>Oneillbury</t>
  </si>
  <si>
    <t>(977)177-7586</t>
  </si>
  <si>
    <t>dleach@chase-charles.com</t>
  </si>
  <si>
    <t>5d8d3eFFC5DF5AE</t>
  </si>
  <si>
    <t>Mclaughlin-Lang</t>
  </si>
  <si>
    <t>Gonzalezchester</t>
  </si>
  <si>
    <t>vhopkins@pittman.org</t>
  </si>
  <si>
    <t>E14daBBEEA2EC9b</t>
  </si>
  <si>
    <t>Patton, Ward and Allen</t>
  </si>
  <si>
    <t>Cooperville</t>
  </si>
  <si>
    <t>246.246.3740x9934</t>
  </si>
  <si>
    <t>patrick44@cortez.biz</t>
  </si>
  <si>
    <t>0280bCcc5AFd3Ae</t>
  </si>
  <si>
    <t>Randolph, Bullock and Garrett</t>
  </si>
  <si>
    <t>Vincenthaven</t>
  </si>
  <si>
    <t>(798)268-7622x40572</t>
  </si>
  <si>
    <t>ryanmiles@middleton-cohen.info</t>
  </si>
  <si>
    <t>47B103d5B5f10F1</t>
  </si>
  <si>
    <t>Russo-Blackwell</t>
  </si>
  <si>
    <t>801.598.8166</t>
  </si>
  <si>
    <t>bnovak@mathews.org</t>
  </si>
  <si>
    <t>839E0EC3d8EcDce</t>
  </si>
  <si>
    <t>Simmons, Colon and Durham</t>
  </si>
  <si>
    <t>Joemouth</t>
  </si>
  <si>
    <t>(085)757-0420</t>
  </si>
  <si>
    <t>lowekarla@campos-preston.com</t>
  </si>
  <si>
    <t>CFfBC4Ea521BcAD</t>
  </si>
  <si>
    <t>House Group</t>
  </si>
  <si>
    <t>Deborahview</t>
  </si>
  <si>
    <t>(745)081-1569x998</t>
  </si>
  <si>
    <t>bianca83@camacho.com</t>
  </si>
  <si>
    <t>a3a06e4ea940A4D</t>
  </si>
  <si>
    <t>Brady-Pierce</t>
  </si>
  <si>
    <t>North Alejandra</t>
  </si>
  <si>
    <t>zcervantes@dennis.com</t>
  </si>
  <si>
    <t>8AE5128FB69f3f1</t>
  </si>
  <si>
    <t>Grimes Ltd</t>
  </si>
  <si>
    <t>Hessmouth</t>
  </si>
  <si>
    <t>(879)605-7498x1357</t>
  </si>
  <si>
    <t>mbrown@callahan-moon.info</t>
  </si>
  <si>
    <t>0c98adECafef27E</t>
  </si>
  <si>
    <t>Werner-Myers</t>
  </si>
  <si>
    <t>Mckenzieview</t>
  </si>
  <si>
    <t>930-242-1249x2899</t>
  </si>
  <si>
    <t>reginald12@stanton-dougherty.com</t>
  </si>
  <si>
    <t>F14e3CBC43d1BCa</t>
  </si>
  <si>
    <t>Mathews, Davies and Alexander</t>
  </si>
  <si>
    <t>Stonetown</t>
  </si>
  <si>
    <t>001-203-894-4087x20208</t>
  </si>
  <si>
    <t>twilliams@conway-lozano.com</t>
  </si>
  <si>
    <t>a74d4b30DFA9047</t>
  </si>
  <si>
    <t>New Lonniebury</t>
  </si>
  <si>
    <t>228.503.7212x9942</t>
  </si>
  <si>
    <t>darrylalvarez@lee.com</t>
  </si>
  <si>
    <t>5f2Cc4aeE7Cb0DF</t>
  </si>
  <si>
    <t>East Yolanda</t>
  </si>
  <si>
    <t>terrellrichard@juarez.org</t>
  </si>
  <si>
    <t>91bB185a8E38A69</t>
  </si>
  <si>
    <t>157-356-6006</t>
  </si>
  <si>
    <t>drollins@humphrey.com</t>
  </si>
  <si>
    <t>1Ec1b1ffE94e3FF</t>
  </si>
  <si>
    <t>Gamble-Kemp</t>
  </si>
  <si>
    <t>New Tabitha</t>
  </si>
  <si>
    <t>841-099-1855</t>
  </si>
  <si>
    <t>quinncarmen@gilbert.com</t>
  </si>
  <si>
    <t>A25cA52DAEAe83F</t>
  </si>
  <si>
    <t>Shepard, Arnold and Berger</t>
  </si>
  <si>
    <t>(587)740-9705x2631</t>
  </si>
  <si>
    <t>rodriguezgordon@ramirez.com</t>
  </si>
  <si>
    <t>449F0b5EC9eb27B</t>
  </si>
  <si>
    <t>Pittman-Garza</t>
  </si>
  <si>
    <t>cspence@oconnor.biz</t>
  </si>
  <si>
    <t>7ed7f67D6180344</t>
  </si>
  <si>
    <t>Berg, Moon and Pacheco</t>
  </si>
  <si>
    <t>North Kristen</t>
  </si>
  <si>
    <t>brandi71@ponce.com</t>
  </si>
  <si>
    <t>a2Cb4f773CfF918</t>
  </si>
  <si>
    <t>Hampton PLC</t>
  </si>
  <si>
    <t>Popemouth</t>
  </si>
  <si>
    <t>702-587-3412x675</t>
  </si>
  <si>
    <t>ogriffith@sharp-brewer.info</t>
  </si>
  <si>
    <t>0ac6F8c5c9aBfe7</t>
  </si>
  <si>
    <t>Reese, Franklin and Wyatt</t>
  </si>
  <si>
    <t>Mackmouth</t>
  </si>
  <si>
    <t>(528)023-2785</t>
  </si>
  <si>
    <t>kelsey90@bryant-olson.com</t>
  </si>
  <si>
    <t>deE9cad3f3F1DCB</t>
  </si>
  <si>
    <t>Lewis, Giles and Orr</t>
  </si>
  <si>
    <t>Tamarafort</t>
  </si>
  <si>
    <t>614-256-1535x0184</t>
  </si>
  <si>
    <t>rivasjoshua@james.info</t>
  </si>
  <si>
    <t>fd98aF1D4F5bd3E</t>
  </si>
  <si>
    <t>Blackburn-Gamble</t>
  </si>
  <si>
    <t>Benjaminstad</t>
  </si>
  <si>
    <t>001-066-043-8275x8962</t>
  </si>
  <si>
    <t>allen00@long.com</t>
  </si>
  <si>
    <t>B32755dEaE3DCc9</t>
  </si>
  <si>
    <t>Rivas-Bruce</t>
  </si>
  <si>
    <t>Robinsonchester</t>
  </si>
  <si>
    <t>nicholasguerrero@woods.com</t>
  </si>
  <si>
    <t>aBb40F04d1F5A0A</t>
  </si>
  <si>
    <t>Galvan Group</t>
  </si>
  <si>
    <t>Moranview</t>
  </si>
  <si>
    <t>349.660.5542</t>
  </si>
  <si>
    <t>jon39@merritt-deleon.net</t>
  </si>
  <si>
    <t>F86dFd5cBA8eC30</t>
  </si>
  <si>
    <t>Doyle, Jones and Raymond</t>
  </si>
  <si>
    <t>Peterston</t>
  </si>
  <si>
    <t>(859)213-9893x0252</t>
  </si>
  <si>
    <t>kaitlyn72@trevino.com</t>
  </si>
  <si>
    <t>92cC1bEA51B1fdA</t>
  </si>
  <si>
    <t>Blair, Hahn and Mcpherson</t>
  </si>
  <si>
    <t>New Eddieport</t>
  </si>
  <si>
    <t>675.506.9832x2301</t>
  </si>
  <si>
    <t>pedrodougherty@ramos.org</t>
  </si>
  <si>
    <t>D5fd4FA7f7fC3Ed</t>
  </si>
  <si>
    <t>Sexton, Glass and Huber</t>
  </si>
  <si>
    <t>Hallville</t>
  </si>
  <si>
    <t>328.867.8174</t>
  </si>
  <si>
    <t>vlittle@villa.com</t>
  </si>
  <si>
    <t>158bD1764f6F5Bf</t>
  </si>
  <si>
    <t>Chang Ltd</t>
  </si>
  <si>
    <t>East Gloria</t>
  </si>
  <si>
    <t>017.604.7569</t>
  </si>
  <si>
    <t>chris20@velez.info</t>
  </si>
  <si>
    <t>bafDF62fA7aCC14</t>
  </si>
  <si>
    <t>Jackson-Bird</t>
  </si>
  <si>
    <t>East Olivia</t>
  </si>
  <si>
    <t>658.999.1489</t>
  </si>
  <si>
    <t>eweeks@hodge-escobar.org</t>
  </si>
  <si>
    <t>190aDec7adE6bCA</t>
  </si>
  <si>
    <t>Krause, Bruce and Downs</t>
  </si>
  <si>
    <t>Adrianville</t>
  </si>
  <si>
    <t>175.652.1032x5105</t>
  </si>
  <si>
    <t>lmckee@copeland.net</t>
  </si>
  <si>
    <t>739dBFac7B049cA</t>
  </si>
  <si>
    <t>Patterson-Griffin</t>
  </si>
  <si>
    <t>Rayborough</t>
  </si>
  <si>
    <t>+1-337-146-2775x05408</t>
  </si>
  <si>
    <t>kerry10@arias.biz</t>
  </si>
  <si>
    <t>2Fa2CC4f2A2FE5F</t>
  </si>
  <si>
    <t>Norman-Bird</t>
  </si>
  <si>
    <t>Port Caleb</t>
  </si>
  <si>
    <t>067.847.9041</t>
  </si>
  <si>
    <t>antonioelliott@williams.com</t>
  </si>
  <si>
    <t>73cfFDD3E3ae027</t>
  </si>
  <si>
    <t>Harvey-Stephens</t>
  </si>
  <si>
    <t>New Cristinabury</t>
  </si>
  <si>
    <t>+1-770-134-9103x126</t>
  </si>
  <si>
    <t>taylor18@dyer-ortega.com</t>
  </si>
  <si>
    <t>ECD4DE3eDBA8ca4</t>
  </si>
  <si>
    <t>Cochran-Mullins</t>
  </si>
  <si>
    <t>North Rileyshire</t>
  </si>
  <si>
    <t>001-523-784-9821x94055</t>
  </si>
  <si>
    <t>jkidd@skinner.net</t>
  </si>
  <si>
    <t>Bc3D2DEfcb4c136</t>
  </si>
  <si>
    <t>Stafford Inc</t>
  </si>
  <si>
    <t>Ginachester</t>
  </si>
  <si>
    <t>766-194-6696x7826</t>
  </si>
  <si>
    <t>rose16@rowe-valenzuela.biz</t>
  </si>
  <si>
    <t>5fD07a2a2c7aFf1</t>
  </si>
  <si>
    <t>Paul-Snyder</t>
  </si>
  <si>
    <t>Mcneilmouth</t>
  </si>
  <si>
    <t>001-054-825-3040</t>
  </si>
  <si>
    <t>robyn25@cortez.com</t>
  </si>
  <si>
    <t>9ADA2BD0Be9D72b</t>
  </si>
  <si>
    <t>Rivera Ltd</t>
  </si>
  <si>
    <t>West Marissa</t>
  </si>
  <si>
    <t>charlenerichardson@singh.com</t>
  </si>
  <si>
    <t>65Dffa81Ba6AAD0</t>
  </si>
  <si>
    <t>Daniel, David and Mullen</t>
  </si>
  <si>
    <t>Transhire</t>
  </si>
  <si>
    <t>+1-246-417-4877x14677</t>
  </si>
  <si>
    <t>kathychang@peterson.com</t>
  </si>
  <si>
    <t>16e7F7b88F77fd2</t>
  </si>
  <si>
    <t>Walsh LLC</t>
  </si>
  <si>
    <t>Lake Anthonyside</t>
  </si>
  <si>
    <t>+1-329-592-0360x702</t>
  </si>
  <si>
    <t>sherribush@sampson-hensley.org</t>
  </si>
  <si>
    <t>d9B98A7D4E6116F</t>
  </si>
  <si>
    <t>Bradford, Harrell and Clark</t>
  </si>
  <si>
    <t>North Lydia</t>
  </si>
  <si>
    <t>565-578-6054x495</t>
  </si>
  <si>
    <t>kristi94@estes-silva.com</t>
  </si>
  <si>
    <t>315Cdbcb5E28FeC</t>
  </si>
  <si>
    <t>Church and Sons</t>
  </si>
  <si>
    <t>981-437-8438x582</t>
  </si>
  <si>
    <t>cdiaz@roth-fry.com</t>
  </si>
  <si>
    <t>a759Da2ad558f3d</t>
  </si>
  <si>
    <t>Lambert-King</t>
  </si>
  <si>
    <t>Irwinport</t>
  </si>
  <si>
    <t>heidimartin@abbott.com</t>
  </si>
  <si>
    <t>aea7dbBe7ebf2aC</t>
  </si>
  <si>
    <t>Klein, Wade and Quinn</t>
  </si>
  <si>
    <t>East Jacobhaven</t>
  </si>
  <si>
    <t>(235)313-0778</t>
  </si>
  <si>
    <t>shahbrett@fry.com</t>
  </si>
  <si>
    <t>Da1cD9f3C6e8b35</t>
  </si>
  <si>
    <t>Barron and Sons</t>
  </si>
  <si>
    <t>West Dawn</t>
  </si>
  <si>
    <t>(930)640-7167</t>
  </si>
  <si>
    <t>tamara13@caldwell.biz</t>
  </si>
  <si>
    <t>aaAc1CD3A0EDE5b</t>
  </si>
  <si>
    <t>Charles-Brock</t>
  </si>
  <si>
    <t>New Victorshire</t>
  </si>
  <si>
    <t>bryanhopkins@webster.com</t>
  </si>
  <si>
    <t>d7f810fBDEcED40</t>
  </si>
  <si>
    <t>Gill, Coleman and Hull</t>
  </si>
  <si>
    <t>Autumnton</t>
  </si>
  <si>
    <t>105.397.7120x149</t>
  </si>
  <si>
    <t>yvance@oneal.com</t>
  </si>
  <si>
    <t>7d899C243b2DEEE</t>
  </si>
  <si>
    <t>Huynh, Decker and Herman</t>
  </si>
  <si>
    <t>Lake Todd</t>
  </si>
  <si>
    <t>249.283.5913x750</t>
  </si>
  <si>
    <t>harold50@pollard.biz</t>
  </si>
  <si>
    <t>E80a2C0b1dcEBDa</t>
  </si>
  <si>
    <t>Guerrero-Morrow</t>
  </si>
  <si>
    <t>West Peggybury</t>
  </si>
  <si>
    <t>298-789-8903x60076</t>
  </si>
  <si>
    <t>rjames@guerrero.com</t>
  </si>
  <si>
    <t>BEF426b11CbC40f</t>
  </si>
  <si>
    <t>Huang LLC</t>
  </si>
  <si>
    <t>Atkinsborough</t>
  </si>
  <si>
    <t>709-834-2839x499</t>
  </si>
  <si>
    <t>upham@richardson-casey.net</t>
  </si>
  <si>
    <t>C2f1aB037aACbA9</t>
  </si>
  <si>
    <t>Shields-Hopkins</t>
  </si>
  <si>
    <t>Monicaland</t>
  </si>
  <si>
    <t>879-336-2474x5861</t>
  </si>
  <si>
    <t>camachokurt@brady-cameron.com</t>
  </si>
  <si>
    <t>D9Fa057693788Bf</t>
  </si>
  <si>
    <t>Austin, Morse and Gonzales</t>
  </si>
  <si>
    <t>Christinaborough</t>
  </si>
  <si>
    <t>+1-954-863-7111x00216</t>
  </si>
  <si>
    <t>saraponce@roberts.com</t>
  </si>
  <si>
    <t>E4E877F2BBCc6bd</t>
  </si>
  <si>
    <t>Stein and Sons</t>
  </si>
  <si>
    <t>Duncanside</t>
  </si>
  <si>
    <t>(284)769-4218</t>
  </si>
  <si>
    <t>tcantrell@mills.com</t>
  </si>
  <si>
    <t>DFD4d99FfC122ad</t>
  </si>
  <si>
    <t>New Leonborough</t>
  </si>
  <si>
    <t>(268)578-0555x993</t>
  </si>
  <si>
    <t>lreeves@sutton.com</t>
  </si>
  <si>
    <t>bD5E2D0D8889B50</t>
  </si>
  <si>
    <t>Debbie</t>
  </si>
  <si>
    <t>Ashley LLC</t>
  </si>
  <si>
    <t>South Feliciaburgh</t>
  </si>
  <si>
    <t>(894)179-4342</t>
  </si>
  <si>
    <t>asalazar@cortez-cowan.com</t>
  </si>
  <si>
    <t>c1A5A2ee14D72d0</t>
  </si>
  <si>
    <t>Santos, Daniel and Mann</t>
  </si>
  <si>
    <t>Kristinport</t>
  </si>
  <si>
    <t>743.125.8171x406</t>
  </si>
  <si>
    <t>hollyflynn@hart.com</t>
  </si>
  <si>
    <t>908Ee0D2FDAf215</t>
  </si>
  <si>
    <t>Mccoy-Fernandez</t>
  </si>
  <si>
    <t>Carrstad</t>
  </si>
  <si>
    <t>702-177-6288x6612</t>
  </si>
  <si>
    <t>lsilva@chaney.org</t>
  </si>
  <si>
    <t>8Cf7EF14d3474a2</t>
  </si>
  <si>
    <t>Stuart Group</t>
  </si>
  <si>
    <t>Ivanton</t>
  </si>
  <si>
    <t>001-536-576-8500x662</t>
  </si>
  <si>
    <t>isandoval@oconnor.com</t>
  </si>
  <si>
    <t>AddDfA1DD8d20dA</t>
  </si>
  <si>
    <t>Tanner LLC</t>
  </si>
  <si>
    <t>Kellybury</t>
  </si>
  <si>
    <t>001-994-610-0215x8669</t>
  </si>
  <si>
    <t>dzamora@horton.org</t>
  </si>
  <si>
    <t>cdbf58F98acA97c</t>
  </si>
  <si>
    <t>Sloan, Hurley and Ramos</t>
  </si>
  <si>
    <t>West Cheyennetown</t>
  </si>
  <si>
    <t>001-873-089-1184x539</t>
  </si>
  <si>
    <t>zhangbrian@hatfield-wright.org</t>
  </si>
  <si>
    <t>12935fa185406E6</t>
  </si>
  <si>
    <t>Palmer, Mayo and Macdonald</t>
  </si>
  <si>
    <t>Bridgesville</t>
  </si>
  <si>
    <t>754.419.8816x073</t>
  </si>
  <si>
    <t>xcummings@case.org</t>
  </si>
  <si>
    <t>DAF3AcBf5Da4c49</t>
  </si>
  <si>
    <t>Shaffer and Sons</t>
  </si>
  <si>
    <t>New Alisonmouth</t>
  </si>
  <si>
    <t>001-404-217-5102x8552</t>
  </si>
  <si>
    <t>porr@gilbert.com</t>
  </si>
  <si>
    <t>5CbFf2DC6231E8E</t>
  </si>
  <si>
    <t>Levy Inc</t>
  </si>
  <si>
    <t>Lake Dillonshire</t>
  </si>
  <si>
    <t>masonmayo@romero-woodward.net</t>
  </si>
  <si>
    <t>Fd76741FdCaAEdd</t>
  </si>
  <si>
    <t>Campbell PLC</t>
  </si>
  <si>
    <t>East Danielstad</t>
  </si>
  <si>
    <t>(775)916-9957</t>
  </si>
  <si>
    <t>colleen37@french.org</t>
  </si>
  <si>
    <t>5F728865fDbA77B</t>
  </si>
  <si>
    <t>Dorsey LLC</t>
  </si>
  <si>
    <t>Marthashire</t>
  </si>
  <si>
    <t>001-330-106-5999x58991</t>
  </si>
  <si>
    <t>mitchellkara@pollard.com</t>
  </si>
  <si>
    <t>f98C65DEBECA3A6</t>
  </si>
  <si>
    <t>Pacheco-Reeves</t>
  </si>
  <si>
    <t>South Eugene</t>
  </si>
  <si>
    <t>762.387.5080x51834</t>
  </si>
  <si>
    <t>lauren63@contreras-mcneil.com</t>
  </si>
  <si>
    <t>fbDeEef2eF2F6Ee</t>
  </si>
  <si>
    <t>Hodge Ltd</t>
  </si>
  <si>
    <t>West Judithville</t>
  </si>
  <si>
    <t>(931)781-0469x1839</t>
  </si>
  <si>
    <t>finleyroy@zhang-osborne.com</t>
  </si>
  <si>
    <t>bCbc0F706fAfF1e</t>
  </si>
  <si>
    <t>Holden-Bonilla</t>
  </si>
  <si>
    <t>East Kristen</t>
  </si>
  <si>
    <t>(368)650-5644x8701</t>
  </si>
  <si>
    <t>dhahn@gilbert-murray.com</t>
  </si>
  <si>
    <t>a3d167a14c934e8</t>
  </si>
  <si>
    <t>Larsen, Gallegos and Ray</t>
  </si>
  <si>
    <t>Keithshire</t>
  </si>
  <si>
    <t>798.718.5041x29254</t>
  </si>
  <si>
    <t>rossrusso@larson.com</t>
  </si>
  <si>
    <t>331e75f2ca2d845</t>
  </si>
  <si>
    <t>Shea LLC</t>
  </si>
  <si>
    <t>Lake Rickeymouth</t>
  </si>
  <si>
    <t>802-763-0187</t>
  </si>
  <si>
    <t>kentmichael@frye.org</t>
  </si>
  <si>
    <t>DEC9679E0F4DDbd</t>
  </si>
  <si>
    <t>Gill-Harding</t>
  </si>
  <si>
    <t>Frankburgh</t>
  </si>
  <si>
    <t>272.069.6850x0322</t>
  </si>
  <si>
    <t>norma21@campos-hurley.com</t>
  </si>
  <si>
    <t>f6Bbe0A7d39fCc2</t>
  </si>
  <si>
    <t>Booker, Mccullough and Bruce</t>
  </si>
  <si>
    <t>Mccoystad</t>
  </si>
  <si>
    <t>998-997-2135</t>
  </si>
  <si>
    <t>loganstephen@travis.com</t>
  </si>
  <si>
    <t>c835eBECa934FBF</t>
  </si>
  <si>
    <t>Rivas Ltd</t>
  </si>
  <si>
    <t>New Rebecca</t>
  </si>
  <si>
    <t>492-675-0101</t>
  </si>
  <si>
    <t>chris52@garcia.com</t>
  </si>
  <si>
    <t>cDe1011281B5a42</t>
  </si>
  <si>
    <t>Haney, Sims and Hansen</t>
  </si>
  <si>
    <t>Carolshire</t>
  </si>
  <si>
    <t>(308)581-3030x88824</t>
  </si>
  <si>
    <t>sabrinakent@weiss.net</t>
  </si>
  <si>
    <t>8E0De29C13421d8</t>
  </si>
  <si>
    <t>Greene, Frederick and Bowman</t>
  </si>
  <si>
    <t>North Shirley</t>
  </si>
  <si>
    <t>001-550-601-1446x207</t>
  </si>
  <si>
    <t>chandlershawn@deleon-stafford.com</t>
  </si>
  <si>
    <t>483b6DC0D4B47Af</t>
  </si>
  <si>
    <t>Solomon-Hood</t>
  </si>
  <si>
    <t>Moniqueborough</t>
  </si>
  <si>
    <t>069-181-3590x99506</t>
  </si>
  <si>
    <t>tbryant@neal-mercado.org</t>
  </si>
  <si>
    <t>AFBd06F16e8DF6f</t>
  </si>
  <si>
    <t>Chan, Simpson and Wiggins</t>
  </si>
  <si>
    <t>South David</t>
  </si>
  <si>
    <t>288.173.6385x5023</t>
  </si>
  <si>
    <t>velasquezray@sloan.com</t>
  </si>
  <si>
    <t>df1fdC7A2b1c42E</t>
  </si>
  <si>
    <t>Tran, Perez and Cohen</t>
  </si>
  <si>
    <t>Isaacbury</t>
  </si>
  <si>
    <t>(030)532-2473</t>
  </si>
  <si>
    <t>jeanette66@reid.net</t>
  </si>
  <si>
    <t>9fDC942618dF0cb</t>
  </si>
  <si>
    <t>Bennett-Vang</t>
  </si>
  <si>
    <t>Shariside</t>
  </si>
  <si>
    <t>+1-669-799-2435x91609</t>
  </si>
  <si>
    <t>chadzhang@hancock.com</t>
  </si>
  <si>
    <t>88aa37c1B5Bb4Cc</t>
  </si>
  <si>
    <t>Wolf, Hobbs and Houston</t>
  </si>
  <si>
    <t>097-355-9437x28801</t>
  </si>
  <si>
    <t>frederickcandice@mata-collins.com</t>
  </si>
  <si>
    <t>45dA5A98f951fEC</t>
  </si>
  <si>
    <t>Bender-Adkins</t>
  </si>
  <si>
    <t>North Kathryn</t>
  </si>
  <si>
    <t>335-966-0841x84066</t>
  </si>
  <si>
    <t>glendaware@barr-pollard.net</t>
  </si>
  <si>
    <t>d8FC702bB32a4ce</t>
  </si>
  <si>
    <t>Calderon, Vaughn and Clay</t>
  </si>
  <si>
    <t>Joannashire</t>
  </si>
  <si>
    <t>898-158-3507x75118</t>
  </si>
  <si>
    <t>kristy66@kramer.net</t>
  </si>
  <si>
    <t>074A2bEbfcA81F7</t>
  </si>
  <si>
    <t>Gross</t>
  </si>
  <si>
    <t>Bautista-Avila</t>
  </si>
  <si>
    <t>Danielstad</t>
  </si>
  <si>
    <t>(779)157-4807x6133</t>
  </si>
  <si>
    <t>willie03@brandt-kline.com</t>
  </si>
  <si>
    <t>C7e53B85809DeA5</t>
  </si>
  <si>
    <t>Floyd, Guzman and Palmer</t>
  </si>
  <si>
    <t>Dennisview</t>
  </si>
  <si>
    <t>371.244.8165</t>
  </si>
  <si>
    <t>cochranbetty@wilkins.com</t>
  </si>
  <si>
    <t>9159EdB73DCC05C</t>
  </si>
  <si>
    <t>Bentley-Camacho</t>
  </si>
  <si>
    <t>Whitneyborough</t>
  </si>
  <si>
    <t>001-727-460-7620x45344</t>
  </si>
  <si>
    <t>cliffordhuff@ferrell-flores.com</t>
  </si>
  <si>
    <t>3428A38dCAf9bdc</t>
  </si>
  <si>
    <t>Delgado Inc</t>
  </si>
  <si>
    <t>Washingtonmouth</t>
  </si>
  <si>
    <t>967-679-1794</t>
  </si>
  <si>
    <t>spencerwilliam@blevins.info</t>
  </si>
  <si>
    <t>CAA9a9DDBdf6Afe</t>
  </si>
  <si>
    <t>Carter-Villa</t>
  </si>
  <si>
    <t>New Triciastad</t>
  </si>
  <si>
    <t>(824)740-2558</t>
  </si>
  <si>
    <t>vincent45@walters.com</t>
  </si>
  <si>
    <t>Df12bAEF5EE5baf</t>
  </si>
  <si>
    <t>Keller-Quinn</t>
  </si>
  <si>
    <t>Port Lori</t>
  </si>
  <si>
    <t>001-908-885-5126</t>
  </si>
  <si>
    <t>gordonabbott@carson-robles.com</t>
  </si>
  <si>
    <t>Fd3e45dA3E9f46B</t>
  </si>
  <si>
    <t>Brown-Hensley</t>
  </si>
  <si>
    <t>West Tashaborough</t>
  </si>
  <si>
    <t>+1-528-305-4978x5200</t>
  </si>
  <si>
    <t>losborn@rhodes.com</t>
  </si>
  <si>
    <t>eEa5BdbbcAACAfd</t>
  </si>
  <si>
    <t>001-264-104-7380x29910</t>
  </si>
  <si>
    <t>conraderika@stark.com</t>
  </si>
  <si>
    <t>8bF0BBB92D9C21A</t>
  </si>
  <si>
    <t>Calhoun</t>
  </si>
  <si>
    <t>Downs LLC</t>
  </si>
  <si>
    <t>South Cesarstad</t>
  </si>
  <si>
    <t>038.990.8999x0426</t>
  </si>
  <si>
    <t>mccoyyolanda@winters-mclaughlin.org</t>
  </si>
  <si>
    <t>de85BF9AE3DfFC5</t>
  </si>
  <si>
    <t>Morgan, Forbes and Flowers</t>
  </si>
  <si>
    <t>New Kevinfort</t>
  </si>
  <si>
    <t>598-752-2598x1467</t>
  </si>
  <si>
    <t>audreycraig@riggs.com</t>
  </si>
  <si>
    <t>Ad6cd7b8dca70B1</t>
  </si>
  <si>
    <t>Todd, Fleming and Donaldson</t>
  </si>
  <si>
    <t>Hornechester</t>
  </si>
  <si>
    <t>+1-512-589-8105x906</t>
  </si>
  <si>
    <t>cathygomez@schmidt.org</t>
  </si>
  <si>
    <t>0aD4b216cedaAf3</t>
  </si>
  <si>
    <t>Perez, Macias and Howard</t>
  </si>
  <si>
    <t>rayhinton@warner.com</t>
  </si>
  <si>
    <t>9EBdb20cb8Df48e</t>
  </si>
  <si>
    <t>Solis and Sons</t>
  </si>
  <si>
    <t>New Brendanview</t>
  </si>
  <si>
    <t>028-060-3168x234</t>
  </si>
  <si>
    <t>blankenshipkatrina@navarro-castaneda.info</t>
  </si>
  <si>
    <t>3b7d4A4aBE478fb</t>
  </si>
  <si>
    <t>Mcknight Group</t>
  </si>
  <si>
    <t>North Kayla</t>
  </si>
  <si>
    <t>001-836-140-3400x591</t>
  </si>
  <si>
    <t>autumn08@richardson.org</t>
  </si>
  <si>
    <t>dE03Ad0E6Ca4aB5</t>
  </si>
  <si>
    <t>Glenn Group</t>
  </si>
  <si>
    <t>Thorntonland</t>
  </si>
  <si>
    <t>(515)552-0218x6175</t>
  </si>
  <si>
    <t>meltonangelica@everett-leonard.net</t>
  </si>
  <si>
    <t>aEdcfa6aB7Aa3b8</t>
  </si>
  <si>
    <t>Kaiser-Bridges</t>
  </si>
  <si>
    <t>Lake Damonfurt</t>
  </si>
  <si>
    <t>001-181-243-2461x8147</t>
  </si>
  <si>
    <t>lauren77@poole.net</t>
  </si>
  <si>
    <t>D0c4cf17fbfEC4a</t>
  </si>
  <si>
    <t>Glass-Hampton</t>
  </si>
  <si>
    <t>Medinachester</t>
  </si>
  <si>
    <t>212-880-3700x6971</t>
  </si>
  <si>
    <t>laceyholloway@weeks.info</t>
  </si>
  <si>
    <t>B45A83DbB9895BA</t>
  </si>
  <si>
    <t>Duarte-Yates</t>
  </si>
  <si>
    <t>North Doris</t>
  </si>
  <si>
    <t>394-872-1061</t>
  </si>
  <si>
    <t>stevenmorris@whitaker.com</t>
  </si>
  <si>
    <t>0b8CfA0897d2C01</t>
  </si>
  <si>
    <t>Mathews LLC</t>
  </si>
  <si>
    <t>West Janice</t>
  </si>
  <si>
    <t>043-877-8798x60483</t>
  </si>
  <si>
    <t>maddenbrooke@garrison.org</t>
  </si>
  <si>
    <t>4Ff30dd4F3e1e80</t>
  </si>
  <si>
    <t>Mcclain, Casey and Little</t>
  </si>
  <si>
    <t>757-444-7658x661</t>
  </si>
  <si>
    <t>gardnerlawrence@austin-barr.com</t>
  </si>
  <si>
    <t>d3bA1550eB3B2AF</t>
  </si>
  <si>
    <t>Lake Angelaton</t>
  </si>
  <si>
    <t>+1-455-218-5326x9932</t>
  </si>
  <si>
    <t>hduran@washington.com</t>
  </si>
  <si>
    <t>75dd96d0CFED490</t>
  </si>
  <si>
    <t>Yu, Decker and Tran</t>
  </si>
  <si>
    <t>afoster@mccann.biz</t>
  </si>
  <si>
    <t>B8ed2bEc1e0b0F8</t>
  </si>
  <si>
    <t>Hawkins, Cisneros and Brock</t>
  </si>
  <si>
    <t>West Gwendolyn</t>
  </si>
  <si>
    <t>846-788-6825x991</t>
  </si>
  <si>
    <t>nichole59@cooley.com</t>
  </si>
  <si>
    <t>FCBEddD51753c3e</t>
  </si>
  <si>
    <t>Steele, Flores and Coffey</t>
  </si>
  <si>
    <t>940.867.1737</t>
  </si>
  <si>
    <t>hfrank@welch-ware.biz</t>
  </si>
  <si>
    <t>4c0c9c8Bde1eAE8</t>
  </si>
  <si>
    <t>Landry Ltd</t>
  </si>
  <si>
    <t>Gregorychester</t>
  </si>
  <si>
    <t>133-278-8473x10568</t>
  </si>
  <si>
    <t>harold01@camacho-whitaker.com</t>
  </si>
  <si>
    <t>CD4b1110Dcf84a2</t>
  </si>
  <si>
    <t>Richard, Schmitt and Crawford</t>
  </si>
  <si>
    <t>Antonioville</t>
  </si>
  <si>
    <t>013-060-9399x67399</t>
  </si>
  <si>
    <t>anna29@conley.com</t>
  </si>
  <si>
    <t>8fC1aAc364ad5cF</t>
  </si>
  <si>
    <t>Vang, Hines and Garrett</t>
  </si>
  <si>
    <t>Fieldsberg</t>
  </si>
  <si>
    <t>883-313-3629</t>
  </si>
  <si>
    <t>enunez@garrett.com</t>
  </si>
  <si>
    <t>AfdEaacBc0C60b3</t>
  </si>
  <si>
    <t>Novak Inc</t>
  </si>
  <si>
    <t>South Samanthachester</t>
  </si>
  <si>
    <t>+1-874-056-6004x68992</t>
  </si>
  <si>
    <t>cherrytim@meadows.com</t>
  </si>
  <si>
    <t>B9a96c6b38BBBA9</t>
  </si>
  <si>
    <t>818-278-6281x232</t>
  </si>
  <si>
    <t>cameron21@dunlap-raymond.com</t>
  </si>
  <si>
    <t>c10FfCFFEF7742c</t>
  </si>
  <si>
    <t>Lozanoport</t>
  </si>
  <si>
    <t>722.499.8016</t>
  </si>
  <si>
    <t>ralphfranklin@barajas.biz</t>
  </si>
  <si>
    <t>D7cc2cedE493D4e</t>
  </si>
  <si>
    <t>Port Connorberg</t>
  </si>
  <si>
    <t>(387)093-5030x019</t>
  </si>
  <si>
    <t>adrian25@wong-nixon.com</t>
  </si>
  <si>
    <t>F4e27C3b71FEbb0</t>
  </si>
  <si>
    <t>Morales, Glover and Dean</t>
  </si>
  <si>
    <t>Charlenemouth</t>
  </si>
  <si>
    <t>+1-739-661-9250x35005</t>
  </si>
  <si>
    <t>yesenia78@ayala.org</t>
  </si>
  <si>
    <t>C9aC017Ce8d80cd</t>
  </si>
  <si>
    <t>Reyes-Mclean</t>
  </si>
  <si>
    <t>Donaldsonmouth</t>
  </si>
  <si>
    <t>960-818-4763</t>
  </si>
  <si>
    <t>erikweiss@bauer-jones.com</t>
  </si>
  <si>
    <t>D4EEa2EF8f1be34</t>
  </si>
  <si>
    <t>Willis-Nash</t>
  </si>
  <si>
    <t>South Kristiemouth</t>
  </si>
  <si>
    <t>648.326.7734x6222</t>
  </si>
  <si>
    <t>shaunbryan@payne.net</t>
  </si>
  <si>
    <t>62B11dfdfca8A7b</t>
  </si>
  <si>
    <t>Bowen, Maldonado and Harper</t>
  </si>
  <si>
    <t>New Timothyfort</t>
  </si>
  <si>
    <t>126-227-2680</t>
  </si>
  <si>
    <t>marquezeileen@robbins-douglas.com</t>
  </si>
  <si>
    <t>4DDd31Be3E1D490</t>
  </si>
  <si>
    <t>Cole LLC</t>
  </si>
  <si>
    <t>East Mistystad</t>
  </si>
  <si>
    <t>deleonruth@best-lin.com</t>
  </si>
  <si>
    <t>4969EC863e45Dc0</t>
  </si>
  <si>
    <t>Rush Ltd</t>
  </si>
  <si>
    <t>East Allisonstad</t>
  </si>
  <si>
    <t>wcook@wyatt.net</t>
  </si>
  <si>
    <t>eD1a22e3e4A2fd1</t>
  </si>
  <si>
    <t>Gallegos, Nichols and Potter</t>
  </si>
  <si>
    <t>Krystalchester</t>
  </si>
  <si>
    <t>290-528-8242x37712</t>
  </si>
  <si>
    <t>xchen@doyle.com</t>
  </si>
  <si>
    <t>4ABC6fDA067D4ef</t>
  </si>
  <si>
    <t>Herrera, Cole and Meza</t>
  </si>
  <si>
    <t>East Carl</t>
  </si>
  <si>
    <t>summersvanessa@jacobs.com</t>
  </si>
  <si>
    <t>3Ab96b4e498ad64</t>
  </si>
  <si>
    <t>East Mackenzie</t>
  </si>
  <si>
    <t>001-753-392-3971x24188</t>
  </si>
  <si>
    <t>swansonspencer@massey.info</t>
  </si>
  <si>
    <t>9E86CF1f1b83C4A</t>
  </si>
  <si>
    <t>Bonilla-Li</t>
  </si>
  <si>
    <t>Kimhaven</t>
  </si>
  <si>
    <t>180.777.2613x89178</t>
  </si>
  <si>
    <t>elliskyle@cervantes.org</t>
  </si>
  <si>
    <t>28aB3a87076A1Fe</t>
  </si>
  <si>
    <t>Flowers, Hurst and Powers</t>
  </si>
  <si>
    <t>Beasleyhaven</t>
  </si>
  <si>
    <t>wellsjoann@wiggins.com</t>
  </si>
  <si>
    <t>59f2ca9Fc663CDb</t>
  </si>
  <si>
    <t>Odom-Conrad</t>
  </si>
  <si>
    <t>(757)093-5050</t>
  </si>
  <si>
    <t>jfischer@mays.org</t>
  </si>
  <si>
    <t>a21F7EBd0DB37AB</t>
  </si>
  <si>
    <t>Lake Melvin</t>
  </si>
  <si>
    <t>001-800-225-6167x140</t>
  </si>
  <si>
    <t>tamipacheco@hays.com</t>
  </si>
  <si>
    <t>DD45d02DF247316</t>
  </si>
  <si>
    <t>Gardner-Mason</t>
  </si>
  <si>
    <t>East Hector</t>
  </si>
  <si>
    <t>618.756.2410x200</t>
  </si>
  <si>
    <t>laurablankenship@wolf.com</t>
  </si>
  <si>
    <t>EA8EBaBCA4F7D41</t>
  </si>
  <si>
    <t>Bauer, Glenn and Rivers</t>
  </si>
  <si>
    <t>Bradchester</t>
  </si>
  <si>
    <t>001-162-735-3672x5682</t>
  </si>
  <si>
    <t>marissasampson@barnes.com</t>
  </si>
  <si>
    <t>FC4F3aa4Da936C9</t>
  </si>
  <si>
    <t>Terry-Durham</t>
  </si>
  <si>
    <t>(745)679-5351</t>
  </si>
  <si>
    <t>kimhill@norman.info</t>
  </si>
  <si>
    <t>B4d02ec0f67FdDd</t>
  </si>
  <si>
    <t>Melendez-Hobbs</t>
  </si>
  <si>
    <t>West Nicholas</t>
  </si>
  <si>
    <t>(940)558-2369x91831</t>
  </si>
  <si>
    <t>drichardson@thompson.net</t>
  </si>
  <si>
    <t>d8467E66bADD70F</t>
  </si>
  <si>
    <t>Mcconnell Group</t>
  </si>
  <si>
    <t>Morsetown</t>
  </si>
  <si>
    <t>+1-589-099-5731x44467</t>
  </si>
  <si>
    <t>youngjennifer@stein.com</t>
  </si>
  <si>
    <t>C6e3c3fdfdafDaa</t>
  </si>
  <si>
    <t>Haney, Hart and Stone</t>
  </si>
  <si>
    <t>East Bettyberg</t>
  </si>
  <si>
    <t>(931)951-4597x6860</t>
  </si>
  <si>
    <t>francisco66@brooks-austin.com</t>
  </si>
  <si>
    <t>bed9aF4B7e23556</t>
  </si>
  <si>
    <t>Giles, Gibbs and Copeland</t>
  </si>
  <si>
    <t>New Elizabethland</t>
  </si>
  <si>
    <t>040.033.6490x7784</t>
  </si>
  <si>
    <t>waltonstacey@porter.com</t>
  </si>
  <si>
    <t>7aD25ca2caA1c37</t>
  </si>
  <si>
    <t>Rowland, Barker and Cruz</t>
  </si>
  <si>
    <t>East Jean</t>
  </si>
  <si>
    <t>741.638.5816x46148</t>
  </si>
  <si>
    <t>leviflynn@barr-myers.biz</t>
  </si>
  <si>
    <t>abb7bA3B8640ceD</t>
  </si>
  <si>
    <t>Poole-Buchanan</t>
  </si>
  <si>
    <t>North Lindafurt</t>
  </si>
  <si>
    <t>001-061-217-1877x97112</t>
  </si>
  <si>
    <t>jacobsondale@rice.com</t>
  </si>
  <si>
    <t>dc5C2cCB0fdF0A9</t>
  </si>
  <si>
    <t>Gardner-Harrington</t>
  </si>
  <si>
    <t>Lake Brandichester</t>
  </si>
  <si>
    <t>367.464.8278</t>
  </si>
  <si>
    <t>levinecollin@esparza.com</t>
  </si>
  <si>
    <t>3e0Ae2c4Ba86f6C</t>
  </si>
  <si>
    <t>Forbes-Riddle</t>
  </si>
  <si>
    <t>Donaldland</t>
  </si>
  <si>
    <t>748-972-7140x8984</t>
  </si>
  <si>
    <t>mary13@gillespie.com</t>
  </si>
  <si>
    <t>ADDAf477e64FAFE</t>
  </si>
  <si>
    <t>Morse, Skinner and Russo</t>
  </si>
  <si>
    <t>Lake Gabriella</t>
  </si>
  <si>
    <t>(589)348-4544x04244</t>
  </si>
  <si>
    <t>parrishjaime@weiss-foley.net</t>
  </si>
  <si>
    <t>4efbCcDAD9F2a7c</t>
  </si>
  <si>
    <t>Kelly, Callahan and Ewing</t>
  </si>
  <si>
    <t>South Jadeborough</t>
  </si>
  <si>
    <t>(598)071-6527x5131</t>
  </si>
  <si>
    <t>kempshelia@hamilton.com</t>
  </si>
  <si>
    <t>ED08EBCFdB2B1fA</t>
  </si>
  <si>
    <t>Gray</t>
  </si>
  <si>
    <t>Small, Hayes and Randolph</t>
  </si>
  <si>
    <t>Wallsfort</t>
  </si>
  <si>
    <t>(402)495-6016x3630</t>
  </si>
  <si>
    <t>taylorcampbell@buck-campbell.com</t>
  </si>
  <si>
    <t>a593bDedD302bd7</t>
  </si>
  <si>
    <t>Glenn-Mcdonald</t>
  </si>
  <si>
    <t>Kirstenburgh</t>
  </si>
  <si>
    <t>001-224-234-3119x8037</t>
  </si>
  <si>
    <t>bescobar@english-mcdowell.net</t>
  </si>
  <si>
    <t>e9a848B5aC0AF49</t>
  </si>
  <si>
    <t>Rodgers-Esparza</t>
  </si>
  <si>
    <t>Sosaside</t>
  </si>
  <si>
    <t>+1-485-221-3970x99426</t>
  </si>
  <si>
    <t>ocastro@dickson.com</t>
  </si>
  <si>
    <t>ff8af69AecCdFCB</t>
  </si>
  <si>
    <t>Taylor, Hanna and Valdez</t>
  </si>
  <si>
    <t>Lynnstad</t>
  </si>
  <si>
    <t>615-445-5255</t>
  </si>
  <si>
    <t>edward96@greene.org</t>
  </si>
  <si>
    <t>bd3EEAd5796C49B</t>
  </si>
  <si>
    <t>Robertson, Harper and Rivas</t>
  </si>
  <si>
    <t>Caseyton</t>
  </si>
  <si>
    <t>001-858-215-2838x95417</t>
  </si>
  <si>
    <t>foxconnie@chaney.info</t>
  </si>
  <si>
    <t>1Dc4A7efc6e6E8e</t>
  </si>
  <si>
    <t>Ramos, Glenn and Esparza</t>
  </si>
  <si>
    <t>Kennethmouth</t>
  </si>
  <si>
    <t>(342)871-9848</t>
  </si>
  <si>
    <t>dawsonbianca@york-hardin.net</t>
  </si>
  <si>
    <t>93603f57EaC25A5</t>
  </si>
  <si>
    <t>Wise-Sanchez</t>
  </si>
  <si>
    <t>West Jennaland</t>
  </si>
  <si>
    <t>(131)363-4286</t>
  </si>
  <si>
    <t>theresa07@roth.biz</t>
  </si>
  <si>
    <t>bdDAe02c37B399E</t>
  </si>
  <si>
    <t>Richards-Underwood</t>
  </si>
  <si>
    <t>New Baileybury</t>
  </si>
  <si>
    <t>393.827.5715x715</t>
  </si>
  <si>
    <t>xhudson@landry.com</t>
  </si>
  <si>
    <t>D2Eb1fdbE8C80fD</t>
  </si>
  <si>
    <t>Mcmillan, Leblanc and Ashley</t>
  </si>
  <si>
    <t>Reedchester</t>
  </si>
  <si>
    <t>101-742-9466</t>
  </si>
  <si>
    <t>teresalambert@maynard.com</t>
  </si>
  <si>
    <t>4bcdb8D6e19134d</t>
  </si>
  <si>
    <t>Mendez, Frazier and Strong</t>
  </si>
  <si>
    <t>North Carrie</t>
  </si>
  <si>
    <t>+1-518-513-8838x0571</t>
  </si>
  <si>
    <t>alisonrobinson@mcconnell.com</t>
  </si>
  <si>
    <t>60aa9c3C25D8cef</t>
  </si>
  <si>
    <t>Case, Bradford and Giles</t>
  </si>
  <si>
    <t>Port Veronica</t>
  </si>
  <si>
    <t>obrady@noble-curtis.com</t>
  </si>
  <si>
    <t>7290EbcB2CD6BC5</t>
  </si>
  <si>
    <t>Burns, Kaiser and Daniels</t>
  </si>
  <si>
    <t>New Stefanie</t>
  </si>
  <si>
    <t>560.336.1443</t>
  </si>
  <si>
    <t>tasha29@campos.com</t>
  </si>
  <si>
    <t>eb3afEc8d5d0997</t>
  </si>
  <si>
    <t>Blair, Huffman and Walter</t>
  </si>
  <si>
    <t>New Charlotte</t>
  </si>
  <si>
    <t>691.843.4376</t>
  </si>
  <si>
    <t>pkidd@goodwin.com</t>
  </si>
  <si>
    <t>6d3d9e8F86679fb</t>
  </si>
  <si>
    <t>East Amandashire</t>
  </si>
  <si>
    <t>660-177-1599</t>
  </si>
  <si>
    <t>edwinkey@benson.com</t>
  </si>
  <si>
    <t>15c065936ddCB8F</t>
  </si>
  <si>
    <t>Ingram LLC</t>
  </si>
  <si>
    <t>Grantberg</t>
  </si>
  <si>
    <t>239.834.6489x99455</t>
  </si>
  <si>
    <t>tristanrubio@villegas-boone.com</t>
  </si>
  <si>
    <t>f8cE6F4B175AbF4</t>
  </si>
  <si>
    <t>Montgomery, Bird and Reid</t>
  </si>
  <si>
    <t>New Lindsey</t>
  </si>
  <si>
    <t>kristinoneal@patrick.com</t>
  </si>
  <si>
    <t>8ea7D0beCDdA164</t>
  </si>
  <si>
    <t>Hart Inc</t>
  </si>
  <si>
    <t>West Pamela</t>
  </si>
  <si>
    <t>001-136-309-9206</t>
  </si>
  <si>
    <t>ibarralaura@le.com</t>
  </si>
  <si>
    <t>Dfff4aCFD064d0d</t>
  </si>
  <si>
    <t>Kirby, West and Escobar</t>
  </si>
  <si>
    <t>Lake Alan</t>
  </si>
  <si>
    <t>834-090-8658x3305</t>
  </si>
  <si>
    <t>robbinsheidi@patrick-hess.info</t>
  </si>
  <si>
    <t>0f7cA420697A5ba</t>
  </si>
  <si>
    <t>Mccoy LLC</t>
  </si>
  <si>
    <t>West Mallory</t>
  </si>
  <si>
    <t>(049)437-6283</t>
  </si>
  <si>
    <t>lestercody@fry-callahan.com</t>
  </si>
  <si>
    <t>FF28abC339BC0aC</t>
  </si>
  <si>
    <t>Henson, Cabrera and Noble</t>
  </si>
  <si>
    <t>Russofurt</t>
  </si>
  <si>
    <t>247-421-3720x66142</t>
  </si>
  <si>
    <t>leonrickey@moran-benson.com</t>
  </si>
  <si>
    <t>e248d5E89BC5Cea</t>
  </si>
  <si>
    <t>Jimenez and Sons</t>
  </si>
  <si>
    <t>(607)550-6938</t>
  </si>
  <si>
    <t>zwalls@kerr.org</t>
  </si>
  <si>
    <t>f8f2FeFbFa8F6C4</t>
  </si>
  <si>
    <t>Boone, Stanley and Booth</t>
  </si>
  <si>
    <t>Lake Nicole</t>
  </si>
  <si>
    <t>001-878-439-4702x58343</t>
  </si>
  <si>
    <t>tatkinson@butler.com</t>
  </si>
  <si>
    <t>4E80b48Ae2f5493</t>
  </si>
  <si>
    <t>Krause-Stanley</t>
  </si>
  <si>
    <t>Lake Aimeeside</t>
  </si>
  <si>
    <t>(468)936-1314</t>
  </si>
  <si>
    <t>kingerica@beck.com</t>
  </si>
  <si>
    <t>a9BF395CFf4A6Aa</t>
  </si>
  <si>
    <t>Davenport, Navarro and Wilson</t>
  </si>
  <si>
    <t>Ronaldton</t>
  </si>
  <si>
    <t>001-116-709-9901x9440</t>
  </si>
  <si>
    <t>parkpreston@brooks.com</t>
  </si>
  <si>
    <t>4Ad8a4dE9eA2Acf</t>
  </si>
  <si>
    <t>Hampton Group</t>
  </si>
  <si>
    <t>Greenetown</t>
  </si>
  <si>
    <t>katrinacain@rivas-dominguez.com</t>
  </si>
  <si>
    <t>eFBAeba28e98be6</t>
  </si>
  <si>
    <t>Blankenship Group</t>
  </si>
  <si>
    <t>Jeffreyfurt</t>
  </si>
  <si>
    <t>001-327-781-9091</t>
  </si>
  <si>
    <t>dalton20@english.com</t>
  </si>
  <si>
    <t>c6FE5B643BBA46C</t>
  </si>
  <si>
    <t>Holmes, Livingston and Rich</t>
  </si>
  <si>
    <t>235.083.5200</t>
  </si>
  <si>
    <t>pamelamcknight@fuller.com</t>
  </si>
  <si>
    <t>4e536CF13ffeecB</t>
  </si>
  <si>
    <t>Bray</t>
  </si>
  <si>
    <t>West Brandon</t>
  </si>
  <si>
    <t>farrellcesar@neal.com</t>
  </si>
  <si>
    <t>b5e7b1D9027c917</t>
  </si>
  <si>
    <t>Velazquez Ltd</t>
  </si>
  <si>
    <t>South Omar</t>
  </si>
  <si>
    <t>(018)636-9053x4801</t>
  </si>
  <si>
    <t>gconrad@david-dixon.com</t>
  </si>
  <si>
    <t>19972eAE7aC45f5</t>
  </si>
  <si>
    <t>Randall-Phillips</t>
  </si>
  <si>
    <t>North Aimeeport</t>
  </si>
  <si>
    <t>023-649-2941</t>
  </si>
  <si>
    <t>brownglenn@delgado-gill.biz</t>
  </si>
  <si>
    <t>7D4bAA40f6b07Ab</t>
  </si>
  <si>
    <t>Peterson-Garcia</t>
  </si>
  <si>
    <t>Phyllishaven</t>
  </si>
  <si>
    <t>001-033-711-0192x5917</t>
  </si>
  <si>
    <t>jchen@meyers.info</t>
  </si>
  <si>
    <t>CD6159B87c480eA</t>
  </si>
  <si>
    <t>Fletcher-Shepherd</t>
  </si>
  <si>
    <t>001-112-015-0641x187</t>
  </si>
  <si>
    <t>pduke@bentley-pittman.com</t>
  </si>
  <si>
    <t>D2F48F2BCD63A28</t>
  </si>
  <si>
    <t>Crane, Atkins and Garrison</t>
  </si>
  <si>
    <t>Madisonborough</t>
  </si>
  <si>
    <t>392-169-9100x0979</t>
  </si>
  <si>
    <t>crogers@humphrey.com</t>
  </si>
  <si>
    <t>02dAf091a8B7a64</t>
  </si>
  <si>
    <t>Gill, Koch and Long</t>
  </si>
  <si>
    <t>New Staciefort</t>
  </si>
  <si>
    <t>001-655-736-1174</t>
  </si>
  <si>
    <t>cassidyking@shelton-mcgee.info</t>
  </si>
  <si>
    <t>4e1fcAbF5bFC0ac</t>
  </si>
  <si>
    <t>Gallegos, Munoz and Rivas</t>
  </si>
  <si>
    <t>Port Kendraville</t>
  </si>
  <si>
    <t>001-976-663-3920</t>
  </si>
  <si>
    <t>logantaylor@villa.org</t>
  </si>
  <si>
    <t>eFBe4a20Cbc40bf</t>
  </si>
  <si>
    <t>Paul LLC</t>
  </si>
  <si>
    <t>Chamberstown</t>
  </si>
  <si>
    <t>625-186-0748x88891</t>
  </si>
  <si>
    <t>baileyerickson@roberson-holt.com</t>
  </si>
  <si>
    <t>e9654eCb1eACe2D</t>
  </si>
  <si>
    <t>Daniel-Schneider</t>
  </si>
  <si>
    <t>Heidifort</t>
  </si>
  <si>
    <t>001-538-022-7121x7957</t>
  </si>
  <si>
    <t>qbray@nguyen-cervantes.com</t>
  </si>
  <si>
    <t>ceBD7E4eC9B8d9d</t>
  </si>
  <si>
    <t>Norrisbury</t>
  </si>
  <si>
    <t>001-145-938-3847x3727</t>
  </si>
  <si>
    <t>greg70@flynn.com</t>
  </si>
  <si>
    <t>dCb7b9aFdfe2C7A</t>
  </si>
  <si>
    <t>Kennedy PLC</t>
  </si>
  <si>
    <t>New James</t>
  </si>
  <si>
    <t>(281)516-7945x6852</t>
  </si>
  <si>
    <t>normanchristina@kirby.biz</t>
  </si>
  <si>
    <t>6AACBD5638e9b11</t>
  </si>
  <si>
    <t>Mccann, Hood and Dodson</t>
  </si>
  <si>
    <t>Port Erinport</t>
  </si>
  <si>
    <t>574-883-2406</t>
  </si>
  <si>
    <t>zimmermanfrank@collier.com</t>
  </si>
  <si>
    <t>fB8A514FFbDF9E2</t>
  </si>
  <si>
    <t>Bradley, Frederick and Zuniga</t>
  </si>
  <si>
    <t>Mathewshaven</t>
  </si>
  <si>
    <t>980-209-1497x324</t>
  </si>
  <si>
    <t>tami74@sexton.com</t>
  </si>
  <si>
    <t>4956159AB4c07eb</t>
  </si>
  <si>
    <t>Gregton</t>
  </si>
  <si>
    <t>001-024-797-3091x7265</t>
  </si>
  <si>
    <t>ninavazquez@conway-durham.com</t>
  </si>
  <si>
    <t>fFBcA2113842Ed9</t>
  </si>
  <si>
    <t>Peters-Ballard</t>
  </si>
  <si>
    <t>Mercedesfurt</t>
  </si>
  <si>
    <t>061-256-5893x17324</t>
  </si>
  <si>
    <t>nporter@ingram.com</t>
  </si>
  <si>
    <t>43D98FDaE31dED1</t>
  </si>
  <si>
    <t>Davis-Flowers</t>
  </si>
  <si>
    <t>Mathisborough</t>
  </si>
  <si>
    <t>ulynn@collier.com</t>
  </si>
  <si>
    <t>ad211Ff2f681dE3</t>
  </si>
  <si>
    <t>Bridges, Sanchez and Booker</t>
  </si>
  <si>
    <t>New Susanburgh</t>
  </si>
  <si>
    <t>rthompson@farrell.com</t>
  </si>
  <si>
    <t>CE9D0E219069CA0</t>
  </si>
  <si>
    <t>Arroyo-Giles</t>
  </si>
  <si>
    <t>Lake Hayley</t>
  </si>
  <si>
    <t>(633)812-8183</t>
  </si>
  <si>
    <t>marilyn25@cardenas.info</t>
  </si>
  <si>
    <t>FDa7e6fbf583eE2</t>
  </si>
  <si>
    <t>Velez-Donovan</t>
  </si>
  <si>
    <t>Christianborough</t>
  </si>
  <si>
    <t>001-308-195-5327x60157</t>
  </si>
  <si>
    <t>watkinson@forbes-tanner.com</t>
  </si>
  <si>
    <t>8bebEEd1A3D8108</t>
  </si>
  <si>
    <t>Washington-Thornton</t>
  </si>
  <si>
    <t>Lake Shawnamouth</t>
  </si>
  <si>
    <t>(045)364-4689x018</t>
  </si>
  <si>
    <t>ana28@griffin.com</t>
  </si>
  <si>
    <t>9c3B1a6E6FBD635</t>
  </si>
  <si>
    <t>Huber LLC</t>
  </si>
  <si>
    <t>Vaughnville</t>
  </si>
  <si>
    <t>(934)098-1299</t>
  </si>
  <si>
    <t>kathrynortega@waller.org</t>
  </si>
  <si>
    <t>abfcEF0c0296BdE</t>
  </si>
  <si>
    <t>Haney Inc</t>
  </si>
  <si>
    <t>East Aprilland</t>
  </si>
  <si>
    <t>001-793-846-9097x3745</t>
  </si>
  <si>
    <t>connerkathryn@church.com</t>
  </si>
  <si>
    <t>2Bb4f01Bcd8A2bA</t>
  </si>
  <si>
    <t>Ball-Reed</t>
  </si>
  <si>
    <t>North Carolineview</t>
  </si>
  <si>
    <t>119.668.9038x954</t>
  </si>
  <si>
    <t>earl93@holmes-mcbride.com</t>
  </si>
  <si>
    <t>8734c8EaAb96ba2</t>
  </si>
  <si>
    <t>Davenport-Arroyo</t>
  </si>
  <si>
    <t>001-803-485-1064x84202</t>
  </si>
  <si>
    <t>lozanodebra@freeman.net</t>
  </si>
  <si>
    <t>bA1BD3DcFE52FE2</t>
  </si>
  <si>
    <t>Odonnell, Monroe and Farley</t>
  </si>
  <si>
    <t>East Robertshire</t>
  </si>
  <si>
    <t>533-465-3222</t>
  </si>
  <si>
    <t>barajasluke@jensen-mays.info</t>
  </si>
  <si>
    <t>3DB5b574A1794FC</t>
  </si>
  <si>
    <t>Rice-Cummings</t>
  </si>
  <si>
    <t>Beasleyland</t>
  </si>
  <si>
    <t>carlaobrien@serrano.com</t>
  </si>
  <si>
    <t>0ab648cc75eE10b</t>
  </si>
  <si>
    <t>Briggs, Fuller and Zhang</t>
  </si>
  <si>
    <t>Wrightfort</t>
  </si>
  <si>
    <t>mackenzievalentine@hamilton-colon.biz</t>
  </si>
  <si>
    <t>339fbf1fe8096D6</t>
  </si>
  <si>
    <t>Horn, Crane and Day</t>
  </si>
  <si>
    <t>East Sonia</t>
  </si>
  <si>
    <t>185.834.5802x084</t>
  </si>
  <si>
    <t>montesdaisy@browning-paul.com</t>
  </si>
  <si>
    <t>C40B69987e863Ad</t>
  </si>
  <si>
    <t>Huynh Inc</t>
  </si>
  <si>
    <t>Claytontown</t>
  </si>
  <si>
    <t>(349)089-2176x281</t>
  </si>
  <si>
    <t>gordon45@miller.com</t>
  </si>
  <si>
    <t>dd8Ee052694021c</t>
  </si>
  <si>
    <t>Weeks-Ponce</t>
  </si>
  <si>
    <t>West Phillipfurt</t>
  </si>
  <si>
    <t>collinpearson@carey.com</t>
  </si>
  <si>
    <t>15CC35C2A5Ca7be</t>
  </si>
  <si>
    <t>Leach-Jarvis</t>
  </si>
  <si>
    <t>Port Stefanie</t>
  </si>
  <si>
    <t>(430)400-6725x98865</t>
  </si>
  <si>
    <t>fsaunders@arellano.net</t>
  </si>
  <si>
    <t>ddbD90f2ea0A438</t>
  </si>
  <si>
    <t>Barrett, Odonnell and Gutierrez</t>
  </si>
  <si>
    <t>Alexstad</t>
  </si>
  <si>
    <t>001-842-453-5736x54189</t>
  </si>
  <si>
    <t>gonzalezkevin@terrell.com</t>
  </si>
  <si>
    <t>F25CebAAB7Ffd0C</t>
  </si>
  <si>
    <t>Montgomery-Herring</t>
  </si>
  <si>
    <t>East Herbertville</t>
  </si>
  <si>
    <t>elijahzhang@adkins.com</t>
  </si>
  <si>
    <t>EAfBF262Df9E2fb</t>
  </si>
  <si>
    <t>Benton and Sons</t>
  </si>
  <si>
    <t>North Danny</t>
  </si>
  <si>
    <t>575.104.9648</t>
  </si>
  <si>
    <t>gavinriggs@maxwell.com</t>
  </si>
  <si>
    <t>F2E6dB05ACb4e51</t>
  </si>
  <si>
    <t>Meadows, Kline and Buckley</t>
  </si>
  <si>
    <t>East Jesse</t>
  </si>
  <si>
    <t>maria83@villanueva-cordova.com</t>
  </si>
  <si>
    <t>dFCce1be917852C</t>
  </si>
  <si>
    <t>Gamble-Eaton</t>
  </si>
  <si>
    <t>South Kristin</t>
  </si>
  <si>
    <t>206.621.4114x2887</t>
  </si>
  <si>
    <t>alejandrabaldwin@boyle.com</t>
  </si>
  <si>
    <t>aBdf3d6c5f2bFd7</t>
  </si>
  <si>
    <t>Solomon-Rose</t>
  </si>
  <si>
    <t>North Lorettamouth</t>
  </si>
  <si>
    <t>338.286.1384x853</t>
  </si>
  <si>
    <t>choover@tran.com</t>
  </si>
  <si>
    <t>82a23D4eC7f3eDC</t>
  </si>
  <si>
    <t>Ali, Crawford and Wise</t>
  </si>
  <si>
    <t>New Miguel</t>
  </si>
  <si>
    <t>(064)884-0944x8729</t>
  </si>
  <si>
    <t>mariogentry@blanchard-lawrence.com</t>
  </si>
  <si>
    <t>eD16DBEbeAc83F1</t>
  </si>
  <si>
    <t>Dougherty-Waller</t>
  </si>
  <si>
    <t>Port Kennethborough</t>
  </si>
  <si>
    <t>001-822-787-7712x49955</t>
  </si>
  <si>
    <t>jeanhatfield@greene.com</t>
  </si>
  <si>
    <t>A5B04E589d5D089</t>
  </si>
  <si>
    <t>Harmon, Haynes and Henson</t>
  </si>
  <si>
    <t>East Shellyshire</t>
  </si>
  <si>
    <t>hholder@boyer.com</t>
  </si>
  <si>
    <t>bAafe856dACBDfA</t>
  </si>
  <si>
    <t>South Kristenland</t>
  </si>
  <si>
    <t>jody12@armstrong.org</t>
  </si>
  <si>
    <t>0Be45bbf5afC2Ef</t>
  </si>
  <si>
    <t>Bender, Miranda and Small</t>
  </si>
  <si>
    <t>Daniellefurt</t>
  </si>
  <si>
    <t>jill58@gallagher.com</t>
  </si>
  <si>
    <t>54FDc1bAdbcD86B</t>
  </si>
  <si>
    <t>Mata Ltd</t>
  </si>
  <si>
    <t>Wallsshire</t>
  </si>
  <si>
    <t>226-014-5721x68105</t>
  </si>
  <si>
    <t>garrisonriley@hester.com</t>
  </si>
  <si>
    <t>2e8e8cC9FE871c2</t>
  </si>
  <si>
    <t>Shannon-Gallagher</t>
  </si>
  <si>
    <t>(262)651-4854x55593</t>
  </si>
  <si>
    <t>miaflores@meyer-harding.com</t>
  </si>
  <si>
    <t>98F44DaEDc6C9eD</t>
  </si>
  <si>
    <t>Anderson, Hebert and Schaefer</t>
  </si>
  <si>
    <t>Parksfurt</t>
  </si>
  <si>
    <t>+1-719-109-8256x99650</t>
  </si>
  <si>
    <t>morganmaldonado@paul.com</t>
  </si>
  <si>
    <t>aD8EDb430973B12</t>
  </si>
  <si>
    <t>Richardson</t>
  </si>
  <si>
    <t>Barr Group</t>
  </si>
  <si>
    <t>Meghanchester</t>
  </si>
  <si>
    <t>845.432.3091</t>
  </si>
  <si>
    <t>glennichols@foley.com</t>
  </si>
  <si>
    <t>c669C312E4D1a91</t>
  </si>
  <si>
    <t>Berger, Hart and Haley</t>
  </si>
  <si>
    <t>East Jenna</t>
  </si>
  <si>
    <t>(543)901-5081x367</t>
  </si>
  <si>
    <t>maurice01@walsh-shaffer.com</t>
  </si>
  <si>
    <t>8b3D1009Aac9d2a</t>
  </si>
  <si>
    <t>Cochran-Silva</t>
  </si>
  <si>
    <t>North Desireemouth</t>
  </si>
  <si>
    <t>459.908.5695</t>
  </si>
  <si>
    <t>iblair@duran.org</t>
  </si>
  <si>
    <t>1bdeAeBc1c98D5F</t>
  </si>
  <si>
    <t>Mayo-Sharp</t>
  </si>
  <si>
    <t>Ashleeville</t>
  </si>
  <si>
    <t>(597)173-9209</t>
  </si>
  <si>
    <t>daniel34@brewer.com</t>
  </si>
  <si>
    <t>9Ce9eCAcAC9DfCB</t>
  </si>
  <si>
    <t>Mccullough and Sons</t>
  </si>
  <si>
    <t>Stevensberg</t>
  </si>
  <si>
    <t>285.149.0810x59514</t>
  </si>
  <si>
    <t>austinsingleton@juarez-austin.com</t>
  </si>
  <si>
    <t>Ea3c220b086Fba5</t>
  </si>
  <si>
    <t>Leon-Briggs</t>
  </si>
  <si>
    <t>Kristinburgh</t>
  </si>
  <si>
    <t>+1-266-506-8638x91747</t>
  </si>
  <si>
    <t>vickie63@newman.com</t>
  </si>
  <si>
    <t>0b093a3564702c2</t>
  </si>
  <si>
    <t>Strong, Todd and Morris</t>
  </si>
  <si>
    <t>South Brittneymouth</t>
  </si>
  <si>
    <t>495.201.5144</t>
  </si>
  <si>
    <t>fowlerbrady@stokes.net</t>
  </si>
  <si>
    <t>0e0B6e8Bd49E5B9</t>
  </si>
  <si>
    <t>Mcintosh-Waller</t>
  </si>
  <si>
    <t>Clarkside</t>
  </si>
  <si>
    <t>carriemckinney@kramer.biz</t>
  </si>
  <si>
    <t>e6ACca7A86Be43e</t>
  </si>
  <si>
    <t>Carrillo Inc</t>
  </si>
  <si>
    <t>North Maureenchester</t>
  </si>
  <si>
    <t>713.577.5638x908</t>
  </si>
  <si>
    <t>gregavery@mayer.info</t>
  </si>
  <si>
    <t>1ADFe8Df3CEE0f4</t>
  </si>
  <si>
    <t>Blanchard, Hawkins and Frye</t>
  </si>
  <si>
    <t>West Lindsey</t>
  </si>
  <si>
    <t>robertroth@craig.info</t>
  </si>
  <si>
    <t>BF2a993e17eda92</t>
  </si>
  <si>
    <t>Andersen Ltd</t>
  </si>
  <si>
    <t>Lake Erin</t>
  </si>
  <si>
    <t>bobby37@juarez-hansen.com</t>
  </si>
  <si>
    <t>BedC837d11cA8FE</t>
  </si>
  <si>
    <t>Haynes-Mills</t>
  </si>
  <si>
    <t>South Mandy</t>
  </si>
  <si>
    <t>001-953-879-8597</t>
  </si>
  <si>
    <t>jeanne87@bolton.org</t>
  </si>
  <si>
    <t>D01D9E2dA5931dA</t>
  </si>
  <si>
    <t>Faulkner, Alexander and Gross</t>
  </si>
  <si>
    <t>Raymondside</t>
  </si>
  <si>
    <t>396-714-4652</t>
  </si>
  <si>
    <t>parker40@taylor-huff.org</t>
  </si>
  <si>
    <t>D4dFeC29Ca7f338</t>
  </si>
  <si>
    <t>Moses, Warren and Mays</t>
  </si>
  <si>
    <t>Eugenemouth</t>
  </si>
  <si>
    <t>001-948-636-4511</t>
  </si>
  <si>
    <t>xroberson@beltran-buck.com</t>
  </si>
  <si>
    <t>D9c3Aec96C173d9</t>
  </si>
  <si>
    <t>Hinton, Tucker and Peterson</t>
  </si>
  <si>
    <t>Kyliehaven</t>
  </si>
  <si>
    <t>(164)987-8507</t>
  </si>
  <si>
    <t>joycenash@west-cobb.com</t>
  </si>
  <si>
    <t>E8F1FB33Eb5cAfd</t>
  </si>
  <si>
    <t>Woods Group</t>
  </si>
  <si>
    <t>South Leroy</t>
  </si>
  <si>
    <t>001-845-258-1736</t>
  </si>
  <si>
    <t>guerrerowanda@marks-campbell.org</t>
  </si>
  <si>
    <t>C200893A8b4De2a</t>
  </si>
  <si>
    <t>Dennis-Castillo</t>
  </si>
  <si>
    <t>West Janiceview</t>
  </si>
  <si>
    <t>286-279-2716</t>
  </si>
  <si>
    <t>gmiranda@bird.com</t>
  </si>
  <si>
    <t>Ad405181e191d0A</t>
  </si>
  <si>
    <t>Huffman, Ho and Donovan</t>
  </si>
  <si>
    <t>West Alan</t>
  </si>
  <si>
    <t>001-001-173-6754x9928</t>
  </si>
  <si>
    <t>christine15@nash.com</t>
  </si>
  <si>
    <t>beF49bdEbEDCe0D</t>
  </si>
  <si>
    <t>Erickson, Jarvis and Harrington</t>
  </si>
  <si>
    <t>Schultzshire</t>
  </si>
  <si>
    <t>254-813-0076</t>
  </si>
  <si>
    <t>loveannette@barrera.org</t>
  </si>
  <si>
    <t>82A64F4BffBC8D0</t>
  </si>
  <si>
    <t>Taylor and Sons</t>
  </si>
  <si>
    <t>Dicksonshire</t>
  </si>
  <si>
    <t>001-606-930-0114x500</t>
  </si>
  <si>
    <t>umoody@sheppard.com</t>
  </si>
  <si>
    <t>7CaeBCA66d8eD1E</t>
  </si>
  <si>
    <t>Washington PLC</t>
  </si>
  <si>
    <t>161.087.5443</t>
  </si>
  <si>
    <t>villalatoya@logan.com</t>
  </si>
  <si>
    <t>D6FdCC7fCC9E0ca</t>
  </si>
  <si>
    <t>Elliott, Nelson and Stephenson</t>
  </si>
  <si>
    <t>Lutzmouth</t>
  </si>
  <si>
    <t>+1-023-036-1316x719</t>
  </si>
  <si>
    <t>umcclain@lee-suarez.com</t>
  </si>
  <si>
    <t>dF1cbA7aCBD6AEA</t>
  </si>
  <si>
    <t>Walton, Eaton and Maynard</t>
  </si>
  <si>
    <t>North Jay</t>
  </si>
  <si>
    <t>291-214-1527</t>
  </si>
  <si>
    <t>bianca92@ali.com</t>
  </si>
  <si>
    <t>EdffAb8aB8faa4c</t>
  </si>
  <si>
    <t>Guzman-Morton</t>
  </si>
  <si>
    <t>Savannahmouth</t>
  </si>
  <si>
    <t>001-700-080-9613x736</t>
  </si>
  <si>
    <t>tammyhouse@harris-townsend.com</t>
  </si>
  <si>
    <t>d25bf3d67AAEA25</t>
  </si>
  <si>
    <t>Cardenas-Suarez</t>
  </si>
  <si>
    <t>(973)666-2797x58876</t>
  </si>
  <si>
    <t>melindafrazier@dixon.com</t>
  </si>
  <si>
    <t>92E817f48CaE609</t>
  </si>
  <si>
    <t>Dorsey-Klein</t>
  </si>
  <si>
    <t>Lake Andre</t>
  </si>
  <si>
    <t>gene05@bird.com</t>
  </si>
  <si>
    <t>4b9aF6CB71243Df</t>
  </si>
  <si>
    <t>Sandoval, Lowery and Dennis</t>
  </si>
  <si>
    <t>New Oscarmouth</t>
  </si>
  <si>
    <t>sierrapage@valdez.com</t>
  </si>
  <si>
    <t>06FF6b2D095973E</t>
  </si>
  <si>
    <t>Ashley-Frederick</t>
  </si>
  <si>
    <t>raven70@zhang.com</t>
  </si>
  <si>
    <t>A26E9C0B78CC166</t>
  </si>
  <si>
    <t>Burton and Sons</t>
  </si>
  <si>
    <t>Beckerbury</t>
  </si>
  <si>
    <t>001-497-719-4346x100</t>
  </si>
  <si>
    <t>jakechapman@yu.com</t>
  </si>
  <si>
    <t>311afdFA8FC4C2f</t>
  </si>
  <si>
    <t>Martinez, Moses and Fletcher</t>
  </si>
  <si>
    <t>Jaredport</t>
  </si>
  <si>
    <t>(876)843-8465x42088</t>
  </si>
  <si>
    <t>pagewayne@bowman.com</t>
  </si>
  <si>
    <t>02a3AfC19Fd1BD3</t>
  </si>
  <si>
    <t>Mack, Harrell and Mcintosh</t>
  </si>
  <si>
    <t>South Ronnieland</t>
  </si>
  <si>
    <t>001-168-216-7693x689</t>
  </si>
  <si>
    <t>fowlerkathleen@swanson-willis.com</t>
  </si>
  <si>
    <t>47875Cdfb9cE5Bc</t>
  </si>
  <si>
    <t>Lawson PLC</t>
  </si>
  <si>
    <t>Dorseyside</t>
  </si>
  <si>
    <t>(465)394-3799x41119</t>
  </si>
  <si>
    <t>makaylaward@steele.org</t>
  </si>
  <si>
    <t>7Bb34dD568Bc1C2</t>
  </si>
  <si>
    <t>Zavala Ltd</t>
  </si>
  <si>
    <t>West Briana</t>
  </si>
  <si>
    <t>001-515-041-9986x405</t>
  </si>
  <si>
    <t>wsteele@olsen.net</t>
  </si>
  <si>
    <t>6e368E9ed580d7F</t>
  </si>
  <si>
    <t>Ramsey-Vang</t>
  </si>
  <si>
    <t>North Brandy</t>
  </si>
  <si>
    <t>462-366-0243x8528</t>
  </si>
  <si>
    <t>sweeneygabriela@hall-riley.com</t>
  </si>
  <si>
    <t>d76A0f8cBa1dEf8</t>
  </si>
  <si>
    <t>Lake Heidistad</t>
  </si>
  <si>
    <t>+1-970-405-8516x6383</t>
  </si>
  <si>
    <t>grimesjenna@tapia.org</t>
  </si>
  <si>
    <t>06dD40FD9d7c8eb</t>
  </si>
  <si>
    <t>Hubbard-Huerta</t>
  </si>
  <si>
    <t>Wolffort</t>
  </si>
  <si>
    <t>(726)780-6194x81882</t>
  </si>
  <si>
    <t>zreeves@park.com</t>
  </si>
  <si>
    <t>4d46b1FFEE7fB2a</t>
  </si>
  <si>
    <t>Mcdowell, Mcdowell and Anderson</t>
  </si>
  <si>
    <t>Lake Meredith</t>
  </si>
  <si>
    <t>001-693-769-1775x08886</t>
  </si>
  <si>
    <t>edwinsutton@lynn.info</t>
  </si>
  <si>
    <t>5fC6bD18ea789Ff</t>
  </si>
  <si>
    <t>Cordova, Pittman and Stanley</t>
  </si>
  <si>
    <t>North Michaela</t>
  </si>
  <si>
    <t>001-224-763-6621x224</t>
  </si>
  <si>
    <t>dconley@drake-maldonado.com</t>
  </si>
  <si>
    <t>aed8e9bFfC0D29A</t>
  </si>
  <si>
    <t>Russellstad</t>
  </si>
  <si>
    <t>+1-290-790-0925x5836</t>
  </si>
  <si>
    <t>rachelcarroll@barajas.com</t>
  </si>
  <si>
    <t>79DF8dB5CBBe6BF</t>
  </si>
  <si>
    <t>Carr, Morton and Vega</t>
  </si>
  <si>
    <t>Rodgerston</t>
  </si>
  <si>
    <t>771.798.6577x68518</t>
  </si>
  <si>
    <t>tcarey@chaney.com</t>
  </si>
  <si>
    <t>EE8de21dE48eE9a</t>
  </si>
  <si>
    <t>Leblanc LLC</t>
  </si>
  <si>
    <t>Earlland</t>
  </si>
  <si>
    <t>(502)160-5697</t>
  </si>
  <si>
    <t>matthewhughes@dalton.com</t>
  </si>
  <si>
    <t>f2BDB1FdA5a7b3e</t>
  </si>
  <si>
    <t>East Susan</t>
  </si>
  <si>
    <t>633-333-2193x1792</t>
  </si>
  <si>
    <t>kaufmankristie@thornton.org</t>
  </si>
  <si>
    <t>740CD79Aa66269a</t>
  </si>
  <si>
    <t>Cook-Hinton</t>
  </si>
  <si>
    <t>Port Madelinefort</t>
  </si>
  <si>
    <t>413.224.1489x5019</t>
  </si>
  <si>
    <t>holdergregg@wolf.info</t>
  </si>
  <si>
    <t>Fe63CCc92DC0CfA</t>
  </si>
  <si>
    <t>Mathews, Howard and Cabrera</t>
  </si>
  <si>
    <t>Hensleyfort</t>
  </si>
  <si>
    <t>(266)351-9916x1501</t>
  </si>
  <si>
    <t>shellywang@sexton.org</t>
  </si>
  <si>
    <t>eadc6aE1Eaaf400</t>
  </si>
  <si>
    <t>Escobar, Briggs and Sloan</t>
  </si>
  <si>
    <t>New Dustin</t>
  </si>
  <si>
    <t>374.646.8095x72267</t>
  </si>
  <si>
    <t>yluna@nash.com</t>
  </si>
  <si>
    <t>87317F5Aa68EE3d</t>
  </si>
  <si>
    <t>Jensen, Walker and Mcguire</t>
  </si>
  <si>
    <t>Woodstown</t>
  </si>
  <si>
    <t>231-048-8784x47938</t>
  </si>
  <si>
    <t>larsonbilly@vang.info</t>
  </si>
  <si>
    <t>0c8eee2Ab5F7bb3</t>
  </si>
  <si>
    <t>Wolf LLC</t>
  </si>
  <si>
    <t>South Sara</t>
  </si>
  <si>
    <t>001-562-793-5313x0436</t>
  </si>
  <si>
    <t>briana98@sampson.com</t>
  </si>
  <si>
    <t>B21940d265A0fCF</t>
  </si>
  <si>
    <t>Becker PLC</t>
  </si>
  <si>
    <t>Savannahfort</t>
  </si>
  <si>
    <t>+1-610-466-1659x76087</t>
  </si>
  <si>
    <t>juarezallen@cox-costa.com</t>
  </si>
  <si>
    <t>ec1C90ee0bc3079</t>
  </si>
  <si>
    <t>Richard, Davila and Smith</t>
  </si>
  <si>
    <t>(517)601-6413</t>
  </si>
  <si>
    <t>penny09@kim.com</t>
  </si>
  <si>
    <t>c43EF0AB54C8D75</t>
  </si>
  <si>
    <t>Hansen-Roberson</t>
  </si>
  <si>
    <t>Lake Lori</t>
  </si>
  <si>
    <t>(191)926-6796</t>
  </si>
  <si>
    <t>laguilar@ingram-fernandez.org</t>
  </si>
  <si>
    <t>40ad7CE6A26508f</t>
  </si>
  <si>
    <t>Greer-Beltran</t>
  </si>
  <si>
    <t>Lawrencechester</t>
  </si>
  <si>
    <t>+1-988-332-6563x3977</t>
  </si>
  <si>
    <t>wdavila@bryan.net</t>
  </si>
  <si>
    <t>bC7bae7bDc0e562</t>
  </si>
  <si>
    <t>Ross-Phelps</t>
  </si>
  <si>
    <t>Crossview</t>
  </si>
  <si>
    <t>003.702.1704</t>
  </si>
  <si>
    <t>abauer@walker.info</t>
  </si>
  <si>
    <t>660DF2Bc128c66e</t>
  </si>
  <si>
    <t>Sullivan LLC</t>
  </si>
  <si>
    <t>(023)709-6994x3354</t>
  </si>
  <si>
    <t>devinwolfe@garrison.info</t>
  </si>
  <si>
    <t>5FaF51c2067c51e</t>
  </si>
  <si>
    <t>Levine-Byrd</t>
  </si>
  <si>
    <t>South Faith</t>
  </si>
  <si>
    <t>(704)944-2693</t>
  </si>
  <si>
    <t>jacquelinepollard@proctor-yoder.com</t>
  </si>
  <si>
    <t>BE2B0535cb0eC6E</t>
  </si>
  <si>
    <t>North Danielletown</t>
  </si>
  <si>
    <t>(748)084-0149</t>
  </si>
  <si>
    <t>alison24@blevins.com</t>
  </si>
  <si>
    <t>2F793FE9F443bDE</t>
  </si>
  <si>
    <t>Lowe-Adams</t>
  </si>
  <si>
    <t>Freemanhaven</t>
  </si>
  <si>
    <t>001-219-060-0846x260</t>
  </si>
  <si>
    <t>aaron25@davis.com</t>
  </si>
  <si>
    <t>59A67Dd23Dd86f6</t>
  </si>
  <si>
    <t>Avery-Fletcher</t>
  </si>
  <si>
    <t>New Patty</t>
  </si>
  <si>
    <t>mollymckenzie@douglas.org</t>
  </si>
  <si>
    <t>F81ABF4F815CE97</t>
  </si>
  <si>
    <t>Kirby-Knapp</t>
  </si>
  <si>
    <t>Mcclainmouth</t>
  </si>
  <si>
    <t>ellisclinton@conley-cisneros.org</t>
  </si>
  <si>
    <t>a8D993bf0eBb1b6</t>
  </si>
  <si>
    <t>Ferguson-Wise</t>
  </si>
  <si>
    <t>Anthonyberg</t>
  </si>
  <si>
    <t>(053)375-8083x62192</t>
  </si>
  <si>
    <t>ggallagher@lowery.com</t>
  </si>
  <si>
    <t>EeDBd0A9dcD303b</t>
  </si>
  <si>
    <t>Holmes, Landry and Riggs</t>
  </si>
  <si>
    <t>001-234-732-1654x6834</t>
  </si>
  <si>
    <t>frhodes@doyle.com</t>
  </si>
  <si>
    <t>Bcd0a33B7cED211</t>
  </si>
  <si>
    <t>Novak, Shepherd and Greene</t>
  </si>
  <si>
    <t>310.657.8977x52670</t>
  </si>
  <si>
    <t>baileycarey@shields.biz</t>
  </si>
  <si>
    <t>D5e5fF1912D7B07</t>
  </si>
  <si>
    <t>Berry and Sons</t>
  </si>
  <si>
    <t>Griffithside</t>
  </si>
  <si>
    <t>096-430-9218x11898</t>
  </si>
  <si>
    <t>rodneylove@randall.com</t>
  </si>
  <si>
    <t>9a4fEca87Ad3B50</t>
  </si>
  <si>
    <t>Price-Henson</t>
  </si>
  <si>
    <t>East Lynn</t>
  </si>
  <si>
    <t>+1-722-508-9914x159</t>
  </si>
  <si>
    <t>krista42@hubbard-clayton.info</t>
  </si>
  <si>
    <t>0a9249e4F568cE5</t>
  </si>
  <si>
    <t>Holt-Mcdowell</t>
  </si>
  <si>
    <t>001-349-301-0595x349</t>
  </si>
  <si>
    <t>cliffordoconnor@alvarez-chandler.com</t>
  </si>
  <si>
    <t>AAC4ceC6DbeA82B</t>
  </si>
  <si>
    <t>Leonard, Mccarty and Garrett</t>
  </si>
  <si>
    <t>North Lindashire</t>
  </si>
  <si>
    <t>001-167-194-6565x018</t>
  </si>
  <si>
    <t>wyatt83@curtis-foster.org</t>
  </si>
  <si>
    <t>edc77AeC737eFE3</t>
  </si>
  <si>
    <t>Singh-Rowe</t>
  </si>
  <si>
    <t>Kirkmouth</t>
  </si>
  <si>
    <t>272.260.9947x31425</t>
  </si>
  <si>
    <t>lorr@duffy.com</t>
  </si>
  <si>
    <t>DEEf3D49A8E6F7F</t>
  </si>
  <si>
    <t>Haney, Mack and Campbell</t>
  </si>
  <si>
    <t>Onealville</t>
  </si>
  <si>
    <t>689-804-8098</t>
  </si>
  <si>
    <t>robertnguyen@christensen.org</t>
  </si>
  <si>
    <t>e252dFf95Ed3bE0</t>
  </si>
  <si>
    <t>Kaufman PLC</t>
  </si>
  <si>
    <t>South Alfredborough</t>
  </si>
  <si>
    <t>(155)490-1747</t>
  </si>
  <si>
    <t>hobbslatoya@garcia.net</t>
  </si>
  <si>
    <t>559373cB858Db92</t>
  </si>
  <si>
    <t>Hughes, Townsend and Bailey</t>
  </si>
  <si>
    <t>North Shelly</t>
  </si>
  <si>
    <t>+1-152-422-2850x04770</t>
  </si>
  <si>
    <t>darrylbradley@bruce.info</t>
  </si>
  <si>
    <t>fF532C168cCEE1a</t>
  </si>
  <si>
    <t>Mcdaniel</t>
  </si>
  <si>
    <t>Page-Preston</t>
  </si>
  <si>
    <t>Mckinneychester</t>
  </si>
  <si>
    <t>+1-703-832-9765x90636</t>
  </si>
  <si>
    <t>kgreer@cordova-santos.biz</t>
  </si>
  <si>
    <t>55DC829439Aea2D</t>
  </si>
  <si>
    <t>Francis, Leonard and Dillon</t>
  </si>
  <si>
    <t>Paigemouth</t>
  </si>
  <si>
    <t>378-707-0566x57206</t>
  </si>
  <si>
    <t>kgalloway@haynes-skinner.com</t>
  </si>
  <si>
    <t>e30688Ea00183B8</t>
  </si>
  <si>
    <t>Hays, Ward and Huffman</t>
  </si>
  <si>
    <t>Carlosburgh</t>
  </si>
  <si>
    <t>+1-161-068-1953x14267</t>
  </si>
  <si>
    <t>meaganpineda@carlson-calderon.biz</t>
  </si>
  <si>
    <t>E3A8D64245dD7f7</t>
  </si>
  <si>
    <t>Torres-Whitaker</t>
  </si>
  <si>
    <t>East Erikafort</t>
  </si>
  <si>
    <t>089.808.8881x2643</t>
  </si>
  <si>
    <t>preston37@campbell-cunningham.com</t>
  </si>
  <si>
    <t>02fDdc0C20d0FE8</t>
  </si>
  <si>
    <t>Holder Ltd</t>
  </si>
  <si>
    <t>Lake Norman</t>
  </si>
  <si>
    <t>287-878-1624</t>
  </si>
  <si>
    <t>gomezmichaela@raymond.com</t>
  </si>
  <si>
    <t>4AbF920ee97fC80</t>
  </si>
  <si>
    <t>Port Shaun</t>
  </si>
  <si>
    <t>207.975.8515x18474</t>
  </si>
  <si>
    <t>holly82@andrews.com</t>
  </si>
  <si>
    <t>183882Ad5ab29Ea</t>
  </si>
  <si>
    <t>Robertson Group</t>
  </si>
  <si>
    <t>North Randall</t>
  </si>
  <si>
    <t>+1-968-113-7344x108</t>
  </si>
  <si>
    <t>regina02@lutz-lowery.com</t>
  </si>
  <si>
    <t>4cAAecCc469aaE9</t>
  </si>
  <si>
    <t>Sawyer and Sons</t>
  </si>
  <si>
    <t>West Kirsten</t>
  </si>
  <si>
    <t>kristenmurillo@serrano.com</t>
  </si>
  <si>
    <t>BF36aD39120af56</t>
  </si>
  <si>
    <t>Baker and Sons</t>
  </si>
  <si>
    <t>Lake Marilynhaven</t>
  </si>
  <si>
    <t>001-679-544-5482x07009</t>
  </si>
  <si>
    <t>thomascox@anthony-webster.com</t>
  </si>
  <si>
    <t>5bFeE01a9b4ff84</t>
  </si>
  <si>
    <t>Hooper, Wu and Ramos</t>
  </si>
  <si>
    <t>Woodsshire</t>
  </si>
  <si>
    <t>022-290-9533</t>
  </si>
  <si>
    <t>sheryldiaz@thomas-fisher.com</t>
  </si>
  <si>
    <t>1C2Af41c9b5Cce5</t>
  </si>
  <si>
    <t>Gilbert-Swanson</t>
  </si>
  <si>
    <t>West Mercedesmouth</t>
  </si>
  <si>
    <t>boyerjohnathan@morse.info</t>
  </si>
  <si>
    <t>82cdf4E6ABF892F</t>
  </si>
  <si>
    <t>Moore-Small</t>
  </si>
  <si>
    <t>West Shelia</t>
  </si>
  <si>
    <t>+1-456-524-6392x566</t>
  </si>
  <si>
    <t>marcia97@mcfarland-moore.com</t>
  </si>
  <si>
    <t>3c01fDbA14fef00</t>
  </si>
  <si>
    <t>Kemp Ltd</t>
  </si>
  <si>
    <t>East Marco</t>
  </si>
  <si>
    <t>diaztara@knapp-michael.biz</t>
  </si>
  <si>
    <t>4fc78eBbE025ffa</t>
  </si>
  <si>
    <t>Oconnell Group</t>
  </si>
  <si>
    <t>South Kirstenchester</t>
  </si>
  <si>
    <t>314-973-4524x869</t>
  </si>
  <si>
    <t>cassidy32@wells.com</t>
  </si>
  <si>
    <t>7cE3A8cAe5D6196</t>
  </si>
  <si>
    <t>Carr, Cobb and Melendez</t>
  </si>
  <si>
    <t>Georgeland</t>
  </si>
  <si>
    <t>001-261-868-1207x454</t>
  </si>
  <si>
    <t>shirley59@sparks-waller.com</t>
  </si>
  <si>
    <t>c0B79A6A4f1bD46</t>
  </si>
  <si>
    <t>Simpson LLC</t>
  </si>
  <si>
    <t>East Alice</t>
  </si>
  <si>
    <t>720-965-2086x8830</t>
  </si>
  <si>
    <t>jessicarivas@rasmussen-flynn.com</t>
  </si>
  <si>
    <t>543B060D55adf9A</t>
  </si>
  <si>
    <t>Miller Group</t>
  </si>
  <si>
    <t>Shawnaview</t>
  </si>
  <si>
    <t>(663)576-4966x992</t>
  </si>
  <si>
    <t>corypayne@conway.net</t>
  </si>
  <si>
    <t>f0d9CaAb9d8cfbe</t>
  </si>
  <si>
    <t>Flores-Scott</t>
  </si>
  <si>
    <t>West Isaiah</t>
  </si>
  <si>
    <t>+1-078-800-5568x2810</t>
  </si>
  <si>
    <t>raybrandt@meyer.info</t>
  </si>
  <si>
    <t>Aa7F96BAfa82C24</t>
  </si>
  <si>
    <t>Knapp-Riley</t>
  </si>
  <si>
    <t>Santosmouth</t>
  </si>
  <si>
    <t>668.755.3655</t>
  </si>
  <si>
    <t>kaylanelson@lucas.com</t>
  </si>
  <si>
    <t>EbaE5b543ECEB18</t>
  </si>
  <si>
    <t>Durham-Lamb</t>
  </si>
  <si>
    <t>West Tonya</t>
  </si>
  <si>
    <t>(301)417-6480x626</t>
  </si>
  <si>
    <t>martinweber@berry.biz</t>
  </si>
  <si>
    <t>7dB8051b3A78DCE</t>
  </si>
  <si>
    <t>Adams Ltd</t>
  </si>
  <si>
    <t>Port Sheila</t>
  </si>
  <si>
    <t>367.622.2446x93124</t>
  </si>
  <si>
    <t>cbaker@george-mullins.com</t>
  </si>
  <si>
    <t>C9F2caEBbD5d353</t>
  </si>
  <si>
    <t>Parsons Inc</t>
  </si>
  <si>
    <t>East Isaac</t>
  </si>
  <si>
    <t>001-202-559-2980x597</t>
  </si>
  <si>
    <t>mckenziewinters@marshall.org</t>
  </si>
  <si>
    <t>6a7f5CCaBc6D76f</t>
  </si>
  <si>
    <t>Mendoza Inc</t>
  </si>
  <si>
    <t>Hesterborough</t>
  </si>
  <si>
    <t>353.686.7557x32460</t>
  </si>
  <si>
    <t>jamie79@dalton-byrd.com</t>
  </si>
  <si>
    <t>1C2EB2EbF185cB4</t>
  </si>
  <si>
    <t>Cooke Group</t>
  </si>
  <si>
    <t>New Briannaview</t>
  </si>
  <si>
    <t>001-883-608-5731x81952</t>
  </si>
  <si>
    <t>mstanton@hines-weeks.com</t>
  </si>
  <si>
    <t>D4ADa8AE89aeaCC</t>
  </si>
  <si>
    <t>Jordan, David and Huff</t>
  </si>
  <si>
    <t>Randyport</t>
  </si>
  <si>
    <t>001-128-187-7274x597</t>
  </si>
  <si>
    <t>makayla49@branch.net</t>
  </si>
  <si>
    <t>2b6d11f4b7317Df</t>
  </si>
  <si>
    <t>Daniels, Brown and Chen</t>
  </si>
  <si>
    <t>Paceview</t>
  </si>
  <si>
    <t>001-493-878-3213x96767</t>
  </si>
  <si>
    <t>gwendolyn12@stevenson.org</t>
  </si>
  <si>
    <t>2Beb599f07c40c8</t>
  </si>
  <si>
    <t>Raymond, Martin and Cordova</t>
  </si>
  <si>
    <t>Andreaton</t>
  </si>
  <si>
    <t>001-506-725-0139x6153</t>
  </si>
  <si>
    <t>alishasalazar@kent.info</t>
  </si>
  <si>
    <t>A52a2d0FC786Aca</t>
  </si>
  <si>
    <t>Vazquez, Reilly and Costa</t>
  </si>
  <si>
    <t>Tanyastad</t>
  </si>
  <si>
    <t>784-388-3248</t>
  </si>
  <si>
    <t>keithhaley@hays.com</t>
  </si>
  <si>
    <t>1E1DFC8A775AB6D</t>
  </si>
  <si>
    <t>Maxwell-Warren</t>
  </si>
  <si>
    <t>171.653.5756</t>
  </si>
  <si>
    <t>grayelizabeth@fernandez.com</t>
  </si>
  <si>
    <t>fCe7Ef600b7ab06</t>
  </si>
  <si>
    <t>Long PLC</t>
  </si>
  <si>
    <t>(896)579-6572x13914</t>
  </si>
  <si>
    <t>dunnjohnny@pearson.com</t>
  </si>
  <si>
    <t>B1AF8BF3CFb0BdB</t>
  </si>
  <si>
    <t>Schroeder PLC</t>
  </si>
  <si>
    <t>+1-384-017-1134x6171</t>
  </si>
  <si>
    <t>leonardterry@mclaughlin-ayers.com</t>
  </si>
  <si>
    <t>b4B2abaf4fd5ddf</t>
  </si>
  <si>
    <t>Robinson, Robertson and Chandler</t>
  </si>
  <si>
    <t>Mayofurt</t>
  </si>
  <si>
    <t>(521)398-3355</t>
  </si>
  <si>
    <t>anitaortega@mcneil.net</t>
  </si>
  <si>
    <t>3E8cB14d57cC7cE</t>
  </si>
  <si>
    <t>Moses, Griffith and Sloan</t>
  </si>
  <si>
    <t>South Clifford</t>
  </si>
  <si>
    <t>+1-691-935-7195x3163</t>
  </si>
  <si>
    <t>jeffrice@mcmillan.com</t>
  </si>
  <si>
    <t>a9a5CaEeC0e3ADe</t>
  </si>
  <si>
    <t>Harvey PLC</t>
  </si>
  <si>
    <t>537-680-9558x80246</t>
  </si>
  <si>
    <t>pollardmallory@prince.com</t>
  </si>
  <si>
    <t>0862b8DfEEb3aCB</t>
  </si>
  <si>
    <t>Reeves-Burns</t>
  </si>
  <si>
    <t>Perkinstown</t>
  </si>
  <si>
    <t>153-300-0875x64055</t>
  </si>
  <si>
    <t>pamela03@barr.info</t>
  </si>
  <si>
    <t>7bCbCA94DaaB44a</t>
  </si>
  <si>
    <t>Arnold, Price and Shaw</t>
  </si>
  <si>
    <t>Glennside</t>
  </si>
  <si>
    <t>001-965-734-8068</t>
  </si>
  <si>
    <t>ewingjaime@erickson.com</t>
  </si>
  <si>
    <t>3EFf74fCE09e7de</t>
  </si>
  <si>
    <t>Copeland, Montgomery and Ware</t>
  </si>
  <si>
    <t>North Jacksonland</t>
  </si>
  <si>
    <t>031.395.5571x4612</t>
  </si>
  <si>
    <t>zlara@koch-fields.net</t>
  </si>
  <si>
    <t>88ECA96ad4FFC51</t>
  </si>
  <si>
    <t>Steele-Ramirez</t>
  </si>
  <si>
    <t>North Luis</t>
  </si>
  <si>
    <t>641-612-1038</t>
  </si>
  <si>
    <t>fernandowalters@ellis.com</t>
  </si>
  <si>
    <t>fFC18d58DbBaA83</t>
  </si>
  <si>
    <t>Cohen, Hoover and Tapia</t>
  </si>
  <si>
    <t>Krausehaven</t>
  </si>
  <si>
    <t>+1-536-175-6527x1610</t>
  </si>
  <si>
    <t>zgarner@kennedy-key.com</t>
  </si>
  <si>
    <t>25BC6Fc50f31a48</t>
  </si>
  <si>
    <t>Sharp-Ball</t>
  </si>
  <si>
    <t>Port Kyliebury</t>
  </si>
  <si>
    <t>(114)723-7389x4250</t>
  </si>
  <si>
    <t>sawyercarl@gibson.com</t>
  </si>
  <si>
    <t>E3c05b34cCD3b1b</t>
  </si>
  <si>
    <t>French, Bradley and Rodriguez</t>
  </si>
  <si>
    <t>South Nicole</t>
  </si>
  <si>
    <t>(485)160-2080x02024</t>
  </si>
  <si>
    <t>tony63@murillo-bass.com</t>
  </si>
  <si>
    <t>D205c557ccD3Cca</t>
  </si>
  <si>
    <t>Ellis-Hinton</t>
  </si>
  <si>
    <t>Priscillabury</t>
  </si>
  <si>
    <t>756.373.8446x85575</t>
  </si>
  <si>
    <t>hardinglawrence@howe.biz</t>
  </si>
  <si>
    <t>F64AAdc1BCD1CE0</t>
  </si>
  <si>
    <t>Davies, Cochran and Hopkins</t>
  </si>
  <si>
    <t>South Karina</t>
  </si>
  <si>
    <t>652-162-9875</t>
  </si>
  <si>
    <t>patricialevy@strong.net</t>
  </si>
  <si>
    <t>d7cB19c374Dbadd</t>
  </si>
  <si>
    <t>Porter-Sweeney</t>
  </si>
  <si>
    <t>East Bryanshire</t>
  </si>
  <si>
    <t>ekey@bolton-summers.com</t>
  </si>
  <si>
    <t>3EeA72C861AA184</t>
  </si>
  <si>
    <t>Hale LLC</t>
  </si>
  <si>
    <t>Aguirrebury</t>
  </si>
  <si>
    <t>026.300.9604x49372</t>
  </si>
  <si>
    <t>joneslauren@cameron-hensley.com</t>
  </si>
  <si>
    <t>F4dCAF3CA0B9aA2</t>
  </si>
  <si>
    <t>Bates, Kirby and Farrell</t>
  </si>
  <si>
    <t>East Kaylee</t>
  </si>
  <si>
    <t>wnavarro@andersen.com</t>
  </si>
  <si>
    <t>541DecE8dD47E54</t>
  </si>
  <si>
    <t>Cowan LLC</t>
  </si>
  <si>
    <t>(560)596-3970</t>
  </si>
  <si>
    <t>oburnett@sellers.com</t>
  </si>
  <si>
    <t>d9e413aC4aa8FC0</t>
  </si>
  <si>
    <t>Ware, Grimes and Hamilton</t>
  </si>
  <si>
    <t>Lake Oscarfort</t>
  </si>
  <si>
    <t>512-279-3608x02985</t>
  </si>
  <si>
    <t>mitchellshort@bartlett.com</t>
  </si>
  <si>
    <t>96F3Dfc1E9E55bf</t>
  </si>
  <si>
    <t>Bean and Sons</t>
  </si>
  <si>
    <t>Danafort</t>
  </si>
  <si>
    <t>(312)860-3868</t>
  </si>
  <si>
    <t>jerry33@daniels.com</t>
  </si>
  <si>
    <t>AbABC1C8d9dF261</t>
  </si>
  <si>
    <t>Novak, Savage and Hancock</t>
  </si>
  <si>
    <t>Boyleland</t>
  </si>
  <si>
    <t>001-784-624-6421x979</t>
  </si>
  <si>
    <t>cheyennewood@mccarthy.com</t>
  </si>
  <si>
    <t>c0eB065Cc6f2bC9</t>
  </si>
  <si>
    <t>Williamson-Kramer</t>
  </si>
  <si>
    <t>Gallaghershire</t>
  </si>
  <si>
    <t>+1-117-559-1913x95970</t>
  </si>
  <si>
    <t>barrettsierra@nguyen.com</t>
  </si>
  <si>
    <t>aEdAAbcf77908A8</t>
  </si>
  <si>
    <t>Daniel-Ford</t>
  </si>
  <si>
    <t>Danielsborough</t>
  </si>
  <si>
    <t>alishawoodward@osborn.biz</t>
  </si>
  <si>
    <t>5395644DFf80DE9</t>
  </si>
  <si>
    <t>Hanson-Randall</t>
  </si>
  <si>
    <t>South Bethfurt</t>
  </si>
  <si>
    <t>547.680.7630</t>
  </si>
  <si>
    <t>newtonemma@hendricks.com</t>
  </si>
  <si>
    <t>a5aAb4a242a01e1</t>
  </si>
  <si>
    <t>Caldwell, Wilkinson and Schneider</t>
  </si>
  <si>
    <t>Lucaschester</t>
  </si>
  <si>
    <t>bherrera@cruz.com</t>
  </si>
  <si>
    <t>0D6C9D499BbD0dF</t>
  </si>
  <si>
    <t>Tanner Ltd</t>
  </si>
  <si>
    <t>West Chadfurt</t>
  </si>
  <si>
    <t>(811)626-2151x3994</t>
  </si>
  <si>
    <t>belindabenitez@camacho-small.info</t>
  </si>
  <si>
    <t>4F1c6bA9Ded6D33</t>
  </si>
  <si>
    <t>Mckinney-Humphrey</t>
  </si>
  <si>
    <t>Hoovermouth</t>
  </si>
  <si>
    <t>+1-437-477-6649x4282</t>
  </si>
  <si>
    <t>michelecarney@norris.biz</t>
  </si>
  <si>
    <t>fE0Cb4D3FB26dB3</t>
  </si>
  <si>
    <t>Rojas-Huerta</t>
  </si>
  <si>
    <t>Stanleymouth</t>
  </si>
  <si>
    <t>(281)304-6829</t>
  </si>
  <si>
    <t>parkermullins@riley-perkins.com</t>
  </si>
  <si>
    <t>94EEdA87cf6e26C</t>
  </si>
  <si>
    <t>Glass, French and Marshall</t>
  </si>
  <si>
    <t>Wigginsland</t>
  </si>
  <si>
    <t>098.220.8579x396</t>
  </si>
  <si>
    <t>wcummings@robinson.com</t>
  </si>
  <si>
    <t>87fECaD534afB98</t>
  </si>
  <si>
    <t>Whitney PLC</t>
  </si>
  <si>
    <t>New Summer</t>
  </si>
  <si>
    <t>melendezemma@richardson-wagner.net</t>
  </si>
  <si>
    <t>6C86aE28E42f652</t>
  </si>
  <si>
    <t>Bright, Foster and Mitchell</t>
  </si>
  <si>
    <t>Connershire</t>
  </si>
  <si>
    <t>gmiles@mccarty-burgess.com</t>
  </si>
  <si>
    <t>05d930eBbfaEaDa</t>
  </si>
  <si>
    <t>Weber, Adkins and Zavala</t>
  </si>
  <si>
    <t>North Dakota</t>
  </si>
  <si>
    <t>260-888-8420</t>
  </si>
  <si>
    <t>xnash@norton.com</t>
  </si>
  <si>
    <t>Ca1e0560c25dD4f</t>
  </si>
  <si>
    <t>Sullivan-Luna</t>
  </si>
  <si>
    <t>South Mathew</t>
  </si>
  <si>
    <t>612.064.5693x805</t>
  </si>
  <si>
    <t>laurieleblanc@floyd.com</t>
  </si>
  <si>
    <t>deEc6F22C34F6c6</t>
  </si>
  <si>
    <t>Heath PLC</t>
  </si>
  <si>
    <t>Meaganport</t>
  </si>
  <si>
    <t>(713)120-3469x5609</t>
  </si>
  <si>
    <t>debrahenry@cordova-soto.biz</t>
  </si>
  <si>
    <t>BC4E5ded790cf5B</t>
  </si>
  <si>
    <t>Matthews, Medina and Fowler</t>
  </si>
  <si>
    <t>West Hunterchester</t>
  </si>
  <si>
    <t>(539)846-0835</t>
  </si>
  <si>
    <t>osanders@trevino-mora.com</t>
  </si>
  <si>
    <t>bF503ab93AcaccF</t>
  </si>
  <si>
    <t>Riggs-Noble</t>
  </si>
  <si>
    <t>Port Kristin</t>
  </si>
  <si>
    <t>(180)531-2242x371</t>
  </si>
  <si>
    <t>michaelteresa@wheeler-patel.com</t>
  </si>
  <si>
    <t>FA1BAa4BabCD83A</t>
  </si>
  <si>
    <t>Abbott-Pena</t>
  </si>
  <si>
    <t>Boothfort</t>
  </si>
  <si>
    <t>884.384.2903x23861</t>
  </si>
  <si>
    <t>michele72@garrett.org</t>
  </si>
  <si>
    <t>bC2bD22Bc0A41A9</t>
  </si>
  <si>
    <t>Burgess, Dunlap and Browning</t>
  </si>
  <si>
    <t>North Shane</t>
  </si>
  <si>
    <t>656-126-7518x99527</t>
  </si>
  <si>
    <t>jamesyvette@raymond.org</t>
  </si>
  <si>
    <t>56fa5757b60BDEd</t>
  </si>
  <si>
    <t>Hull-Harding</t>
  </si>
  <si>
    <t>West Shari</t>
  </si>
  <si>
    <t>001-925-480-9980</t>
  </si>
  <si>
    <t>walkerbobby@chandler.com</t>
  </si>
  <si>
    <t>Ac0edeD9D6d5e0A</t>
  </si>
  <si>
    <t>Blankenship, Mcdowell and Hayden</t>
  </si>
  <si>
    <t>Jeffreyside</t>
  </si>
  <si>
    <t>(921)701-6557</t>
  </si>
  <si>
    <t>heidi97@morgan.com</t>
  </si>
  <si>
    <t>4C5A831c3fec7cd</t>
  </si>
  <si>
    <t>Brooks-Miles</t>
  </si>
  <si>
    <t>Lake Haroldville</t>
  </si>
  <si>
    <t>802-382-3503x864</t>
  </si>
  <si>
    <t>allisongeorge@barrera.net</t>
  </si>
  <si>
    <t>e46ee5FfCf07b67</t>
  </si>
  <si>
    <t>Matthews, Garner and Wong</t>
  </si>
  <si>
    <t>East Devonville</t>
  </si>
  <si>
    <t>(157)008-4225</t>
  </si>
  <si>
    <t>joycesalas@simmons.com</t>
  </si>
  <si>
    <t>695e114bcfE0Bf0</t>
  </si>
  <si>
    <t>Maynard PLC</t>
  </si>
  <si>
    <t>Earlton</t>
  </si>
  <si>
    <t>091-207-9090x35358</t>
  </si>
  <si>
    <t>ehorton@marshall-crawford.org</t>
  </si>
  <si>
    <t>fC64BabBeDeD05b</t>
  </si>
  <si>
    <t>Greene Inc</t>
  </si>
  <si>
    <t>West Bethanyside</t>
  </si>
  <si>
    <t>001-035-155-2745x62648</t>
  </si>
  <si>
    <t>tara21@payne-kerr.com</t>
  </si>
  <si>
    <t>Ac2CA99ff7A52EA</t>
  </si>
  <si>
    <t>Perkins, Hawkins and Lawson</t>
  </si>
  <si>
    <t>South Francis</t>
  </si>
  <si>
    <t>xnorris@david.com</t>
  </si>
  <si>
    <t>17eE17eDEBDADac</t>
  </si>
  <si>
    <t>South Felicia</t>
  </si>
  <si>
    <t>(307)657-3746x9076</t>
  </si>
  <si>
    <t>garrettmiguel@schroeder-moon.org</t>
  </si>
  <si>
    <t>59D851a0E7Cb5a5</t>
  </si>
  <si>
    <t>Chan Ltd</t>
  </si>
  <si>
    <t>edgar76@garrison.com</t>
  </si>
  <si>
    <t>747baE7e65A527d</t>
  </si>
  <si>
    <t>Nielsen-Cain</t>
  </si>
  <si>
    <t>West Nancytown</t>
  </si>
  <si>
    <t>001-766-796-9916x752</t>
  </si>
  <si>
    <t>pittsstacy@gillespie-holt.org</t>
  </si>
  <si>
    <t>760FE1bb4727eCC</t>
  </si>
  <si>
    <t>Horton, Sanders and Matthews</t>
  </si>
  <si>
    <t>Huertachester</t>
  </si>
  <si>
    <t>001-892-084-0399x83092</t>
  </si>
  <si>
    <t>reginald38@orozco-hahn.com</t>
  </si>
  <si>
    <t>bbBBdCf2Fc0fE26</t>
  </si>
  <si>
    <t>Mccormick-Robles</t>
  </si>
  <si>
    <t>+1-294-997-2987x085</t>
  </si>
  <si>
    <t>russelltami@bradshaw-palmer.com</t>
  </si>
  <si>
    <t>dE4CbFD230e480c</t>
  </si>
  <si>
    <t>Browning and Sons</t>
  </si>
  <si>
    <t>Saundersport</t>
  </si>
  <si>
    <t>001-736-558-6154x1927</t>
  </si>
  <si>
    <t>mackenziegrant@sharp.com</t>
  </si>
  <si>
    <t>68eaE01e90dA57b</t>
  </si>
  <si>
    <t>Vasquez LLC</t>
  </si>
  <si>
    <t>Haynesport</t>
  </si>
  <si>
    <t>williamshort@benson.com</t>
  </si>
  <si>
    <t>5eA20Fe1c0baAAA</t>
  </si>
  <si>
    <t>Yu-Cross</t>
  </si>
  <si>
    <t>Lynnburgh</t>
  </si>
  <si>
    <t>478.485.0554</t>
  </si>
  <si>
    <t>yali@willis-flynn.com</t>
  </si>
  <si>
    <t>d8cb2fFB01e638E</t>
  </si>
  <si>
    <t>Ramirez</t>
  </si>
  <si>
    <t>Townsend-Christian</t>
  </si>
  <si>
    <t>South Roberto</t>
  </si>
  <si>
    <t>822.646.7809x85533</t>
  </si>
  <si>
    <t>summermelendez@conway.biz</t>
  </si>
  <si>
    <t>10DeD27fdBF80f8</t>
  </si>
  <si>
    <t>South Shannonchester</t>
  </si>
  <si>
    <t>660.669.0549x54895</t>
  </si>
  <si>
    <t>kendra58@levine-pittman.com</t>
  </si>
  <si>
    <t>Ba8e7CDa24f8aD0</t>
  </si>
  <si>
    <t>Barnett-Carpenter</t>
  </si>
  <si>
    <t>West Denniston</t>
  </si>
  <si>
    <t>+1-613-435-1063x9334</t>
  </si>
  <si>
    <t>tara91@lynch.com</t>
  </si>
  <si>
    <t>D01765c93d9aABe</t>
  </si>
  <si>
    <t>Travis, Burnett and Bowen</t>
  </si>
  <si>
    <t>New Alexandriaborough</t>
  </si>
  <si>
    <t>jacksonnicholson@casey-fritz.com</t>
  </si>
  <si>
    <t>dD66836c1066a8f</t>
  </si>
  <si>
    <t>Kent-Pineda</t>
  </si>
  <si>
    <t>Odonnellstad</t>
  </si>
  <si>
    <t>+1-127-059-9660x326</t>
  </si>
  <si>
    <t>alexsharp@bonilla-carpenter.org</t>
  </si>
  <si>
    <t>f8e9987B620cCcb</t>
  </si>
  <si>
    <t>Lynch-Wilcox</t>
  </si>
  <si>
    <t>North Meganview</t>
  </si>
  <si>
    <t>855.449.4884x5481</t>
  </si>
  <si>
    <t>mitchellvernon@wilkins.org</t>
  </si>
  <si>
    <t>F375d8BB1c1D661</t>
  </si>
  <si>
    <t>Vaughn, Nicholson and Ochoa</t>
  </si>
  <si>
    <t>Ayalamouth</t>
  </si>
  <si>
    <t>+1-306-019-0900x7496</t>
  </si>
  <si>
    <t>sandymorse@cummings.com</t>
  </si>
  <si>
    <t>9bBc685DC95201b</t>
  </si>
  <si>
    <t>Sheilaland</t>
  </si>
  <si>
    <t>462-542-7846x5177</t>
  </si>
  <si>
    <t>jacobsamy@buck.com</t>
  </si>
  <si>
    <t>1a72DE484a5dfF2</t>
  </si>
  <si>
    <t>Houston-Herrera</t>
  </si>
  <si>
    <t>edunn@mckinney-bell.com</t>
  </si>
  <si>
    <t>17570F9C8DEFf10</t>
  </si>
  <si>
    <t>Ward-Fleming</t>
  </si>
  <si>
    <t>New Vernonview</t>
  </si>
  <si>
    <t>+1-701-837-8006x62643</t>
  </si>
  <si>
    <t>zavalakirsten@chase.com</t>
  </si>
  <si>
    <t>cbDDE5Bdd0fcb5A</t>
  </si>
  <si>
    <t>South Pedro</t>
  </si>
  <si>
    <t>676-041-0946x006</t>
  </si>
  <si>
    <t>mallory30@montes.biz</t>
  </si>
  <si>
    <t>37Ea8Ed9Cd5c50d</t>
  </si>
  <si>
    <t>Edwards, Andersen and Richards</t>
  </si>
  <si>
    <t>South Kaitlinhaven</t>
  </si>
  <si>
    <t>001-748-587-9872x92384</t>
  </si>
  <si>
    <t>hwhite@morton-marks.com</t>
  </si>
  <si>
    <t>c1d0D052f1DB157</t>
  </si>
  <si>
    <t>Gross, Maxwell and Maldonado</t>
  </si>
  <si>
    <t>(236)699-9758x64133</t>
  </si>
  <si>
    <t>spencergavin@bell.net</t>
  </si>
  <si>
    <t>F3107Ff100D76Ac</t>
  </si>
  <si>
    <t>Fuentes-Holder</t>
  </si>
  <si>
    <t>Lake Kristie</t>
  </si>
  <si>
    <t>(821)676-5634x807</t>
  </si>
  <si>
    <t>johnstonkerri@cisneros.info</t>
  </si>
  <si>
    <t>a36c5b1abF472De</t>
  </si>
  <si>
    <t>Rios LLC</t>
  </si>
  <si>
    <t>Chapmanton</t>
  </si>
  <si>
    <t>748-254-0082x413</t>
  </si>
  <si>
    <t>agamble@ochoa-davidson.net</t>
  </si>
  <si>
    <t>bdD61A6589BDeC2</t>
  </si>
  <si>
    <t>Larson, Jordan and Garcia</t>
  </si>
  <si>
    <t>Burnsview</t>
  </si>
  <si>
    <t>157.490.8624x26827</t>
  </si>
  <si>
    <t>andersonangie@hickman.com</t>
  </si>
  <si>
    <t>757F48b20BF246d</t>
  </si>
  <si>
    <t>Ingram, Gray and Rich</t>
  </si>
  <si>
    <t>New Seth</t>
  </si>
  <si>
    <t>maynardsean@shepard.com</t>
  </si>
  <si>
    <t>9c6eECab5CFa7ED</t>
  </si>
  <si>
    <t>Taylor, Mcpherson and Berg</t>
  </si>
  <si>
    <t>Bakerchester</t>
  </si>
  <si>
    <t>(994)964-1383</t>
  </si>
  <si>
    <t>emma64@nolan.com</t>
  </si>
  <si>
    <t>B6Cd8e7a8ADe2d2</t>
  </si>
  <si>
    <t>Mayo-Hamilton</t>
  </si>
  <si>
    <t>North Haydentown</t>
  </si>
  <si>
    <t>711.358.3997x363</t>
  </si>
  <si>
    <t>aellison@calderon.com</t>
  </si>
  <si>
    <t>F1e30bEF6a380B0</t>
  </si>
  <si>
    <t>Davies-Gilbert</t>
  </si>
  <si>
    <t>East Abigail</t>
  </si>
  <si>
    <t>(940)069-3200x0402</t>
  </si>
  <si>
    <t>dominicbooth@savage.net</t>
  </si>
  <si>
    <t>6E77AF6DEEd344F</t>
  </si>
  <si>
    <t>Yang, Butler and Stevenson</t>
  </si>
  <si>
    <t>North Tashaberg</t>
  </si>
  <si>
    <t>001-041-648-1389x081</t>
  </si>
  <si>
    <t>lblake@vargas-bailey.com</t>
  </si>
  <si>
    <t>BA880CAeF9bcCe2</t>
  </si>
  <si>
    <t>Oconnor, Brown and Nash</t>
  </si>
  <si>
    <t>Debraview</t>
  </si>
  <si>
    <t>kirstenberger@strong-wallace.com</t>
  </si>
  <si>
    <t>b9c7C4ab1c1E053</t>
  </si>
  <si>
    <t>Daniels-Combs</t>
  </si>
  <si>
    <t>Dicksonland</t>
  </si>
  <si>
    <t>001-016-296-5366</t>
  </si>
  <si>
    <t>arichard@espinoza-spears.com</t>
  </si>
  <si>
    <t>F59426F9cbF6a5c</t>
  </si>
  <si>
    <t>Bernard-Mosley</t>
  </si>
  <si>
    <t>North Kurtshire</t>
  </si>
  <si>
    <t>kwagner@mays-fox.com</t>
  </si>
  <si>
    <t>28C3f33A95f6abA</t>
  </si>
  <si>
    <t>Allen-Gibson</t>
  </si>
  <si>
    <t>Hendrickston</t>
  </si>
  <si>
    <t>norman70@cummings.com</t>
  </si>
  <si>
    <t>a7f46CCDc42AD52</t>
  </si>
  <si>
    <t>Huffman Inc</t>
  </si>
  <si>
    <t>West Franklinview</t>
  </si>
  <si>
    <t>001-375-525-2354x19032</t>
  </si>
  <si>
    <t>dorothy01@moore-griffin.com</t>
  </si>
  <si>
    <t>B7A8CA9b24E5bE5</t>
  </si>
  <si>
    <t>Hampton-Hatfield</t>
  </si>
  <si>
    <t>Mathewston</t>
  </si>
  <si>
    <t>436.052.5021</t>
  </si>
  <si>
    <t>pam03@sosa-fisher.biz</t>
  </si>
  <si>
    <t>Ef5cB33cfCBfD1f</t>
  </si>
  <si>
    <t>Peck, Delgado and Velasquez</t>
  </si>
  <si>
    <t>Joannastad</t>
  </si>
  <si>
    <t>(700)026-9178x03481</t>
  </si>
  <si>
    <t>jjohnston@crane-galloway.com</t>
  </si>
  <si>
    <t>bEB91eEEc99ff7B</t>
  </si>
  <si>
    <t>Curry-Scott</t>
  </si>
  <si>
    <t>Port Laura</t>
  </si>
  <si>
    <t>(782)939-5324x29582</t>
  </si>
  <si>
    <t>qvelasquez@moyer.com</t>
  </si>
  <si>
    <t>c7d5Dfe797f015F</t>
  </si>
  <si>
    <t>Rivas PLC</t>
  </si>
  <si>
    <t>Glennmouth</t>
  </si>
  <si>
    <t>001-096-769-8732x8053</t>
  </si>
  <si>
    <t>uzimmerman@chang-levy.info</t>
  </si>
  <si>
    <t>e56F3b0cd64EAc0</t>
  </si>
  <si>
    <t>Morse, Chavez and Watkins</t>
  </si>
  <si>
    <t>Port Dwayne</t>
  </si>
  <si>
    <t>001-624-304-0521</t>
  </si>
  <si>
    <t>dawnhopkins@deleon.com</t>
  </si>
  <si>
    <t>aFCABc1d6d7eEDc</t>
  </si>
  <si>
    <t>Ali-Gill</t>
  </si>
  <si>
    <t>001-294-638-4800x771</t>
  </si>
  <si>
    <t>morrisemily@brandt-myers.com</t>
  </si>
  <si>
    <t>0d34D3F3780CB62</t>
  </si>
  <si>
    <t>English-Cooley</t>
  </si>
  <si>
    <t>467-071-2561</t>
  </si>
  <si>
    <t>pagemanuel@mercado-dudley.com</t>
  </si>
  <si>
    <t>505B2d5Ec1cbbe5</t>
  </si>
  <si>
    <t>Vargas-Andersen</t>
  </si>
  <si>
    <t>001-522-639-1149x7090</t>
  </si>
  <si>
    <t>rosshinton@carey.biz</t>
  </si>
  <si>
    <t>cB0bE87d562A30c</t>
  </si>
  <si>
    <t>Young Ltd</t>
  </si>
  <si>
    <t>Mindystad</t>
  </si>
  <si>
    <t>+1-940-556-9139x933</t>
  </si>
  <si>
    <t>dave93@harmon.biz</t>
  </si>
  <si>
    <t>cD7a3fE5AffeFa8</t>
  </si>
  <si>
    <t>King Inc</t>
  </si>
  <si>
    <t>Lake Christineville</t>
  </si>
  <si>
    <t>681-977-1685</t>
  </si>
  <si>
    <t>eduardo39@bass.com</t>
  </si>
  <si>
    <t>1d7cf54E67cfc3d</t>
  </si>
  <si>
    <t>Jensen Inc</t>
  </si>
  <si>
    <t>Craigville</t>
  </si>
  <si>
    <t>473.493.9985x998</t>
  </si>
  <si>
    <t>kelseywatkins@gillespie-prince.info</t>
  </si>
  <si>
    <t>609F4bD4D4F7DEF</t>
  </si>
  <si>
    <t>Norman-Peck</t>
  </si>
  <si>
    <t>Anthonybury</t>
  </si>
  <si>
    <t>jack19@vasquez.org</t>
  </si>
  <si>
    <t>5FaD6BfE5ebE92D</t>
  </si>
  <si>
    <t>Sweeney LLC</t>
  </si>
  <si>
    <t>Sosaberg</t>
  </si>
  <si>
    <t>716-188-3432x44057</t>
  </si>
  <si>
    <t>carol28@ross-jensen.com</t>
  </si>
  <si>
    <t>0Aa5B8A23BF0867</t>
  </si>
  <si>
    <t>Mccarty, Briggs and Gordon</t>
  </si>
  <si>
    <t>Arnoldville</t>
  </si>
  <si>
    <t>723-374-5732x92249</t>
  </si>
  <si>
    <t>sloankatherine@montgomery-norris.net</t>
  </si>
  <si>
    <t>b664822BC336c33</t>
  </si>
  <si>
    <t>Thornton-Lyons</t>
  </si>
  <si>
    <t>New Anamouth</t>
  </si>
  <si>
    <t>860.527.5655</t>
  </si>
  <si>
    <t>fwoodward@cook.org</t>
  </si>
  <si>
    <t>27EE5fB1316c8cE</t>
  </si>
  <si>
    <t>Johnston, Sanford and Wilson</t>
  </si>
  <si>
    <t>+1-585-996-0335x17291</t>
  </si>
  <si>
    <t>trevinobrooke@black-freeman.com</t>
  </si>
  <si>
    <t>81edA8bf788Fb5D</t>
  </si>
  <si>
    <t>Mayer PLC</t>
  </si>
  <si>
    <t>West Tylerport</t>
  </si>
  <si>
    <t>+1-603-025-9942x6515</t>
  </si>
  <si>
    <t>krivas@eaton-stanton.com</t>
  </si>
  <si>
    <t>CB4dFE7eec24D7F</t>
  </si>
  <si>
    <t>Tonyahaven</t>
  </si>
  <si>
    <t>(920)339-3917x833</t>
  </si>
  <si>
    <t>rosehodge@middleton-garrison.com</t>
  </si>
  <si>
    <t>dABADFF51DBFABB</t>
  </si>
  <si>
    <t>Travis and Sons</t>
  </si>
  <si>
    <t>New Steveberg</t>
  </si>
  <si>
    <t>dakota29@gates-baxter.com</t>
  </si>
  <si>
    <t>8aafDad024ae6b4</t>
  </si>
  <si>
    <t>Pitts-Soto</t>
  </si>
  <si>
    <t>+1-896-373-2746x4963</t>
  </si>
  <si>
    <t>nlutz@clarke-kane.info</t>
  </si>
  <si>
    <t>CfD1afBA1215bA7</t>
  </si>
  <si>
    <t>Murray, Lane and Perez</t>
  </si>
  <si>
    <t>Cheyennebury</t>
  </si>
  <si>
    <t>(950)446-2339x2069</t>
  </si>
  <si>
    <t>mercedes09@todd-acevedo.com</t>
  </si>
  <si>
    <t>3D00D14A8B5Dea6</t>
  </si>
  <si>
    <t>Adkins, Jacobs and Gross</t>
  </si>
  <si>
    <t>Jacobbury</t>
  </si>
  <si>
    <t>+1-469-661-7855x681</t>
  </si>
  <si>
    <t>bruce70@park.info</t>
  </si>
  <si>
    <t>d89E71A66cF3E3A</t>
  </si>
  <si>
    <t>Klein-Pace</t>
  </si>
  <si>
    <t>Chadhaven</t>
  </si>
  <si>
    <t>139-565-0798x048</t>
  </si>
  <si>
    <t>stacey69@barron-hughes.com</t>
  </si>
  <si>
    <t>46f9c1beE1e04ea</t>
  </si>
  <si>
    <t>Peck-Nguyen</t>
  </si>
  <si>
    <t>Johnsonmouth</t>
  </si>
  <si>
    <t>909-324-9560</t>
  </si>
  <si>
    <t>allisondouglas@marsh-flowers.info</t>
  </si>
  <si>
    <t>6Ec287E31b2e71a</t>
  </si>
  <si>
    <t>Riddle-Bautista</t>
  </si>
  <si>
    <t>Ariasberg</t>
  </si>
  <si>
    <t>001-102-883-6491x43981</t>
  </si>
  <si>
    <t>daltonsheri@aguilar.com</t>
  </si>
  <si>
    <t>F2a44D88AfcDEeB</t>
  </si>
  <si>
    <t>Leach-Gamble</t>
  </si>
  <si>
    <t>(657)878-3639</t>
  </si>
  <si>
    <t>ceverett@gamble-faulkner.com</t>
  </si>
  <si>
    <t>DA7fB3b0f560FbE</t>
  </si>
  <si>
    <t>Stone-Obrien</t>
  </si>
  <si>
    <t>Marisaton</t>
  </si>
  <si>
    <t>(683)928-6127</t>
  </si>
  <si>
    <t>obarajas@gates.net</t>
  </si>
  <si>
    <t>9aD772d3c5dBeF3</t>
  </si>
  <si>
    <t>Tonymouth</t>
  </si>
  <si>
    <t>757.561.7313x7076</t>
  </si>
  <si>
    <t>sdalton@summers-orr.com</t>
  </si>
  <si>
    <t>cbd8De8Cf26f34C</t>
  </si>
  <si>
    <t>Jennings Ltd</t>
  </si>
  <si>
    <t>East Deanview</t>
  </si>
  <si>
    <t>(822)827-1459</t>
  </si>
  <si>
    <t>douglasmurphy@huffman-carney.com</t>
  </si>
  <si>
    <t>a5c987D279DefEe</t>
  </si>
  <si>
    <t>Bauer-Jones</t>
  </si>
  <si>
    <t>Lake Genemouth</t>
  </si>
  <si>
    <t>(939)577-8179x1544</t>
  </si>
  <si>
    <t>corozco@davenport.biz</t>
  </si>
  <si>
    <t>ca9c2dd53E659a6</t>
  </si>
  <si>
    <t>Boone, Scott and Chavez</t>
  </si>
  <si>
    <t>New Jasminestad</t>
  </si>
  <si>
    <t>001-125-492-5494x48521</t>
  </si>
  <si>
    <t>frostmallory@walters.com</t>
  </si>
  <si>
    <t>D714f8EebcA6b80</t>
  </si>
  <si>
    <t>Wall-Khan</t>
  </si>
  <si>
    <t>Gainesfurt</t>
  </si>
  <si>
    <t>973-818-8867</t>
  </si>
  <si>
    <t>sheri69@blanchard-burton.com</t>
  </si>
  <si>
    <t>C668AE8fD2dfe6f</t>
  </si>
  <si>
    <t>Stevens, Velez and Rivera</t>
  </si>
  <si>
    <t>(041)095-5856x8094</t>
  </si>
  <si>
    <t>zoeferguson@murray-patrick.net</t>
  </si>
  <si>
    <t>cdeEE7cbc8DD57B</t>
  </si>
  <si>
    <t>Waters and Sons</t>
  </si>
  <si>
    <t>Lake Curtis</t>
  </si>
  <si>
    <t>+1-649-525-0885x3863</t>
  </si>
  <si>
    <t>russotracy@benson-hodge.com</t>
  </si>
  <si>
    <t>dFB51feFaa9a9ae</t>
  </si>
  <si>
    <t>Edwards and Sons</t>
  </si>
  <si>
    <t>New Cesar</t>
  </si>
  <si>
    <t>954.874.3651</t>
  </si>
  <si>
    <t>dmccoy@henson-hahn.com</t>
  </si>
  <si>
    <t>C7ea2F05ECFFC1d</t>
  </si>
  <si>
    <t>Fox-Hodge</t>
  </si>
  <si>
    <t>Port Laceyfort</t>
  </si>
  <si>
    <t>+1-255-741-7308x51133</t>
  </si>
  <si>
    <t>hmcgrath@michael-schultz.com</t>
  </si>
  <si>
    <t>fb568cef5BbEACE</t>
  </si>
  <si>
    <t>Giles-Sanchez</t>
  </si>
  <si>
    <t>Port Laurenfurt</t>
  </si>
  <si>
    <t>tcurry@mathis.biz</t>
  </si>
  <si>
    <t>9fdaD4C2a95C2cD</t>
  </si>
  <si>
    <t>Watts Ltd</t>
  </si>
  <si>
    <t>Lake Sharon</t>
  </si>
  <si>
    <t>001-620-454-0090x77659</t>
  </si>
  <si>
    <t>onealrodney@ross.com</t>
  </si>
  <si>
    <t>3a6BC56af0CCdc3</t>
  </si>
  <si>
    <t>Hodges PLC</t>
  </si>
  <si>
    <t>Lake Craigbury</t>
  </si>
  <si>
    <t>(295)433-5649</t>
  </si>
  <si>
    <t>wujackie@vaughn-cowan.net</t>
  </si>
  <si>
    <t>b98d03131A5b7D5</t>
  </si>
  <si>
    <t>Caldwell Inc</t>
  </si>
  <si>
    <t>(692)027-0044x169</t>
  </si>
  <si>
    <t>leonarddixon@hudson.com</t>
  </si>
  <si>
    <t>0b360CEfC28856F</t>
  </si>
  <si>
    <t>Lyons-Malone</t>
  </si>
  <si>
    <t>Adriennefurt</t>
  </si>
  <si>
    <t>001-110-660-9582x4357</t>
  </si>
  <si>
    <t>nballard@dyer.com</t>
  </si>
  <si>
    <t>02A80cCd00548ed</t>
  </si>
  <si>
    <t>Thompson-Baker</t>
  </si>
  <si>
    <t>Mistyhaven</t>
  </si>
  <si>
    <t>(338)064-7257x8644</t>
  </si>
  <si>
    <t>tommyhaas@holmes.biz</t>
  </si>
  <si>
    <t>248B9FFc76c7EA8</t>
  </si>
  <si>
    <t>Stanley and Sons</t>
  </si>
  <si>
    <t>West Yvonne</t>
  </si>
  <si>
    <t>001-222-339-5247x629</t>
  </si>
  <si>
    <t>julie68@yates-roberts.com</t>
  </si>
  <si>
    <t>b3C55F7d8AA91eC</t>
  </si>
  <si>
    <t>Meadows Inc</t>
  </si>
  <si>
    <t>Makaylaland</t>
  </si>
  <si>
    <t>969-954-8610x0061</t>
  </si>
  <si>
    <t>doylegarrett@salas.org</t>
  </si>
  <si>
    <t>8FbcFEC3d8da3dc</t>
  </si>
  <si>
    <t>West, Clements and Lucas</t>
  </si>
  <si>
    <t>North Courtneymouth</t>
  </si>
  <si>
    <t>(603)965-5192x8556</t>
  </si>
  <si>
    <t>orogers@wyatt-middleton.info</t>
  </si>
  <si>
    <t>dFbdDC22B87A9C1</t>
  </si>
  <si>
    <t>Rosales, Mccullough and Abbott</t>
  </si>
  <si>
    <t>South Arielville</t>
  </si>
  <si>
    <t>001-301-006-2406x86392</t>
  </si>
  <si>
    <t>salasriley@cordova-mcconnell.info</t>
  </si>
  <si>
    <t>AA4549c3Ba58Aa1</t>
  </si>
  <si>
    <t>Valentine, Peterson and Costa</t>
  </si>
  <si>
    <t>West Allisonton</t>
  </si>
  <si>
    <t>001-008-596-7689x5580</t>
  </si>
  <si>
    <t>basshenry@brandt.com</t>
  </si>
  <si>
    <t>9d5755BED222DeD</t>
  </si>
  <si>
    <t>Kane, Francis and Chase</t>
  </si>
  <si>
    <t>Port Rachael</t>
  </si>
  <si>
    <t>(482)597-6687x3331</t>
  </si>
  <si>
    <t>jacob86@kemp.com</t>
  </si>
  <si>
    <t>8F2d72f11fed8e9</t>
  </si>
  <si>
    <t>Hanna-Simpson</t>
  </si>
  <si>
    <t>Tylerchester</t>
  </si>
  <si>
    <t>(805)153-6547x509</t>
  </si>
  <si>
    <t>bryan51@espinoza.com</t>
  </si>
  <si>
    <t>ABABccCA735DE7D</t>
  </si>
  <si>
    <t>David-Chen</t>
  </si>
  <si>
    <t>South Carly</t>
  </si>
  <si>
    <t>498-840-2599x45674</t>
  </si>
  <si>
    <t>fstokes@paul-cooper.com</t>
  </si>
  <si>
    <t>906cDAbEa82295D</t>
  </si>
  <si>
    <t>Singh-Gould</t>
  </si>
  <si>
    <t>North Kelliefort</t>
  </si>
  <si>
    <t>001-283-756-0086x584</t>
  </si>
  <si>
    <t>cindyjackson@cowan.com</t>
  </si>
  <si>
    <t>00EafDA1be0d4c0</t>
  </si>
  <si>
    <t>Sexton-Walls</t>
  </si>
  <si>
    <t>Port Troy</t>
  </si>
  <si>
    <t>146.115.1909</t>
  </si>
  <si>
    <t>tammyglass@rosales-waller.biz</t>
  </si>
  <si>
    <t>a6aC18c20BB4b38</t>
  </si>
  <si>
    <t>Randall PLC</t>
  </si>
  <si>
    <t>Port Jasmine</t>
  </si>
  <si>
    <t>010.353.2649x5807</t>
  </si>
  <si>
    <t>paige89@bryan-andrade.org</t>
  </si>
  <si>
    <t>c2C55a1cba2ebEa</t>
  </si>
  <si>
    <t>Santana Inc</t>
  </si>
  <si>
    <t>001-123-344-9288x48231</t>
  </si>
  <si>
    <t>ocruz@mcguire-kennedy.org</t>
  </si>
  <si>
    <t>6D23D4aBD7a9d5C</t>
  </si>
  <si>
    <t>Blankenship-Fox</t>
  </si>
  <si>
    <t>Barbaraville</t>
  </si>
  <si>
    <t>908.086.0859</t>
  </si>
  <si>
    <t>nathanielhansen@massey.com</t>
  </si>
  <si>
    <t>24CEECaeC13C2f1</t>
  </si>
  <si>
    <t>Denisemouth</t>
  </si>
  <si>
    <t>ellen45@coleman-monroe.org</t>
  </si>
  <si>
    <t>1b9CDDceC017308</t>
  </si>
  <si>
    <t>Richards Ltd</t>
  </si>
  <si>
    <t>Port Karen</t>
  </si>
  <si>
    <t>924.290.7172</t>
  </si>
  <si>
    <t>pwhitney@sharp-powell.net</t>
  </si>
  <si>
    <t>bFBB7FFC70dF0De</t>
  </si>
  <si>
    <t>Sims PLC</t>
  </si>
  <si>
    <t>Lake Chelsey</t>
  </si>
  <si>
    <t>832.823.9270x8547</t>
  </si>
  <si>
    <t>gcastillo@cherry.com</t>
  </si>
  <si>
    <t>64AccBEe8B5E7d3</t>
  </si>
  <si>
    <t>Chandler-Parrish</t>
  </si>
  <si>
    <t>West Sharonshire</t>
  </si>
  <si>
    <t>989.273.3636x21062</t>
  </si>
  <si>
    <t>savageapril@david-martinez.biz</t>
  </si>
  <si>
    <t>0c481c7F94a67FC</t>
  </si>
  <si>
    <t>Gillespie Group</t>
  </si>
  <si>
    <t>New Alex</t>
  </si>
  <si>
    <t>435.283.7163x97137</t>
  </si>
  <si>
    <t>durhamrickey@parrish.org</t>
  </si>
  <si>
    <t>F7CA32eF6d80dAa</t>
  </si>
  <si>
    <t>Kim, Harris and Cross</t>
  </si>
  <si>
    <t>North Sheila</t>
  </si>
  <si>
    <t>001-916-253-7669</t>
  </si>
  <si>
    <t>rickeymadden@camacho.com</t>
  </si>
  <si>
    <t>aFeBE6Ffa4C3486</t>
  </si>
  <si>
    <t>Boyle-Garcia</t>
  </si>
  <si>
    <t>Lake Isaiahtown</t>
  </si>
  <si>
    <t>790-035-9112</t>
  </si>
  <si>
    <t>rlyons@fuentes-rhodes.com</t>
  </si>
  <si>
    <t>8fd9dF052E8c274</t>
  </si>
  <si>
    <t>Powers-Brandt</t>
  </si>
  <si>
    <t>North Catherinestad</t>
  </si>
  <si>
    <t>533-755-6685</t>
  </si>
  <si>
    <t>bholden@howard.org</t>
  </si>
  <si>
    <t>0AE43BB4d7fcb44</t>
  </si>
  <si>
    <t>Wiley, Lee and Hensley</t>
  </si>
  <si>
    <t>East Krystalhaven</t>
  </si>
  <si>
    <t>001-533-663-2358</t>
  </si>
  <si>
    <t>melody85@phillips.org</t>
  </si>
  <si>
    <t>2C0E6f5B67CacDf</t>
  </si>
  <si>
    <t>Horn, Abbott and Pham</t>
  </si>
  <si>
    <t>North Peggy</t>
  </si>
  <si>
    <t>001-359-554-0498x5635</t>
  </si>
  <si>
    <t>maria42@howell.com</t>
  </si>
  <si>
    <t>EdA4AeB1f71178e</t>
  </si>
  <si>
    <t>Archer LLC</t>
  </si>
  <si>
    <t>West Victor</t>
  </si>
  <si>
    <t>001-431-466-2727x17274</t>
  </si>
  <si>
    <t>terrilozano@brown.info</t>
  </si>
  <si>
    <t>b4dBeEA3C7a55F7</t>
  </si>
  <si>
    <t>Moody Group</t>
  </si>
  <si>
    <t>Alvaradoville</t>
  </si>
  <si>
    <t>001-879-209-1531x48719</t>
  </si>
  <si>
    <t>mccoydeborah@simpson.net</t>
  </si>
  <si>
    <t>cecEcB86fd8fe2a</t>
  </si>
  <si>
    <t>Jenkins</t>
  </si>
  <si>
    <t>Port Fernando</t>
  </si>
  <si>
    <t>(437)767-0545</t>
  </si>
  <si>
    <t>vancelori@mcdowell-gray.org</t>
  </si>
  <si>
    <t>5aFc7BFbe176B2e</t>
  </si>
  <si>
    <t>Brock-Yates</t>
  </si>
  <si>
    <t>Littletown</t>
  </si>
  <si>
    <t>229-353-1835</t>
  </si>
  <si>
    <t>nicole73@dickerson-krause.com</t>
  </si>
  <si>
    <t>8179a7f55175971</t>
  </si>
  <si>
    <t>Ball-Branch</t>
  </si>
  <si>
    <t>(719)826-3672x782</t>
  </si>
  <si>
    <t>clarence81@herman.com</t>
  </si>
  <si>
    <t>aa00EB5CF5EB5E3</t>
  </si>
  <si>
    <t>Dougherty LLC</t>
  </si>
  <si>
    <t>North Timothy</t>
  </si>
  <si>
    <t>(757)847-7395x7696</t>
  </si>
  <si>
    <t>faith58@arellano.net</t>
  </si>
  <si>
    <t>67aAcA797fFB12B</t>
  </si>
  <si>
    <t>Paul-Navarro</t>
  </si>
  <si>
    <t>Tylerstad</t>
  </si>
  <si>
    <t>001-726-143-8577x239</t>
  </si>
  <si>
    <t>vwalsh@tanner.com</t>
  </si>
  <si>
    <t>2360d3b5761E243</t>
  </si>
  <si>
    <t>Evans Group</t>
  </si>
  <si>
    <t>Mosleybury</t>
  </si>
  <si>
    <t>121.980.8697</t>
  </si>
  <si>
    <t>juanroy@leblanc-zhang.biz</t>
  </si>
  <si>
    <t>fe37d03f9802ebc</t>
  </si>
  <si>
    <t>Mclean-Hayden</t>
  </si>
  <si>
    <t>327-559-1875x91548</t>
  </si>
  <si>
    <t>pcampos@spence-johnson.com</t>
  </si>
  <si>
    <t>5FfE038FAefFeC8</t>
  </si>
  <si>
    <t>Rose LLC</t>
  </si>
  <si>
    <t>452.118.2002x191</t>
  </si>
  <si>
    <t>smercado@watkins.org</t>
  </si>
  <si>
    <t>ce3f1ba75c5CaF2</t>
  </si>
  <si>
    <t>Mayer-Mays</t>
  </si>
  <si>
    <t>South Karla</t>
  </si>
  <si>
    <t>(303)658-2688</t>
  </si>
  <si>
    <t>mccarthyzachary@kelly.com</t>
  </si>
  <si>
    <t>1BDA7d2cFca3E5d</t>
  </si>
  <si>
    <t>Woodward PLC</t>
  </si>
  <si>
    <t>North Jermaine</t>
  </si>
  <si>
    <t>(650)325-6982</t>
  </si>
  <si>
    <t>ruben33@lamb.com</t>
  </si>
  <si>
    <t>84A596feF90a58a</t>
  </si>
  <si>
    <t>Ballstad</t>
  </si>
  <si>
    <t>440-629-1549</t>
  </si>
  <si>
    <t>yschneider@silva.com</t>
  </si>
  <si>
    <t>151AB7444E1C0fA</t>
  </si>
  <si>
    <t>Ortiz, Cummings and Mason</t>
  </si>
  <si>
    <t>Fordview</t>
  </si>
  <si>
    <t>jle@soto.com</t>
  </si>
  <si>
    <t>78ef6B3B256BaF2</t>
  </si>
  <si>
    <t>Singleton PLC</t>
  </si>
  <si>
    <t>Tammieview</t>
  </si>
  <si>
    <t>+1-964-303-7859x5992</t>
  </si>
  <si>
    <t>waynejacobson@kidd-terry.org</t>
  </si>
  <si>
    <t>11d2AfE7dfc9D0d</t>
  </si>
  <si>
    <t>Key-Howard</t>
  </si>
  <si>
    <t>820-002-2359x068</t>
  </si>
  <si>
    <t>philipknight@grant.com</t>
  </si>
  <si>
    <t>00EA1C9FCb20FE2</t>
  </si>
  <si>
    <t>Gonzalez, Brennan and Pugh</t>
  </si>
  <si>
    <t>New Nicolemouth</t>
  </si>
  <si>
    <t>001-515-200-0285x187</t>
  </si>
  <si>
    <t>tracey12@pratt.com</t>
  </si>
  <si>
    <t>EAD819d6438C89E</t>
  </si>
  <si>
    <t>Michael-Cole</t>
  </si>
  <si>
    <t>South Heidiville</t>
  </si>
  <si>
    <t>001-738-481-4980</t>
  </si>
  <si>
    <t>ellen15@chambers-combs.com</t>
  </si>
  <si>
    <t>aB0FD89F9daf73B</t>
  </si>
  <si>
    <t>Barr, Frank and Richard</t>
  </si>
  <si>
    <t>South Kimberlyside</t>
  </si>
  <si>
    <t>(659)729-7552</t>
  </si>
  <si>
    <t>courtneychang@heath-haynes.biz</t>
  </si>
  <si>
    <t>1c5515fEee8Cbb2</t>
  </si>
  <si>
    <t>Wilkinson, Matthews and Sparks</t>
  </si>
  <si>
    <t>West Gwendolynview</t>
  </si>
  <si>
    <t>001-996-020-8027x04528</t>
  </si>
  <si>
    <t>stacy46@pham.biz</t>
  </si>
  <si>
    <t>8b7E8fa6F8da7Ba</t>
  </si>
  <si>
    <t>Le, Carlson and Horton</t>
  </si>
  <si>
    <t>East Leahton</t>
  </si>
  <si>
    <t>+1-065-226-3481x88359</t>
  </si>
  <si>
    <t>brocha@cantu.biz</t>
  </si>
  <si>
    <t>8d9fb9A677bCDfe</t>
  </si>
  <si>
    <t>Douglas-Chandler</t>
  </si>
  <si>
    <t>Jensenside</t>
  </si>
  <si>
    <t>246.761.7495x53654</t>
  </si>
  <si>
    <t>karl21@mccarty-willis.info</t>
  </si>
  <si>
    <t>6E5DABCBb2ABfA4</t>
  </si>
  <si>
    <t>Dawson-Herrera</t>
  </si>
  <si>
    <t>359.174.2570</t>
  </si>
  <si>
    <t>paula22@nielsen.com</t>
  </si>
  <si>
    <t>B8e3201eADEA40d</t>
  </si>
  <si>
    <t>Patterson Group</t>
  </si>
  <si>
    <t>001-431-103-3813</t>
  </si>
  <si>
    <t>alishadickson@shaw.com</t>
  </si>
  <si>
    <t>CedEF89c8fB6988</t>
  </si>
  <si>
    <t>Kim, Kelly and Freeman</t>
  </si>
  <si>
    <t>Shafferfort</t>
  </si>
  <si>
    <t>436-977-0122</t>
  </si>
  <si>
    <t>cameron42@gamble.net</t>
  </si>
  <si>
    <t>30426D6DEEB4ccd</t>
  </si>
  <si>
    <t>Jensen Ltd</t>
  </si>
  <si>
    <t>Ibarramouth</t>
  </si>
  <si>
    <t>688-301-2592</t>
  </si>
  <si>
    <t>ckrueger@manning.org</t>
  </si>
  <si>
    <t>ecE4bD5De9eA143</t>
  </si>
  <si>
    <t>Ortega Group</t>
  </si>
  <si>
    <t>West Brittneystad</t>
  </si>
  <si>
    <t>(855)559-8654x7472</t>
  </si>
  <si>
    <t>terri66@ortega-york.info</t>
  </si>
  <si>
    <t>14d0Ceb5ABA990C</t>
  </si>
  <si>
    <t>Underwood-Schmitt</t>
  </si>
  <si>
    <t>South Jeremiah</t>
  </si>
  <si>
    <t>(689)382-1369x83146</t>
  </si>
  <si>
    <t>wandadecker@montes.info</t>
  </si>
  <si>
    <t>AeaA86673657cBD</t>
  </si>
  <si>
    <t>Frey, Cummings and Sexton</t>
  </si>
  <si>
    <t>+1-416-628-4269x39406</t>
  </si>
  <si>
    <t>danielle35@rich.com</t>
  </si>
  <si>
    <t>965f2BAd3BF213c</t>
  </si>
  <si>
    <t>Dominguez-Coleman</t>
  </si>
  <si>
    <t>Sampsonberg</t>
  </si>
  <si>
    <t>643-972-5976x6490</t>
  </si>
  <si>
    <t>ericchase@hudson-schmidt.com</t>
  </si>
  <si>
    <t>0a61b3DDCb9a18b</t>
  </si>
  <si>
    <t>Hill-Richard</t>
  </si>
  <si>
    <t>384.451.8292</t>
  </si>
  <si>
    <t>vwong@love-matthews.org</t>
  </si>
  <si>
    <t>67dDec2Bde7155c</t>
  </si>
  <si>
    <t>Bolton-Cannon</t>
  </si>
  <si>
    <t>North Kevin</t>
  </si>
  <si>
    <t>001-548-270-7243x1543</t>
  </si>
  <si>
    <t>alexandria01@cain.com</t>
  </si>
  <si>
    <t>d5879ba7DfE7cE2</t>
  </si>
  <si>
    <t>Silva, Watts and Pitts</t>
  </si>
  <si>
    <t>West Lynn</t>
  </si>
  <si>
    <t>001-701-644-2601x20012</t>
  </si>
  <si>
    <t>orichardson@mayer.biz</t>
  </si>
  <si>
    <t>563FF6CDb121d30</t>
  </si>
  <si>
    <t>Strong-Silva</t>
  </si>
  <si>
    <t>584-201-1968x88508</t>
  </si>
  <si>
    <t>jillfoley@madden-malone.org</t>
  </si>
  <si>
    <t>83f294Dbc9Fa409</t>
  </si>
  <si>
    <t>Moody, Velasquez and Christian</t>
  </si>
  <si>
    <t>Sherryfort</t>
  </si>
  <si>
    <t>753-846-2380x15374</t>
  </si>
  <si>
    <t>tberry@stein.info</t>
  </si>
  <si>
    <t>f5eDb90dF42aA44</t>
  </si>
  <si>
    <t>Navarro, Flynn and Byrd</t>
  </si>
  <si>
    <t>Angelicastad</t>
  </si>
  <si>
    <t>(475)621-3585x98896</t>
  </si>
  <si>
    <t>lacey91@bradford-stanton.net</t>
  </si>
  <si>
    <t>a2CDAdD0645ffa2</t>
  </si>
  <si>
    <t>New Daleville</t>
  </si>
  <si>
    <t>(236)597-4068x78812</t>
  </si>
  <si>
    <t>bentleycasey@reese.net</t>
  </si>
  <si>
    <t>1B4D97F5FB38069</t>
  </si>
  <si>
    <t>Curtis, Peterson and Ho</t>
  </si>
  <si>
    <t>South Don</t>
  </si>
  <si>
    <t>(832)103-2287x664</t>
  </si>
  <si>
    <t>jeffreyvalenzuela@ross.org</t>
  </si>
  <si>
    <t>54eF0EafDf92ecF</t>
  </si>
  <si>
    <t>Thornton, Hansen and Gregory</t>
  </si>
  <si>
    <t>Angelicashire</t>
  </si>
  <si>
    <t>+1-550-667-4073x54189</t>
  </si>
  <si>
    <t>hayden57@shaw.org</t>
  </si>
  <si>
    <t>4d2962A9fc85294</t>
  </si>
  <si>
    <t>Gay LLC</t>
  </si>
  <si>
    <t>(975)873-8240</t>
  </si>
  <si>
    <t>spencejoshua@short-kelley.info</t>
  </si>
  <si>
    <t>4F56BDf7c86F967</t>
  </si>
  <si>
    <t>Robinson Ltd</t>
  </si>
  <si>
    <t>Summersmouth</t>
  </si>
  <si>
    <t>800-277-9550x374</t>
  </si>
  <si>
    <t>ulindsey@wiley.com</t>
  </si>
  <si>
    <t>9dC31fe9c0030B0</t>
  </si>
  <si>
    <t>Carroll-Fowler</t>
  </si>
  <si>
    <t>East Joanberg</t>
  </si>
  <si>
    <t>897.051.3840x99400</t>
  </si>
  <si>
    <t>craigbauer@giles.com</t>
  </si>
  <si>
    <t>13810fE15c9c801</t>
  </si>
  <si>
    <t>Terrell, Meadows and Sandoval</t>
  </si>
  <si>
    <t>001-201-325-8499x95357</t>
  </si>
  <si>
    <t>marcford@hurley-grimes.biz</t>
  </si>
  <si>
    <t>D6aDdECb2cAF20f</t>
  </si>
  <si>
    <t>Kaufman, Reilly and Keller</t>
  </si>
  <si>
    <t>Fischerberg</t>
  </si>
  <si>
    <t>gabrielacowan@dudley.biz</t>
  </si>
  <si>
    <t>4ac6566fbd45D1d</t>
  </si>
  <si>
    <t>Wu Ltd</t>
  </si>
  <si>
    <t>Port Carlos</t>
  </si>
  <si>
    <t>620-810-9894x2242</t>
  </si>
  <si>
    <t>judithhogan@mahoney.net</t>
  </si>
  <si>
    <t>5f89eA882De2A2F</t>
  </si>
  <si>
    <t>Yates, Haynes and Owens</t>
  </si>
  <si>
    <t>New Marie</t>
  </si>
  <si>
    <t>(148)971-7249</t>
  </si>
  <si>
    <t>rubenwatson@berry.biz</t>
  </si>
  <si>
    <t>61Eb34A4F01e6A2</t>
  </si>
  <si>
    <t>Hatfield-Herring</t>
  </si>
  <si>
    <t>New Kendra</t>
  </si>
  <si>
    <t>596-915-5324x6921</t>
  </si>
  <si>
    <t>rschmitt@terry.com</t>
  </si>
  <si>
    <t>D7D38b0a3013D5A</t>
  </si>
  <si>
    <t>Buck, Wong and Duncan</t>
  </si>
  <si>
    <t>East Daniellechester</t>
  </si>
  <si>
    <t>001-928-562-0609x070</t>
  </si>
  <si>
    <t>vangcorey@hines-murphy.com</t>
  </si>
  <si>
    <t>feA133004c2eC11</t>
  </si>
  <si>
    <t>Calhoun LLC</t>
  </si>
  <si>
    <t>Isabellamouth</t>
  </si>
  <si>
    <t>knightmario@murillo.org</t>
  </si>
  <si>
    <t>CfD5ED9Ce8b8777</t>
  </si>
  <si>
    <t>Nicholson-Rowland</t>
  </si>
  <si>
    <t>Lanceville</t>
  </si>
  <si>
    <t>935-496-6952</t>
  </si>
  <si>
    <t>robersoncurtis@huynh-blankenship.com</t>
  </si>
  <si>
    <t>Aa920beB51C3dEe</t>
  </si>
  <si>
    <t>Richard-Cochran</t>
  </si>
  <si>
    <t>Taraland</t>
  </si>
  <si>
    <t>494-882-4525</t>
  </si>
  <si>
    <t>ashleehickman@norris.com</t>
  </si>
  <si>
    <t>CB0BdebF3523bA0</t>
  </si>
  <si>
    <t>Santiago, Hess and Nelson</t>
  </si>
  <si>
    <t>Brycemouth</t>
  </si>
  <si>
    <t>(397)125-9150</t>
  </si>
  <si>
    <t>cathymiranda@welch.biz</t>
  </si>
  <si>
    <t>52Bfe41c199e5f6</t>
  </si>
  <si>
    <t>Coffey, Thompson and Wilcox</t>
  </si>
  <si>
    <t>New Devinbury</t>
  </si>
  <si>
    <t>001-570-672-4534</t>
  </si>
  <si>
    <t>austin89@woods.com</t>
  </si>
  <si>
    <t>84E08Bcb69D0CF0</t>
  </si>
  <si>
    <t>Christian Ltd</t>
  </si>
  <si>
    <t>North Kent</t>
  </si>
  <si>
    <t>001-964-055-1729</t>
  </si>
  <si>
    <t>umoreno@wilkerson.com</t>
  </si>
  <si>
    <t>84f78A638f3D3e2</t>
  </si>
  <si>
    <t>Macias, Campbell and Hayes</t>
  </si>
  <si>
    <t>Lake Mariehaven</t>
  </si>
  <si>
    <t>234-782-9362</t>
  </si>
  <si>
    <t>yvonne19@chung.biz</t>
  </si>
  <si>
    <t>A77fc8e7C585cCf</t>
  </si>
  <si>
    <t>Henderson-Duran</t>
  </si>
  <si>
    <t>Lake Matthew</t>
  </si>
  <si>
    <t>+1-119-575-2988x057</t>
  </si>
  <si>
    <t>odunn@haley.com</t>
  </si>
  <si>
    <t>dAe274Cf1298F71</t>
  </si>
  <si>
    <t>Espinoza, Moreno and Hensley</t>
  </si>
  <si>
    <t>Traceyfort</t>
  </si>
  <si>
    <t>001-619-199-1457</t>
  </si>
  <si>
    <t>yesenia80@combs-joseph.biz</t>
  </si>
  <si>
    <t>1Fe7844B2FB8906</t>
  </si>
  <si>
    <t>Lucerofurt</t>
  </si>
  <si>
    <t>606.900.4573x68692</t>
  </si>
  <si>
    <t>sstafford@hobbs.biz</t>
  </si>
  <si>
    <t>7DEfe4aD0F2D9Dc</t>
  </si>
  <si>
    <t>Anderson-Carpenter</t>
  </si>
  <si>
    <t>(648)591-6944x395</t>
  </si>
  <si>
    <t>branchmakayla@russell-greene.info</t>
  </si>
  <si>
    <t>cfA99f0D0Edd8a9</t>
  </si>
  <si>
    <t>Dixon Inc</t>
  </si>
  <si>
    <t>Hahnmouth</t>
  </si>
  <si>
    <t>275-051-9805x25234</t>
  </si>
  <si>
    <t>darylmcmillan@marsh.org</t>
  </si>
  <si>
    <t>0bEE4cf2Ee9cFA9</t>
  </si>
  <si>
    <t>Callahan-Blake</t>
  </si>
  <si>
    <t>Bridgesview</t>
  </si>
  <si>
    <t>(638)197-2824x5483</t>
  </si>
  <si>
    <t>tdixon@ingram-benjamin.com</t>
  </si>
  <si>
    <t>a23B9b1B24455Bd</t>
  </si>
  <si>
    <t>Hodges, Whitehead and Hobbs</t>
  </si>
  <si>
    <t>New Jefftown</t>
  </si>
  <si>
    <t>001-458-732-7019x0126</t>
  </si>
  <si>
    <t>conneraaron@villegas-herring.com</t>
  </si>
  <si>
    <t>fc94fcFCc5EF4e3</t>
  </si>
  <si>
    <t>Barton Group</t>
  </si>
  <si>
    <t>East Jaime</t>
  </si>
  <si>
    <t>046-074-2754x6836</t>
  </si>
  <si>
    <t>trevor59@mooney-clements.info</t>
  </si>
  <si>
    <t>d7f0a3eFF7C7f5e</t>
  </si>
  <si>
    <t>Werner-Diaz</t>
  </si>
  <si>
    <t>Burnettmouth</t>
  </si>
  <si>
    <t>147.840.2780x9080</t>
  </si>
  <si>
    <t>sonyadodson@bentley.org</t>
  </si>
  <si>
    <t>583Ee0ed250bcf1</t>
  </si>
  <si>
    <t>Riley, Klein and Farmer</t>
  </si>
  <si>
    <t>Mckenzietown</t>
  </si>
  <si>
    <t>+1-773-759-8734x3331</t>
  </si>
  <si>
    <t>shari56@bell.org</t>
  </si>
  <si>
    <t>e5919db787AECFc</t>
  </si>
  <si>
    <t>Frey</t>
  </si>
  <si>
    <t>Pollard-Ruiz</t>
  </si>
  <si>
    <t>Loweryport</t>
  </si>
  <si>
    <t>030.064.6850x599</t>
  </si>
  <si>
    <t>april52@martin.com</t>
  </si>
  <si>
    <t>c8C9AbEcaCEDD01</t>
  </si>
  <si>
    <t>Lloyd LLC</t>
  </si>
  <si>
    <t>Lake Jadeshire</t>
  </si>
  <si>
    <t>+1-031-520-3709x9130</t>
  </si>
  <si>
    <t>cole79@dillon-braun.net</t>
  </si>
  <si>
    <t>6e4cFC801b1f1b2</t>
  </si>
  <si>
    <t>Proctor-Huber</t>
  </si>
  <si>
    <t>Port Adammouth</t>
  </si>
  <si>
    <t>001-809-506-8445x410</t>
  </si>
  <si>
    <t>vmcpherson@garcia-benitez.com</t>
  </si>
  <si>
    <t>fC17579F79a3E06</t>
  </si>
  <si>
    <t>Rodriguez-Travis</t>
  </si>
  <si>
    <t>671-760-1227x78919</t>
  </si>
  <si>
    <t>bairdpeggy@barajas-cook.biz</t>
  </si>
  <si>
    <t>Ddc6dc541CAD125</t>
  </si>
  <si>
    <t>Mcguireport</t>
  </si>
  <si>
    <t>+1-887-004-4129x963</t>
  </si>
  <si>
    <t>peckandre@aguirre.com</t>
  </si>
  <si>
    <t>d786465d2a988df</t>
  </si>
  <si>
    <t>Barry-Mckenzie</t>
  </si>
  <si>
    <t>North Perrytown</t>
  </si>
  <si>
    <t>140.794.9497</t>
  </si>
  <si>
    <t>jilliangreene@bolton.com</t>
  </si>
  <si>
    <t>E4EF78b094b64C9</t>
  </si>
  <si>
    <t>Griffith LLC</t>
  </si>
  <si>
    <t>Downsville</t>
  </si>
  <si>
    <t>001-603-694-1946x184</t>
  </si>
  <si>
    <t>alexanderduran@woods.info</t>
  </si>
  <si>
    <t>F43Da0d8ca5C741</t>
  </si>
  <si>
    <t>Scott, Brennan and Morris</t>
  </si>
  <si>
    <t>(018)085-0587</t>
  </si>
  <si>
    <t>cameronmason@mcmahon.com</t>
  </si>
  <si>
    <t>b1773104b5F3Cd7</t>
  </si>
  <si>
    <t>Johns, Willis and Fischer</t>
  </si>
  <si>
    <t>New Cheryl</t>
  </si>
  <si>
    <t>417.497.6699</t>
  </si>
  <si>
    <t>wayne87@owens.com</t>
  </si>
  <si>
    <t>9fDF5a6ABDF3BFB</t>
  </si>
  <si>
    <t>Lake Lucasland</t>
  </si>
  <si>
    <t>(075)380-4085x7286</t>
  </si>
  <si>
    <t>bestdamon@bryant-nguyen.com</t>
  </si>
  <si>
    <t>570A781Bc8631Fb</t>
  </si>
  <si>
    <t>Reyes LLC</t>
  </si>
  <si>
    <t>Lake Tracey</t>
  </si>
  <si>
    <t>350-270-8647</t>
  </si>
  <si>
    <t>zimmermansue@kennedy-nolan.com</t>
  </si>
  <si>
    <t>f1fCDC389b6deF6</t>
  </si>
  <si>
    <t>Cooper and Sons</t>
  </si>
  <si>
    <t>priscillamoon@nash.com</t>
  </si>
  <si>
    <t>5eFC3E915B0FC4D</t>
  </si>
  <si>
    <t>Zhang and Sons</t>
  </si>
  <si>
    <t>West Dalefort</t>
  </si>
  <si>
    <t>200-172-7254x6513</t>
  </si>
  <si>
    <t>bobwood@terry-travis.com</t>
  </si>
  <si>
    <t>5EBb4bBa1Bc8700</t>
  </si>
  <si>
    <t>Hopkins-Donovan</t>
  </si>
  <si>
    <t>Donshire</t>
  </si>
  <si>
    <t>217.967.7767x34454</t>
  </si>
  <si>
    <t>darlene43@lin-lambert.com</t>
  </si>
  <si>
    <t>765165e477658Fe</t>
  </si>
  <si>
    <t>East Jillian</t>
  </si>
  <si>
    <t>+1-674-987-7314x70770</t>
  </si>
  <si>
    <t>rhondaholder@mccormick-carter.com</t>
  </si>
  <si>
    <t>9dACCD3dDa7bF90</t>
  </si>
  <si>
    <t>Byrd, Bradshaw and Ramirez</t>
  </si>
  <si>
    <t>Smallbury</t>
  </si>
  <si>
    <t>618-767-8778x2880</t>
  </si>
  <si>
    <t>xparker@robbins.info</t>
  </si>
  <si>
    <t>0dBACeBCCAED7De</t>
  </si>
  <si>
    <t>Walters, Foster and Roberson</t>
  </si>
  <si>
    <t>webbfrancis@park.com</t>
  </si>
  <si>
    <t>0aDEBceDBD7A2Da</t>
  </si>
  <si>
    <t>Mayer-Dillon</t>
  </si>
  <si>
    <t>michaelacantu@erickson.biz</t>
  </si>
  <si>
    <t>Bdb678F3aA14C0B</t>
  </si>
  <si>
    <t>Pearson-Soto</t>
  </si>
  <si>
    <t>Villanuevaland</t>
  </si>
  <si>
    <t>807.726.1331</t>
  </si>
  <si>
    <t>deborah77@mendoza-fernandez.info</t>
  </si>
  <si>
    <t>d0Ca394F8A5bf8c</t>
  </si>
  <si>
    <t>South Marchaven</t>
  </si>
  <si>
    <t>(458)666-2004x550</t>
  </si>
  <si>
    <t>chrishays@fisher-yates.com</t>
  </si>
  <si>
    <t>4C1EA7207626bf3</t>
  </si>
  <si>
    <t>Crane-Gardner</t>
  </si>
  <si>
    <t>Jeanneside</t>
  </si>
  <si>
    <t>+1-228-079-7986x740</t>
  </si>
  <si>
    <t>nichole14@marquez-herring.com</t>
  </si>
  <si>
    <t>a4EeadFdcceC9d5</t>
  </si>
  <si>
    <t>Ashley PLC</t>
  </si>
  <si>
    <t>Petershire</t>
  </si>
  <si>
    <t>275-774-9527x8700</t>
  </si>
  <si>
    <t>abullock@weber-nunez.com</t>
  </si>
  <si>
    <t>e7d9ac4De34fE5E</t>
  </si>
  <si>
    <t>Calderon, Cross and Estrada</t>
  </si>
  <si>
    <t>Mckayside</t>
  </si>
  <si>
    <t>226-502-1980</t>
  </si>
  <si>
    <t>anthony47@mcclain.com</t>
  </si>
  <si>
    <t>dAEef0Ad6eff05C</t>
  </si>
  <si>
    <t>Mercado, Osborn and Byrd</t>
  </si>
  <si>
    <t>Crawfordville</t>
  </si>
  <si>
    <t>hatfieldpriscilla@zavala.info</t>
  </si>
  <si>
    <t>bdF2B80c4eDD5Db</t>
  </si>
  <si>
    <t>Johnston and Sons</t>
  </si>
  <si>
    <t>Port Jermaineland</t>
  </si>
  <si>
    <t>607.403.6158x486</t>
  </si>
  <si>
    <t>terrence31@mcbride-burns.com</t>
  </si>
  <si>
    <t>e8D652f7548AA7b</t>
  </si>
  <si>
    <t>Guerrero, Doyle and Khan</t>
  </si>
  <si>
    <t>Lake Shellyfurt</t>
  </si>
  <si>
    <t>193-687-6250x05644</t>
  </si>
  <si>
    <t>tammie99@horton-wise.net</t>
  </si>
  <si>
    <t>45a59B5B8B9c389</t>
  </si>
  <si>
    <t>Cannon, Cantu and Farrell</t>
  </si>
  <si>
    <t>Lake Rachaelville</t>
  </si>
  <si>
    <t>495.443.9027</t>
  </si>
  <si>
    <t>omoses@lindsey.com</t>
  </si>
  <si>
    <t>9bBcb1b1Adff0Cb</t>
  </si>
  <si>
    <t>Munoz Inc</t>
  </si>
  <si>
    <t>New Dorothy</t>
  </si>
  <si>
    <t>387-493-1965</t>
  </si>
  <si>
    <t>kingmichelle@carter.com</t>
  </si>
  <si>
    <t>cAa8f8C30204Cf9</t>
  </si>
  <si>
    <t>Bishop-Eaton</t>
  </si>
  <si>
    <t>Jasminside</t>
  </si>
  <si>
    <t>+1-606-368-1789x195</t>
  </si>
  <si>
    <t>gabriel77@dennis-archer.net</t>
  </si>
  <si>
    <t>34fbA4af1E690ef</t>
  </si>
  <si>
    <t>Rush, Sparks and Kennedy</t>
  </si>
  <si>
    <t>Darrylbury</t>
  </si>
  <si>
    <t>194.943.5497</t>
  </si>
  <si>
    <t>clarencerandolph@nunez.com</t>
  </si>
  <si>
    <t>Ca61b4cE7Fc43df</t>
  </si>
  <si>
    <t>Murphy-Mckee</t>
  </si>
  <si>
    <t>Jerrytown</t>
  </si>
  <si>
    <t>554.847.1278</t>
  </si>
  <si>
    <t>moralespaige@hebert.org</t>
  </si>
  <si>
    <t>d0B099F5fdFBaBa</t>
  </si>
  <si>
    <t>Page PLC</t>
  </si>
  <si>
    <t>320-367-5716x4856</t>
  </si>
  <si>
    <t>petersjoy@beasley-cuevas.net</t>
  </si>
  <si>
    <t>6dEDcc5ea39AeDd</t>
  </si>
  <si>
    <t>Murray and Sons</t>
  </si>
  <si>
    <t>Rachaelport</t>
  </si>
  <si>
    <t>+1-897-414-0996x104</t>
  </si>
  <si>
    <t>katherine35@schroeder.com</t>
  </si>
  <si>
    <t>BbFcF688884E9D7</t>
  </si>
  <si>
    <t>Blackburn, Craig and Velazquez</t>
  </si>
  <si>
    <t>South Franciscoland</t>
  </si>
  <si>
    <t>483.226.3150x32623</t>
  </si>
  <si>
    <t>glenda53@ortega.com</t>
  </si>
  <si>
    <t>ccC0ddeBF9b1cbe</t>
  </si>
  <si>
    <t>Benton-Ferguson</t>
  </si>
  <si>
    <t>New Travisbury</t>
  </si>
  <si>
    <t>daryl70@rodgers.com</t>
  </si>
  <si>
    <t>aD9F315DC731A64</t>
  </si>
  <si>
    <t>Bell LLC</t>
  </si>
  <si>
    <t>Port Joanna</t>
  </si>
  <si>
    <t>toddbuchanan@cruz.com</t>
  </si>
  <si>
    <t>Cc71F98F74e3f6D</t>
  </si>
  <si>
    <t>Flynn, Tanner and Reid</t>
  </si>
  <si>
    <t>Lake Lance</t>
  </si>
  <si>
    <t>328.212.9810</t>
  </si>
  <si>
    <t>alexandria48@sims.com</t>
  </si>
  <si>
    <t>379dE6F9a6BBa9e</t>
  </si>
  <si>
    <t>Robertson and Sons</t>
  </si>
  <si>
    <t>Erikborough</t>
  </si>
  <si>
    <t>001-301-0925x28554</t>
  </si>
  <si>
    <t>belindamoses@rubio.info</t>
  </si>
  <si>
    <t>F55308bdbcB2230</t>
  </si>
  <si>
    <t>Acosta, Santiago and Newman</t>
  </si>
  <si>
    <t>Hernandezburgh</t>
  </si>
  <si>
    <t>+1-965-357-7162x27711</t>
  </si>
  <si>
    <t>jaime60@keller.org</t>
  </si>
  <si>
    <t>379c7bB7CDb3AC2</t>
  </si>
  <si>
    <t>Pace-Melendez</t>
  </si>
  <si>
    <t>South Elaineside</t>
  </si>
  <si>
    <t>smalone@greer.net</t>
  </si>
  <si>
    <t>57ecBB93BBbFdEE</t>
  </si>
  <si>
    <t>Fletcher, Hale and Shannon</t>
  </si>
  <si>
    <t>Staffordfort</t>
  </si>
  <si>
    <t>sara92@stevens.com</t>
  </si>
  <si>
    <t>FFD9e89224Aaef0</t>
  </si>
  <si>
    <t>Werner LLC</t>
  </si>
  <si>
    <t>Lake Joann</t>
  </si>
  <si>
    <t>346.738.3069x05079</t>
  </si>
  <si>
    <t>crosbysheena@kline.com</t>
  </si>
  <si>
    <t>aCc04708b14C5aB</t>
  </si>
  <si>
    <t>Lloyd-Moon</t>
  </si>
  <si>
    <t>East Manuelborough</t>
  </si>
  <si>
    <t>315.352.3697</t>
  </si>
  <si>
    <t>daniellebernard@mccormick-flynn.biz</t>
  </si>
  <si>
    <t>005EB04d7818AcE</t>
  </si>
  <si>
    <t>Bray, Frederick and Holt</t>
  </si>
  <si>
    <t>South Parkerview</t>
  </si>
  <si>
    <t>727.213.2667x207</t>
  </si>
  <si>
    <t>robynramos@rivera-steele.com</t>
  </si>
  <si>
    <t>2EcCF9B4972ABC8</t>
  </si>
  <si>
    <t>Norton, Phelps and Mckee</t>
  </si>
  <si>
    <t>Port Kim</t>
  </si>
  <si>
    <t>815-835-7979</t>
  </si>
  <si>
    <t>jacquelineschaefer@blackburn.com</t>
  </si>
  <si>
    <t>3fE1cCFC62CBf31</t>
  </si>
  <si>
    <t>Blevins, Holloway and Sanchez</t>
  </si>
  <si>
    <t>Alisonfurt</t>
  </si>
  <si>
    <t>001-718-370-2114</t>
  </si>
  <si>
    <t>bradlivingston@durham.com</t>
  </si>
  <si>
    <t>3bC9DCBAdcA80Ba</t>
  </si>
  <si>
    <t>Roman, Rojas and Long</t>
  </si>
  <si>
    <t>North Carloston</t>
  </si>
  <si>
    <t>001-620-581-7718x8706</t>
  </si>
  <si>
    <t>sharpcristian@mckee.com</t>
  </si>
  <si>
    <t>cbBd69c9E0dAAB6</t>
  </si>
  <si>
    <t>Hughes-Potts</t>
  </si>
  <si>
    <t>Lake Hollyburgh</t>
  </si>
  <si>
    <t>135.780.0334</t>
  </si>
  <si>
    <t>soniaflores@owen-logan.com</t>
  </si>
  <si>
    <t>eDCa7fBbF1D1F89</t>
  </si>
  <si>
    <t>Mason Ltd</t>
  </si>
  <si>
    <t>Reginaldburgh</t>
  </si>
  <si>
    <t>jfleming@lucas.com</t>
  </si>
  <si>
    <t>f2460BC1CE7Fc41</t>
  </si>
  <si>
    <t>Lake Joe</t>
  </si>
  <si>
    <t>302-662-4012</t>
  </si>
  <si>
    <t>santosdamon@house.biz</t>
  </si>
  <si>
    <t>edb08eE9E9C0A45</t>
  </si>
  <si>
    <t>Ramirez-Medina</t>
  </si>
  <si>
    <t>North Shari</t>
  </si>
  <si>
    <t>ekennedy@conway.com</t>
  </si>
  <si>
    <t>63BDC7000dDD43f</t>
  </si>
  <si>
    <t>Salas Ltd</t>
  </si>
  <si>
    <t>New Makayla</t>
  </si>
  <si>
    <t>759.311.1048</t>
  </si>
  <si>
    <t>kristi50@washington-benitez.com</t>
  </si>
  <si>
    <t>0B1c55CFB19DC55</t>
  </si>
  <si>
    <t>Howe PLC</t>
  </si>
  <si>
    <t>Laurenhaven</t>
  </si>
  <si>
    <t>(307)041-3028x6971</t>
  </si>
  <si>
    <t>sheaalyssa@huber-hart.biz</t>
  </si>
  <si>
    <t>B1DD1d3B1E1bB5b</t>
  </si>
  <si>
    <t>Stephens-Cunningham</t>
  </si>
  <si>
    <t>North Rileymouth</t>
  </si>
  <si>
    <t>(353)324-2876x437</t>
  </si>
  <si>
    <t>wtate@patterson.com</t>
  </si>
  <si>
    <t>Ec605237b17E03A</t>
  </si>
  <si>
    <t>Brock, Rosales and Todd</t>
  </si>
  <si>
    <t>Billyshire</t>
  </si>
  <si>
    <t>mercadokatrina@weiss.org</t>
  </si>
  <si>
    <t>Ed3Cd4E4ac82cfd</t>
  </si>
  <si>
    <t>Wang-Rios</t>
  </si>
  <si>
    <t>Aimeeland</t>
  </si>
  <si>
    <t>530-940-3896x3661</t>
  </si>
  <si>
    <t>ojennings@wong-hampton.com</t>
  </si>
  <si>
    <t>bDAFceeAe7c9527</t>
  </si>
  <si>
    <t>Ellis PLC</t>
  </si>
  <si>
    <t>West Lynnborough</t>
  </si>
  <si>
    <t>196.969.9859</t>
  </si>
  <si>
    <t>iankaiser@peck.com</t>
  </si>
  <si>
    <t>5a0c9EfBAAE1dB2</t>
  </si>
  <si>
    <t>Kemp-Parks</t>
  </si>
  <si>
    <t>South Tonya</t>
  </si>
  <si>
    <t>(534)102-5213</t>
  </si>
  <si>
    <t>jeremywest@martin.net</t>
  </si>
  <si>
    <t>7a0959fEb1Af27E</t>
  </si>
  <si>
    <t>Levineborough</t>
  </si>
  <si>
    <t>+1-455-686-3627x19318</t>
  </si>
  <si>
    <t>aandrews@cowan.com</t>
  </si>
  <si>
    <t>A7270caeB967E28</t>
  </si>
  <si>
    <t>Moreno, Cook and Hendricks</t>
  </si>
  <si>
    <t>Eddiefurt</t>
  </si>
  <si>
    <t>287.653.4069</t>
  </si>
  <si>
    <t>devon49@gallegos.com</t>
  </si>
  <si>
    <t>A11Aef4BeF1e2fB</t>
  </si>
  <si>
    <t>Hutchinson-Wilkins</t>
  </si>
  <si>
    <t>Mcguireberg</t>
  </si>
  <si>
    <t>001-770-406-3863x760</t>
  </si>
  <si>
    <t>shawna98@lopez-mccullough.com</t>
  </si>
  <si>
    <t>aC11e5F7EdC4DBf</t>
  </si>
  <si>
    <t>Huber, Miles and Mcconnell</t>
  </si>
  <si>
    <t>Kentstad</t>
  </si>
  <si>
    <t>(911)965-0929x5709</t>
  </si>
  <si>
    <t>pughrandall@velazquez.org</t>
  </si>
  <si>
    <t>f2AF1ECB3F7E5DA</t>
  </si>
  <si>
    <t>Kelley PLC</t>
  </si>
  <si>
    <t>Nguyenport</t>
  </si>
  <si>
    <t>063.375.9723x160</t>
  </si>
  <si>
    <t>treeves@cervantes-houston.com</t>
  </si>
  <si>
    <t>6Bfb6D11d0e37C8</t>
  </si>
  <si>
    <t>Baker PLC</t>
  </si>
  <si>
    <t>Anneside</t>
  </si>
  <si>
    <t>rogerbrewer@gregory.com</t>
  </si>
  <si>
    <t>2D99ABdEe54EDf3</t>
  </si>
  <si>
    <t>Mcclure PLC</t>
  </si>
  <si>
    <t>Hendrixville</t>
  </si>
  <si>
    <t>+1-907-800-0490x91205</t>
  </si>
  <si>
    <t>bmack@hatfield.com</t>
  </si>
  <si>
    <t>b7AFA72118d4ee3</t>
  </si>
  <si>
    <t>Everett, Shepherd and Brown</t>
  </si>
  <si>
    <t>001-956-139-9094x7437</t>
  </si>
  <si>
    <t>kharper@moreno-holmes.com</t>
  </si>
  <si>
    <t>ad7FababeE9Ebef</t>
  </si>
  <si>
    <t>Daugherty-Haynes</t>
  </si>
  <si>
    <t>Port Roger</t>
  </si>
  <si>
    <t>734.260.7724</t>
  </si>
  <si>
    <t>pbrown@dyer-swanson.biz</t>
  </si>
  <si>
    <t>D412297EB4CB168</t>
  </si>
  <si>
    <t>Wilcox-Mason</t>
  </si>
  <si>
    <t>West Gilbert</t>
  </si>
  <si>
    <t>(470)831-2228x69802</t>
  </si>
  <si>
    <t>maryhaynes@barnes-glenn.com</t>
  </si>
  <si>
    <t>BFE5fED0545aF34</t>
  </si>
  <si>
    <t>Clayton Inc</t>
  </si>
  <si>
    <t>East Kristin</t>
  </si>
  <si>
    <t>937-935-5097x534</t>
  </si>
  <si>
    <t>monroehelen@harrell-carey.com</t>
  </si>
  <si>
    <t>EFBAAeBD1Dec7D5</t>
  </si>
  <si>
    <t>Schneider, Christian and Johns</t>
  </si>
  <si>
    <t>North Williamview</t>
  </si>
  <si>
    <t>+1-467-667-1129x020</t>
  </si>
  <si>
    <t>adrian30@beasley.com</t>
  </si>
  <si>
    <t>00C0F5A8e720666</t>
  </si>
  <si>
    <t>Fleming Ltd</t>
  </si>
  <si>
    <t>Lake Bryce</t>
  </si>
  <si>
    <t>772.847.0160</t>
  </si>
  <si>
    <t>ericaguirre@buck-kelly.info</t>
  </si>
  <si>
    <t>CFf86B15D85dBD1</t>
  </si>
  <si>
    <t>Schmidt Ltd</t>
  </si>
  <si>
    <t>195-867-1828</t>
  </si>
  <si>
    <t>richardfarley@bender-sloan.com</t>
  </si>
  <si>
    <t>cBaF2ebb2eFDA34</t>
  </si>
  <si>
    <t>Mays-Arellano</t>
  </si>
  <si>
    <t>290-179-4737</t>
  </si>
  <si>
    <t>phelpsblake@sutton.biz</t>
  </si>
  <si>
    <t>2a4AEDf4ddDBEFD</t>
  </si>
  <si>
    <t>Watson, Tucker and Flowers</t>
  </si>
  <si>
    <t>Henryside</t>
  </si>
  <si>
    <t>001-151-733-7625x84072</t>
  </si>
  <si>
    <t>butlersean@hurley.net</t>
  </si>
  <si>
    <t>a80Ac3f1F3fdF2c</t>
  </si>
  <si>
    <t>Barber, Castaneda and Nguyen</t>
  </si>
  <si>
    <t>Jesseburgh</t>
  </si>
  <si>
    <t>686.653.5144x0310</t>
  </si>
  <si>
    <t>lindsay21@reed-mendoza.com</t>
  </si>
  <si>
    <t>DaBB6acAeAa32CF</t>
  </si>
  <si>
    <t>Griffin LLC</t>
  </si>
  <si>
    <t>Adriantown</t>
  </si>
  <si>
    <t>009-546-1023x23259</t>
  </si>
  <si>
    <t>whitakermolly@nelson-burton.biz</t>
  </si>
  <si>
    <t>e3cCe82Fd0bF28f</t>
  </si>
  <si>
    <t>Skinner-Roberson</t>
  </si>
  <si>
    <t>Lake Loriburgh</t>
  </si>
  <si>
    <t>dzuniga@donaldson.org</t>
  </si>
  <si>
    <t>06da2cE6abe5d2e</t>
  </si>
  <si>
    <t>Meadows-Mueller</t>
  </si>
  <si>
    <t>Lake Troy</t>
  </si>
  <si>
    <t>440.329.6398x8050</t>
  </si>
  <si>
    <t>kellieriggs@shannon-stephens.com</t>
  </si>
  <si>
    <t>E24c4cf4a5dB4F1</t>
  </si>
  <si>
    <t>Marshall, Brady and Garrison</t>
  </si>
  <si>
    <t>Fullerberg</t>
  </si>
  <si>
    <t>(148)390-8661</t>
  </si>
  <si>
    <t>jenny76@owens.org</t>
  </si>
  <si>
    <t>aeBC90Ed8FF0773</t>
  </si>
  <si>
    <t>Combs-Parker</t>
  </si>
  <si>
    <t>New Elaine</t>
  </si>
  <si>
    <t>001-857-665-4588x10549</t>
  </si>
  <si>
    <t>gallagherdenise@anthony-daniel.com</t>
  </si>
  <si>
    <t>18a9655d5b6dDb6</t>
  </si>
  <si>
    <t>Carroll, Nixon and Roach</t>
  </si>
  <si>
    <t>Gilbertborough</t>
  </si>
  <si>
    <t>141-204-7488</t>
  </si>
  <si>
    <t>pgoodman@hart.com</t>
  </si>
  <si>
    <t>505F6632C3cFDD2</t>
  </si>
  <si>
    <t>Sandoval, Simpson and Lawson</t>
  </si>
  <si>
    <t>South Rogerchester</t>
  </si>
  <si>
    <t>048.629.6502</t>
  </si>
  <si>
    <t>yangcaitlin@franklin.com</t>
  </si>
  <si>
    <t>0Da3C262eDa8F2A</t>
  </si>
  <si>
    <t>Bowen-Lucas</t>
  </si>
  <si>
    <t>East Tamarabury</t>
  </si>
  <si>
    <t>gilbert19@curry-cruz.com</t>
  </si>
  <si>
    <t>9B566d4c28bB6f6</t>
  </si>
  <si>
    <t>Pittman and Sons</t>
  </si>
  <si>
    <t>Shanemouth</t>
  </si>
  <si>
    <t>(856)018-6782x3115</t>
  </si>
  <si>
    <t>treed@donovan-knox.com</t>
  </si>
  <si>
    <t>d2adD39063FfDFA</t>
  </si>
  <si>
    <t>Mcconnell, Buckley and Hawkins</t>
  </si>
  <si>
    <t>West Ivanberg</t>
  </si>
  <si>
    <t>(991)324-1380x56561</t>
  </si>
  <si>
    <t>howardvictoria@blake-sandoval.com</t>
  </si>
  <si>
    <t>4cbeDDA73bEaFDC</t>
  </si>
  <si>
    <t>Montes-Bowen</t>
  </si>
  <si>
    <t>Reeveshaven</t>
  </si>
  <si>
    <t>211.353.9768</t>
  </si>
  <si>
    <t>wukerri@cole.com</t>
  </si>
  <si>
    <t>CC1cEe9Ae4e7D73</t>
  </si>
  <si>
    <t>Gonzalez-Shaffer</t>
  </si>
  <si>
    <t>Rebeccaview</t>
  </si>
  <si>
    <t>432.746.8259</t>
  </si>
  <si>
    <t>angelica06@woodward.com</t>
  </si>
  <si>
    <t>8F9aC59a14BdE6C</t>
  </si>
  <si>
    <t>Dalton Ltd</t>
  </si>
  <si>
    <t>Mcclainville</t>
  </si>
  <si>
    <t>001-817-218-2513x42503</t>
  </si>
  <si>
    <t>dennis26@mathews.com</t>
  </si>
  <si>
    <t>A0A4D31C49c011F</t>
  </si>
  <si>
    <t>Ramirez PLC</t>
  </si>
  <si>
    <t>Marcusbury</t>
  </si>
  <si>
    <t>(855)215-6526x640</t>
  </si>
  <si>
    <t>stacy00@bernard.com</t>
  </si>
  <si>
    <t>C22BAe73Dd8d379</t>
  </si>
  <si>
    <t>North Karaton</t>
  </si>
  <si>
    <t>(046)532-8519</t>
  </si>
  <si>
    <t>todd71@hensley.com</t>
  </si>
  <si>
    <t>a5252Abdc70cc12</t>
  </si>
  <si>
    <t>Horton PLC</t>
  </si>
  <si>
    <t>Rachelside</t>
  </si>
  <si>
    <t>+1-072-672-6856x56246</t>
  </si>
  <si>
    <t>mariomeza@alvarado-horn.com</t>
  </si>
  <si>
    <t>ED03Eb1cCf64e11</t>
  </si>
  <si>
    <t>Gibbs, Farmer and Cooke</t>
  </si>
  <si>
    <t>Kirstenville</t>
  </si>
  <si>
    <t>179-523-6154x458</t>
  </si>
  <si>
    <t>heatherfranklin@cameron-chaney.com</t>
  </si>
  <si>
    <t>e2Ab05778cd1BeA</t>
  </si>
  <si>
    <t>Reese Group</t>
  </si>
  <si>
    <t>Lake Alisonside</t>
  </si>
  <si>
    <t>599-481-0198</t>
  </si>
  <si>
    <t>oestes@alvarado.com</t>
  </si>
  <si>
    <t>04f89Bf8eA46Bfb</t>
  </si>
  <si>
    <t>Burgess-Franco</t>
  </si>
  <si>
    <t>Lake Carlaside</t>
  </si>
  <si>
    <t>426-508-8846</t>
  </si>
  <si>
    <t>loretta51@cook.info</t>
  </si>
  <si>
    <t>fafeee9AbE7905A</t>
  </si>
  <si>
    <t>Moon Ltd</t>
  </si>
  <si>
    <t>Saraberg</t>
  </si>
  <si>
    <t>ichase@griffin.com</t>
  </si>
  <si>
    <t>EdA994fF036bB4b</t>
  </si>
  <si>
    <t>Gordon LLC</t>
  </si>
  <si>
    <t>Watersfort</t>
  </si>
  <si>
    <t>luiswelch@pugh.com</t>
  </si>
  <si>
    <t>E0Dcf11fEBf29f8</t>
  </si>
  <si>
    <t>Knox LLC</t>
  </si>
  <si>
    <t>North Jeffreyport</t>
  </si>
  <si>
    <t>darryl31@mendez.com</t>
  </si>
  <si>
    <t>f9D7078c2fcBF22</t>
  </si>
  <si>
    <t>Delacruz LLC</t>
  </si>
  <si>
    <t>Lopezchester</t>
  </si>
  <si>
    <t>916.283.8999x647</t>
  </si>
  <si>
    <t>adrienne07@choi.com</t>
  </si>
  <si>
    <t>54Ca8Aaf6F23aF5</t>
  </si>
  <si>
    <t>Lutz LLC</t>
  </si>
  <si>
    <t>Benjaminside</t>
  </si>
  <si>
    <t>714.843.5914x616</t>
  </si>
  <si>
    <t>thoover@acevedo.info</t>
  </si>
  <si>
    <t>aaD5c7FbF3f6D4d</t>
  </si>
  <si>
    <t>Ponce PLC</t>
  </si>
  <si>
    <t>North Biancaberg</t>
  </si>
  <si>
    <t>628-129-6530</t>
  </si>
  <si>
    <t>dalton92@lopez.com</t>
  </si>
  <si>
    <t>a0bBBB555f96CAe</t>
  </si>
  <si>
    <t>Sexton-Norton</t>
  </si>
  <si>
    <t>Jackmouth</t>
  </si>
  <si>
    <t>001-317-108-3296x077</t>
  </si>
  <si>
    <t>riverabrad@hurst.com</t>
  </si>
  <si>
    <t>feB1Aa0aC72fF8e</t>
  </si>
  <si>
    <t>Lloyd-Chapman</t>
  </si>
  <si>
    <t>Baxterchester</t>
  </si>
  <si>
    <t>wwarner@hanson.info</t>
  </si>
  <si>
    <t>a33b28aa3bF9873</t>
  </si>
  <si>
    <t>Cortez-Mullen</t>
  </si>
  <si>
    <t>New Jose</t>
  </si>
  <si>
    <t>779.757.2983</t>
  </si>
  <si>
    <t>spencebianca@simmons-wagner.net</t>
  </si>
  <si>
    <t>74a0FbE33f348DC</t>
  </si>
  <si>
    <t>Mcgrath LLC</t>
  </si>
  <si>
    <t>Marksside</t>
  </si>
  <si>
    <t>dhendricks@cameron.info</t>
  </si>
  <si>
    <t>7e4116Fd3Cf4a8b</t>
  </si>
  <si>
    <t>Mcconnell and Sons</t>
  </si>
  <si>
    <t>Baileymouth</t>
  </si>
  <si>
    <t>870.485.2365x6794</t>
  </si>
  <si>
    <t>csantana@stein.com</t>
  </si>
  <si>
    <t>BfFBaDde1f8bca5</t>
  </si>
  <si>
    <t>Cole-Cruz</t>
  </si>
  <si>
    <t>888-745-0654</t>
  </si>
  <si>
    <t>virginiawalton@brandt.net</t>
  </si>
  <si>
    <t>Bf8d80EAC5E490E</t>
  </si>
  <si>
    <t>Garner, Randolph and Koch</t>
  </si>
  <si>
    <t>Crawfordfurt</t>
  </si>
  <si>
    <t>199-975-6348</t>
  </si>
  <si>
    <t>schwartzkathryn@maldonado.net</t>
  </si>
  <si>
    <t>50f4C6E1c44Da9E</t>
  </si>
  <si>
    <t>Sierraview</t>
  </si>
  <si>
    <t>487-609-3455</t>
  </si>
  <si>
    <t>vhuffman@odonnell.com</t>
  </si>
  <si>
    <t>EE8Abd92049e919</t>
  </si>
  <si>
    <t>Dorsey, Franco and Duncan</t>
  </si>
  <si>
    <t>Barryside</t>
  </si>
  <si>
    <t>mark77@simpson.com</t>
  </si>
  <si>
    <t>3F6df9C42AAD5E1</t>
  </si>
  <si>
    <t>Shelton, Booker and Morales</t>
  </si>
  <si>
    <t>Riggsburgh</t>
  </si>
  <si>
    <t>283.215.7200x7282</t>
  </si>
  <si>
    <t>ericksonmakayla@acosta.org</t>
  </si>
  <si>
    <t>C4CFcfeD8fc0FB6</t>
  </si>
  <si>
    <t>Noble Group</t>
  </si>
  <si>
    <t>New Tracey</t>
  </si>
  <si>
    <t>(198)059-3093x943</t>
  </si>
  <si>
    <t>sesparza@mendoza-vazquez.com</t>
  </si>
  <si>
    <t>BdB0e3D5a0De8a7</t>
  </si>
  <si>
    <t>Mccarthy-Tran</t>
  </si>
  <si>
    <t>148-988-3788x6603</t>
  </si>
  <si>
    <t>maryblackburn@zamora-duffy.info</t>
  </si>
  <si>
    <t>EBeFbAC64966dBD</t>
  </si>
  <si>
    <t>Dickson, Leblanc and Curry</t>
  </si>
  <si>
    <t>South Andreside</t>
  </si>
  <si>
    <t>001-528-246-9147</t>
  </si>
  <si>
    <t>glen76@hoover-coffey.biz</t>
  </si>
  <si>
    <t>a504B57456ecf86</t>
  </si>
  <si>
    <t>Duarte, Lucero and Henson</t>
  </si>
  <si>
    <t>East Ashley</t>
  </si>
  <si>
    <t>451-038-7639x31725</t>
  </si>
  <si>
    <t>caseymcbride@nixon.biz</t>
  </si>
  <si>
    <t>c7efF8eA329Ad60</t>
  </si>
  <si>
    <t>Sherman Inc</t>
  </si>
  <si>
    <t>Port Brandi</t>
  </si>
  <si>
    <t>001-615-714-4681x981</t>
  </si>
  <si>
    <t>ashlee09@knight.com</t>
  </si>
  <si>
    <t>e11D3650c0edAe2</t>
  </si>
  <si>
    <t>Mathews, Ayala and Monroe</t>
  </si>
  <si>
    <t>Parrishtown</t>
  </si>
  <si>
    <t>(251)270-4847</t>
  </si>
  <si>
    <t>shaun29@kim.com</t>
  </si>
  <si>
    <t>635FBf1D3e1AC15</t>
  </si>
  <si>
    <t>Austin, Mullins and Page</t>
  </si>
  <si>
    <t>Port Janeview</t>
  </si>
  <si>
    <t>158.904.8372</t>
  </si>
  <si>
    <t>sheri45@little.org</t>
  </si>
  <si>
    <t>1C91BE78aC5d59B</t>
  </si>
  <si>
    <t>Frey, Frye and Cabrera</t>
  </si>
  <si>
    <t>East Mindy</t>
  </si>
  <si>
    <t>892.421.5658x4312</t>
  </si>
  <si>
    <t>aguilarkristine@keller.com</t>
  </si>
  <si>
    <t>7eCd7C2543aE97d</t>
  </si>
  <si>
    <t>Reed, Pitts and Rodriguez</t>
  </si>
  <si>
    <t>171.481.2122x3808</t>
  </si>
  <si>
    <t>samuel93@cantu.net</t>
  </si>
  <si>
    <t>F7E9FD4C6Ba058D</t>
  </si>
  <si>
    <t>Wong, Kane and Bauer</t>
  </si>
  <si>
    <t>797-289-9882</t>
  </si>
  <si>
    <t>derek13@roy.com</t>
  </si>
  <si>
    <t>03dcb2bDD91AEbE</t>
  </si>
  <si>
    <t>Donaldson PLC</t>
  </si>
  <si>
    <t>+1-098-526-7418x55599</t>
  </si>
  <si>
    <t>davidsonmichelle@rowe-cantu.net</t>
  </si>
  <si>
    <t>87Bb78c5ab6F3a0</t>
  </si>
  <si>
    <t>Ruiz-Clements</t>
  </si>
  <si>
    <t>Terrytown</t>
  </si>
  <si>
    <t>780.531.3799</t>
  </si>
  <si>
    <t>james43@goodman.net</t>
  </si>
  <si>
    <t>6Aaca1eFBE47D5B</t>
  </si>
  <si>
    <t>Maddox, Pineda and Suarez</t>
  </si>
  <si>
    <t>Fernandezmouth</t>
  </si>
  <si>
    <t>(811)532-2447</t>
  </si>
  <si>
    <t>imichael@hester.com</t>
  </si>
  <si>
    <t>A6f481a3CacaDdb</t>
  </si>
  <si>
    <t>Bright-Jackson</t>
  </si>
  <si>
    <t>Debramouth</t>
  </si>
  <si>
    <t>993.210.3263x21251</t>
  </si>
  <si>
    <t>ddavidson@jefferson.biz</t>
  </si>
  <si>
    <t>baF6BF63c8fD59F</t>
  </si>
  <si>
    <t>Oconnor, Munoz and Webster</t>
  </si>
  <si>
    <t>West Laurachester</t>
  </si>
  <si>
    <t>(521)086-0721x0897</t>
  </si>
  <si>
    <t>daryl26@hutchinson-perkins.com</t>
  </si>
  <si>
    <t>4242bF6Cca6A30f</t>
  </si>
  <si>
    <t>Lake Micheal</t>
  </si>
  <si>
    <t>(540)358-4067x3249</t>
  </si>
  <si>
    <t>rick76@cantrell-munoz.com</t>
  </si>
  <si>
    <t>b6e2F443afC49Ab</t>
  </si>
  <si>
    <t>Knox-Combs</t>
  </si>
  <si>
    <t>Andradeberg</t>
  </si>
  <si>
    <t>(055)895-3881x8661</t>
  </si>
  <si>
    <t>hensleyabigail@pruitt-callahan.biz</t>
  </si>
  <si>
    <t>1Eb9FF517FB7eb0</t>
  </si>
  <si>
    <t>Pacheco, Carney and Bolton</t>
  </si>
  <si>
    <t>Colemanside</t>
  </si>
  <si>
    <t>610-388-7384x86233</t>
  </si>
  <si>
    <t>roger06@bullock.com</t>
  </si>
  <si>
    <t>F4dfd4eEf14bbBA</t>
  </si>
  <si>
    <t>Malone, Cuevas and Tyler</t>
  </si>
  <si>
    <t>ibrock@hutchinson.net</t>
  </si>
  <si>
    <t>9258759c6b6EADD</t>
  </si>
  <si>
    <t>Maxwell-Whitehead</t>
  </si>
  <si>
    <t>Katiefort</t>
  </si>
  <si>
    <t>(158)633-9797</t>
  </si>
  <si>
    <t>mcintoshmarvin@blankenship-manning.com</t>
  </si>
  <si>
    <t>3Cc0d4dA7dcD088</t>
  </si>
  <si>
    <t>Moody, Villa and Logan</t>
  </si>
  <si>
    <t>South Connor</t>
  </si>
  <si>
    <t>849.141.9133</t>
  </si>
  <si>
    <t>gpeck@stevenson.com</t>
  </si>
  <si>
    <t>398F72A29BcCF9E</t>
  </si>
  <si>
    <t>Lake Travistown</t>
  </si>
  <si>
    <t>088-653-9307</t>
  </si>
  <si>
    <t>shari79@peterson.com</t>
  </si>
  <si>
    <t>E16B5B7CEBfC56d</t>
  </si>
  <si>
    <t>Houston Inc</t>
  </si>
  <si>
    <t>East Bethmouth</t>
  </si>
  <si>
    <t>(343)005-7174x894</t>
  </si>
  <si>
    <t>hartdavid@dalton.com</t>
  </si>
  <si>
    <t>6d7c45114cDDFcd</t>
  </si>
  <si>
    <t>Jefferson Ltd</t>
  </si>
  <si>
    <t>Lake Elijah</t>
  </si>
  <si>
    <t>+1-079-281-0682x322</t>
  </si>
  <si>
    <t>ohebert@adams.com</t>
  </si>
  <si>
    <t>6A91E30b08dDA78</t>
  </si>
  <si>
    <t>Parrish-Shields</t>
  </si>
  <si>
    <t>Cristinaview</t>
  </si>
  <si>
    <t>266.526.4958</t>
  </si>
  <si>
    <t>jesus24@cain-jacobs.org</t>
  </si>
  <si>
    <t>Ee1F78c5A3Ce2aD</t>
  </si>
  <si>
    <t>Sanders, Benitez and Wagner</t>
  </si>
  <si>
    <t>Lake Willie</t>
  </si>
  <si>
    <t>435.969.3245x112</t>
  </si>
  <si>
    <t>roydavies@heath.com</t>
  </si>
  <si>
    <t>6f516a7cBcFb569</t>
  </si>
  <si>
    <t>Dyer, Galvan and Byrd</t>
  </si>
  <si>
    <t>South Keithfurt</t>
  </si>
  <si>
    <t>002.562.4786x843</t>
  </si>
  <si>
    <t>sally84@taylor-ross.com</t>
  </si>
  <si>
    <t>eAEF0A4cbB50fef</t>
  </si>
  <si>
    <t>Compton, Villanueva and Spence</t>
  </si>
  <si>
    <t>Levineview</t>
  </si>
  <si>
    <t>001-474-644-7339x965</t>
  </si>
  <si>
    <t>lhunt@griffith.com</t>
  </si>
  <si>
    <t>E487E76fa55e7a0</t>
  </si>
  <si>
    <t>Gonzales, Kline and Moore</t>
  </si>
  <si>
    <t>Aguirreburgh</t>
  </si>
  <si>
    <t>+1-354-196-1458x54828</t>
  </si>
  <si>
    <t>pettysean@golden.org</t>
  </si>
  <si>
    <t>D3A7AbAF4c9FbDD</t>
  </si>
  <si>
    <t>Lloyd-Santos</t>
  </si>
  <si>
    <t>Tristanfort</t>
  </si>
  <si>
    <t>+1-795-193-4933x6597</t>
  </si>
  <si>
    <t>cproctor@watts-frey.com</t>
  </si>
  <si>
    <t>1fE7140adE82D9d</t>
  </si>
  <si>
    <t>Le-Osborne</t>
  </si>
  <si>
    <t>Luisview</t>
  </si>
  <si>
    <t>theresamitchell@bradford.org</t>
  </si>
  <si>
    <t>Ba2d8aCd75af0C0</t>
  </si>
  <si>
    <t>Cameron, Malone and Coffey</t>
  </si>
  <si>
    <t>North Brandyview</t>
  </si>
  <si>
    <t>+1-531-557-3501x1312</t>
  </si>
  <si>
    <t>cochrandestiny@colon.com</t>
  </si>
  <si>
    <t>e60efcEFCACD8dF</t>
  </si>
  <si>
    <t>Waller-Wall</t>
  </si>
  <si>
    <t>Port Bobmouth</t>
  </si>
  <si>
    <t>(786)413-8934x114</t>
  </si>
  <si>
    <t>eclay@benson-buchanan.info</t>
  </si>
  <si>
    <t>73D2bA084Cadac5</t>
  </si>
  <si>
    <t>Dawson LLC</t>
  </si>
  <si>
    <t>Hodgesberg</t>
  </si>
  <si>
    <t>604.351.2315x074</t>
  </si>
  <si>
    <t>cassieday@delacruz-hensley.com</t>
  </si>
  <si>
    <t>32034fDa1b49F43</t>
  </si>
  <si>
    <t>Stout-Townsend</t>
  </si>
  <si>
    <t>Lake Daltonview</t>
  </si>
  <si>
    <t>028.910.3308x8733</t>
  </si>
  <si>
    <t>miguel40@leon.com</t>
  </si>
  <si>
    <t>D7f6EEf65Ee9A42</t>
  </si>
  <si>
    <t>Valdez Group</t>
  </si>
  <si>
    <t>288.271.8428x8436</t>
  </si>
  <si>
    <t>alicia80@knapp-jones.com</t>
  </si>
  <si>
    <t>b67ae17e6BA1D9e</t>
  </si>
  <si>
    <t>Mullins-Alvarez</t>
  </si>
  <si>
    <t>Daisyville</t>
  </si>
  <si>
    <t>590.009.0191</t>
  </si>
  <si>
    <t>sherry20@love.com</t>
  </si>
  <si>
    <t>8a9a10BD9D46b9A</t>
  </si>
  <si>
    <t>Wood-Hinton</t>
  </si>
  <si>
    <t>North Trevorbury</t>
  </si>
  <si>
    <t>526.367.2552</t>
  </si>
  <si>
    <t>tarajones@rios-humphrey.com</t>
  </si>
  <si>
    <t>1ae52dAcC65E7Bd</t>
  </si>
  <si>
    <t>Rodriguez PLC</t>
  </si>
  <si>
    <t>West Ericfurt</t>
  </si>
  <si>
    <t>+1-785-287-5144x3623</t>
  </si>
  <si>
    <t>vickimontgomery@reynolds.org</t>
  </si>
  <si>
    <t>a005CC1161448E3</t>
  </si>
  <si>
    <t>Drake Ltd</t>
  </si>
  <si>
    <t>Romerohaven</t>
  </si>
  <si>
    <t>041-668-7794x6042</t>
  </si>
  <si>
    <t>krivera@haley.com</t>
  </si>
  <si>
    <t>933bAd1cf4bc4eb</t>
  </si>
  <si>
    <t>Benjamin-Hanna</t>
  </si>
  <si>
    <t>East Kristinatown</t>
  </si>
  <si>
    <t>478-868-9725</t>
  </si>
  <si>
    <t>deborah62@cordova-taylor.org</t>
  </si>
  <si>
    <t>Ff17C5290ADCc5C</t>
  </si>
  <si>
    <t>Vaughn Inc</t>
  </si>
  <si>
    <t>South Kyle</t>
  </si>
  <si>
    <t>(479)374-5020x24597</t>
  </si>
  <si>
    <t>hunterrhonda@curry.info</t>
  </si>
  <si>
    <t>324aEA95Cb3A886</t>
  </si>
  <si>
    <t>Watson-Burns</t>
  </si>
  <si>
    <t>Meadowsmouth</t>
  </si>
  <si>
    <t>331-987-6451</t>
  </si>
  <si>
    <t>vgood@tran.com</t>
  </si>
  <si>
    <t>cd28082B13585dF</t>
  </si>
  <si>
    <t>Massey LLC</t>
  </si>
  <si>
    <t>New Allenfurt</t>
  </si>
  <si>
    <t>431-216-5729x59675</t>
  </si>
  <si>
    <t>bergerjaclyn@cannon.com</t>
  </si>
  <si>
    <t>A60B00ABddD66dD</t>
  </si>
  <si>
    <t>Burns Group</t>
  </si>
  <si>
    <t>West Vickie</t>
  </si>
  <si>
    <t>274.566.3324x21147</t>
  </si>
  <si>
    <t>sergio92@hansen-moss.info</t>
  </si>
  <si>
    <t>ccE9AA2BEBB4dad</t>
  </si>
  <si>
    <t>Ryan PLC</t>
  </si>
  <si>
    <t>Dillonfurt</t>
  </si>
  <si>
    <t>835-486-4798x714</t>
  </si>
  <si>
    <t>kelliepatton@kemp-berg.info</t>
  </si>
  <si>
    <t>0Ca7c71e62c9De0</t>
  </si>
  <si>
    <t>Hickman, Bartlett and Sparks</t>
  </si>
  <si>
    <t>Stevensmouth</t>
  </si>
  <si>
    <t>(541)395-1925</t>
  </si>
  <si>
    <t>frederick37@bean.com</t>
  </si>
  <si>
    <t>81bE15eC4a8aD8a</t>
  </si>
  <si>
    <t>Leonardton</t>
  </si>
  <si>
    <t>783.214.5118x009</t>
  </si>
  <si>
    <t>marilynosborne@frazier-hodges.org</t>
  </si>
  <si>
    <t>67Fb72519B6FC5c</t>
  </si>
  <si>
    <t>Glass, Ho and Wallace</t>
  </si>
  <si>
    <t>East Jill</t>
  </si>
  <si>
    <t>796-076-8677x57816</t>
  </si>
  <si>
    <t>lutzfrank@harrison-kaiser.org</t>
  </si>
  <si>
    <t>CFcB57Efd1309DC</t>
  </si>
  <si>
    <t>Gay Inc</t>
  </si>
  <si>
    <t>002-446-3194x4914</t>
  </si>
  <si>
    <t>pruittjeremiah@wilcox.com</t>
  </si>
  <si>
    <t>86c1C754fE6F849</t>
  </si>
  <si>
    <t>Mckinney, Lee and George</t>
  </si>
  <si>
    <t>West Hannahhaven</t>
  </si>
  <si>
    <t>265.336.0050</t>
  </si>
  <si>
    <t>villanuevajeanne@rivas.com</t>
  </si>
  <si>
    <t>FB523e9885a2AFa</t>
  </si>
  <si>
    <t>Phelps LLC</t>
  </si>
  <si>
    <t>Connietown</t>
  </si>
  <si>
    <t>joycekristin@mann.com</t>
  </si>
  <si>
    <t>Bfe6C26bdF9D42a</t>
  </si>
  <si>
    <t>Tracie</t>
  </si>
  <si>
    <t>Alvarez, Navarro and Whitehead</t>
  </si>
  <si>
    <t>ritadaniel@potter.biz</t>
  </si>
  <si>
    <t>bcEdaeCdFbCd17C</t>
  </si>
  <si>
    <t>Garrett-Rubio</t>
  </si>
  <si>
    <t>Lake Melindaland</t>
  </si>
  <si>
    <t>001-571-337-8914</t>
  </si>
  <si>
    <t>wmelendez@townsend.biz</t>
  </si>
  <si>
    <t>a3586C97CBdAFe2</t>
  </si>
  <si>
    <t>New Chloeton</t>
  </si>
  <si>
    <t>750.970.2727</t>
  </si>
  <si>
    <t>chase95@case.com</t>
  </si>
  <si>
    <t>16cd5B13dCadae8</t>
  </si>
  <si>
    <t>Schultz, Stephens and Brooks</t>
  </si>
  <si>
    <t>East Aimee</t>
  </si>
  <si>
    <t>(337)206-4916x175</t>
  </si>
  <si>
    <t>tcarroll@keller-whitaker.com</t>
  </si>
  <si>
    <t>81393e3A36e33D0</t>
  </si>
  <si>
    <t>Walsh, Bennett and Burch</t>
  </si>
  <si>
    <t>Jadeville</t>
  </si>
  <si>
    <t>140.355.3291</t>
  </si>
  <si>
    <t>xbarker@berger.com</t>
  </si>
  <si>
    <t>b9072cb30eCd8F4</t>
  </si>
  <si>
    <t>Marsh, Phelps and Landry</t>
  </si>
  <si>
    <t>Hudsontown</t>
  </si>
  <si>
    <t>406-002-1444</t>
  </si>
  <si>
    <t>tonifrey@moses-price.com</t>
  </si>
  <si>
    <t>BeF1FaE12160D0c</t>
  </si>
  <si>
    <t>Wagner LLC</t>
  </si>
  <si>
    <t>Port Louisfort</t>
  </si>
  <si>
    <t>+1-012-076-1115x39761</t>
  </si>
  <si>
    <t>briannamontes@barnes.info</t>
  </si>
  <si>
    <t>Ff9ea1647acFb6B</t>
  </si>
  <si>
    <t>Kaiser-Dorsey</t>
  </si>
  <si>
    <t>Angelberg</t>
  </si>
  <si>
    <t>832-114-1565x1026</t>
  </si>
  <si>
    <t>mackenziemcneil@stewart-manning.com</t>
  </si>
  <si>
    <t>Fce60568960e726</t>
  </si>
  <si>
    <t>Beasley-Kim</t>
  </si>
  <si>
    <t>Lake David</t>
  </si>
  <si>
    <t>+1-551-970-1239x71090</t>
  </si>
  <si>
    <t>vwebb@hoover.net</t>
  </si>
  <si>
    <t>f7bfAA2d5fbBe6e</t>
  </si>
  <si>
    <t>Greene PLC</t>
  </si>
  <si>
    <t>Deniseton</t>
  </si>
  <si>
    <t>412.511.2730</t>
  </si>
  <si>
    <t>jrandall@chung.com</t>
  </si>
  <si>
    <t>aeac9CC0978C8ce</t>
  </si>
  <si>
    <t>Cobb PLC</t>
  </si>
  <si>
    <t>South Wendy</t>
  </si>
  <si>
    <t>+1-894-918-7667x61718</t>
  </si>
  <si>
    <t>phillipsanford@good.com</t>
  </si>
  <si>
    <t>21fADae10cF825e</t>
  </si>
  <si>
    <t>Mcmillan PLC</t>
  </si>
  <si>
    <t>353-191-2993</t>
  </si>
  <si>
    <t>grossalejandro@mosley.com</t>
  </si>
  <si>
    <t>0b7D23be78FBdd9</t>
  </si>
  <si>
    <t>158.874.1031x45950</t>
  </si>
  <si>
    <t>montoyakarl@haney-duke.com</t>
  </si>
  <si>
    <t>e742C4E583dBf67</t>
  </si>
  <si>
    <t>Khan Ltd</t>
  </si>
  <si>
    <t>Waltonport</t>
  </si>
  <si>
    <t>446.972.4959x33816</t>
  </si>
  <si>
    <t>fmcmillan@hobbs-roman.com</t>
  </si>
  <si>
    <t>868d2E9F6fc1822</t>
  </si>
  <si>
    <t>Holland, Murray and Rhodes</t>
  </si>
  <si>
    <t>South Kelliview</t>
  </si>
  <si>
    <t>238.004.6564</t>
  </si>
  <si>
    <t>jensenbreanna@craig.com</t>
  </si>
  <si>
    <t>d1C0405e24DE150</t>
  </si>
  <si>
    <t>Sullivan-Silva</t>
  </si>
  <si>
    <t>Ballardshire</t>
  </si>
  <si>
    <t>388.139.0373x74405</t>
  </si>
  <si>
    <t>owiley@cohen-rivers.com</t>
  </si>
  <si>
    <t>37E9b5d44DD0Cb4</t>
  </si>
  <si>
    <t>Mcknight PLC</t>
  </si>
  <si>
    <t>Olsenmouth</t>
  </si>
  <si>
    <t>(963)772-0427x12016</t>
  </si>
  <si>
    <t>hendersonsherry@greene.com</t>
  </si>
  <si>
    <t>f4a5ACed764DCd9</t>
  </si>
  <si>
    <t>Ho, Mcmillan and Andrews</t>
  </si>
  <si>
    <t>North Christinastad</t>
  </si>
  <si>
    <t>(805)694-1182x27435</t>
  </si>
  <si>
    <t>abigailyu@oconnell.org</t>
  </si>
  <si>
    <t>77E3b935fb70d13</t>
  </si>
  <si>
    <t>Leonard, Cunningham and Hahn</t>
  </si>
  <si>
    <t>Port Sonia</t>
  </si>
  <si>
    <t>kellybenton@pitts.com</t>
  </si>
  <si>
    <t>D334ABA9AD73Da1</t>
  </si>
  <si>
    <t>Burns-Torres</t>
  </si>
  <si>
    <t>Rickeyside</t>
  </si>
  <si>
    <t>426.647.8383x053</t>
  </si>
  <si>
    <t>lesliedavila@eaton-kane.net</t>
  </si>
  <si>
    <t>7172fb9f8A1b9Ba</t>
  </si>
  <si>
    <t>Mullen, Salas and Sexton</t>
  </si>
  <si>
    <t>Jeanchester</t>
  </si>
  <si>
    <t>+1-739-203-4331x8706</t>
  </si>
  <si>
    <t>mccannalexandria@hanna.com</t>
  </si>
  <si>
    <t>3AceaffdDd5FC0A</t>
  </si>
  <si>
    <t>Summers, Little and Ward</t>
  </si>
  <si>
    <t>Bellfurt</t>
  </si>
  <si>
    <t>(588)427-5410</t>
  </si>
  <si>
    <t>uwerner@roy-kaiser.com</t>
  </si>
  <si>
    <t>baF6d3EcDc12F47</t>
  </si>
  <si>
    <t>Yang, Park and Klein</t>
  </si>
  <si>
    <t>Alantown</t>
  </si>
  <si>
    <t>765.659.1590</t>
  </si>
  <si>
    <t>whitneysanford@mclaughlin-perry.com</t>
  </si>
  <si>
    <t>C26cED02b46aB8E</t>
  </si>
  <si>
    <t>Moore-Jennings</t>
  </si>
  <si>
    <t>Port Ana</t>
  </si>
  <si>
    <t>+1-412-391-4415x56548</t>
  </si>
  <si>
    <t>gillespieleonard@osborne-tyler.net</t>
  </si>
  <si>
    <t>9147889b361D6BB</t>
  </si>
  <si>
    <t>Perkins, Blevins and Miles</t>
  </si>
  <si>
    <t>Pooleshire</t>
  </si>
  <si>
    <t>(749)657-7812x8832</t>
  </si>
  <si>
    <t>odomteresa@byrd.net</t>
  </si>
  <si>
    <t>E6d4b802f69cBE7</t>
  </si>
  <si>
    <t>Harding-Garner</t>
  </si>
  <si>
    <t>Batesstad</t>
  </si>
  <si>
    <t>+1-118-741-3029x2047</t>
  </si>
  <si>
    <t>rbates@brock.org</t>
  </si>
  <si>
    <t>39fDa82D3cdbbA4</t>
  </si>
  <si>
    <t>Mccann, Rose and Wade</t>
  </si>
  <si>
    <t>North Eduardofurt</t>
  </si>
  <si>
    <t>723-921-4888x675</t>
  </si>
  <si>
    <t>bartletttony@baldwin.com</t>
  </si>
  <si>
    <t>dB015AdC3e17dcB</t>
  </si>
  <si>
    <t>Massey, Sweeney and Mclaughlin</t>
  </si>
  <si>
    <t>Oconnellhaven</t>
  </si>
  <si>
    <t>734.996.8683</t>
  </si>
  <si>
    <t>trujillocasey@waters.com</t>
  </si>
  <si>
    <t>Ddf0B103BAdC1cd</t>
  </si>
  <si>
    <t>Dodson, Joseph and Sparks</t>
  </si>
  <si>
    <t>Justinborough</t>
  </si>
  <si>
    <t>(702)828-7382x004</t>
  </si>
  <si>
    <t>shirleygarrett@kelly.com</t>
  </si>
  <si>
    <t>f7F2eA8CCc9c0D3</t>
  </si>
  <si>
    <t>West Mikayla</t>
  </si>
  <si>
    <t>(463)272-1386</t>
  </si>
  <si>
    <t>kerrgavin@combs-stanton.com</t>
  </si>
  <si>
    <t>bf2892bfd7bbeEE</t>
  </si>
  <si>
    <t>Crosby-Brown</t>
  </si>
  <si>
    <t>Nicholasland</t>
  </si>
  <si>
    <t>756.500.9868x463</t>
  </si>
  <si>
    <t>franklin29@mccann.com</t>
  </si>
  <si>
    <t>6947B862e29A8FE</t>
  </si>
  <si>
    <t>Cervantes LLC</t>
  </si>
  <si>
    <t>North Jonathan</t>
  </si>
  <si>
    <t>001-701-406-4460x669</t>
  </si>
  <si>
    <t>courtney60@dawson-reed.net</t>
  </si>
  <si>
    <t>2DaB9ABBa4Ca31c</t>
  </si>
  <si>
    <t>Hughes, Hayes and Hopkins</t>
  </si>
  <si>
    <t>New Alvin</t>
  </si>
  <si>
    <t>762.964.8815x57206</t>
  </si>
  <si>
    <t>rubenperry@klein.com</t>
  </si>
  <si>
    <t>07EAb9Ad864Dc88</t>
  </si>
  <si>
    <t>Powell Inc</t>
  </si>
  <si>
    <t>Triciachester</t>
  </si>
  <si>
    <t>lindamurray@kelly-lara.com</t>
  </si>
  <si>
    <t>7C81C2daAAAaaC8</t>
  </si>
  <si>
    <t>Leonard-Hall</t>
  </si>
  <si>
    <t>Burgesston</t>
  </si>
  <si>
    <t>978-272-2550x19043</t>
  </si>
  <si>
    <t>barrkeith@cantrell.org</t>
  </si>
  <si>
    <t>1De6aB77Bf2bdBc</t>
  </si>
  <si>
    <t>Roth-Buchanan</t>
  </si>
  <si>
    <t>Tinachester</t>
  </si>
  <si>
    <t>rogerstammie@hanna.org</t>
  </si>
  <si>
    <t>8C755a6a73EBa00</t>
  </si>
  <si>
    <t>Bailey and Sons</t>
  </si>
  <si>
    <t>974-215-6764x5821</t>
  </si>
  <si>
    <t>shahdominique@davila.org</t>
  </si>
  <si>
    <t>Db6a5ade5F16D99</t>
  </si>
  <si>
    <t>Cain Ltd</t>
  </si>
  <si>
    <t>South Jerome</t>
  </si>
  <si>
    <t>523-003-1733x2400</t>
  </si>
  <si>
    <t>qsnyder@collier.org</t>
  </si>
  <si>
    <t>9adB0599CaeCCDA</t>
  </si>
  <si>
    <t>Lester, Lucero and Alvarez</t>
  </si>
  <si>
    <t>Lake Colin</t>
  </si>
  <si>
    <t>001-942-146-6041</t>
  </si>
  <si>
    <t>dominicsimon@villanueva.org</t>
  </si>
  <si>
    <t>9E667AC7abfA2eE</t>
  </si>
  <si>
    <t>Stout-Shelton</t>
  </si>
  <si>
    <t>Mccluremouth</t>
  </si>
  <si>
    <t>666.626.7424x7912</t>
  </si>
  <si>
    <t>curtisnicholson@yates-howard.biz</t>
  </si>
  <si>
    <t>a4BfBAE9Cd0Fcea</t>
  </si>
  <si>
    <t>Bradshaw Group</t>
  </si>
  <si>
    <t>South George</t>
  </si>
  <si>
    <t>001-807-995-6743x83191</t>
  </si>
  <si>
    <t>cbates@oconnell-figueroa.com</t>
  </si>
  <si>
    <t>7db9825b7a11c6D</t>
  </si>
  <si>
    <t>Erickson, Peterson and Bass</t>
  </si>
  <si>
    <t>Pamelamouth</t>
  </si>
  <si>
    <t>001-844-188-2738</t>
  </si>
  <si>
    <t>justin63@greene-lucas.org</t>
  </si>
  <si>
    <t>4a618BF09CCB63C</t>
  </si>
  <si>
    <t>Gillespie LLC</t>
  </si>
  <si>
    <t>Ebonyport</t>
  </si>
  <si>
    <t>413.137.1568x943</t>
  </si>
  <si>
    <t>shensley@flowers.biz</t>
  </si>
  <si>
    <t>bb73D4b16c10c22</t>
  </si>
  <si>
    <t>Carney-Perkins</t>
  </si>
  <si>
    <t>East Brookeland</t>
  </si>
  <si>
    <t>674-187-1327x06750</t>
  </si>
  <si>
    <t>cheryl30@cox.com</t>
  </si>
  <si>
    <t>FC1Bef1ABDDecfb</t>
  </si>
  <si>
    <t>Reed-Ayala</t>
  </si>
  <si>
    <t>Lake Gordon</t>
  </si>
  <si>
    <t>+1-647-705-6459x4939</t>
  </si>
  <si>
    <t>hubbardcarolyn@gardner-herman.com</t>
  </si>
  <si>
    <t>dDB35CFf9bEF1aB</t>
  </si>
  <si>
    <t>Blanchard, Cross and Klein</t>
  </si>
  <si>
    <t>Lake Kentton</t>
  </si>
  <si>
    <t>+1-012-411-3656x93059</t>
  </si>
  <si>
    <t>xcallahan@thomas.com</t>
  </si>
  <si>
    <t>1af2172a1E4bdB0</t>
  </si>
  <si>
    <t>Green LLC</t>
  </si>
  <si>
    <t>New Jaychester</t>
  </si>
  <si>
    <t>152.324.7838x5491</t>
  </si>
  <si>
    <t>gregory77@cooley-bird.com</t>
  </si>
  <si>
    <t>B3c38FAc0184cBb</t>
  </si>
  <si>
    <t>Montgomery Group</t>
  </si>
  <si>
    <t>Curtiston</t>
  </si>
  <si>
    <t>tjuarez@baker.org</t>
  </si>
  <si>
    <t>A0496Df573CC8F6</t>
  </si>
  <si>
    <t>Davies, Oconnor and Webster</t>
  </si>
  <si>
    <t>Morsebury</t>
  </si>
  <si>
    <t>806.768.3956x389</t>
  </si>
  <si>
    <t>hannalarry@pineda.net</t>
  </si>
  <si>
    <t>Eced97E406FfFF4</t>
  </si>
  <si>
    <t>Spencer, Odom and Ellison</t>
  </si>
  <si>
    <t>Marioport</t>
  </si>
  <si>
    <t>428.328.7322</t>
  </si>
  <si>
    <t>sbradshaw@bridges-yates.net</t>
  </si>
  <si>
    <t>dAF59610D05C1Bc</t>
  </si>
  <si>
    <t>Abbott-Cantrell</t>
  </si>
  <si>
    <t>Dianastad</t>
  </si>
  <si>
    <t>444.488.7688x3324</t>
  </si>
  <si>
    <t>ernestwise@pollard.biz</t>
  </si>
  <si>
    <t>78a2De50Dd9D12a</t>
  </si>
  <si>
    <t>Rosales, Vance and Ortega</t>
  </si>
  <si>
    <t>462-479-9532x52477</t>
  </si>
  <si>
    <t>xvincent@finley.net</t>
  </si>
  <si>
    <t>Aac9EdEC3bA0861</t>
  </si>
  <si>
    <t>Bonilla-Horn</t>
  </si>
  <si>
    <t>+1-534-411-1244x814</t>
  </si>
  <si>
    <t>summerwiggins@fuller.net</t>
  </si>
  <si>
    <t>EBb3BABAAEdFCeD</t>
  </si>
  <si>
    <t>Contreras Group</t>
  </si>
  <si>
    <t>Karaborough</t>
  </si>
  <si>
    <t>+1-318-333-4453x444</t>
  </si>
  <si>
    <t>kelleymatthew@rose.info</t>
  </si>
  <si>
    <t>CA416877BCc63B5</t>
  </si>
  <si>
    <t>West Rickymouth</t>
  </si>
  <si>
    <t>+1-664-418-6315x95083</t>
  </si>
  <si>
    <t>staceyhamilton@villa.com</t>
  </si>
  <si>
    <t>E63d8bD942A0Ed6</t>
  </si>
  <si>
    <t>Chambers, Massey and French</t>
  </si>
  <si>
    <t>Mariachester</t>
  </si>
  <si>
    <t>001-284-109-9037x110</t>
  </si>
  <si>
    <t>gene45@lucero.com</t>
  </si>
  <si>
    <t>EF0Bbad286c34Ab</t>
  </si>
  <si>
    <t>Ellison PLC</t>
  </si>
  <si>
    <t>Gabrielaborough</t>
  </si>
  <si>
    <t>wandahaley@park-gross.com</t>
  </si>
  <si>
    <t>445ca64B6b6aF95</t>
  </si>
  <si>
    <t>Ortega-Dean</t>
  </si>
  <si>
    <t>Perryport</t>
  </si>
  <si>
    <t>+1-682-908-8438x4085</t>
  </si>
  <si>
    <t>whitney01@kirk-kline.com</t>
  </si>
  <si>
    <t>6aEBdCB530061Ea</t>
  </si>
  <si>
    <t>Soto and Sons</t>
  </si>
  <si>
    <t>North Evelynton</t>
  </si>
  <si>
    <t>417-851-1848x314</t>
  </si>
  <si>
    <t>fryeriley@dawson.info</t>
  </si>
  <si>
    <t>19DCbbE23B2bbdF</t>
  </si>
  <si>
    <t>Dougherty, Ponce and Rivas</t>
  </si>
  <si>
    <t>East Jake</t>
  </si>
  <si>
    <t>+1-467-766-9210x3908</t>
  </si>
  <si>
    <t>paullittle@preston.biz</t>
  </si>
  <si>
    <t>D25ADa97044DCCF</t>
  </si>
  <si>
    <t>Collier-Ewing</t>
  </si>
  <si>
    <t>Theresaville</t>
  </si>
  <si>
    <t>053-180-1561x7255</t>
  </si>
  <si>
    <t>kristopherleon@schneider.com</t>
  </si>
  <si>
    <t>7BF2702b0BCe65b</t>
  </si>
  <si>
    <t>Wood and Sons</t>
  </si>
  <si>
    <t>Davehaven</t>
  </si>
  <si>
    <t>maxwell59@shaw.org</t>
  </si>
  <si>
    <t>cAFAADf9faa4C17</t>
  </si>
  <si>
    <t>Shepard, Mata and Newman</t>
  </si>
  <si>
    <t>Cabrerashire</t>
  </si>
  <si>
    <t>408-359-8660</t>
  </si>
  <si>
    <t>jermaine61@woodard.com</t>
  </si>
  <si>
    <t>e8e62Ab86973f79</t>
  </si>
  <si>
    <t>Faulkner, Dorsey and Neal</t>
  </si>
  <si>
    <t>East Gabrielburgh</t>
  </si>
  <si>
    <t>kristine80@odom.com</t>
  </si>
  <si>
    <t>8F37E9Cb539Ab37</t>
  </si>
  <si>
    <t>Hughes, Bullock and Mayo</t>
  </si>
  <si>
    <t>Lake Cole</t>
  </si>
  <si>
    <t>001-228-563-0044x89663</t>
  </si>
  <si>
    <t>graypam@pruitt-benjamin.com</t>
  </si>
  <si>
    <t>fe40333cFDFc6eB</t>
  </si>
  <si>
    <t>Huff, Lowe and Cunningham</t>
  </si>
  <si>
    <t>Blairmouth</t>
  </si>
  <si>
    <t>149.938.8263x713</t>
  </si>
  <si>
    <t>ashley15@booker.com</t>
  </si>
  <si>
    <t>56D4d1C46EcC56A</t>
  </si>
  <si>
    <t>Salazar PLC</t>
  </si>
  <si>
    <t>Port Beckybury</t>
  </si>
  <si>
    <t>001-797-588-7898x67482</t>
  </si>
  <si>
    <t>eli@watkins-duffy.info</t>
  </si>
  <si>
    <t>38Bfb3eda7f85b0</t>
  </si>
  <si>
    <t>Orozco and Sons</t>
  </si>
  <si>
    <t>West Alexandriafurt</t>
  </si>
  <si>
    <t>gardnerlee@may.net</t>
  </si>
  <si>
    <t>83daF1d42D41a2b</t>
  </si>
  <si>
    <t>Daugherty PLC</t>
  </si>
  <si>
    <t>001-696-199-1152x73155</t>
  </si>
  <si>
    <t>wallskristy@brooks-barton.biz</t>
  </si>
  <si>
    <t>a83da778B61DdC9</t>
  </si>
  <si>
    <t>Mcgrath, Weaver and Montgomery</t>
  </si>
  <si>
    <t>Whitakerborough</t>
  </si>
  <si>
    <t>(387)149-0528x0634</t>
  </si>
  <si>
    <t>janetgregory@savage.com</t>
  </si>
  <si>
    <t>23F85a722111F2e</t>
  </si>
  <si>
    <t>Johns-Jenkins</t>
  </si>
  <si>
    <t>Port Jaredtown</t>
  </si>
  <si>
    <t>jorge89@calhoun.com</t>
  </si>
  <si>
    <t>57946C5bb887d0D</t>
  </si>
  <si>
    <t>Odonnell-Roberts</t>
  </si>
  <si>
    <t>Barbaraburgh</t>
  </si>
  <si>
    <t>001-006-991-3927</t>
  </si>
  <si>
    <t>beckyhowe@reeves.net</t>
  </si>
  <si>
    <t>88c69a92A78beCb</t>
  </si>
  <si>
    <t>Massey, Horton and Herring</t>
  </si>
  <si>
    <t>Francisberg</t>
  </si>
  <si>
    <t>+1-800-459-1169x84111</t>
  </si>
  <si>
    <t>anneward@henry.com</t>
  </si>
  <si>
    <t>124F2cA1a5dB547</t>
  </si>
  <si>
    <t>Pham, Livingston and Orozco</t>
  </si>
  <si>
    <t>385-302-1786</t>
  </si>
  <si>
    <t>rita88@rowe-bush.net</t>
  </si>
  <si>
    <t>4a871A219b5c53a</t>
  </si>
  <si>
    <t>Bautista Group</t>
  </si>
  <si>
    <t>Lake Lydia</t>
  </si>
  <si>
    <t>001-147-660-9783x33511</t>
  </si>
  <si>
    <t>fmaxwell@small.org</t>
  </si>
  <si>
    <t>78CD5Fcb6c37843</t>
  </si>
  <si>
    <t>Velez PLC</t>
  </si>
  <si>
    <t>West Keithstad</t>
  </si>
  <si>
    <t>(379)588-3043</t>
  </si>
  <si>
    <t>dburns@santiago.org</t>
  </si>
  <si>
    <t>81Afe2EEB13fEC7</t>
  </si>
  <si>
    <t>English, Barton and Zavala</t>
  </si>
  <si>
    <t>Cummingsland</t>
  </si>
  <si>
    <t>yesenia59@ellison-gibson.com</t>
  </si>
  <si>
    <t>DFce3Baf57EE7dA</t>
  </si>
  <si>
    <t>Ewing Group</t>
  </si>
  <si>
    <t>East Guyland</t>
  </si>
  <si>
    <t>001-960-317-6627x0049</t>
  </si>
  <si>
    <t>wyattshelia@cunningham.com</t>
  </si>
  <si>
    <t>cb4BD5bD4D661C3</t>
  </si>
  <si>
    <t>Mccullough</t>
  </si>
  <si>
    <t>Griffin, Palmer and Ray</t>
  </si>
  <si>
    <t>North Cheryltown</t>
  </si>
  <si>
    <t>001-370-997-0972</t>
  </si>
  <si>
    <t>brad02@mclaughlin.com</t>
  </si>
  <si>
    <t>94CbE8f4DBdbaB2</t>
  </si>
  <si>
    <t>Dunlap-Hunt</t>
  </si>
  <si>
    <t>Holmesmouth</t>
  </si>
  <si>
    <t>jonathan39@potts-barber.com</t>
  </si>
  <si>
    <t>7D6fCe1Dbfa27D3</t>
  </si>
  <si>
    <t>Wheeler-Meadows</t>
  </si>
  <si>
    <t>Chaseton</t>
  </si>
  <si>
    <t>(081)175-8296</t>
  </si>
  <si>
    <t>ymorrow@huang.com</t>
  </si>
  <si>
    <t>FeDffAcFa7B5b79</t>
  </si>
  <si>
    <t>Contrerasburgh</t>
  </si>
  <si>
    <t>579-861-1629</t>
  </si>
  <si>
    <t>jeancarrillo@cobb-mcmillan.com</t>
  </si>
  <si>
    <t>bc573DF9F13fd7c</t>
  </si>
  <si>
    <t>Lynn, Moyer and Benton</t>
  </si>
  <si>
    <t>Jimmyfurt</t>
  </si>
  <si>
    <t>(393)182-1445</t>
  </si>
  <si>
    <t>levi57@jacobson.com</t>
  </si>
  <si>
    <t>F60B28b98B67Dac</t>
  </si>
  <si>
    <t>Campos, Dorsey and Reeves</t>
  </si>
  <si>
    <t>Mcgeeberg</t>
  </si>
  <si>
    <t>+1-739-700-1637x50483</t>
  </si>
  <si>
    <t>ocharles@byrd-roach.com</t>
  </si>
  <si>
    <t>D9642c98d893c1a</t>
  </si>
  <si>
    <t>Marks PLC</t>
  </si>
  <si>
    <t>Bradymouth</t>
  </si>
  <si>
    <t>dorothy34@wilson-sexton.info</t>
  </si>
  <si>
    <t>EcaA04b3E1Ecef2</t>
  </si>
  <si>
    <t>Newman, Duke and Richmond</t>
  </si>
  <si>
    <t>001-957-080-8396x743</t>
  </si>
  <si>
    <t>xbruce@ryan.org</t>
  </si>
  <si>
    <t>7cfFC2180F9aC1E</t>
  </si>
  <si>
    <t>Shannon-Hancock</t>
  </si>
  <si>
    <t>East George</t>
  </si>
  <si>
    <t>612-563-6043x46161</t>
  </si>
  <si>
    <t>cynthiachapman@duarte-evans.net</t>
  </si>
  <si>
    <t>0ee8Af1C9fDCCFD</t>
  </si>
  <si>
    <t>Whitehead-Holt</t>
  </si>
  <si>
    <t>Lake Monique</t>
  </si>
  <si>
    <t>862-914-2924</t>
  </si>
  <si>
    <t>coltonlutz@price-carlson.com</t>
  </si>
  <si>
    <t>9FeFDcd6Bdbb241</t>
  </si>
  <si>
    <t>Rogers-Buckley</t>
  </si>
  <si>
    <t>Mcknightstad</t>
  </si>
  <si>
    <t>108-395-5852</t>
  </si>
  <si>
    <t>rodneybray@vaughan-dunn.com</t>
  </si>
  <si>
    <t>C1A251F9B2a7C0b</t>
  </si>
  <si>
    <t>Solomon, Smith and Dickson</t>
  </si>
  <si>
    <t>727.088.6580x148</t>
  </si>
  <si>
    <t>jasminmoreno@terrell-cunningham.com</t>
  </si>
  <si>
    <t>73BE2CC9f75d6fA</t>
  </si>
  <si>
    <t>Wells, Hudson and Zamora</t>
  </si>
  <si>
    <t>Suarezborough</t>
  </si>
  <si>
    <t>lberg@bell.biz</t>
  </si>
  <si>
    <t>2ce72b22eB0AbC8</t>
  </si>
  <si>
    <t>Barton, Strong and Cantu</t>
  </si>
  <si>
    <t>Rachaelborough</t>
  </si>
  <si>
    <t>001-181-346-1159x2055</t>
  </si>
  <si>
    <t>brett13@kidd.com</t>
  </si>
  <si>
    <t>098bE6ccf2FECfb</t>
  </si>
  <si>
    <t>Contreras Ltd</t>
  </si>
  <si>
    <t>East Michaelfurt</t>
  </si>
  <si>
    <t>(251)834-2949</t>
  </si>
  <si>
    <t>egalloway@price.com</t>
  </si>
  <si>
    <t>DECF7b54fF8FDF6</t>
  </si>
  <si>
    <t>Schwartz, Blanchard and Douglas</t>
  </si>
  <si>
    <t>North Gloria</t>
  </si>
  <si>
    <t>001-908-969-8882</t>
  </si>
  <si>
    <t>yhayes@garrison.net</t>
  </si>
  <si>
    <t>eDD1718ABdab600</t>
  </si>
  <si>
    <t>Kirby, Kent and Crane</t>
  </si>
  <si>
    <t>Bridgetview</t>
  </si>
  <si>
    <t>(817)450-3652x3049</t>
  </si>
  <si>
    <t>alexisflores@moore.biz</t>
  </si>
  <si>
    <t>c5dFbBa2CFdcF2B</t>
  </si>
  <si>
    <t>King, Mckinney and Friedman</t>
  </si>
  <si>
    <t>Lake Clarenceborough</t>
  </si>
  <si>
    <t>156.866.0320x1680</t>
  </si>
  <si>
    <t>laceyphillips@leblanc.biz</t>
  </si>
  <si>
    <t>8beda4072817F58</t>
  </si>
  <si>
    <t>Adkins, Yu and Garner</t>
  </si>
  <si>
    <t>Drewstad</t>
  </si>
  <si>
    <t>142.889.2269x8524</t>
  </si>
  <si>
    <t>vickivalentine@briggs.biz</t>
  </si>
  <si>
    <t>BBa1Fa9FfDC1D77</t>
  </si>
  <si>
    <t>Richmond, Horton and Coffey</t>
  </si>
  <si>
    <t>Rhondamouth</t>
  </si>
  <si>
    <t>001-287-648-0358</t>
  </si>
  <si>
    <t>yschultz@gallagher.com</t>
  </si>
  <si>
    <t>2ff13b914edaA07</t>
  </si>
  <si>
    <t>Lee LLC</t>
  </si>
  <si>
    <t>Manuelberg</t>
  </si>
  <si>
    <t>611-949-0743x9394</t>
  </si>
  <si>
    <t>kchristian@greer.biz</t>
  </si>
  <si>
    <t>e1bFDD5c7719D03</t>
  </si>
  <si>
    <t>Chang, Baker and Snow</t>
  </si>
  <si>
    <t>Jasminfort</t>
  </si>
  <si>
    <t>390-191-6750x8676</t>
  </si>
  <si>
    <t>averytabitha@calderon.com</t>
  </si>
  <si>
    <t>e9Ff8F4EfdA7DB5</t>
  </si>
  <si>
    <t>Ferrell-Franco</t>
  </si>
  <si>
    <t>Port Tashahaven</t>
  </si>
  <si>
    <t>haynesalison@barnes.com</t>
  </si>
  <si>
    <t>Ee3F175ECBBAA1c</t>
  </si>
  <si>
    <t>Myers LLC</t>
  </si>
  <si>
    <t>Madisonland</t>
  </si>
  <si>
    <t>(543)042-0144</t>
  </si>
  <si>
    <t>brandi37@wilcox.org</t>
  </si>
  <si>
    <t>93eAEBaD69aC9ce</t>
  </si>
  <si>
    <t>Whitney, Mullins and Reed</t>
  </si>
  <si>
    <t>(216)744-0500x430</t>
  </si>
  <si>
    <t>millsbreanna@farmer.org</t>
  </si>
  <si>
    <t>96b72C9fE5ac7b1</t>
  </si>
  <si>
    <t>+1-867-021-6177x71501</t>
  </si>
  <si>
    <t>earl68@mcintosh.biz</t>
  </si>
  <si>
    <t>74AdDbF7EbdE6E6</t>
  </si>
  <si>
    <t>Beltran-Werner</t>
  </si>
  <si>
    <t>Pamelabury</t>
  </si>
  <si>
    <t>726-427-9918x5833</t>
  </si>
  <si>
    <t>yhoward@price.com</t>
  </si>
  <si>
    <t>ec9c155B0eab516</t>
  </si>
  <si>
    <t>Farley Group</t>
  </si>
  <si>
    <t>Lake Ravenchester</t>
  </si>
  <si>
    <t>(698)849-8312x601</t>
  </si>
  <si>
    <t>dan07@franklin.net</t>
  </si>
  <si>
    <t>Ff6b1e9297D9aEA</t>
  </si>
  <si>
    <t>Patton, Dorsey and Davenport</t>
  </si>
  <si>
    <t>Kennedybury</t>
  </si>
  <si>
    <t>693-852-2729x71569</t>
  </si>
  <si>
    <t>hlozano@dorsey.org</t>
  </si>
  <si>
    <t>56E59a329aeD29e</t>
  </si>
  <si>
    <t>Fischer and Sons</t>
  </si>
  <si>
    <t>(329)148-1088x24852</t>
  </si>
  <si>
    <t>rreilly@church.com</t>
  </si>
  <si>
    <t>BDEBA17fbF7EbeF</t>
  </si>
  <si>
    <t>Mercado-Joseph</t>
  </si>
  <si>
    <t>Everettfort</t>
  </si>
  <si>
    <t>001-061-692-0974x3943</t>
  </si>
  <si>
    <t>icervantes@rocha-camacho.com</t>
  </si>
  <si>
    <t>D3bfA7A69f8cFe2</t>
  </si>
  <si>
    <t>Church-Charles</t>
  </si>
  <si>
    <t>Port Scott</t>
  </si>
  <si>
    <t>919-517-8971x059</t>
  </si>
  <si>
    <t>elijahlozano@cole-roman.biz</t>
  </si>
  <si>
    <t>bAD50bedbB8A8DB</t>
  </si>
  <si>
    <t>Huff LLC</t>
  </si>
  <si>
    <t>Shepardstad</t>
  </si>
  <si>
    <t>+1-830-941-0156x981</t>
  </si>
  <si>
    <t>ghester@scott.com</t>
  </si>
  <si>
    <t>F51A2F1cD722fDA</t>
  </si>
  <si>
    <t>Reynolds, Hebert and Wilkinson</t>
  </si>
  <si>
    <t>Port Amber</t>
  </si>
  <si>
    <t>001-670-627-4583x887</t>
  </si>
  <si>
    <t>karinahuynh@pollard.biz</t>
  </si>
  <si>
    <t>6Cde3D5c15dbDCe</t>
  </si>
  <si>
    <t>Garza Group</t>
  </si>
  <si>
    <t>Lake Maxwellberg</t>
  </si>
  <si>
    <t>001-096-796-9549x86258</t>
  </si>
  <si>
    <t>cabbott@adkins.com</t>
  </si>
  <si>
    <t>da5fB0c7F3d3b0A</t>
  </si>
  <si>
    <t>Vasquez-Fleming</t>
  </si>
  <si>
    <t>North Ianbury</t>
  </si>
  <si>
    <t>001-009-592-2197x7672</t>
  </si>
  <si>
    <t>cwatkins@gross.com</t>
  </si>
  <si>
    <t>5CafBaecA4D78ea</t>
  </si>
  <si>
    <t>Bowen, Ho and Mays</t>
  </si>
  <si>
    <t>South Dorisberg</t>
  </si>
  <si>
    <t>642-370-5582</t>
  </si>
  <si>
    <t>zoe41@bray.com</t>
  </si>
  <si>
    <t>aB61e30bBB4Ae9c</t>
  </si>
  <si>
    <t>Savage-Waters</t>
  </si>
  <si>
    <t>Campbellfort</t>
  </si>
  <si>
    <t>+1-657-786-9541x4533</t>
  </si>
  <si>
    <t>bridgetkline@galvan-crawford.com</t>
  </si>
  <si>
    <t>d9bBf5e7aCC6bbE</t>
  </si>
  <si>
    <t>Dudley, Lewis and Shaffer</t>
  </si>
  <si>
    <t>East Gabrielland</t>
  </si>
  <si>
    <t>789.192.4363x213</t>
  </si>
  <si>
    <t>edaugherty@phillips.com</t>
  </si>
  <si>
    <t>Dc3daDAaDDCB86c</t>
  </si>
  <si>
    <t>Fleming LLC</t>
  </si>
  <si>
    <t>Lake Hector</t>
  </si>
  <si>
    <t>035.208.6088x45691</t>
  </si>
  <si>
    <t>isabel08@odom.com</t>
  </si>
  <si>
    <t>7b885197faDbaEd</t>
  </si>
  <si>
    <t>171.993.7325x096</t>
  </si>
  <si>
    <t>pklein@vasquez.net</t>
  </si>
  <si>
    <t>83d63aDedCAB826</t>
  </si>
  <si>
    <t>Donovan, Ewing and Ochoa</t>
  </si>
  <si>
    <t>Port Wyatt</t>
  </si>
  <si>
    <t>136-693-6319</t>
  </si>
  <si>
    <t>cassidy35@day.info</t>
  </si>
  <si>
    <t>7d3FA7522B4fc29</t>
  </si>
  <si>
    <t>Boyer Inc</t>
  </si>
  <si>
    <t>Pennyview</t>
  </si>
  <si>
    <t>(964)477-9472x253</t>
  </si>
  <si>
    <t>bberry@delgado.com</t>
  </si>
  <si>
    <t>224b2c596c942F7</t>
  </si>
  <si>
    <t>Cole-Mcgee</t>
  </si>
  <si>
    <t>Morafurt</t>
  </si>
  <si>
    <t>chamberscolleen@welch.com</t>
  </si>
  <si>
    <t>Ad3ae4Bf9557B6d</t>
  </si>
  <si>
    <t>Pruitt Inc</t>
  </si>
  <si>
    <t>Moraleston</t>
  </si>
  <si>
    <t>001-851-342-0752x645</t>
  </si>
  <si>
    <t>lclark@hensley.biz</t>
  </si>
  <si>
    <t>7951fEB618E8eaE</t>
  </si>
  <si>
    <t>Harrington-Terrell</t>
  </si>
  <si>
    <t>Port Omar</t>
  </si>
  <si>
    <t>726.252.6748x881</t>
  </si>
  <si>
    <t>valenzueladakota@ponce.info</t>
  </si>
  <si>
    <t>3F669A3EFf20bb9</t>
  </si>
  <si>
    <t>King, Chavez and Wiggins</t>
  </si>
  <si>
    <t>Roachmouth</t>
  </si>
  <si>
    <t>001-890-943-8889</t>
  </si>
  <si>
    <t>sheila40@pugh-bates.info</t>
  </si>
  <si>
    <t>2f782F314b00AaB</t>
  </si>
  <si>
    <t>Marsh PLC</t>
  </si>
  <si>
    <t>Theodoreshire</t>
  </si>
  <si>
    <t>198.618.1658x1161</t>
  </si>
  <si>
    <t>jason52@mccarthy.info</t>
  </si>
  <si>
    <t>e74D000F0eD5C2e</t>
  </si>
  <si>
    <t>Black PLC</t>
  </si>
  <si>
    <t>628.056.3822x116</t>
  </si>
  <si>
    <t>ann48@terrell.biz</t>
  </si>
  <si>
    <t>520fEc82d6FC65f</t>
  </si>
  <si>
    <t>Mcfarland Group</t>
  </si>
  <si>
    <t>New Graceborough</t>
  </si>
  <si>
    <t>656-493-9413</t>
  </si>
  <si>
    <t>maurice95@cooper.com</t>
  </si>
  <si>
    <t>0889D480AD6Acf9</t>
  </si>
  <si>
    <t>Gilbertport</t>
  </si>
  <si>
    <t>(445)270-8560x5890</t>
  </si>
  <si>
    <t>adrianahampton@adkins.com</t>
  </si>
  <si>
    <t>B2770ADC46Ac8f4</t>
  </si>
  <si>
    <t>Castillo LLC</t>
  </si>
  <si>
    <t>South Jakemouth</t>
  </si>
  <si>
    <t>jacquelinehull@brady.com</t>
  </si>
  <si>
    <t>8a41BAD5d2B37cE</t>
  </si>
  <si>
    <t>Conway and Sons</t>
  </si>
  <si>
    <t>Mosesshire</t>
  </si>
  <si>
    <t>+1-530-235-8370x9823</t>
  </si>
  <si>
    <t>whitakerlatoya@mckinney.com</t>
  </si>
  <si>
    <t>FFf6Ad9dC7079Cb</t>
  </si>
  <si>
    <t>Baxter, Sawyer and Gardner</t>
  </si>
  <si>
    <t>Lake Corey</t>
  </si>
  <si>
    <t>+1-594-075-5781x09010</t>
  </si>
  <si>
    <t>donaldhorne@cross.biz</t>
  </si>
  <si>
    <t>AD41eD85a3829F8</t>
  </si>
  <si>
    <t>Bird Inc</t>
  </si>
  <si>
    <t>(323)997-1348x9961</t>
  </si>
  <si>
    <t>joelgreer@neal-fitzgerald.com</t>
  </si>
  <si>
    <t>Cf5b3E6bDe2a93c</t>
  </si>
  <si>
    <t>Nolan PLC</t>
  </si>
  <si>
    <t>Kaufmantown</t>
  </si>
  <si>
    <t>(985)098-9066x2265</t>
  </si>
  <si>
    <t>yquinn@galloway-kelly.org</t>
  </si>
  <si>
    <t>E14a4c782E21d11</t>
  </si>
  <si>
    <t>Rivers LLC</t>
  </si>
  <si>
    <t>West Sydneychester</t>
  </si>
  <si>
    <t>529-516-8667</t>
  </si>
  <si>
    <t>monica18@brennan.com</t>
  </si>
  <si>
    <t>e0fEEBFe9ef34aE</t>
  </si>
  <si>
    <t>Stuart-Stevenson</t>
  </si>
  <si>
    <t>New Haydenton</t>
  </si>
  <si>
    <t>(965)009-5218</t>
  </si>
  <si>
    <t>ruth64@bolton.com</t>
  </si>
  <si>
    <t>aEd04e38C0B9EA8</t>
  </si>
  <si>
    <t>Barker-Bowers</t>
  </si>
  <si>
    <t>Guyberg</t>
  </si>
  <si>
    <t>001-774-214-3901x313</t>
  </si>
  <si>
    <t>tracey40@koch.org</t>
  </si>
  <si>
    <t>285767fa959679c</t>
  </si>
  <si>
    <t>West Wandabury</t>
  </si>
  <si>
    <t>whoward@frazier.org</t>
  </si>
  <si>
    <t>4BfFABCc1c0395B</t>
  </si>
  <si>
    <t>Ali Group</t>
  </si>
  <si>
    <t>New Brandonbury</t>
  </si>
  <si>
    <t>434-679-2867x4013</t>
  </si>
  <si>
    <t>stefanie43@freeman-lambert.com</t>
  </si>
  <si>
    <t>b0a33aE58BC7903</t>
  </si>
  <si>
    <t>Pace LLC</t>
  </si>
  <si>
    <t>Johnathanhaven</t>
  </si>
  <si>
    <t>426.361.9567</t>
  </si>
  <si>
    <t>tammiecortez@chen.biz</t>
  </si>
  <si>
    <t>dBa7fbFBCeDAF54</t>
  </si>
  <si>
    <t>Rosario, Roberts and Morris</t>
  </si>
  <si>
    <t>North Katiefort</t>
  </si>
  <si>
    <t>rileystephen@jordan-rivera.com</t>
  </si>
  <si>
    <t>C6b2AB869fE4E77</t>
  </si>
  <si>
    <t>Arias LLC</t>
  </si>
  <si>
    <t>North Kimchester</t>
  </si>
  <si>
    <t>309.133.1891</t>
  </si>
  <si>
    <t>bassphillip@chambers.com</t>
  </si>
  <si>
    <t>fBD1900cc729aDd</t>
  </si>
  <si>
    <t>Galloway-Wiley</t>
  </si>
  <si>
    <t>Port Waltermouth</t>
  </si>
  <si>
    <t>(721)363-4969</t>
  </si>
  <si>
    <t>xwaller@shields.net</t>
  </si>
  <si>
    <t>F2Df24e6C6e8f3D</t>
  </si>
  <si>
    <t>Zhang, Gardner and Ramos</t>
  </si>
  <si>
    <t>Lake Ravenland</t>
  </si>
  <si>
    <t>441-782-4311x5993</t>
  </si>
  <si>
    <t>gibbsjon@fletcher-mccann.com</t>
  </si>
  <si>
    <t>0FC6E0b89B147CD</t>
  </si>
  <si>
    <t>Melendez-Wang</t>
  </si>
  <si>
    <t>Marvinfurt</t>
  </si>
  <si>
    <t>544-874-1893x6310</t>
  </si>
  <si>
    <t>sherri05@leonard.org</t>
  </si>
  <si>
    <t>F944522Ee51CEc7</t>
  </si>
  <si>
    <t>Cross, Dawson and Chen</t>
  </si>
  <si>
    <t>South Destiny</t>
  </si>
  <si>
    <t>(058)889-5214</t>
  </si>
  <si>
    <t>mirandanorman@kelly.info</t>
  </si>
  <si>
    <t>a603dDF849BfAAE</t>
  </si>
  <si>
    <t>Chandler-Sampson</t>
  </si>
  <si>
    <t>Jonton</t>
  </si>
  <si>
    <t>234.323.2198</t>
  </si>
  <si>
    <t>mullenamanda@kennedy-navarro.info</t>
  </si>
  <si>
    <t>c45Abdc2C2EeacF</t>
  </si>
  <si>
    <t>Moran-Morrison</t>
  </si>
  <si>
    <t>West Joannborough</t>
  </si>
  <si>
    <t>(130)480-4084</t>
  </si>
  <si>
    <t>maddenkenneth@andrews.com</t>
  </si>
  <si>
    <t>b086Cf491c40B4c</t>
  </si>
  <si>
    <t>Esparza-Griffin</t>
  </si>
  <si>
    <t>South Sierrabury</t>
  </si>
  <si>
    <t>894.742.3667x90373</t>
  </si>
  <si>
    <t>alexa75@vance.com</t>
  </si>
  <si>
    <t>CB95AAE8CaEE6A2</t>
  </si>
  <si>
    <t>Foley-Reyes</t>
  </si>
  <si>
    <t>Lawrencehaven</t>
  </si>
  <si>
    <t>(088)559-3352</t>
  </si>
  <si>
    <t>maldonadodonna@spears.info</t>
  </si>
  <si>
    <t>68AEaA6B9EfDE2f</t>
  </si>
  <si>
    <t>Woodard Inc</t>
  </si>
  <si>
    <t>789.882.5400x7795</t>
  </si>
  <si>
    <t>jenna90@clements-allison.biz</t>
  </si>
  <si>
    <t>EaE5A05FbC7AaDd</t>
  </si>
  <si>
    <t>Rangel, Fox and Cruz</t>
  </si>
  <si>
    <t>454-745-8206x350</t>
  </si>
  <si>
    <t>wilcoxkarina@little.com</t>
  </si>
  <si>
    <t>5ED5a0B6118d0DA</t>
  </si>
  <si>
    <t>Olson-Ingram</t>
  </si>
  <si>
    <t>Jesusburgh</t>
  </si>
  <si>
    <t>(287)762-8610x610</t>
  </si>
  <si>
    <t>sheilarogers@parks.org</t>
  </si>
  <si>
    <t>2Da917d5DEBe80b</t>
  </si>
  <si>
    <t>Shaffer, Sanders and Kaufman</t>
  </si>
  <si>
    <t>Dawsonborough</t>
  </si>
  <si>
    <t>592.945.9027</t>
  </si>
  <si>
    <t>thomasfox@irwin.com</t>
  </si>
  <si>
    <t>E59F32aD3ad0da6</t>
  </si>
  <si>
    <t>Horton, Landry and Ward</t>
  </si>
  <si>
    <t>Wyattshire</t>
  </si>
  <si>
    <t>(365)798-0502x71296</t>
  </si>
  <si>
    <t>dustinmccarty@wilson.info</t>
  </si>
  <si>
    <t>4ED2328ed5B6Df0</t>
  </si>
  <si>
    <t>Holder Inc</t>
  </si>
  <si>
    <t>+1-253-934-2791x47867</t>
  </si>
  <si>
    <t>ericksonjuan@sampson.org</t>
  </si>
  <si>
    <t>7EAf280d6C18b7C</t>
  </si>
  <si>
    <t>Mueller-Mcmillan</t>
  </si>
  <si>
    <t>West Caitlyn</t>
  </si>
  <si>
    <t>(268)620-4424</t>
  </si>
  <si>
    <t>elijah52@vincent.net</t>
  </si>
  <si>
    <t>CDF7437bECaCCFE</t>
  </si>
  <si>
    <t>Acosta-Waters</t>
  </si>
  <si>
    <t>gaustin@hays.info</t>
  </si>
  <si>
    <t>f5ffa85b5dad254</t>
  </si>
  <si>
    <t>Mitchell, Murray and Castillo</t>
  </si>
  <si>
    <t>Zimmermanborough</t>
  </si>
  <si>
    <t>(081)424-8450x2114</t>
  </si>
  <si>
    <t>zpratt@hale-newman.com</t>
  </si>
  <si>
    <t>3dcD2320355d6eF</t>
  </si>
  <si>
    <t>Oneal Ltd</t>
  </si>
  <si>
    <t>Leeville</t>
  </si>
  <si>
    <t>528-293-8215</t>
  </si>
  <si>
    <t>fhuang@prince.com</t>
  </si>
  <si>
    <t>5BA6F8fEF2F47dD</t>
  </si>
  <si>
    <t>May-Daniels</t>
  </si>
  <si>
    <t>Rogerchester</t>
  </si>
  <si>
    <t>+1-204-504-9989x37988</t>
  </si>
  <si>
    <t>tim00@lutz-park.com</t>
  </si>
  <si>
    <t>8850C8f5E9D7bfF</t>
  </si>
  <si>
    <t>Luna-Carpenter</t>
  </si>
  <si>
    <t>North Kim</t>
  </si>
  <si>
    <t>kramerandrea@barr-villa.com</t>
  </si>
  <si>
    <t>f284CADeeDE4B77</t>
  </si>
  <si>
    <t>Goodwin, Pham and Deleon</t>
  </si>
  <si>
    <t>Corteztown</t>
  </si>
  <si>
    <t>098.741.8793x6567</t>
  </si>
  <si>
    <t>piercebarbara@conner.com</t>
  </si>
  <si>
    <t>3aEBCDc0BF274AC</t>
  </si>
  <si>
    <t>Ellison-Dalton</t>
  </si>
  <si>
    <t>South Mallory</t>
  </si>
  <si>
    <t>583.879.2194x4421</t>
  </si>
  <si>
    <t>vcoleman@mcgee.biz</t>
  </si>
  <si>
    <t>9bEeE9D7b6198A7</t>
  </si>
  <si>
    <t>Crawford, Griffin and Walton</t>
  </si>
  <si>
    <t>Newmanborough</t>
  </si>
  <si>
    <t>001-385-081-8644x55451</t>
  </si>
  <si>
    <t>deandrew@alvarez-heath.info</t>
  </si>
  <si>
    <t>D840b3fd766ff8b</t>
  </si>
  <si>
    <t>Ingram, Bridges and Conrad</t>
  </si>
  <si>
    <t>Hicksside</t>
  </si>
  <si>
    <t>717-563-1573</t>
  </si>
  <si>
    <t>sarah99@norris-parks.com</t>
  </si>
  <si>
    <t>E38Ae78a9bdab5F</t>
  </si>
  <si>
    <t>Stuart-Rhodes</t>
  </si>
  <si>
    <t>Gouldview</t>
  </si>
  <si>
    <t>shepherdjamie@stark.com</t>
  </si>
  <si>
    <t>dAfC3DdDf2CdFa3</t>
  </si>
  <si>
    <t>South Ralph</t>
  </si>
  <si>
    <t>(053)912-0408x297</t>
  </si>
  <si>
    <t>zachary49@burnett-dominguez.com</t>
  </si>
  <si>
    <t>ADe118E00c7Ef6B</t>
  </si>
  <si>
    <t>Padilla-Bowman</t>
  </si>
  <si>
    <t>East Audreystad</t>
  </si>
  <si>
    <t>480-842-4989</t>
  </si>
  <si>
    <t>abigail16@villegas.com</t>
  </si>
  <si>
    <t>E6d1aaB73cfE97C</t>
  </si>
  <si>
    <t>Valenzuela-Velez</t>
  </si>
  <si>
    <t>Jaimefort</t>
  </si>
  <si>
    <t>+1-729-867-9013x565</t>
  </si>
  <si>
    <t>sandracummings@blair.com</t>
  </si>
  <si>
    <t>D57ccB50Ba12f4B</t>
  </si>
  <si>
    <t>Kane-Kirby</t>
  </si>
  <si>
    <t>Sextonville</t>
  </si>
  <si>
    <t>045-005-7685x739</t>
  </si>
  <si>
    <t>fcuevas@gill.com</t>
  </si>
  <si>
    <t>396b650D5eEfB82</t>
  </si>
  <si>
    <t>Suarez and Sons</t>
  </si>
  <si>
    <t>South Christina</t>
  </si>
  <si>
    <t>reneeacosta@reyes-calderon.com</t>
  </si>
  <si>
    <t>f001f1Fd61F663c</t>
  </si>
  <si>
    <t>Gutierrez, Crane and Fox</t>
  </si>
  <si>
    <t>Williamchester</t>
  </si>
  <si>
    <t>555-958-6766</t>
  </si>
  <si>
    <t>francisco78@cunningham.org</t>
  </si>
  <si>
    <t>B47fFCC5Ab3Af5a</t>
  </si>
  <si>
    <t>+1-392-192-3013x3379</t>
  </si>
  <si>
    <t>sharon69@reese.com</t>
  </si>
  <si>
    <t>d002cD8C638f2AD</t>
  </si>
  <si>
    <t>Santos Ltd</t>
  </si>
  <si>
    <t>South Garrettville</t>
  </si>
  <si>
    <t>338-087-7522x4410</t>
  </si>
  <si>
    <t>holdengavin@sharp.com</t>
  </si>
  <si>
    <t>1EEfc81f0a6d054</t>
  </si>
  <si>
    <t>Jenningsshire</t>
  </si>
  <si>
    <t>(561)904-1315x347</t>
  </si>
  <si>
    <t>ymathews@singleton.com</t>
  </si>
  <si>
    <t>f29Fc9d15317DFd</t>
  </si>
  <si>
    <t>King and Sons</t>
  </si>
  <si>
    <t>North Carolyntown</t>
  </si>
  <si>
    <t>(840)874-8903x79646</t>
  </si>
  <si>
    <t>munozbryan@phelps.org</t>
  </si>
  <si>
    <t>FeDc06C4D5cdD50</t>
  </si>
  <si>
    <t>Hinton-Bautista</t>
  </si>
  <si>
    <t>Traciehaven</t>
  </si>
  <si>
    <t>+1-878-854-1035x153</t>
  </si>
  <si>
    <t>joycemarks@massey.com</t>
  </si>
  <si>
    <t>64d1148118e9e08</t>
  </si>
  <si>
    <t>Sims, Mooney and Hampton</t>
  </si>
  <si>
    <t>Nunezburgh</t>
  </si>
  <si>
    <t>410.676.0341x25813</t>
  </si>
  <si>
    <t>slin@bartlett-anthony.com</t>
  </si>
  <si>
    <t>053ef44A5fE29dc</t>
  </si>
  <si>
    <t>Fry, Morgan and Richards</t>
  </si>
  <si>
    <t>West Rodney</t>
  </si>
  <si>
    <t>jake52@armstrong.com</t>
  </si>
  <si>
    <t>eE5a4e00d9Be04a</t>
  </si>
  <si>
    <t>Blackburn, Fritz and Soto</t>
  </si>
  <si>
    <t>North Taylormouth</t>
  </si>
  <si>
    <t>002.356.5147x00309</t>
  </si>
  <si>
    <t>greg00@strong-chang.net</t>
  </si>
  <si>
    <t>dbDBAc3BFE5fafE</t>
  </si>
  <si>
    <t>Preston and Sons</t>
  </si>
  <si>
    <t>East Calvinport</t>
  </si>
  <si>
    <t>(983)784-5837x612</t>
  </si>
  <si>
    <t>lisaskinner@nichols-padilla.com</t>
  </si>
  <si>
    <t>8255AdCBD23349F</t>
  </si>
  <si>
    <t>Santana Group</t>
  </si>
  <si>
    <t>Lake Angel</t>
  </si>
  <si>
    <t>373.642.6306x41726</t>
  </si>
  <si>
    <t>brandyewing@barron-hawkins.com</t>
  </si>
  <si>
    <t>Cb994EA466ae830</t>
  </si>
  <si>
    <t>Walton, Rowe and Hanna</t>
  </si>
  <si>
    <t>634-283-6940x96754</t>
  </si>
  <si>
    <t>cashley@bates.net</t>
  </si>
  <si>
    <t>3F18Bb9318e47a9</t>
  </si>
  <si>
    <t>Henderson-Edwards</t>
  </si>
  <si>
    <t>New Janice</t>
  </si>
  <si>
    <t>175.396.7188x6600</t>
  </si>
  <si>
    <t>ophillips@green-vaughan.info</t>
  </si>
  <si>
    <t>1bE19EFe5De126a</t>
  </si>
  <si>
    <t>Koch PLC</t>
  </si>
  <si>
    <t>Mayfurt</t>
  </si>
  <si>
    <t>opope@harding.biz</t>
  </si>
  <si>
    <t>fD7beCAA0757B09</t>
  </si>
  <si>
    <t>Frederick LLC</t>
  </si>
  <si>
    <t>Woodside</t>
  </si>
  <si>
    <t>001-356-060-3825</t>
  </si>
  <si>
    <t>timothygraves@cochran-mack.net</t>
  </si>
  <si>
    <t>2Dc4F6B5491a5AE</t>
  </si>
  <si>
    <t>Barry-Simpson</t>
  </si>
  <si>
    <t>Shellymouth</t>
  </si>
  <si>
    <t>(035)277-2232</t>
  </si>
  <si>
    <t>haydendudley@hunt.info</t>
  </si>
  <si>
    <t>Fd8CD3d6946EE58</t>
  </si>
  <si>
    <t>Powers, Jarvis and Carpenter</t>
  </si>
  <si>
    <t>West Robynmouth</t>
  </si>
  <si>
    <t>608.539.3742x01943</t>
  </si>
  <si>
    <t>marvincordova@buck.com</t>
  </si>
  <si>
    <t>eEE68F2dC5De9de</t>
  </si>
  <si>
    <t>Nielsen-Kidd</t>
  </si>
  <si>
    <t>Pughside</t>
  </si>
  <si>
    <t>000-538-4771x30623</t>
  </si>
  <si>
    <t>vernonharper@ibarra.com</t>
  </si>
  <si>
    <t>a36BAeE0fDC2223</t>
  </si>
  <si>
    <t>Stark, Lee and Chang</t>
  </si>
  <si>
    <t>South Emily</t>
  </si>
  <si>
    <t>048.754.9390x50442</t>
  </si>
  <si>
    <t>lambertwayne@palmer-sharp.com</t>
  </si>
  <si>
    <t>b9486F1c7A71cC5</t>
  </si>
  <si>
    <t>Dickson Group</t>
  </si>
  <si>
    <t>New Rhondaborough</t>
  </si>
  <si>
    <t>001-538-686-1526x327</t>
  </si>
  <si>
    <t>brittneyberg@marsh.com</t>
  </si>
  <si>
    <t>ACb0e9577288863</t>
  </si>
  <si>
    <t>Lutz Ltd</t>
  </si>
  <si>
    <t>North Bryanview</t>
  </si>
  <si>
    <t>766.910.4760</t>
  </si>
  <si>
    <t>colleencervantes@roberson.com</t>
  </si>
  <si>
    <t>b95dbCA73Cc3dEe</t>
  </si>
  <si>
    <t>Logan-Mercado</t>
  </si>
  <si>
    <t>Molinaville</t>
  </si>
  <si>
    <t>197.736.9589</t>
  </si>
  <si>
    <t>kerriwerner@nash-curry.com</t>
  </si>
  <si>
    <t>f8aBF7cECfA98cD</t>
  </si>
  <si>
    <t>Riggs-Mora</t>
  </si>
  <si>
    <t>Larryberg</t>
  </si>
  <si>
    <t>001-680-857-7745x1850</t>
  </si>
  <si>
    <t>epugh@callahan.biz</t>
  </si>
  <si>
    <t>1CB1953e9ea075A</t>
  </si>
  <si>
    <t>Forbes-Barry</t>
  </si>
  <si>
    <t>Gabriellamouth</t>
  </si>
  <si>
    <t>(623)350-7487</t>
  </si>
  <si>
    <t>andrewsbarry@gomez.org</t>
  </si>
  <si>
    <t>1F08cfc8b04Ad1c</t>
  </si>
  <si>
    <t>Baldwin, Patterson and Hatfield</t>
  </si>
  <si>
    <t>South Shawn</t>
  </si>
  <si>
    <t>(208)592-3315x159</t>
  </si>
  <si>
    <t>iriley@west.com</t>
  </si>
  <si>
    <t>FF2E84cF6a1dA7a</t>
  </si>
  <si>
    <t>Alvarez Group</t>
  </si>
  <si>
    <t>Boltonshire</t>
  </si>
  <si>
    <t>001-888-973-3144x004</t>
  </si>
  <si>
    <t>marshallbrett@miles.com</t>
  </si>
  <si>
    <t>dFEe227EEB6Db9b</t>
  </si>
  <si>
    <t>Rasmussen-Campos</t>
  </si>
  <si>
    <t>South Kiara</t>
  </si>
  <si>
    <t>(916)216-1638</t>
  </si>
  <si>
    <t>toddsydney@yoder.info</t>
  </si>
  <si>
    <t>E1B93b7cE3Cc48B</t>
  </si>
  <si>
    <t>Brooks, Collins and Holmes</t>
  </si>
  <si>
    <t>Nashshire</t>
  </si>
  <si>
    <t>477-391-9324x2330</t>
  </si>
  <si>
    <t>meghanoconnell@meza.org</t>
  </si>
  <si>
    <t>eB21cB3D21AD9Bb</t>
  </si>
  <si>
    <t>Mccoy and Sons</t>
  </si>
  <si>
    <t>West Kristen</t>
  </si>
  <si>
    <t>001-702-438-9191x1671</t>
  </si>
  <si>
    <t>hensonkerry@cowan.biz</t>
  </si>
  <si>
    <t>101B6bA9dA323C2</t>
  </si>
  <si>
    <t>Bryan-Steele</t>
  </si>
  <si>
    <t>Meadowschester</t>
  </si>
  <si>
    <t>693-290-7971x90157</t>
  </si>
  <si>
    <t>estradabrett@pena.com</t>
  </si>
  <si>
    <t>dfDdaA1d842f014</t>
  </si>
  <si>
    <t>Rojas-Waller</t>
  </si>
  <si>
    <t>West Mandy</t>
  </si>
  <si>
    <t>(185)210-9427</t>
  </si>
  <si>
    <t>rhonda01@webster-norris.com</t>
  </si>
  <si>
    <t>4CF724B62CaC71c</t>
  </si>
  <si>
    <t>Frazier, Morrow and Whitehead</t>
  </si>
  <si>
    <t>North Andreaburgh</t>
  </si>
  <si>
    <t>976.016.1321</t>
  </si>
  <si>
    <t>morganpratt@barron-weiss.com</t>
  </si>
  <si>
    <t>Abce1df08bE5E12</t>
  </si>
  <si>
    <t>Cummings-Cochran</t>
  </si>
  <si>
    <t>Ballardfort</t>
  </si>
  <si>
    <t>(649)196-6796x8949</t>
  </si>
  <si>
    <t>hli@norris.com</t>
  </si>
  <si>
    <t>C1af618aaBD782B</t>
  </si>
  <si>
    <t>Roach Ltd</t>
  </si>
  <si>
    <t>East Christiefurt</t>
  </si>
  <si>
    <t>+1-340-869-8950x9018</t>
  </si>
  <si>
    <t>frederick91@lucero.com</t>
  </si>
  <si>
    <t>E4d3aCaF4be3BDF</t>
  </si>
  <si>
    <t>Nguyen, Harris and Thornton</t>
  </si>
  <si>
    <t>Rubenland</t>
  </si>
  <si>
    <t>(982)992-3408</t>
  </si>
  <si>
    <t>mikaylaclay@berry-melendez.com</t>
  </si>
  <si>
    <t>9109D6b3a13a68D</t>
  </si>
  <si>
    <t>Trevino, Jackson and Wolfe</t>
  </si>
  <si>
    <t>North Ronaldton</t>
  </si>
  <si>
    <t>(446)946-8823x347</t>
  </si>
  <si>
    <t>ehenson@steele-acevedo.com</t>
  </si>
  <si>
    <t>e66014D2AB4cbd8</t>
  </si>
  <si>
    <t>Thompson, Chen and Yoder</t>
  </si>
  <si>
    <t>030-931-8083x792</t>
  </si>
  <si>
    <t>chelsea39@torres.com</t>
  </si>
  <si>
    <t>f7caC5b7FAbE4dA</t>
  </si>
  <si>
    <t>Trujillo, Sims and Green</t>
  </si>
  <si>
    <t>North Carlyton</t>
  </si>
  <si>
    <t>988.456.2112x82279</t>
  </si>
  <si>
    <t>kleindan@glover-cantu.com</t>
  </si>
  <si>
    <t>abF564950aaddbE</t>
  </si>
  <si>
    <t>Munoz-Macias</t>
  </si>
  <si>
    <t>Lake Perrymouth</t>
  </si>
  <si>
    <t>001-202-160-8632x8457</t>
  </si>
  <si>
    <t>byrdkim@guerrero.com</t>
  </si>
  <si>
    <t>5e2FC08bDF0aB5d</t>
  </si>
  <si>
    <t>Melendez, Rodgers and Petty</t>
  </si>
  <si>
    <t>Daltonland</t>
  </si>
  <si>
    <t>167.830.2362x669</t>
  </si>
  <si>
    <t>helen45@sims-ewing.com</t>
  </si>
  <si>
    <t>C3a39911dF168CC</t>
  </si>
  <si>
    <t>Montes</t>
  </si>
  <si>
    <t>Weeks-Oneal</t>
  </si>
  <si>
    <t>Derekshire</t>
  </si>
  <si>
    <t>523-687-5310x76899</t>
  </si>
  <si>
    <t>alyssanielsen@baxter.biz</t>
  </si>
  <si>
    <t>a8EeBaD87617BEF</t>
  </si>
  <si>
    <t>Moon-Perry</t>
  </si>
  <si>
    <t>Vincentbury</t>
  </si>
  <si>
    <t>058.519.5562x610</t>
  </si>
  <si>
    <t>irandall@cantrell-hale.com</t>
  </si>
  <si>
    <t>2cfcd179EeEa0C1</t>
  </si>
  <si>
    <t>Pena-Ochoa</t>
  </si>
  <si>
    <t>Zoetown</t>
  </si>
  <si>
    <t>+1-405-422-9837x45721</t>
  </si>
  <si>
    <t>marcus31@mejia.net</t>
  </si>
  <si>
    <t>a3Ea76FCEDBCBf3</t>
  </si>
  <si>
    <t>Mcclure-Collier</t>
  </si>
  <si>
    <t>East Alecton</t>
  </si>
  <si>
    <t>001-527-116-0696</t>
  </si>
  <si>
    <t>adrian44@morales.org</t>
  </si>
  <si>
    <t>B12F96Fd9FD84B0</t>
  </si>
  <si>
    <t>Gaines-Silva</t>
  </si>
  <si>
    <t>Lawrenceberg</t>
  </si>
  <si>
    <t>yvilla@patel.biz</t>
  </si>
  <si>
    <t>415EefBAa7ef5E5</t>
  </si>
  <si>
    <t>Mcphersonport</t>
  </si>
  <si>
    <t>956-065-2525</t>
  </si>
  <si>
    <t>brianho@todd.com</t>
  </si>
  <si>
    <t>dcD492fA78e8Dd0</t>
  </si>
  <si>
    <t>Gavinview</t>
  </si>
  <si>
    <t>+1-186-788-3741x145</t>
  </si>
  <si>
    <t>kmays@vincent.info</t>
  </si>
  <si>
    <t>B14CD282C976Eaf</t>
  </si>
  <si>
    <t>Murray-Meyer</t>
  </si>
  <si>
    <t>Wallershire</t>
  </si>
  <si>
    <t>682-901-8742</t>
  </si>
  <si>
    <t>calhounbrooke@blake-mccann.com</t>
  </si>
  <si>
    <t>2d56ac8Db6AB0B4</t>
  </si>
  <si>
    <t>Lake Glen</t>
  </si>
  <si>
    <t>+1-885-943-2707x66811</t>
  </si>
  <si>
    <t>hendrickskirsten@briggs-richardson.com</t>
  </si>
  <si>
    <t>bF2b725CF0e03eE</t>
  </si>
  <si>
    <t>Hoover-Woodard</t>
  </si>
  <si>
    <t>(374)234-8570x6652</t>
  </si>
  <si>
    <t>cgay@bruce.com</t>
  </si>
  <si>
    <t>dFbC1EDEa186C2a</t>
  </si>
  <si>
    <t>Glenn-Chambers</t>
  </si>
  <si>
    <t>Schaeferland</t>
  </si>
  <si>
    <t>(018)626-6086</t>
  </si>
  <si>
    <t>latasha02@williamson.com</t>
  </si>
  <si>
    <t>fDC61E4C7Acaff3</t>
  </si>
  <si>
    <t>Ball, Brewer and Williamson</t>
  </si>
  <si>
    <t>Lake Danny</t>
  </si>
  <si>
    <t>160.200.4772x009</t>
  </si>
  <si>
    <t>maureenleonard@ferrell-atkinson.net</t>
  </si>
  <si>
    <t>6FdDADeDeB9DC2c</t>
  </si>
  <si>
    <t>Bryan-Park</t>
  </si>
  <si>
    <t>Kristinefort</t>
  </si>
  <si>
    <t>001-966-399-7681x427</t>
  </si>
  <si>
    <t>kaufmanmaria@liu.net</t>
  </si>
  <si>
    <t>8d86ce9eae9Ff74</t>
  </si>
  <si>
    <t>Wade PLC</t>
  </si>
  <si>
    <t>Noahton</t>
  </si>
  <si>
    <t>(026)127-4371x160</t>
  </si>
  <si>
    <t>ncastaneda@townsend.com</t>
  </si>
  <si>
    <t>2fbFf0e597c0665</t>
  </si>
  <si>
    <t>Lloyd-Murray</t>
  </si>
  <si>
    <t>Port Vickitown</t>
  </si>
  <si>
    <t>017-109-9484x8401</t>
  </si>
  <si>
    <t>hmercado@york.com</t>
  </si>
  <si>
    <t>e35ca1611b0C97E</t>
  </si>
  <si>
    <t>Escobar, Butler and Juarez</t>
  </si>
  <si>
    <t>Lake Mikaylamouth</t>
  </si>
  <si>
    <t>+1-475-733-0714x5436</t>
  </si>
  <si>
    <t>zjames@greer.biz</t>
  </si>
  <si>
    <t>27BabD836F762Ea</t>
  </si>
  <si>
    <t>803.292.0098</t>
  </si>
  <si>
    <t>jasmin27@campbell.com</t>
  </si>
  <si>
    <t>9eD9a61B5Cedb77</t>
  </si>
  <si>
    <t>Pena, Pineda and Berry</t>
  </si>
  <si>
    <t>Brandyside</t>
  </si>
  <si>
    <t>001-792-307-0883x1648</t>
  </si>
  <si>
    <t>kennethwerner@haney-wyatt.net</t>
  </si>
  <si>
    <t>0b7743AAAeC2836</t>
  </si>
  <si>
    <t>Alvarado, Andrews and Lara</t>
  </si>
  <si>
    <t>East Leahberg</t>
  </si>
  <si>
    <t>235.782.2289</t>
  </si>
  <si>
    <t>dakota69@mcdowell-zamora.com</t>
  </si>
  <si>
    <t>5266c125D2fBD31</t>
  </si>
  <si>
    <t>Wright Inc</t>
  </si>
  <si>
    <t>Rasmussenchester</t>
  </si>
  <si>
    <t>152.402.3274</t>
  </si>
  <si>
    <t>clifford35@ortega.com</t>
  </si>
  <si>
    <t>beA1D1cde37f20d</t>
  </si>
  <si>
    <t>Cortez, Pittman and Lozano</t>
  </si>
  <si>
    <t>Cherylview</t>
  </si>
  <si>
    <t>153.591.4641x736</t>
  </si>
  <si>
    <t>lineddie@bates-doyle.net</t>
  </si>
  <si>
    <t>BCF6E71ffAe0ebA</t>
  </si>
  <si>
    <t>Avila, Wood and Cowan</t>
  </si>
  <si>
    <t>South Gary</t>
  </si>
  <si>
    <t>norrisjo@beard.com</t>
  </si>
  <si>
    <t>3bCAbEa1a74dA2F</t>
  </si>
  <si>
    <t>Velasquez-Shannon</t>
  </si>
  <si>
    <t>West Katherineshire</t>
  </si>
  <si>
    <t>001-611-812-2301x15885</t>
  </si>
  <si>
    <t>holdensally@ashley.org</t>
  </si>
  <si>
    <t>9CdA4fcbADED63e</t>
  </si>
  <si>
    <t>Mccarthy-Hopkins</t>
  </si>
  <si>
    <t>Port Phillip</t>
  </si>
  <si>
    <t>716.629.6931x003</t>
  </si>
  <si>
    <t>gallowaychristian@norris.com</t>
  </si>
  <si>
    <t>3f52aAfAe6DDfCa</t>
  </si>
  <si>
    <t>Wise-Cuevas</t>
  </si>
  <si>
    <t>Deniseberg</t>
  </si>
  <si>
    <t>880-255-2628</t>
  </si>
  <si>
    <t>stuartrichards@barron.com</t>
  </si>
  <si>
    <t>06cdDFEc1Ab3EB2</t>
  </si>
  <si>
    <t>Francis-Garrett</t>
  </si>
  <si>
    <t>North Ritaside</t>
  </si>
  <si>
    <t>(146)763-0957</t>
  </si>
  <si>
    <t>jackbarrett@johnson-collins.biz</t>
  </si>
  <si>
    <t>82e5Df47e82a787</t>
  </si>
  <si>
    <t>Cummings-Ford</t>
  </si>
  <si>
    <t>West Kara</t>
  </si>
  <si>
    <t>(216)232-7612x8262</t>
  </si>
  <si>
    <t>luis30@barr-navarro.com</t>
  </si>
  <si>
    <t>B0ee2FCAAfBFeBF</t>
  </si>
  <si>
    <t>Cortez LLC</t>
  </si>
  <si>
    <t>New Garrett</t>
  </si>
  <si>
    <t>+1-825-961-4006x627</t>
  </si>
  <si>
    <t>roger82@manning.net</t>
  </si>
  <si>
    <t>A1abcB1233cdf32</t>
  </si>
  <si>
    <t>Beard-Rowe</t>
  </si>
  <si>
    <t>South Ryantown</t>
  </si>
  <si>
    <t>+1-291-999-4046x4683</t>
  </si>
  <si>
    <t>emily89@sheppard.com</t>
  </si>
  <si>
    <t>EA19cD8a6A1Efd8</t>
  </si>
  <si>
    <t>Fisher-Vance</t>
  </si>
  <si>
    <t>West Dianetown</t>
  </si>
  <si>
    <t>782-226-0374x7383</t>
  </si>
  <si>
    <t>carolynbutler@vega-campos.com</t>
  </si>
  <si>
    <t>5BB4F0E44aEffC2</t>
  </si>
  <si>
    <t>Phillips Inc</t>
  </si>
  <si>
    <t>Braunchester</t>
  </si>
  <si>
    <t>186-411-2532x3564</t>
  </si>
  <si>
    <t>leah45@carroll-ford.com</t>
  </si>
  <si>
    <t>bceC523b019f382</t>
  </si>
  <si>
    <t>Sloan-Hartman</t>
  </si>
  <si>
    <t>Peckhaven</t>
  </si>
  <si>
    <t>(421)816-8528x970</t>
  </si>
  <si>
    <t>glennholmes@washington.org</t>
  </si>
  <si>
    <t>db3Cb4Df7Ca1912</t>
  </si>
  <si>
    <t>Port Lonnie</t>
  </si>
  <si>
    <t>964.083.2179x9796</t>
  </si>
  <si>
    <t>mayevelyn@reeves-york.com</t>
  </si>
  <si>
    <t>EC4aeFDa5c43ba3</t>
  </si>
  <si>
    <t>Hogan-Alvarez</t>
  </si>
  <si>
    <t>South Johnstad</t>
  </si>
  <si>
    <t>469.344.0668</t>
  </si>
  <si>
    <t>beckertrevor@escobar.org</t>
  </si>
  <si>
    <t>FefddFAd7a6AfD1</t>
  </si>
  <si>
    <t>Oneill-Lawson</t>
  </si>
  <si>
    <t>Bridgetton</t>
  </si>
  <si>
    <t>(653)031-5183x20332</t>
  </si>
  <si>
    <t>shari49@mason-floyd.com</t>
  </si>
  <si>
    <t>ED51f690ecdAA1f</t>
  </si>
  <si>
    <t>Mathis, Spence and Davila</t>
  </si>
  <si>
    <t>Lake Randall</t>
  </si>
  <si>
    <t>001-082-248-9881x89828</t>
  </si>
  <si>
    <t>ibarrakendra@rush-leonard.org</t>
  </si>
  <si>
    <t>4abAb4fb6Cd62ad</t>
  </si>
  <si>
    <t>045.578.2616x45619</t>
  </si>
  <si>
    <t>lrobertson@figueroa.biz</t>
  </si>
  <si>
    <t>a688D8adAfEbaBB</t>
  </si>
  <si>
    <t>Boyle-Bailey</t>
  </si>
  <si>
    <t>Bradfordhaven</t>
  </si>
  <si>
    <t>idrake@jensen-sweeney.net</t>
  </si>
  <si>
    <t>3EACEbD1eAd2B5F</t>
  </si>
  <si>
    <t>Sharon</t>
  </si>
  <si>
    <t>Silva-Rodgers</t>
  </si>
  <si>
    <t>Gileston</t>
  </si>
  <si>
    <t>938.521.3394x83041</t>
  </si>
  <si>
    <t>xwarren@rowland.com</t>
  </si>
  <si>
    <t>9EA1d1bdfc2c9b1</t>
  </si>
  <si>
    <t>Patrick Ltd</t>
  </si>
  <si>
    <t>Lake Carlyberg</t>
  </si>
  <si>
    <t>604-248-0184</t>
  </si>
  <si>
    <t>jaclyn07@pope-yates.com</t>
  </si>
  <si>
    <t>7dBc52e4Aafc1EA</t>
  </si>
  <si>
    <t>Cunningham-Mckenzie</t>
  </si>
  <si>
    <t>Penningtonburgh</t>
  </si>
  <si>
    <t>001-494-909-5571x340</t>
  </si>
  <si>
    <t>ayersrebekah@klein.info</t>
  </si>
  <si>
    <t>30FABe3b5d0CCe4</t>
  </si>
  <si>
    <t>Holt-Thomas</t>
  </si>
  <si>
    <t>East Maurice</t>
  </si>
  <si>
    <t>902.000.4498x447</t>
  </si>
  <si>
    <t>dwatkins@villa-bass.com</t>
  </si>
  <si>
    <t>d2cFcbC9ebdA7Ad</t>
  </si>
  <si>
    <t>Davis, Joyce and Molina</t>
  </si>
  <si>
    <t>Charleston</t>
  </si>
  <si>
    <t>+1-892-940-4763x656</t>
  </si>
  <si>
    <t>woodwardjoanna@butler-mckenzie.biz</t>
  </si>
  <si>
    <t>10Ebdedd3382F3E</t>
  </si>
  <si>
    <t>Schneidermouth</t>
  </si>
  <si>
    <t>668.926.0577x84130</t>
  </si>
  <si>
    <t>adrienne84@skinner-mullen.com</t>
  </si>
  <si>
    <t>AbD453727d69b88</t>
  </si>
  <si>
    <t>Brock and Sons</t>
  </si>
  <si>
    <t>South Kaitlynberg</t>
  </si>
  <si>
    <t>725.115.9119</t>
  </si>
  <si>
    <t>mendezpamela@velazquez.info</t>
  </si>
  <si>
    <t>Cdc99eD5f9371E7</t>
  </si>
  <si>
    <t>Cunningham, Donovan and Patterson</t>
  </si>
  <si>
    <t>North Stefaniefurt</t>
  </si>
  <si>
    <t>timothyflynn@pollard.com</t>
  </si>
  <si>
    <t>Ef91dcAdAB5cBce</t>
  </si>
  <si>
    <t>Lambert, Rodriguez and French</t>
  </si>
  <si>
    <t>West Michaelville</t>
  </si>
  <si>
    <t>(246)335-5597x7534</t>
  </si>
  <si>
    <t>pmanning@farmer.net</t>
  </si>
  <si>
    <t>D93C59A4b0E9277</t>
  </si>
  <si>
    <t>New Maxside</t>
  </si>
  <si>
    <t>231.003.0534x051</t>
  </si>
  <si>
    <t>paul71@todd.com</t>
  </si>
  <si>
    <t>f8EC3ABe3D2D49d</t>
  </si>
  <si>
    <t>Curry</t>
  </si>
  <si>
    <t>Moyer-Kerr</t>
  </si>
  <si>
    <t>Lake Caitlyn</t>
  </si>
  <si>
    <t>625-677-7485</t>
  </si>
  <si>
    <t>kfry@krause.com</t>
  </si>
  <si>
    <t>14CA0d0aEAfCEdc</t>
  </si>
  <si>
    <t>Clements, Davidson and Oconnor</t>
  </si>
  <si>
    <t>Devonbury</t>
  </si>
  <si>
    <t>+1-873-354-7731x9012</t>
  </si>
  <si>
    <t>smurphy@wagner.com</t>
  </si>
  <si>
    <t>C6CFa8FFA0E1aEf</t>
  </si>
  <si>
    <t>Young-Walton</t>
  </si>
  <si>
    <t>Kerriland</t>
  </si>
  <si>
    <t>378.642.4420x851</t>
  </si>
  <si>
    <t>claire32@rollins.org</t>
  </si>
  <si>
    <t>A06BebD0D239Ae2</t>
  </si>
  <si>
    <t>Flynn-Gallegos</t>
  </si>
  <si>
    <t>North Mckenzie</t>
  </si>
  <si>
    <t>+1-840-286-5813x0626</t>
  </si>
  <si>
    <t>qthompson@garner-butler.com</t>
  </si>
  <si>
    <t>1CE0aBbAcA592Cb</t>
  </si>
  <si>
    <t>Hodges LLC</t>
  </si>
  <si>
    <t>Port Nathanielmouth</t>
  </si>
  <si>
    <t>+1-155-791-1611x37992</t>
  </si>
  <si>
    <t>aguirremelissa@pena.info</t>
  </si>
  <si>
    <t>bF2DF581FD0DC5a</t>
  </si>
  <si>
    <t>Hardin Group</t>
  </si>
  <si>
    <t>Mooreburgh</t>
  </si>
  <si>
    <t>(062)211-5026</t>
  </si>
  <si>
    <t>bryantmolly@brewer-yates.com</t>
  </si>
  <si>
    <t>76bDf48CC7dD5Bd</t>
  </si>
  <si>
    <t>Bolton, Owen and Pham</t>
  </si>
  <si>
    <t>Judithport</t>
  </si>
  <si>
    <t>(158)202-2736x758</t>
  </si>
  <si>
    <t>cnunez@johns.com</t>
  </si>
  <si>
    <t>EE30CA4AcE1f811</t>
  </si>
  <si>
    <t>Castro, Davies and Gay</t>
  </si>
  <si>
    <t>West Breanna</t>
  </si>
  <si>
    <t>292.222.9308</t>
  </si>
  <si>
    <t>alexandra72@chapman.org</t>
  </si>
  <si>
    <t>1Bc4E86826Ff5e5</t>
  </si>
  <si>
    <t>Robles, Owens and Chan</t>
  </si>
  <si>
    <t>547.495.7859x670</t>
  </si>
  <si>
    <t>eali@hanson-simmons.org</t>
  </si>
  <si>
    <t>2DD738e7980FBcE</t>
  </si>
  <si>
    <t>Ali, Dalton and Mcknight</t>
  </si>
  <si>
    <t>Logantown</t>
  </si>
  <si>
    <t>239.375.7512x598</t>
  </si>
  <si>
    <t>benderlogan@sexton.com</t>
  </si>
  <si>
    <t>5a1C556F1b9cb04</t>
  </si>
  <si>
    <t>Savage PLC</t>
  </si>
  <si>
    <t>Tylerhaven</t>
  </si>
  <si>
    <t>001-403-860-0044</t>
  </si>
  <si>
    <t>wyatt05@hill.biz</t>
  </si>
  <si>
    <t>C423BF6e13fDDB7</t>
  </si>
  <si>
    <t>Ramos, Dudley and Hutchinson</t>
  </si>
  <si>
    <t>Mullenview</t>
  </si>
  <si>
    <t>342-621-5571</t>
  </si>
  <si>
    <t>kristina26@english.com</t>
  </si>
  <si>
    <t>fD5A2cd7cdEfae8</t>
  </si>
  <si>
    <t>Nash, Schwartz and Watson</t>
  </si>
  <si>
    <t>Lake Brian</t>
  </si>
  <si>
    <t>044.085.9948x8002</t>
  </si>
  <si>
    <t>colinibarra@christian.info</t>
  </si>
  <si>
    <t>d4C174a7ed3ffdc</t>
  </si>
  <si>
    <t>Nguyen-Charles</t>
  </si>
  <si>
    <t>Andreamouth</t>
  </si>
  <si>
    <t>657-220-3385</t>
  </si>
  <si>
    <t>todddalton@mckinney-ellis.com</t>
  </si>
  <si>
    <t>E8426C3aE4264c6</t>
  </si>
  <si>
    <t>Munoz-Edwards</t>
  </si>
  <si>
    <t>Joyburgh</t>
  </si>
  <si>
    <t>796-579-7809x828</t>
  </si>
  <si>
    <t>emayo@mayo.com</t>
  </si>
  <si>
    <t>c4Fdfdc1cDd8531</t>
  </si>
  <si>
    <t>Simmons and Sons</t>
  </si>
  <si>
    <t>Nguyenland</t>
  </si>
  <si>
    <t>+1-833-319-4086x945</t>
  </si>
  <si>
    <t>earl75@dickson.biz</t>
  </si>
  <si>
    <t>654D384DBF2710e</t>
  </si>
  <si>
    <t>Gutierrez-Buck</t>
  </si>
  <si>
    <t>New Suzanne</t>
  </si>
  <si>
    <t>(533)537-3606</t>
  </si>
  <si>
    <t>wernerchristian@sweeney.com</t>
  </si>
  <si>
    <t>45bccddAffDcebB</t>
  </si>
  <si>
    <t>Bridges-Baldwin</t>
  </si>
  <si>
    <t>Cohenborough</t>
  </si>
  <si>
    <t>+1-758-624-0105x40917</t>
  </si>
  <si>
    <t>zjarvis@payne-maddox.com</t>
  </si>
  <si>
    <t>a7BeeB98abBaB65</t>
  </si>
  <si>
    <t>Pacheco, Gardner and Gould</t>
  </si>
  <si>
    <t>Santanafurt</t>
  </si>
  <si>
    <t>871.296.5683x99804</t>
  </si>
  <si>
    <t>joechristian@terry.com</t>
  </si>
  <si>
    <t>aE072dc97b13f9F</t>
  </si>
  <si>
    <t>Beard-Smith</t>
  </si>
  <si>
    <t>Carlyhaven</t>
  </si>
  <si>
    <t>(766)550-3988</t>
  </si>
  <si>
    <t>danielle89@norton.biz</t>
  </si>
  <si>
    <t>D3FabfC77c5A21D</t>
  </si>
  <si>
    <t>Townsend, Rowe and Shah</t>
  </si>
  <si>
    <t>Virginiabury</t>
  </si>
  <si>
    <t>540-703-7858x68668</t>
  </si>
  <si>
    <t>spencer58@padilla.net</t>
  </si>
  <si>
    <t>Ca61535FddCFeBb</t>
  </si>
  <si>
    <t>Marks</t>
  </si>
  <si>
    <t>Johnston, Cantu and Chang</t>
  </si>
  <si>
    <t>New Larryville</t>
  </si>
  <si>
    <t>(399)704-6133x9870</t>
  </si>
  <si>
    <t>phodges@garrison.com</t>
  </si>
  <si>
    <t>731BdA1FbaAeAEC</t>
  </si>
  <si>
    <t>Mann Group</t>
  </si>
  <si>
    <t>North Ralphfort</t>
  </si>
  <si>
    <t>001-227-437-8698x09587</t>
  </si>
  <si>
    <t>clinton01@macdonald.com</t>
  </si>
  <si>
    <t>D4ccA95D79aa49E</t>
  </si>
  <si>
    <t>Kaufman-Dougherty</t>
  </si>
  <si>
    <t>West Sergio</t>
  </si>
  <si>
    <t>(031)257-4659</t>
  </si>
  <si>
    <t>sullivanglen@cummings.com</t>
  </si>
  <si>
    <t>E1CFDa0B6f985d2</t>
  </si>
  <si>
    <t>Darylland</t>
  </si>
  <si>
    <t>172.538.0452x5438</t>
  </si>
  <si>
    <t>adriannixon@pena.com</t>
  </si>
  <si>
    <t>D972Fa94B3acCde</t>
  </si>
  <si>
    <t>Rogers-Barber</t>
  </si>
  <si>
    <t>Heidiport</t>
  </si>
  <si>
    <t>891-113-5483x04696</t>
  </si>
  <si>
    <t>prichmond@dickerson.com</t>
  </si>
  <si>
    <t>9B4E2D2Ba39466A</t>
  </si>
  <si>
    <t>Payne-Young</t>
  </si>
  <si>
    <t>West Sherryfort</t>
  </si>
  <si>
    <t>001-978-748-3767x431</t>
  </si>
  <si>
    <t>huntvicki@moran-huang.net</t>
  </si>
  <si>
    <t>031e4fa6ab0a228</t>
  </si>
  <si>
    <t>Castro PLC</t>
  </si>
  <si>
    <t>Marshview</t>
  </si>
  <si>
    <t>001-126-447-4201x693</t>
  </si>
  <si>
    <t>stuartrice@berry.com</t>
  </si>
  <si>
    <t>aebEcf786E55Fff</t>
  </si>
  <si>
    <t>Martin PLC</t>
  </si>
  <si>
    <t>West Tashamouth</t>
  </si>
  <si>
    <t>272-714-0293x40949</t>
  </si>
  <si>
    <t>terrence18@west.net</t>
  </si>
  <si>
    <t>609CaBD3ba8D0f6</t>
  </si>
  <si>
    <t>Gilmore-Velazquez</t>
  </si>
  <si>
    <t>(411)880-9382</t>
  </si>
  <si>
    <t>natasha57@hurley.com</t>
  </si>
  <si>
    <t>C7CCFbb532b1d8a</t>
  </si>
  <si>
    <t>Alexander LLC</t>
  </si>
  <si>
    <t>444-515-5780</t>
  </si>
  <si>
    <t>sandy33@walker.com</t>
  </si>
  <si>
    <t>82D5A72ECF4f5D1</t>
  </si>
  <si>
    <t>Lindsey, Duke and Delacruz</t>
  </si>
  <si>
    <t>Lake Spencerfort</t>
  </si>
  <si>
    <t>(066)417-9352</t>
  </si>
  <si>
    <t>vmeyers@flowers.com</t>
  </si>
  <si>
    <t>FEaeE7bC7Df7ea5</t>
  </si>
  <si>
    <t>Olsen, Calderon and Mccoy</t>
  </si>
  <si>
    <t>Jacobsonmouth</t>
  </si>
  <si>
    <t>389-948-3741</t>
  </si>
  <si>
    <t>christie03@compton.net</t>
  </si>
  <si>
    <t>61CD93bBeD08E80</t>
  </si>
  <si>
    <t>Cowan, Ramos and Merritt</t>
  </si>
  <si>
    <t>001-248-597-8196x558</t>
  </si>
  <si>
    <t>noblepatricia@sawyer-hoffman.com</t>
  </si>
  <si>
    <t>ebd6b2B0BC2AC65</t>
  </si>
  <si>
    <t>Floyd-Dalton</t>
  </si>
  <si>
    <t>Port Rhonda</t>
  </si>
  <si>
    <t>omiles@meyers.com</t>
  </si>
  <si>
    <t>0efD10acCBDB0FE</t>
  </si>
  <si>
    <t>Mueller-Kane</t>
  </si>
  <si>
    <t>East Ronnietown</t>
  </si>
  <si>
    <t>657-614-8920x82155</t>
  </si>
  <si>
    <t>kiddkellie@arellano.org</t>
  </si>
  <si>
    <t>7C88B7c5d1a4dEB</t>
  </si>
  <si>
    <t>Nicholasburgh</t>
  </si>
  <si>
    <t>(981)728-9756x549</t>
  </si>
  <si>
    <t>kendrarodgers@waller-farrell.com</t>
  </si>
  <si>
    <t>d69a0d292Ac810c</t>
  </si>
  <si>
    <t>Lake Sheri</t>
  </si>
  <si>
    <t>785-884-6951</t>
  </si>
  <si>
    <t>webbhector@singh.com</t>
  </si>
  <si>
    <t>D604a55BfB2e5ed</t>
  </si>
  <si>
    <t>Esparza, Mcclain and Barton</t>
  </si>
  <si>
    <t>South Samantha</t>
  </si>
  <si>
    <t>934.559.5264x87759</t>
  </si>
  <si>
    <t>patriciasloan@chapman.com</t>
  </si>
  <si>
    <t>c2DbcE87A1fb2ab</t>
  </si>
  <si>
    <t>Stone-Pittman</t>
  </si>
  <si>
    <t>Acevedofurt</t>
  </si>
  <si>
    <t>001-056-405-0667x3827</t>
  </si>
  <si>
    <t>autumn12@frost.com</t>
  </si>
  <si>
    <t>FBEBf1D6e9Bee98</t>
  </si>
  <si>
    <t>Gutierrez-Ferguson</t>
  </si>
  <si>
    <t>West Erikfort</t>
  </si>
  <si>
    <t>+1-708-514-8672x95048</t>
  </si>
  <si>
    <t>carmenstrong@landry.org</t>
  </si>
  <si>
    <t>Ff6adCd1bdFbac5</t>
  </si>
  <si>
    <t>Bowers, Daugherty and Key</t>
  </si>
  <si>
    <t>Lake Blake</t>
  </si>
  <si>
    <t>(710)702-7943</t>
  </si>
  <si>
    <t>ilowery@melton.com</t>
  </si>
  <si>
    <t>4dcd4e94b6C202B</t>
  </si>
  <si>
    <t>Parrish, Wilcox and Clark</t>
  </si>
  <si>
    <t>North Howard</t>
  </si>
  <si>
    <t>001-099-594-5088x8096</t>
  </si>
  <si>
    <t>oscarwall@dalton-cohen.biz</t>
  </si>
  <si>
    <t>64619Ffb49EcFcf</t>
  </si>
  <si>
    <t>Duke, Fritz and Elliott</t>
  </si>
  <si>
    <t>East Mikaylaberg</t>
  </si>
  <si>
    <t>625.357.5746</t>
  </si>
  <si>
    <t>watsonsarah@tucker.com</t>
  </si>
  <si>
    <t>fEF3c0E0Ab1aa7f</t>
  </si>
  <si>
    <t>Lam PLC</t>
  </si>
  <si>
    <t>Oliviafurt</t>
  </si>
  <si>
    <t>(454)984-1874x95033</t>
  </si>
  <si>
    <t>chamberssherry@cervantes.com</t>
  </si>
  <si>
    <t>3DF696FDE9D1cc6</t>
  </si>
  <si>
    <t>Hansen, Forbes and Cannon</t>
  </si>
  <si>
    <t>Padillamouth</t>
  </si>
  <si>
    <t>travis80@wong.com</t>
  </si>
  <si>
    <t>9bEdB717795E3c3</t>
  </si>
  <si>
    <t>Barrett-Hardin</t>
  </si>
  <si>
    <t>East Jose</t>
  </si>
  <si>
    <t>598.701.8402</t>
  </si>
  <si>
    <t>vbryant@travis.com</t>
  </si>
  <si>
    <t>aB3B2f67EB9D3c9</t>
  </si>
  <si>
    <t>Dunn-Casey</t>
  </si>
  <si>
    <t>Port Lynn</t>
  </si>
  <si>
    <t>426-842-4668x439</t>
  </si>
  <si>
    <t>shannon14@farmer.com</t>
  </si>
  <si>
    <t>871d838F2cFbc1A</t>
  </si>
  <si>
    <t>Duke-Patterson</t>
  </si>
  <si>
    <t>Ebonystad</t>
  </si>
  <si>
    <t>909.383.8633</t>
  </si>
  <si>
    <t>peckaudrey@pennington.net</t>
  </si>
  <si>
    <t>e70bE2f3cCf221d</t>
  </si>
  <si>
    <t>Stark Inc</t>
  </si>
  <si>
    <t>Kimville</t>
  </si>
  <si>
    <t>134-737-8770x614</t>
  </si>
  <si>
    <t>qarellano@monroe-rogers.net</t>
  </si>
  <si>
    <t>A72d5a10B6E1264</t>
  </si>
  <si>
    <t>Hines Group</t>
  </si>
  <si>
    <t>Patrickstad</t>
  </si>
  <si>
    <t>131-464-2755</t>
  </si>
  <si>
    <t>glenkirk@jefferson-maddox.net</t>
  </si>
  <si>
    <t>E5AB71C2Ccfa4B8</t>
  </si>
  <si>
    <t>Crosby, Jenkins and Rodgers</t>
  </si>
  <si>
    <t>Mckaystad</t>
  </si>
  <si>
    <t>446.686.6955</t>
  </si>
  <si>
    <t>tony73@yoder.com</t>
  </si>
  <si>
    <t>Dabc9CFbc2B68F5</t>
  </si>
  <si>
    <t>Shannonview</t>
  </si>
  <si>
    <t>001-124-731-4713x2101</t>
  </si>
  <si>
    <t>heathjeffery@zimmerman-farley.biz</t>
  </si>
  <si>
    <t>8FAC0510c092B3d</t>
  </si>
  <si>
    <t>Fitzgerald-Charles</t>
  </si>
  <si>
    <t>041-284-2922x6938</t>
  </si>
  <si>
    <t>dustin02@benitez.com</t>
  </si>
  <si>
    <t>BCd18DB7E2Feb39</t>
  </si>
  <si>
    <t>Schultz, Bonilla and Carrillo</t>
  </si>
  <si>
    <t>Port Cassandra</t>
  </si>
  <si>
    <t>306-387-1772x52190</t>
  </si>
  <si>
    <t>pvalentine@paul.com</t>
  </si>
  <si>
    <t>67962bF84ebefd0</t>
  </si>
  <si>
    <t>Fox-Juarez</t>
  </si>
  <si>
    <t>Fritzburgh</t>
  </si>
  <si>
    <t>(444)120-6263</t>
  </si>
  <si>
    <t>oosborne@douglas-marquez.com</t>
  </si>
  <si>
    <t>DAFE4aEB6c2eD69</t>
  </si>
  <si>
    <t>Guerra, Washington and Mcfarland</t>
  </si>
  <si>
    <t>Port Sheliaberg</t>
  </si>
  <si>
    <t>(121)530-1014x978</t>
  </si>
  <si>
    <t>jimmyanderson@casey-liu.com</t>
  </si>
  <si>
    <t>A68c19dB34F7C0d</t>
  </si>
  <si>
    <t>Vargas-Shah</t>
  </si>
  <si>
    <t>Geoffreyside</t>
  </si>
  <si>
    <t>954-857-3891x205</t>
  </si>
  <si>
    <t>ellenbest@cruz.org</t>
  </si>
  <si>
    <t>2A319D00aa0AAfd</t>
  </si>
  <si>
    <t>Floyd-Norton</t>
  </si>
  <si>
    <t>East Alejandraborough</t>
  </si>
  <si>
    <t>(861)123-9006x3852</t>
  </si>
  <si>
    <t>fwise@herman-lutz.com</t>
  </si>
  <si>
    <t>fDC75Da8D4fD288</t>
  </si>
  <si>
    <t>Everett Inc</t>
  </si>
  <si>
    <t>Ronniehaven</t>
  </si>
  <si>
    <t>394-691-5482x52053</t>
  </si>
  <si>
    <t>paynetony@evans-marsh.com</t>
  </si>
  <si>
    <t>F868E46890dbDAE</t>
  </si>
  <si>
    <t>Stewart PLC</t>
  </si>
  <si>
    <t>Mercerview</t>
  </si>
  <si>
    <t>(910)280-9133x6508</t>
  </si>
  <si>
    <t>deannicholas@gibbs.com</t>
  </si>
  <si>
    <t>1cA89e1D01A6Ed9</t>
  </si>
  <si>
    <t>Fuller-Petty</t>
  </si>
  <si>
    <t>East Aprilbury</t>
  </si>
  <si>
    <t>(699)315-1425</t>
  </si>
  <si>
    <t>roachtina@hart-jones.com</t>
  </si>
  <si>
    <t>28AaBDDbb69FE3D</t>
  </si>
  <si>
    <t>Melendez-Roberson</t>
  </si>
  <si>
    <t>Cristianhaven</t>
  </si>
  <si>
    <t>001-864-327-8012x8512</t>
  </si>
  <si>
    <t>fgriffin@wade-ballard.net</t>
  </si>
  <si>
    <t>3DE0fBe5CbaC472</t>
  </si>
  <si>
    <t>Heath, Harper and Tucker</t>
  </si>
  <si>
    <t>East Sheliaside</t>
  </si>
  <si>
    <t>001-668-993-3974x1968</t>
  </si>
  <si>
    <t>marccastaneda@greer-howard.net</t>
  </si>
  <si>
    <t>7fAa8D9Ef4765b7</t>
  </si>
  <si>
    <t>Prince Inc</t>
  </si>
  <si>
    <t>Hollandfurt</t>
  </si>
  <si>
    <t>757.100.3585x811</t>
  </si>
  <si>
    <t>genefarley@santos.com</t>
  </si>
  <si>
    <t>bd2eeD1aB601AF1</t>
  </si>
  <si>
    <t>Calderon Inc</t>
  </si>
  <si>
    <t>Port Christinaburgh</t>
  </si>
  <si>
    <t>108.991.5728x293</t>
  </si>
  <si>
    <t>abuck@holder.com</t>
  </si>
  <si>
    <t>63FA0cEb1cf0fF2</t>
  </si>
  <si>
    <t>Rogerschester</t>
  </si>
  <si>
    <t>001-063-286-9894x889</t>
  </si>
  <si>
    <t>vfloyd@dunn-spears.com</t>
  </si>
  <si>
    <t>e5C79CEa7Ba7bC9</t>
  </si>
  <si>
    <t>Maynard, Sosa and Shah</t>
  </si>
  <si>
    <t>Cesarberg</t>
  </si>
  <si>
    <t>carmen86@barrett-ramsey.com</t>
  </si>
  <si>
    <t>F1998c81Dc72754</t>
  </si>
  <si>
    <t>Becker, Bray and Brown</t>
  </si>
  <si>
    <t>Moniqueside</t>
  </si>
  <si>
    <t>conniearellano@cannon-burnett.com</t>
  </si>
  <si>
    <t>E34b6c1c3923f7D</t>
  </si>
  <si>
    <t>Murray-Dyer</t>
  </si>
  <si>
    <t>001-620-567-7957x068</t>
  </si>
  <si>
    <t>poolelindsey@kirby.biz</t>
  </si>
  <si>
    <t>6c01dCb121335Ee</t>
  </si>
  <si>
    <t>Reid-Velazquez</t>
  </si>
  <si>
    <t>West Warren</t>
  </si>
  <si>
    <t>458.541.6503x464</t>
  </si>
  <si>
    <t>lmitchell@ruiz-hancock.net</t>
  </si>
  <si>
    <t>6149CD54bc96ccf</t>
  </si>
  <si>
    <t>Schwartz and Sons</t>
  </si>
  <si>
    <t>South Angel</t>
  </si>
  <si>
    <t>352.924.0451</t>
  </si>
  <si>
    <t>mliu@velasquez.com</t>
  </si>
  <si>
    <t>C6c70E5d21DE2e2</t>
  </si>
  <si>
    <t>Mcguire Inc</t>
  </si>
  <si>
    <t>Caitlinburgh</t>
  </si>
  <si>
    <t>(162)515-6422x9125</t>
  </si>
  <si>
    <t>tracyhoward@ward-barber.com</t>
  </si>
  <si>
    <t>C53E64B938B4943</t>
  </si>
  <si>
    <t>Cortez-Lara</t>
  </si>
  <si>
    <t>Mitchellfurt</t>
  </si>
  <si>
    <t>813.253.8152x471</t>
  </si>
  <si>
    <t>gateschelsey@palmer.com</t>
  </si>
  <si>
    <t>6BefAaDaa443B53</t>
  </si>
  <si>
    <t>Kennedy Inc</t>
  </si>
  <si>
    <t>North Dennis</t>
  </si>
  <si>
    <t>001-171-693-3187x283</t>
  </si>
  <si>
    <t>wdudley@combs.com</t>
  </si>
  <si>
    <t>9D3D8D08178Eff6</t>
  </si>
  <si>
    <t>(359)891-8353</t>
  </si>
  <si>
    <t>doughertynicholas@martin.com</t>
  </si>
  <si>
    <t>5109Ae18Baf4b9B</t>
  </si>
  <si>
    <t>Calderon-Wilkinson</t>
  </si>
  <si>
    <t>Santanatown</t>
  </si>
  <si>
    <t>(962)336-0612</t>
  </si>
  <si>
    <t>smathews@hogan-moran.org</t>
  </si>
  <si>
    <t>9De5a7C4F977Dec</t>
  </si>
  <si>
    <t>Hull-Ware</t>
  </si>
  <si>
    <t>East Angelaberg</t>
  </si>
  <si>
    <t>(151)089-3406x49727</t>
  </si>
  <si>
    <t>diazchristie@garrett-rowe.info</t>
  </si>
  <si>
    <t>bd80DAF3c2F416C</t>
  </si>
  <si>
    <t>Blair, Kaiser and Mcguire</t>
  </si>
  <si>
    <t>Sandersstad</t>
  </si>
  <si>
    <t>+1-059-603-0371x996</t>
  </si>
  <si>
    <t>stephanie41@mccarty-decker.com</t>
  </si>
  <si>
    <t>AF17Ceed1D347d8</t>
  </si>
  <si>
    <t>Fuller Inc</t>
  </si>
  <si>
    <t>Lake Lydiamouth</t>
  </si>
  <si>
    <t>362.803.6868x431</t>
  </si>
  <si>
    <t>marisa51@martin.com</t>
  </si>
  <si>
    <t>19C1BdBffd0e221</t>
  </si>
  <si>
    <t>Port Mackenzie</t>
  </si>
  <si>
    <t>195.556.9892x8322</t>
  </si>
  <si>
    <t>kirstenstafford@wu.net</t>
  </si>
  <si>
    <t>320e1803f758aD3</t>
  </si>
  <si>
    <t>Lam, Espinoza and Drake</t>
  </si>
  <si>
    <t>(812)333-0931x2011</t>
  </si>
  <si>
    <t>hailey38@murillo.org</t>
  </si>
  <si>
    <t>EF93F3190A421CB</t>
  </si>
  <si>
    <t>Hanson-Tate</t>
  </si>
  <si>
    <t>West Rebecca</t>
  </si>
  <si>
    <t>tzamora@griffith-levine.com</t>
  </si>
  <si>
    <t>b9f56Efa955e49E</t>
  </si>
  <si>
    <t>Herring-Copeland</t>
  </si>
  <si>
    <t>East Alisonland</t>
  </si>
  <si>
    <t>182.454.8285</t>
  </si>
  <si>
    <t>bettywilcox@kramer.org</t>
  </si>
  <si>
    <t>b16dAa1F3746BCF</t>
  </si>
  <si>
    <t>Oliver and Sons</t>
  </si>
  <si>
    <t>East Catherine</t>
  </si>
  <si>
    <t>473-026-4230x928</t>
  </si>
  <si>
    <t>soniasanders@roach-ritter.com</t>
  </si>
  <si>
    <t>3aE6facEb09F9DA</t>
  </si>
  <si>
    <t>Barrett Ltd</t>
  </si>
  <si>
    <t>Marvinburgh</t>
  </si>
  <si>
    <t>+1-529-792-1029x01541</t>
  </si>
  <si>
    <t>dariusmalone@orozco.com</t>
  </si>
  <si>
    <t>edfB01F44A98A6F</t>
  </si>
  <si>
    <t>Mooney and Sons</t>
  </si>
  <si>
    <t>North Judithtown</t>
  </si>
  <si>
    <t>284.521.5192</t>
  </si>
  <si>
    <t>nicholecombs@french.biz</t>
  </si>
  <si>
    <t>507DBD7Ae87a90c</t>
  </si>
  <si>
    <t>Everett, Craig and Lucero</t>
  </si>
  <si>
    <t>Codyfurt</t>
  </si>
  <si>
    <t>660.972.6114x59092</t>
  </si>
  <si>
    <t>ballkaren@barrett-gentry.com</t>
  </si>
  <si>
    <t>79CfcfF6dc68B88</t>
  </si>
  <si>
    <t>Weaver PLC</t>
  </si>
  <si>
    <t>East Kristietown</t>
  </si>
  <si>
    <t>333.869.4532</t>
  </si>
  <si>
    <t>eproctor@abbott.com</t>
  </si>
  <si>
    <t>50BFD76fEF370B9</t>
  </si>
  <si>
    <t>Boyle, Cox and Blake</t>
  </si>
  <si>
    <t>Port Christown</t>
  </si>
  <si>
    <t>491-521-0261x56343</t>
  </si>
  <si>
    <t>suedeleon@silva.com</t>
  </si>
  <si>
    <t>Db8ADdfccB0D974</t>
  </si>
  <si>
    <t>Shepherd, Bowen and Middleton</t>
  </si>
  <si>
    <t>Kentborough</t>
  </si>
  <si>
    <t>(912)701-6858</t>
  </si>
  <si>
    <t>cortezdillon@monroe.com</t>
  </si>
  <si>
    <t>5741d21F44f895e</t>
  </si>
  <si>
    <t>Larsen, Dixon and Ellison</t>
  </si>
  <si>
    <t>Singhbury</t>
  </si>
  <si>
    <t>kellie00@taylor.org</t>
  </si>
  <si>
    <t>2e1b15C9adb2Ac1</t>
  </si>
  <si>
    <t>Park-Vaughn</t>
  </si>
  <si>
    <t>001-174-718-3211x23410</t>
  </si>
  <si>
    <t>jadepowers@dougherty.com</t>
  </si>
  <si>
    <t>Ea59FEBc17c7b6e</t>
  </si>
  <si>
    <t>Bartlett-Contreras</t>
  </si>
  <si>
    <t>Moorebury</t>
  </si>
  <si>
    <t>+1-618-268-5584x6053</t>
  </si>
  <si>
    <t>arroyobreanna@bender.com</t>
  </si>
  <si>
    <t>d1Be4D41500884C</t>
  </si>
  <si>
    <t>Lamb Group</t>
  </si>
  <si>
    <t>Stantontown</t>
  </si>
  <si>
    <t>340-106-7755x365</t>
  </si>
  <si>
    <t>zwoodward@petersen-mclaughlin.com</t>
  </si>
  <si>
    <t>e5ADB2f9Ec70Bb6</t>
  </si>
  <si>
    <t>Marks Ltd</t>
  </si>
  <si>
    <t>East Darinmouth</t>
  </si>
  <si>
    <t>(852)839-7345x4649</t>
  </si>
  <si>
    <t>cwoodard@barnett-franco.org</t>
  </si>
  <si>
    <t>aBb1F2AC72C757B</t>
  </si>
  <si>
    <t>Patterson, Davis and Holloway</t>
  </si>
  <si>
    <t>Wandaland</t>
  </si>
  <si>
    <t>001-557-685-1110x224</t>
  </si>
  <si>
    <t>wernerlarry@riggs.com</t>
  </si>
  <si>
    <t>fce5e9BBfbB6C73</t>
  </si>
  <si>
    <t>Fletcher PLC</t>
  </si>
  <si>
    <t>West Sue</t>
  </si>
  <si>
    <t>+1-235-543-2809x65859</t>
  </si>
  <si>
    <t>grantpacheco@ray-malone.com</t>
  </si>
  <si>
    <t>5Cb5F774E18eD4E</t>
  </si>
  <si>
    <t>Kaitlynmouth</t>
  </si>
  <si>
    <t>(406)761-3203x444</t>
  </si>
  <si>
    <t>traceymora@horne-farrell.info</t>
  </si>
  <si>
    <t>C4Df387A352CA98</t>
  </si>
  <si>
    <t>Ruthmouth</t>
  </si>
  <si>
    <t>350.576.2850</t>
  </si>
  <si>
    <t>natalie56@combs-harmon.biz</t>
  </si>
  <si>
    <t>61ACFAb5af259BF</t>
  </si>
  <si>
    <t>Evans LLC</t>
  </si>
  <si>
    <t>474-700-4648x39292</t>
  </si>
  <si>
    <t>rgaines@cross-chang.com</t>
  </si>
  <si>
    <t>E6fAB74Ec5D0b9c</t>
  </si>
  <si>
    <t>Stafford Ltd</t>
  </si>
  <si>
    <t>Port Chad</t>
  </si>
  <si>
    <t>(191)518-6972x1231</t>
  </si>
  <si>
    <t>mindyvaughan@welch.com</t>
  </si>
  <si>
    <t>fd09aB0AD87efBd</t>
  </si>
  <si>
    <t>Stone-Conrad</t>
  </si>
  <si>
    <t>Ethanland</t>
  </si>
  <si>
    <t>604.496.3653</t>
  </si>
  <si>
    <t>mercedes86@ayers.com</t>
  </si>
  <si>
    <t>6461f31BAb2bBb8</t>
  </si>
  <si>
    <t>Nancy</t>
  </si>
  <si>
    <t>Haynes Group</t>
  </si>
  <si>
    <t>Port Deannaside</t>
  </si>
  <si>
    <t>pamfitzgerald@knight.com</t>
  </si>
  <si>
    <t>5764Dc59f5EA3Ae</t>
  </si>
  <si>
    <t>Schwartz, Rojas and Jennings</t>
  </si>
  <si>
    <t>(814)263-4339</t>
  </si>
  <si>
    <t>kclarke@khan-francis.org</t>
  </si>
  <si>
    <t>cd462E92fb0a1a3</t>
  </si>
  <si>
    <t>Wu-Marquez</t>
  </si>
  <si>
    <t>South Brittany</t>
  </si>
  <si>
    <t>001-562-694-5275x50838</t>
  </si>
  <si>
    <t>bobbyolson@harrington.info</t>
  </si>
  <si>
    <t>C9BF6C5dF2a6Bd5</t>
  </si>
  <si>
    <t>Gonzales, Horn and Gonzales</t>
  </si>
  <si>
    <t>Allisonbury</t>
  </si>
  <si>
    <t>(027)068-2008x548</t>
  </si>
  <si>
    <t>gavin22@harmon.biz</t>
  </si>
  <si>
    <t>9Edb8083D9DDB23</t>
  </si>
  <si>
    <t>Grimes, Barton and Washington</t>
  </si>
  <si>
    <t>East Ericafort</t>
  </si>
  <si>
    <t>001-557-293-3461x0664</t>
  </si>
  <si>
    <t>bonnie18@carlson.com</t>
  </si>
  <si>
    <t>530A74caFFb21a8</t>
  </si>
  <si>
    <t>Stewart, Cross and Jimenez</t>
  </si>
  <si>
    <t>New Darrenfort</t>
  </si>
  <si>
    <t>+1-314-120-9501x2211</t>
  </si>
  <si>
    <t>paynecrystal@dorsey.com</t>
  </si>
  <si>
    <t>c9BA51204D73c0F</t>
  </si>
  <si>
    <t>Nguyen, Randolph and Ortega</t>
  </si>
  <si>
    <t>North Mandy</t>
  </si>
  <si>
    <t>severett@olson.com</t>
  </si>
  <si>
    <t>fe5fAbBDD1D2eFD</t>
  </si>
  <si>
    <t>Harvey, Bauer and Weaver</t>
  </si>
  <si>
    <t>East Roberto</t>
  </si>
  <si>
    <t>892.912.7067</t>
  </si>
  <si>
    <t>emoran@shields.biz</t>
  </si>
  <si>
    <t>aDf8ECB37D674Ab</t>
  </si>
  <si>
    <t>Haney-Lester</t>
  </si>
  <si>
    <t>Mcculloughhaven</t>
  </si>
  <si>
    <t>(508)730-1795</t>
  </si>
  <si>
    <t>hriley@hickman.org</t>
  </si>
  <si>
    <t>fEFAbc22DEe5dB5</t>
  </si>
  <si>
    <t>Daniel LLC</t>
  </si>
  <si>
    <t>New Clinton</t>
  </si>
  <si>
    <t>+1-295-960-3937x295</t>
  </si>
  <si>
    <t>garrett57@gomez-padilla.com</t>
  </si>
  <si>
    <t>2C5df108C439b2C</t>
  </si>
  <si>
    <t>Castillo, Fernandez and Boyle</t>
  </si>
  <si>
    <t>South Dominique</t>
  </si>
  <si>
    <t>321.872.4269</t>
  </si>
  <si>
    <t>kbaldwin@houston-love.com</t>
  </si>
  <si>
    <t>b70FEDd076c2Ff0</t>
  </si>
  <si>
    <t>Shaw, Nash and Branch</t>
  </si>
  <si>
    <t>East Kirkfurt</t>
  </si>
  <si>
    <t>mandycox@bentley-hayden.org</t>
  </si>
  <si>
    <t>cf74F2598f938A1</t>
  </si>
  <si>
    <t>Frederick-Shepherd</t>
  </si>
  <si>
    <t>Maxwellfort</t>
  </si>
  <si>
    <t>215.234.6878x036</t>
  </si>
  <si>
    <t>omcpherson@knox.com</t>
  </si>
  <si>
    <t>bE73FcCb3698CDb</t>
  </si>
  <si>
    <t>Hahn Inc</t>
  </si>
  <si>
    <t>West Susanburgh</t>
  </si>
  <si>
    <t>744.636.4723</t>
  </si>
  <si>
    <t>ucharles@faulkner.com</t>
  </si>
  <si>
    <t>D4CbCDE49e9ec16</t>
  </si>
  <si>
    <t>Fields-Mejia</t>
  </si>
  <si>
    <t>hector51@hanson.net</t>
  </si>
  <si>
    <t>AdD6dc07BcbE1FA</t>
  </si>
  <si>
    <t>Bernard PLC</t>
  </si>
  <si>
    <t>South Misty</t>
  </si>
  <si>
    <t>305-429-2694</t>
  </si>
  <si>
    <t>rellis@salinas.info</t>
  </si>
  <si>
    <t>f349C80e9FFfB76</t>
  </si>
  <si>
    <t>Davies Inc</t>
  </si>
  <si>
    <t>Beckchester</t>
  </si>
  <si>
    <t>001-084-192-0645x06618</t>
  </si>
  <si>
    <t>mcintoshann@banks.com</t>
  </si>
  <si>
    <t>54E0d7abAFDdE5f</t>
  </si>
  <si>
    <t>North Ethan</t>
  </si>
  <si>
    <t>001-035-716-9669x988</t>
  </si>
  <si>
    <t>ocline@barrera-bright.com</t>
  </si>
  <si>
    <t>7741E98D0D5ED12</t>
  </si>
  <si>
    <t>Shaw, Little and Jordan</t>
  </si>
  <si>
    <t>South Tyler</t>
  </si>
  <si>
    <t>hvincent@hatfield.org</t>
  </si>
  <si>
    <t>fFED50f5A906AC7</t>
  </si>
  <si>
    <t>Huber, Gonzales and Swanson</t>
  </si>
  <si>
    <t>Pettyberg</t>
  </si>
  <si>
    <t>755-070-5626</t>
  </si>
  <si>
    <t>fduffy@bonilla.info</t>
  </si>
  <si>
    <t>ab2cD964921Cf3A</t>
  </si>
  <si>
    <t>Jacobs, Zuniga and Ferguson</t>
  </si>
  <si>
    <t>West Steve</t>
  </si>
  <si>
    <t>001-210-304-6664x089</t>
  </si>
  <si>
    <t>phaynes@montgomery.info</t>
  </si>
  <si>
    <t>58BBFA1222dE91D</t>
  </si>
  <si>
    <t>David, House and Rose</t>
  </si>
  <si>
    <t>Pamfort</t>
  </si>
  <si>
    <t>597.958.6434</t>
  </si>
  <si>
    <t>jimelliott@ross.org</t>
  </si>
  <si>
    <t>C0a64b1b6ecFC1b</t>
  </si>
  <si>
    <t>Sosa Inc</t>
  </si>
  <si>
    <t>Kendraton</t>
  </si>
  <si>
    <t>007-066-9574x8716</t>
  </si>
  <si>
    <t>darin04@graves.info</t>
  </si>
  <si>
    <t>82D0CabBb9829aa</t>
  </si>
  <si>
    <t>Washington Inc</t>
  </si>
  <si>
    <t>Fuenteston</t>
  </si>
  <si>
    <t>911.063.2233</t>
  </si>
  <si>
    <t>kwalter@cardenas.net</t>
  </si>
  <si>
    <t>346400dfD727d37</t>
  </si>
  <si>
    <t>May LLC</t>
  </si>
  <si>
    <t>Port Arianaland</t>
  </si>
  <si>
    <t>254.131.4046x07583</t>
  </si>
  <si>
    <t>ecrosby@kidd.org</t>
  </si>
  <si>
    <t>a3AC64E3e9D9DfF</t>
  </si>
  <si>
    <t>Shields, Garcia and Browning</t>
  </si>
  <si>
    <t>Pennyburgh</t>
  </si>
  <si>
    <t>(283)555-5229</t>
  </si>
  <si>
    <t>ubanks@black.com</t>
  </si>
  <si>
    <t>f0D7AAcbC4cdCF3</t>
  </si>
  <si>
    <t>Wilkerson-Hawkins</t>
  </si>
  <si>
    <t>033.845.7706</t>
  </si>
  <si>
    <t>adam23@hines.info</t>
  </si>
  <si>
    <t>c5A27f8F3FEbBde</t>
  </si>
  <si>
    <t>Jennings, Bernard and Roth</t>
  </si>
  <si>
    <t>East Sarachester</t>
  </si>
  <si>
    <t>+1-807-931-4668x63748</t>
  </si>
  <si>
    <t>nicole03@hampton.org</t>
  </si>
  <si>
    <t>1cE2C6FDDBbaD50</t>
  </si>
  <si>
    <t>Paul, Mckinney and Macdonald</t>
  </si>
  <si>
    <t>West Rogerhaven</t>
  </si>
  <si>
    <t>742.901.7887</t>
  </si>
  <si>
    <t>grhodes@salas.com</t>
  </si>
  <si>
    <t>A9F90C983CFD0ED</t>
  </si>
  <si>
    <t>Burnett-Avila</t>
  </si>
  <si>
    <t>Port Glenn</t>
  </si>
  <si>
    <t>468-102-3294</t>
  </si>
  <si>
    <t>dillonstephanie@lindsey-durham.com</t>
  </si>
  <si>
    <t>2eea3F2acDbaBCb</t>
  </si>
  <si>
    <t>Floyd PLC</t>
  </si>
  <si>
    <t>Melindashire</t>
  </si>
  <si>
    <t>(378)124-1673x60824</t>
  </si>
  <si>
    <t>scarlson@barr.com</t>
  </si>
  <si>
    <t>AdAdE69E6a75FAa</t>
  </si>
  <si>
    <t>Mason-Clarke</t>
  </si>
  <si>
    <t>Lake Jefferyshire</t>
  </si>
  <si>
    <t>927.485.9116x054</t>
  </si>
  <si>
    <t>sabrina20@maddox.info</t>
  </si>
  <si>
    <t>7039DDfb6BA00B8</t>
  </si>
  <si>
    <t>Irwin, Williams and Maxwell</t>
  </si>
  <si>
    <t>West Marilynfurt</t>
  </si>
  <si>
    <t>adamsdillon@munoz-simmons.com</t>
  </si>
  <si>
    <t>DbeCbaAbc1ccc41</t>
  </si>
  <si>
    <t>Serrano Ltd</t>
  </si>
  <si>
    <t>South Eileen</t>
  </si>
  <si>
    <t>(537)043-0512x140</t>
  </si>
  <si>
    <t>ochoameagan@tyler-ortiz.com</t>
  </si>
  <si>
    <t>9AeCD098c3C0352</t>
  </si>
  <si>
    <t>Little, Mcmillan and Kaufman</t>
  </si>
  <si>
    <t>New Jeremiahtown</t>
  </si>
  <si>
    <t>(725)497-4098x7544</t>
  </si>
  <si>
    <t>ariel49@adams.net</t>
  </si>
  <si>
    <t>cdf15BD9318F5bf</t>
  </si>
  <si>
    <t>North Kristina</t>
  </si>
  <si>
    <t>136-599-2523</t>
  </si>
  <si>
    <t>kbarton@schaefer-dorsey.org</t>
  </si>
  <si>
    <t>Fac78bd2fD86E2C</t>
  </si>
  <si>
    <t>Hayden, Gay and Cooper</t>
  </si>
  <si>
    <t>Kellyburgh</t>
  </si>
  <si>
    <t>597-155-1953x121</t>
  </si>
  <si>
    <t>judithcain@barber-brandt.info</t>
  </si>
  <si>
    <t>fB4721c508CA58d</t>
  </si>
  <si>
    <t>Lam, Irwin and Moreno</t>
  </si>
  <si>
    <t>West Mistychester</t>
  </si>
  <si>
    <t>943.793.4076x517</t>
  </si>
  <si>
    <t>barrywyatt@little-chang.com</t>
  </si>
  <si>
    <t>d79e530db36dDdc</t>
  </si>
  <si>
    <t>Gay-Villarreal</t>
  </si>
  <si>
    <t>New Mia</t>
  </si>
  <si>
    <t>(969)133-8380x793</t>
  </si>
  <si>
    <t>shepherdcheryl@blackburn-schaefer.com</t>
  </si>
  <si>
    <t>7baBEE7a9B959cA</t>
  </si>
  <si>
    <t>Lake Terry</t>
  </si>
  <si>
    <t>+1-991-035-1347x22446</t>
  </si>
  <si>
    <t>brian28@trevino.com</t>
  </si>
  <si>
    <t>A453aC0a6757a06</t>
  </si>
  <si>
    <t>Lloyd, Horn and Cooke</t>
  </si>
  <si>
    <t>Joycehaven</t>
  </si>
  <si>
    <t>+1-685-873-6646x46619</t>
  </si>
  <si>
    <t>ryan81@hull-chung.info</t>
  </si>
  <si>
    <t>30B69Cc6Ac1af3f</t>
  </si>
  <si>
    <t>Daugherty, Morris and Hamilton</t>
  </si>
  <si>
    <t>Livingstonland</t>
  </si>
  <si>
    <t>macdonaldjustin@bird.com</t>
  </si>
  <si>
    <t>E3214c6a94D096e</t>
  </si>
  <si>
    <t>Franklin, Thomas and Ashley</t>
  </si>
  <si>
    <t>(990)480-0954</t>
  </si>
  <si>
    <t>randallgoodman@silva.com</t>
  </si>
  <si>
    <t>244F7c4bF11df7d</t>
  </si>
  <si>
    <t>New Jody</t>
  </si>
  <si>
    <t>243.290.6976x4648</t>
  </si>
  <si>
    <t>charleneatkins@fernandez.biz</t>
  </si>
  <si>
    <t>bA6DBa26bCDe0d6</t>
  </si>
  <si>
    <t>Mack, Ponce and Hickman</t>
  </si>
  <si>
    <t>West Eduardoville</t>
  </si>
  <si>
    <t>087-608-5237</t>
  </si>
  <si>
    <t>gail54@hernandez.net</t>
  </si>
  <si>
    <t>3D1EBfbBF3fB0Bb</t>
  </si>
  <si>
    <t>Lawson and Sons</t>
  </si>
  <si>
    <t>North Donnashire</t>
  </si>
  <si>
    <t>(950)046-0612</t>
  </si>
  <si>
    <t>amayer@mccormick-fritz.info</t>
  </si>
  <si>
    <t>f7f8b3970e2aC84</t>
  </si>
  <si>
    <t>Wolf, Vaughan and Daniels</t>
  </si>
  <si>
    <t>769.844.4749x572</t>
  </si>
  <si>
    <t>zayala@dillon.org</t>
  </si>
  <si>
    <t>e3CA7aED67FBB0E</t>
  </si>
  <si>
    <t>Spears-Rivas</t>
  </si>
  <si>
    <t>Port Amanda</t>
  </si>
  <si>
    <t>724.509.7219x5759</t>
  </si>
  <si>
    <t>caleb96@proctor.com</t>
  </si>
  <si>
    <t>1a7EFe1f12FAe1d</t>
  </si>
  <si>
    <t>Santana-Mckenzie</t>
  </si>
  <si>
    <t>Port Monica</t>
  </si>
  <si>
    <t>058.336.3926</t>
  </si>
  <si>
    <t>russellcallahan@barr.com</t>
  </si>
  <si>
    <t>C46cEBBCddbA7E8</t>
  </si>
  <si>
    <t>Dyer-Dawson</t>
  </si>
  <si>
    <t>New Andreafort</t>
  </si>
  <si>
    <t>573-285-0310x9287</t>
  </si>
  <si>
    <t>vbautista@patel-espinoza.com</t>
  </si>
  <si>
    <t>dca0Fe929CEdaE5</t>
  </si>
  <si>
    <t>Moon, Fox and Pace</t>
  </si>
  <si>
    <t>Lake Kimberlymouth</t>
  </si>
  <si>
    <t>(016)387-6153</t>
  </si>
  <si>
    <t>beanalan@guerrero.com</t>
  </si>
  <si>
    <t>e7E171c943aca38</t>
  </si>
  <si>
    <t>Hayes-Davenport</t>
  </si>
  <si>
    <t>North Mark</t>
  </si>
  <si>
    <t>+1-006-563-7378x192</t>
  </si>
  <si>
    <t>ngoodman@parks.com</t>
  </si>
  <si>
    <t>B9DCaC19254369b</t>
  </si>
  <si>
    <t>Meadows-Cooley</t>
  </si>
  <si>
    <t>Lake Garyborough</t>
  </si>
  <si>
    <t>857-570-8724x2249</t>
  </si>
  <si>
    <t>sherryellison@garza.com</t>
  </si>
  <si>
    <t>996Eeb9Bc3F19eB</t>
  </si>
  <si>
    <t>Calhoun-Owens</t>
  </si>
  <si>
    <t>Brandymouth</t>
  </si>
  <si>
    <t>178.878.6052</t>
  </si>
  <si>
    <t>pamela42@glass.com</t>
  </si>
  <si>
    <t>FeA461cdD0aBfBa</t>
  </si>
  <si>
    <t>Graham-Ray</t>
  </si>
  <si>
    <t>West Derrick</t>
  </si>
  <si>
    <t>(158)309-8674</t>
  </si>
  <si>
    <t>tharrell@price-chaney.com</t>
  </si>
  <si>
    <t>eBDcFCFCad97fE5</t>
  </si>
  <si>
    <t>Strong, Ochoa and Ford</t>
  </si>
  <si>
    <t>New Kristinehaven</t>
  </si>
  <si>
    <t>032.543.4977x60128</t>
  </si>
  <si>
    <t>joycelarson@williamson.com</t>
  </si>
  <si>
    <t>4bFddb4F1CEa6D1</t>
  </si>
  <si>
    <t>Gonzalez, Ramirez and Butler</t>
  </si>
  <si>
    <t>West Evelyntown</t>
  </si>
  <si>
    <t>606.470.2993</t>
  </si>
  <si>
    <t>kirk91@howell-nicholson.com</t>
  </si>
  <si>
    <t>b95f5fFaba722AC</t>
  </si>
  <si>
    <t>Marks-Manning</t>
  </si>
  <si>
    <t>West Candacebury</t>
  </si>
  <si>
    <t>+1-485-518-1094x63757</t>
  </si>
  <si>
    <t>nashross@hebert.com</t>
  </si>
  <si>
    <t>9603F573FFCeE95</t>
  </si>
  <si>
    <t>Lozano-Kane</t>
  </si>
  <si>
    <t>West Cherylbury</t>
  </si>
  <si>
    <t>+1-996-302-5746x4294</t>
  </si>
  <si>
    <t>mistyhendricks@adkins.com</t>
  </si>
  <si>
    <t>4cf4aB3C8DAec9d</t>
  </si>
  <si>
    <t>Cox-Blankenship</t>
  </si>
  <si>
    <t>Stricklandport</t>
  </si>
  <si>
    <t>001-433-003-6830x7292</t>
  </si>
  <si>
    <t>bentleykristi@fox.com</t>
  </si>
  <si>
    <t>40AEe659A3629aF</t>
  </si>
  <si>
    <t>Summers, House and Adams</t>
  </si>
  <si>
    <t>Bobton</t>
  </si>
  <si>
    <t>castrocheyenne@hudson-ortega.net</t>
  </si>
  <si>
    <t>0f51dcEFb1F51F7</t>
  </si>
  <si>
    <t>Robbins, Miles and Sellers</t>
  </si>
  <si>
    <t>Phillipsberg</t>
  </si>
  <si>
    <t>ulevy@wood.info</t>
  </si>
  <si>
    <t>A61F5cBF8Baf106</t>
  </si>
  <si>
    <t>Sanford, Casey and Castro</t>
  </si>
  <si>
    <t>North Aimee</t>
  </si>
  <si>
    <t>492.401.5682x785</t>
  </si>
  <si>
    <t>tommy90@berry-lane.com</t>
  </si>
  <si>
    <t>16f14Eb60C79415</t>
  </si>
  <si>
    <t>Hahn, Zamora and Thompson</t>
  </si>
  <si>
    <t>Jefferyside</t>
  </si>
  <si>
    <t>(885)751-5330</t>
  </si>
  <si>
    <t>conradmadison@baldwin-barker.info</t>
  </si>
  <si>
    <t>62b4C3f08ceCa6F</t>
  </si>
  <si>
    <t>Parsons, Glover and Li</t>
  </si>
  <si>
    <t>Jasmineton</t>
  </si>
  <si>
    <t>(809)947-4277</t>
  </si>
  <si>
    <t>zacharyfleming@kennedy.biz</t>
  </si>
  <si>
    <t>52a2CAFAad429eF</t>
  </si>
  <si>
    <t>Bailey, Hanna and Webster</t>
  </si>
  <si>
    <t>Angelicamouth</t>
  </si>
  <si>
    <t>830-169-0995</t>
  </si>
  <si>
    <t>barberelijah@cameron-harvey.biz</t>
  </si>
  <si>
    <t>bBB50aAC7eFA813</t>
  </si>
  <si>
    <t>Jefferson-Delgado</t>
  </si>
  <si>
    <t>Port Isaacmouth</t>
  </si>
  <si>
    <t>256-928-6970x9868</t>
  </si>
  <si>
    <t>spearstheresa@bowen.org</t>
  </si>
  <si>
    <t>C86cf319070c8C0</t>
  </si>
  <si>
    <t>Noble PLC</t>
  </si>
  <si>
    <t>Frankborough</t>
  </si>
  <si>
    <t>(977)185-6031x9439</t>
  </si>
  <si>
    <t>medinaregina@pittman.com</t>
  </si>
  <si>
    <t>9eD3ac3220CdFAd</t>
  </si>
  <si>
    <t>Mata-Bradley</t>
  </si>
  <si>
    <t>North Sue</t>
  </si>
  <si>
    <t>829.483.1493x6723</t>
  </si>
  <si>
    <t>kenthale@flowers.com</t>
  </si>
  <si>
    <t>ed185ddD0DCc66A</t>
  </si>
  <si>
    <t>Mcpherson Inc</t>
  </si>
  <si>
    <t>East Darrenland</t>
  </si>
  <si>
    <t>+1-803-501-3477x8101</t>
  </si>
  <si>
    <t>charlotte76@booker.com</t>
  </si>
  <si>
    <t>6bff9C394fd9BfB</t>
  </si>
  <si>
    <t>Holmes-Ferrell</t>
  </si>
  <si>
    <t>+1-626-701-1321x373</t>
  </si>
  <si>
    <t>braysonia@yoder.com</t>
  </si>
  <si>
    <t>a83b9Fa7bA0ABB7</t>
  </si>
  <si>
    <t>West Gabrielle</t>
  </si>
  <si>
    <t>001-017-456-9811</t>
  </si>
  <si>
    <t>pottskaitlin@rhodes-tucker.org</t>
  </si>
  <si>
    <t>dCF77D2BB96Cd8d</t>
  </si>
  <si>
    <t>Kirk PLC</t>
  </si>
  <si>
    <t>New Bianca</t>
  </si>
  <si>
    <t>(729)969-8630</t>
  </si>
  <si>
    <t>davepitts@turner.org</t>
  </si>
  <si>
    <t>AABd5c1D835C2Bf</t>
  </si>
  <si>
    <t>Harmon, Garcia and Terrell</t>
  </si>
  <si>
    <t>Diazville</t>
  </si>
  <si>
    <t>(973)339-9904</t>
  </si>
  <si>
    <t>santosmarcus@hubbard-daniel.com</t>
  </si>
  <si>
    <t>4d41c0F3D0f7Ea0</t>
  </si>
  <si>
    <t>Padilla PLC</t>
  </si>
  <si>
    <t>Port Frederickbury</t>
  </si>
  <si>
    <t>(146)941-9706</t>
  </si>
  <si>
    <t>abarajas@bright-yates.com</t>
  </si>
  <si>
    <t>Aa6e4b1dCCc3e9D</t>
  </si>
  <si>
    <t>Houston, Raymond and Roy</t>
  </si>
  <si>
    <t>Bridgesshire</t>
  </si>
  <si>
    <t>001-321-614-6783x73925</t>
  </si>
  <si>
    <t>kwalton@armstrong-douglas.biz</t>
  </si>
  <si>
    <t>ea0dcDf4824aCfC</t>
  </si>
  <si>
    <t>Valenzuela Inc</t>
  </si>
  <si>
    <t>Dickersontown</t>
  </si>
  <si>
    <t>richardsonwanda@bowers.com</t>
  </si>
  <si>
    <t>8be11C537ec6EBe</t>
  </si>
  <si>
    <t>Khan, Carey and Haynes</t>
  </si>
  <si>
    <t>Carmenborough</t>
  </si>
  <si>
    <t>(161)951-6303</t>
  </si>
  <si>
    <t>elaineashley@guzman.info</t>
  </si>
  <si>
    <t>Bc7e3aC9f17c6E5</t>
  </si>
  <si>
    <t>Arroyo-Vasquez</t>
  </si>
  <si>
    <t>Sheilafurt</t>
  </si>
  <si>
    <t>214-843-6155x25205</t>
  </si>
  <si>
    <t>mullinsdiana@davies.com</t>
  </si>
  <si>
    <t>0667bEA3df55ABe</t>
  </si>
  <si>
    <t>Chapman Ltd</t>
  </si>
  <si>
    <t>Lake Latashahaven</t>
  </si>
  <si>
    <t>+1-145-247-4461x2054</t>
  </si>
  <si>
    <t>tpage@cox.com</t>
  </si>
  <si>
    <t>68EC7e4DDD45aB8</t>
  </si>
  <si>
    <t>Guzman, Francis and Underwood</t>
  </si>
  <si>
    <t>Port Candice</t>
  </si>
  <si>
    <t>375.064.2497x712</t>
  </si>
  <si>
    <t>pramos@valenzuela.com</t>
  </si>
  <si>
    <t>0F85AaD9bd7fDaD</t>
  </si>
  <si>
    <t>Reed-Knight</t>
  </si>
  <si>
    <t>Pittsview</t>
  </si>
  <si>
    <t>ocordova@huff.com</t>
  </si>
  <si>
    <t>C4C61a3E70fC1DE</t>
  </si>
  <si>
    <t>Fitzpatrick, Acosta and Parks</t>
  </si>
  <si>
    <t>South Rachael</t>
  </si>
  <si>
    <t>644.754.0813</t>
  </si>
  <si>
    <t>whitney02@larson-medina.info</t>
  </si>
  <si>
    <t>26b77e7CBf59856</t>
  </si>
  <si>
    <t>Benjamin-Galloway</t>
  </si>
  <si>
    <t>Curtisfurt</t>
  </si>
  <si>
    <t>499.382.3292x88532</t>
  </si>
  <si>
    <t>yolandapaul@durham.com</t>
  </si>
  <si>
    <t>8AAe7FA22CDBefc</t>
  </si>
  <si>
    <t>Robertsonshire</t>
  </si>
  <si>
    <t>(930)131-0206x824</t>
  </si>
  <si>
    <t>tammymcdonald@chambers-hancock.biz</t>
  </si>
  <si>
    <t>93CE401F9Cb3C4c</t>
  </si>
  <si>
    <t>Hughes Group</t>
  </si>
  <si>
    <t>East Tashamouth</t>
  </si>
  <si>
    <t>huertamarc@pierce-glass.net</t>
  </si>
  <si>
    <t>a3462DeE8F1801e</t>
  </si>
  <si>
    <t>Berry, Rubio and Mendez</t>
  </si>
  <si>
    <t>East Jayton</t>
  </si>
  <si>
    <t>+1-504-390-7203x970</t>
  </si>
  <si>
    <t>tanya13@rangel-parrish.com</t>
  </si>
  <si>
    <t>8A0512f72923beB</t>
  </si>
  <si>
    <t>Alvarez-Ellison</t>
  </si>
  <si>
    <t>West Brett</t>
  </si>
  <si>
    <t>001-695-903-9146x5177</t>
  </si>
  <si>
    <t>qgalvan@booth.org</t>
  </si>
  <si>
    <t>DB1ccBCab4EbcCa</t>
  </si>
  <si>
    <t>Hatfield PLC</t>
  </si>
  <si>
    <t>Caseyburgh</t>
  </si>
  <si>
    <t>401-027-6641</t>
  </si>
  <si>
    <t>sharonnicholson@mcclain-howe.org</t>
  </si>
  <si>
    <t>906E36B7d98bf72</t>
  </si>
  <si>
    <t>Andreside</t>
  </si>
  <si>
    <t>villarrealsergio@lowery.com</t>
  </si>
  <si>
    <t>5D26316D337EfF9</t>
  </si>
  <si>
    <t>Garner, Moon and Newton</t>
  </si>
  <si>
    <t>Port Briannafort</t>
  </si>
  <si>
    <t>(664)231-3805x0318</t>
  </si>
  <si>
    <t>goodwincody@garza.biz</t>
  </si>
  <si>
    <t>b3AA50bdDDFBCF2</t>
  </si>
  <si>
    <t>Donovan-Hodges</t>
  </si>
  <si>
    <t>Alfredbury</t>
  </si>
  <si>
    <t>ericmorton@leonard-conley.com</t>
  </si>
  <si>
    <t>d55724FF8AFdf0B</t>
  </si>
  <si>
    <t>Krause Group</t>
  </si>
  <si>
    <t>South Henry</t>
  </si>
  <si>
    <t>001-444-779-9740x4414</t>
  </si>
  <si>
    <t>chapmanjoanna@aguirre.biz</t>
  </si>
  <si>
    <t>8CA866F85c97Ea1</t>
  </si>
  <si>
    <t>Wagner, Wheeler and Sims</t>
  </si>
  <si>
    <t>North Tiffanyside</t>
  </si>
  <si>
    <t>+1-166-249-7741x708</t>
  </si>
  <si>
    <t>zmaynard@chan.net</t>
  </si>
  <si>
    <t>90397AE3c2Dd1D4</t>
  </si>
  <si>
    <t>Jeremiahburgh</t>
  </si>
  <si>
    <t>+1-564-887-7636x89509</t>
  </si>
  <si>
    <t>danny92@baxter.org</t>
  </si>
  <si>
    <t>0CE6799ca3D1E20</t>
  </si>
  <si>
    <t>Rosales-Banks</t>
  </si>
  <si>
    <t>Allenborough</t>
  </si>
  <si>
    <t>961.963.3695</t>
  </si>
  <si>
    <t>andreshoward@yoder.net</t>
  </si>
  <si>
    <t>0D3EC2B2De906C4</t>
  </si>
  <si>
    <t>Mayer, Bright and Guerra</t>
  </si>
  <si>
    <t>Kennethfurt</t>
  </si>
  <si>
    <t>154-211-5869x8746</t>
  </si>
  <si>
    <t>terrellsarah@hatfield.biz</t>
  </si>
  <si>
    <t>757E4594a9B866B</t>
  </si>
  <si>
    <t>Dudley, Lopez and Roman</t>
  </si>
  <si>
    <t>Sheliaview</t>
  </si>
  <si>
    <t>001-383-581-0410</t>
  </si>
  <si>
    <t>sheila74@haney-reilly.biz</t>
  </si>
  <si>
    <t>EAb90cc4a23D5d1</t>
  </si>
  <si>
    <t>Norman-Malone</t>
  </si>
  <si>
    <t>East Daisy</t>
  </si>
  <si>
    <t>898-747-4280x64816</t>
  </si>
  <si>
    <t>jasminpatel@callahan.com</t>
  </si>
  <si>
    <t>79e3dbccCcFDC59</t>
  </si>
  <si>
    <t>Horton-Velasquez</t>
  </si>
  <si>
    <t>East Darius</t>
  </si>
  <si>
    <t>001-453-230-8985x249</t>
  </si>
  <si>
    <t>timdurham@frost.com</t>
  </si>
  <si>
    <t>DB43579E1A67D29</t>
  </si>
  <si>
    <t>South Latoya</t>
  </si>
  <si>
    <t>030-235-7555</t>
  </si>
  <si>
    <t>duane82@moody.biz</t>
  </si>
  <si>
    <t>Aa69F3fDa2FC90C</t>
  </si>
  <si>
    <t>Graves Ltd</t>
  </si>
  <si>
    <t>North Kari</t>
  </si>
  <si>
    <t>001-840-865-5420x7234</t>
  </si>
  <si>
    <t>paige75@mitchell.com</t>
  </si>
  <si>
    <t>3923f0621eFeCd0</t>
  </si>
  <si>
    <t>Griffin-Morgan</t>
  </si>
  <si>
    <t>Lake Tiffanyfurt</t>
  </si>
  <si>
    <t>498-188-6423x06357</t>
  </si>
  <si>
    <t>kristina38@bryant-briggs.net</t>
  </si>
  <si>
    <t>1FEC8C58A1E88d3</t>
  </si>
  <si>
    <t>Flynn Group</t>
  </si>
  <si>
    <t>East Deanberg</t>
  </si>
  <si>
    <t>(703)985-9509x6481</t>
  </si>
  <si>
    <t>brockjasmin@hardy.biz</t>
  </si>
  <si>
    <t>FdD7aa9c3c9a447</t>
  </si>
  <si>
    <t>Colon-Schmidt</t>
  </si>
  <si>
    <t>New Franciscoport</t>
  </si>
  <si>
    <t>603-069-7960</t>
  </si>
  <si>
    <t>warearthur@tanner-eaton.com</t>
  </si>
  <si>
    <t>eb6f0c7dE7B7e7A</t>
  </si>
  <si>
    <t>Cooley, Farrell and Liu</t>
  </si>
  <si>
    <t>Kathyborough</t>
  </si>
  <si>
    <t>001-609-324-5800x6101</t>
  </si>
  <si>
    <t>czhang@moreno-luna.info</t>
  </si>
  <si>
    <t>E9Bc41A88ED6D6b</t>
  </si>
  <si>
    <t>Bradley, Buckley and Frye</t>
  </si>
  <si>
    <t>New Connie</t>
  </si>
  <si>
    <t>(266)274-4481x818</t>
  </si>
  <si>
    <t>xholmes@davidson.biz</t>
  </si>
  <si>
    <t>ec942239Da3DDA1</t>
  </si>
  <si>
    <t>North Summer</t>
  </si>
  <si>
    <t>angelica71@ortega.biz</t>
  </si>
  <si>
    <t>66ACE6eDC8Cea9d</t>
  </si>
  <si>
    <t>Bradley Ltd</t>
  </si>
  <si>
    <t>East Phyllisberg</t>
  </si>
  <si>
    <t>092.223.8542</t>
  </si>
  <si>
    <t>tsteele@kelley.com</t>
  </si>
  <si>
    <t>eA0EBEE9ECF3F8b</t>
  </si>
  <si>
    <t>Woodward-Campbell</t>
  </si>
  <si>
    <t>New Natalie</t>
  </si>
  <si>
    <t>(459)536-5277x05639</t>
  </si>
  <si>
    <t>loretta16@soto.info</t>
  </si>
  <si>
    <t>77beF341fA3ECFf</t>
  </si>
  <si>
    <t>Underwood-Cochran</t>
  </si>
  <si>
    <t>Judyside</t>
  </si>
  <si>
    <t>+1-788-112-0836x3850</t>
  </si>
  <si>
    <t>nancy67@frost.com</t>
  </si>
  <si>
    <t>bfCAE9E1ecFcBA6</t>
  </si>
  <si>
    <t>Rowland-Vazquez</t>
  </si>
  <si>
    <t>Shaneland</t>
  </si>
  <si>
    <t>607.886.2704x02651</t>
  </si>
  <si>
    <t>montoyatrevor@haley-craig.com</t>
  </si>
  <si>
    <t>B8FcDFcEedB34aA</t>
  </si>
  <si>
    <t>Mcneil, Martin and Deleon</t>
  </si>
  <si>
    <t>Lake Debrahaven</t>
  </si>
  <si>
    <t>462-104-8487</t>
  </si>
  <si>
    <t>nathaniel57@haynes.org</t>
  </si>
  <si>
    <t>39AfAab3dEf0cc5</t>
  </si>
  <si>
    <t>Petty, Franco and Oconnell</t>
  </si>
  <si>
    <t>Susanstad</t>
  </si>
  <si>
    <t>(467)659-0848</t>
  </si>
  <si>
    <t>jane10@west-stone.biz</t>
  </si>
  <si>
    <t>aDDAeE25Cbd1feA</t>
  </si>
  <si>
    <t>Flores-Casey</t>
  </si>
  <si>
    <t>Lake Triciaton</t>
  </si>
  <si>
    <t>+1-890-767-8102x52793</t>
  </si>
  <si>
    <t>travismoyer@gonzalez.com</t>
  </si>
  <si>
    <t>77CFE746376c133</t>
  </si>
  <si>
    <t>Rich Group</t>
  </si>
  <si>
    <t>Port Chelsey</t>
  </si>
  <si>
    <t>632-567-6839x8265</t>
  </si>
  <si>
    <t>juan08@kennedy-steele.com</t>
  </si>
  <si>
    <t>89adEe03fBdCe2b</t>
  </si>
  <si>
    <t>Vega-Hayes</t>
  </si>
  <si>
    <t>North Shannonside</t>
  </si>
  <si>
    <t>snyderblake@jackson.biz</t>
  </si>
  <si>
    <t>e8C814720B065b3</t>
  </si>
  <si>
    <t>Mathis-Houston</t>
  </si>
  <si>
    <t>Alexisstad</t>
  </si>
  <si>
    <t>001-543-454-8025x287</t>
  </si>
  <si>
    <t>zhouse@carter-vaughn.biz</t>
  </si>
  <si>
    <t>0FfBB1A7BefA867</t>
  </si>
  <si>
    <t>Ward Ltd</t>
  </si>
  <si>
    <t>New Elijahbury</t>
  </si>
  <si>
    <t>001-337-924-4762x07176</t>
  </si>
  <si>
    <t>kerrisnow@gould-walton.info</t>
  </si>
  <si>
    <t>6A2011605cD2E58</t>
  </si>
  <si>
    <t>Perry-Roberson</t>
  </si>
  <si>
    <t>Moralesside</t>
  </si>
  <si>
    <t>(238)405-6541</t>
  </si>
  <si>
    <t>conleymitchell@caldwell.biz</t>
  </si>
  <si>
    <t>75dCf9ff42050ac</t>
  </si>
  <si>
    <t>New Stephanieton</t>
  </si>
  <si>
    <t>001-173-424-1543x7624</t>
  </si>
  <si>
    <t>logansharon@martinez.biz</t>
  </si>
  <si>
    <t>ec9e0bdEe620C7b</t>
  </si>
  <si>
    <t>Little Group</t>
  </si>
  <si>
    <t>South Gavin</t>
  </si>
  <si>
    <t>(995)517-9344x544</t>
  </si>
  <si>
    <t>tara28@le.com</t>
  </si>
  <si>
    <t>f8a9a22fBbEdbC8</t>
  </si>
  <si>
    <t>Cannon-Turner</t>
  </si>
  <si>
    <t>289.520.6563x1895</t>
  </si>
  <si>
    <t>bernardpatricia@turner-roach.com</t>
  </si>
  <si>
    <t>E9efD1cE95cCb80</t>
  </si>
  <si>
    <t>Huffman-Sloan</t>
  </si>
  <si>
    <t>South Isabella</t>
  </si>
  <si>
    <t>(391)554-4056x77405</t>
  </si>
  <si>
    <t>kgillespie@obrien-owen.com</t>
  </si>
  <si>
    <t>3DDc95ffE9EE9BD</t>
  </si>
  <si>
    <t>001-357-516-2655x6182</t>
  </si>
  <si>
    <t>malik24@thornton.com</t>
  </si>
  <si>
    <t>Fa0fdf17F84Beb1</t>
  </si>
  <si>
    <t>New Emilyton</t>
  </si>
  <si>
    <t>001-481-307-2438x853</t>
  </si>
  <si>
    <t>brad72@johns-mitchell.com</t>
  </si>
  <si>
    <t>FcFcd5CCC5aB946</t>
  </si>
  <si>
    <t>Larsen PLC</t>
  </si>
  <si>
    <t>North Natalieside</t>
  </si>
  <si>
    <t>804-244-4792x978</t>
  </si>
  <si>
    <t>jeffpowell@ho.com</t>
  </si>
  <si>
    <t>A3a32Ae2f11FEfb</t>
  </si>
  <si>
    <t>Wheeler-Duffy</t>
  </si>
  <si>
    <t>Barrettville</t>
  </si>
  <si>
    <t>001-247-883-2850x3283</t>
  </si>
  <si>
    <t>ronniehernandez@mccall.org</t>
  </si>
  <si>
    <t>532E7f78b36D1e1</t>
  </si>
  <si>
    <t>Kramer LLC</t>
  </si>
  <si>
    <t>Chelseymouth</t>
  </si>
  <si>
    <t>001-884-362-3123</t>
  </si>
  <si>
    <t>travisbates@walters.com</t>
  </si>
  <si>
    <t>Fd4C27c8AeAB2cf</t>
  </si>
  <si>
    <t>Burch</t>
  </si>
  <si>
    <t>Carson and Sons</t>
  </si>
  <si>
    <t>Steveborough</t>
  </si>
  <si>
    <t>001-840-733-6976x19460</t>
  </si>
  <si>
    <t>gmonroe@prince.com</t>
  </si>
  <si>
    <t>7DFE192F7a1cAce</t>
  </si>
  <si>
    <t>Woods, Beasley and Osborn</t>
  </si>
  <si>
    <t>North Albertton</t>
  </si>
  <si>
    <t>gregg07@duarte.com</t>
  </si>
  <si>
    <t>8BC2EcF65AE1aeD</t>
  </si>
  <si>
    <t>Gill-Cherry</t>
  </si>
  <si>
    <t>Port Omarview</t>
  </si>
  <si>
    <t>+1-937-919-0866x654</t>
  </si>
  <si>
    <t>lmcneil@vincent-rowland.info</t>
  </si>
  <si>
    <t>1B439BE4d8bb9E1</t>
  </si>
  <si>
    <t>Blankenship-Santana</t>
  </si>
  <si>
    <t>Joyfurt</t>
  </si>
  <si>
    <t>495.743.2987</t>
  </si>
  <si>
    <t>marcuspineda@benson.info</t>
  </si>
  <si>
    <t>e5570FAE57f2dE4</t>
  </si>
  <si>
    <t>Hinton Ltd</t>
  </si>
  <si>
    <t>East Sylviashire</t>
  </si>
  <si>
    <t>+1-279-033-9866x029</t>
  </si>
  <si>
    <t>xbanks@villegas.com</t>
  </si>
  <si>
    <t>B50b5B8dD474B29</t>
  </si>
  <si>
    <t>Rios Ltd</t>
  </si>
  <si>
    <t>East Sharonmouth</t>
  </si>
  <si>
    <t>phillip19@villegas.net</t>
  </si>
  <si>
    <t>6B9EafEfBB4Bc3F</t>
  </si>
  <si>
    <t>Shannon, Bauer and Chapman</t>
  </si>
  <si>
    <t>Bradleychester</t>
  </si>
  <si>
    <t>+1-303-592-7312x829</t>
  </si>
  <si>
    <t>rosecaldwell@ball.com</t>
  </si>
  <si>
    <t>F2e4E5B7cAC4C62</t>
  </si>
  <si>
    <t>Fitzgerald, Wilkinson and Jacobs</t>
  </si>
  <si>
    <t>West Mario</t>
  </si>
  <si>
    <t>+1-365-625-9946x467</t>
  </si>
  <si>
    <t>garrett10@washington.info</t>
  </si>
  <si>
    <t>5B3972Cdb21ADE4</t>
  </si>
  <si>
    <t>West Troyshire</t>
  </si>
  <si>
    <t>173-518-7417</t>
  </si>
  <si>
    <t>gilbert29@estrada-stanley.info</t>
  </si>
  <si>
    <t>410bb5a9e7b6a1b</t>
  </si>
  <si>
    <t>Franklin, Davidson and Donovan</t>
  </si>
  <si>
    <t>Hahnton</t>
  </si>
  <si>
    <t>(194)324-7975</t>
  </si>
  <si>
    <t>shays@riley-torres.info</t>
  </si>
  <si>
    <t>Fe820D56DCCB580</t>
  </si>
  <si>
    <t>Dawson, Haney and Mathews</t>
  </si>
  <si>
    <t>New Bernardton</t>
  </si>
  <si>
    <t>744-420-0889x43813</t>
  </si>
  <si>
    <t>schultzdevon@gilmore.biz</t>
  </si>
  <si>
    <t>dB1E7f047Abe28C</t>
  </si>
  <si>
    <t>Woodard LLC</t>
  </si>
  <si>
    <t>Ricardomouth</t>
  </si>
  <si>
    <t>001-412-606-8930</t>
  </si>
  <si>
    <t>jdavis@rodgers.info</t>
  </si>
  <si>
    <t>E0CFE8a053c31E4</t>
  </si>
  <si>
    <t>Kelley, Cain and Goodman</t>
  </si>
  <si>
    <t>Soniastad</t>
  </si>
  <si>
    <t>(700)371-0461x36692</t>
  </si>
  <si>
    <t>judyreeves@bell.biz</t>
  </si>
  <si>
    <t>a670EB5D36A72FF</t>
  </si>
  <si>
    <t>Johns Group</t>
  </si>
  <si>
    <t>New Candacechester</t>
  </si>
  <si>
    <t>(656)745-6101x5035</t>
  </si>
  <si>
    <t>evan43@perry.com</t>
  </si>
  <si>
    <t>FfE765Fbb850DC3</t>
  </si>
  <si>
    <t>Spence LLC</t>
  </si>
  <si>
    <t>Bradview</t>
  </si>
  <si>
    <t>daisy02@clayton.biz</t>
  </si>
  <si>
    <t>E9B18eB8BDFcfe2</t>
  </si>
  <si>
    <t>Cruz-Lester</t>
  </si>
  <si>
    <t>Lake Deborahfort</t>
  </si>
  <si>
    <t>053-914-0101x16800</t>
  </si>
  <si>
    <t>mercerjeff@zavala-cooke.info</t>
  </si>
  <si>
    <t>CE9f1D6A90C8F0D</t>
  </si>
  <si>
    <t>Duke-Cooley</t>
  </si>
  <si>
    <t>Lake Erica</t>
  </si>
  <si>
    <t>001-629-277-9092</t>
  </si>
  <si>
    <t>etorres@shepard-farley.info</t>
  </si>
  <si>
    <t>2BdA1E11E3c0cc0</t>
  </si>
  <si>
    <t>Peterson, Jackson and Holt</t>
  </si>
  <si>
    <t>Yangville</t>
  </si>
  <si>
    <t>001-351-562-4488</t>
  </si>
  <si>
    <t>danacain@ruiz.info</t>
  </si>
  <si>
    <t>5f4f221a9055EAC</t>
  </si>
  <si>
    <t>Lake Charlotte</t>
  </si>
  <si>
    <t>+1-911-026-4019x617</t>
  </si>
  <si>
    <t>susanpotts@bridges-howell.com</t>
  </si>
  <si>
    <t>15e8F5fBbef1bdb</t>
  </si>
  <si>
    <t>Woodward-Watson</t>
  </si>
  <si>
    <t>Diamondhaven</t>
  </si>
  <si>
    <t>+1-979-093-2226x7601</t>
  </si>
  <si>
    <t>nathaniel78@decker.com</t>
  </si>
  <si>
    <t>3B8E38A20dC2Ade</t>
  </si>
  <si>
    <t>Chan, Yoder and Herring</t>
  </si>
  <si>
    <t>001-330-638-3697x77874</t>
  </si>
  <si>
    <t>ellenvargas@joyce-burgess.com</t>
  </si>
  <si>
    <t>7A43af637BBfe49</t>
  </si>
  <si>
    <t>Schmidt-Ruiz</t>
  </si>
  <si>
    <t>340-709-7720x6927</t>
  </si>
  <si>
    <t>gregggriffith@lin-friedman.com</t>
  </si>
  <si>
    <t>a2C3aa0be0Dc47a</t>
  </si>
  <si>
    <t>Montes Group</t>
  </si>
  <si>
    <t>Brightburgh</t>
  </si>
  <si>
    <t>628.503.1554x740</t>
  </si>
  <si>
    <t>deanowens@mcintyre-church.net</t>
  </si>
  <si>
    <t>08babC6eC20E2cc</t>
  </si>
  <si>
    <t>Harmon, Spears and Sloan</t>
  </si>
  <si>
    <t>New Ryan</t>
  </si>
  <si>
    <t>ukeith@decker.com</t>
  </si>
  <si>
    <t>eA1d8f40bCA326b</t>
  </si>
  <si>
    <t>Yu Inc</t>
  </si>
  <si>
    <t>Port Bonnieshire</t>
  </si>
  <si>
    <t>416-282-4530x13179</t>
  </si>
  <si>
    <t>leahpalmer@steele-beard.info</t>
  </si>
  <si>
    <t>da5EaDa38dEBEAC</t>
  </si>
  <si>
    <t>Long LLC</t>
  </si>
  <si>
    <t>Richmondville</t>
  </si>
  <si>
    <t>001-621-846-5849x8063</t>
  </si>
  <si>
    <t>don06@hickman.com</t>
  </si>
  <si>
    <t>e15D55C13FAdf5a</t>
  </si>
  <si>
    <t>Byrd Group</t>
  </si>
  <si>
    <t>Lake Rose</t>
  </si>
  <si>
    <t>cervantesraven@wallace.com</t>
  </si>
  <si>
    <t>57Be6E2a32AccCB</t>
  </si>
  <si>
    <t>Hicks-Braun</t>
  </si>
  <si>
    <t>West Spencerstad</t>
  </si>
  <si>
    <t>779-478-0068</t>
  </si>
  <si>
    <t>fjacobs@rivers.com</t>
  </si>
  <si>
    <t>4cbc8ecD1E7E58D</t>
  </si>
  <si>
    <t>Bentley-Good</t>
  </si>
  <si>
    <t>New Ruth</t>
  </si>
  <si>
    <t>106-241-7585</t>
  </si>
  <si>
    <t>traci63@lopez-sanders.com</t>
  </si>
  <si>
    <t>A0529FE5e5D8fDD</t>
  </si>
  <si>
    <t>Liu PLC</t>
  </si>
  <si>
    <t>briannacopeland@choi.com</t>
  </si>
  <si>
    <t>7cbF1705af84E1A</t>
  </si>
  <si>
    <t>Ball Group</t>
  </si>
  <si>
    <t>Fitzgeraldborough</t>
  </si>
  <si>
    <t>+1-611-713-2106x72374</t>
  </si>
  <si>
    <t>ihogan@richard.biz</t>
  </si>
  <si>
    <t>9E4b29faac6c337</t>
  </si>
  <si>
    <t>Yoder-Fuller</t>
  </si>
  <si>
    <t>Savannahborough</t>
  </si>
  <si>
    <t>001-967-222-2585</t>
  </si>
  <si>
    <t>diane42@reilly.net</t>
  </si>
  <si>
    <t>dfCE769cc1D18Ae</t>
  </si>
  <si>
    <t>Holden, Trevino and Tate</t>
  </si>
  <si>
    <t>South Diana</t>
  </si>
  <si>
    <t>968-809-7996x98609</t>
  </si>
  <si>
    <t>rhonda21@herrera-glover.com</t>
  </si>
  <si>
    <t>A1188F6EF3657Fe</t>
  </si>
  <si>
    <t>Henson, Mcneil and Wang</t>
  </si>
  <si>
    <t>Jonathonside</t>
  </si>
  <si>
    <t>(824)149-2279x22865</t>
  </si>
  <si>
    <t>rfrench@browning.net</t>
  </si>
  <si>
    <t>eafeF71b6b3Df9B</t>
  </si>
  <si>
    <t>Livingston Group</t>
  </si>
  <si>
    <t>Pachecofort</t>
  </si>
  <si>
    <t>lhartman@turner.net</t>
  </si>
  <si>
    <t>C1dca4AB4BDeFFB</t>
  </si>
  <si>
    <t>Fletcher-Griffith</t>
  </si>
  <si>
    <t>Port Kirkland</t>
  </si>
  <si>
    <t>howestephanie@khan.info</t>
  </si>
  <si>
    <t>52f3a91f56ecb06</t>
  </si>
  <si>
    <t>Norris, Jacobs and Fields</t>
  </si>
  <si>
    <t>South Annestad</t>
  </si>
  <si>
    <t>(509)640-1130x42003</t>
  </si>
  <si>
    <t>traciecordova@adams.com</t>
  </si>
  <si>
    <t>2CAd93D8b0F918a</t>
  </si>
  <si>
    <t>Buck, Tucker and Sandoval</t>
  </si>
  <si>
    <t>Andreshire</t>
  </si>
  <si>
    <t>001-872-577-8305</t>
  </si>
  <si>
    <t>jmcconnell@collins.org</t>
  </si>
  <si>
    <t>02F5a0Dc3ff86cC</t>
  </si>
  <si>
    <t>Wells-Duran</t>
  </si>
  <si>
    <t>001-372-463-0219x96438</t>
  </si>
  <si>
    <t>usantana@roberts.com</t>
  </si>
  <si>
    <t>16Dd5C5b16Bc373</t>
  </si>
  <si>
    <t>Daugherty, Oneill and Stone</t>
  </si>
  <si>
    <t>Foxbury</t>
  </si>
  <si>
    <t>324.119.8170x0114</t>
  </si>
  <si>
    <t>margaret02@huff-barrett.net</t>
  </si>
  <si>
    <t>451792aCBF625ED</t>
  </si>
  <si>
    <t>Drake PLC</t>
  </si>
  <si>
    <t>Powellside</t>
  </si>
  <si>
    <t>barrettkrista@waters.com</t>
  </si>
  <si>
    <t>A21338670B20Ae3</t>
  </si>
  <si>
    <t>Odom-Kennedy</t>
  </si>
  <si>
    <t>Alyssaberg</t>
  </si>
  <si>
    <t>moramegan@hull.info</t>
  </si>
  <si>
    <t>f97fBDfE34Dd016</t>
  </si>
  <si>
    <t>Duartestad</t>
  </si>
  <si>
    <t>001-174-384-6004x2990</t>
  </si>
  <si>
    <t>christie05@morton.com</t>
  </si>
  <si>
    <t>CCDc286ef4E9729</t>
  </si>
  <si>
    <t>Bailey-Shaffer</t>
  </si>
  <si>
    <t>Lake Lacey</t>
  </si>
  <si>
    <t>(908)148-7420</t>
  </si>
  <si>
    <t>hesterkarina@becker-wheeler.com</t>
  </si>
  <si>
    <t>6F5343e8BDF97e2</t>
  </si>
  <si>
    <t>Howell PLC</t>
  </si>
  <si>
    <t>Browningtown</t>
  </si>
  <si>
    <t>bmalone@barajas.biz</t>
  </si>
  <si>
    <t>12DADEAcd5717B2</t>
  </si>
  <si>
    <t>May-Moses</t>
  </si>
  <si>
    <t>New Bobburgh</t>
  </si>
  <si>
    <t>001-807-117-4399x436</t>
  </si>
  <si>
    <t>pmorrison@leon.info</t>
  </si>
  <si>
    <t>2C2F56CBA561f67</t>
  </si>
  <si>
    <t>Graves, Gonzalez and Gregory</t>
  </si>
  <si>
    <t>East Timothymouth</t>
  </si>
  <si>
    <t>001-672-674-1220x42811</t>
  </si>
  <si>
    <t>gailjones@buckley.com</t>
  </si>
  <si>
    <t>f8E73B1D8440aff</t>
  </si>
  <si>
    <t>Underwood, Jensen and Ponce</t>
  </si>
  <si>
    <t>East Anthonyborough</t>
  </si>
  <si>
    <t>(886)996-4333</t>
  </si>
  <si>
    <t>mcphersonlydia@mcfarland.com</t>
  </si>
  <si>
    <t>aA55EFd7A7E0820</t>
  </si>
  <si>
    <t>Fitzpatrick Ltd</t>
  </si>
  <si>
    <t>faith70@velazquez-maldonado.com</t>
  </si>
  <si>
    <t>711F68Deb1f5AD2</t>
  </si>
  <si>
    <t>Oneill PLC</t>
  </si>
  <si>
    <t>Serranomouth</t>
  </si>
  <si>
    <t>(684)656-6894x883</t>
  </si>
  <si>
    <t>pschultz@martinez-weeks.biz</t>
  </si>
  <si>
    <t>c6B3D7D312acB6A</t>
  </si>
  <si>
    <t>Rosario Ltd</t>
  </si>
  <si>
    <t>West Wyatt</t>
  </si>
  <si>
    <t>(148)586-2751x808</t>
  </si>
  <si>
    <t>campbelljeffery@haas.com</t>
  </si>
  <si>
    <t>2DcCde9EE476aA1</t>
  </si>
  <si>
    <t>Anthony Group</t>
  </si>
  <si>
    <t>West Anna</t>
  </si>
  <si>
    <t>020-823-7753</t>
  </si>
  <si>
    <t>gail36@baldwin.com</t>
  </si>
  <si>
    <t>a7Cd5AebCcCcB43</t>
  </si>
  <si>
    <t>Smith-Hartman</t>
  </si>
  <si>
    <t>Mccartyview</t>
  </si>
  <si>
    <t>+1-974-106-9171x7675</t>
  </si>
  <si>
    <t>pattersoncasey@glenn.com</t>
  </si>
  <si>
    <t>0b5faA7c4e6b6fA</t>
  </si>
  <si>
    <t>Atkins, Fleming and Wolfe</t>
  </si>
  <si>
    <t>New Markside</t>
  </si>
  <si>
    <t>+1-021-822-7216x4884</t>
  </si>
  <si>
    <t>miafuentes@ritter-sutton.org</t>
  </si>
  <si>
    <t>73aF55BdBf5eDFC</t>
  </si>
  <si>
    <t>Lane Inc</t>
  </si>
  <si>
    <t>New Dawnchester</t>
  </si>
  <si>
    <t>(831)971-4280x760</t>
  </si>
  <si>
    <t>jason84@hurst-gonzalez.net</t>
  </si>
  <si>
    <t>aCAD76DE5cbC79f</t>
  </si>
  <si>
    <t>Dyerbury</t>
  </si>
  <si>
    <t>+1-296-202-4311x5003</t>
  </si>
  <si>
    <t>ernestunderwood@moore-branch.com</t>
  </si>
  <si>
    <t>16E6BFdbD035E27</t>
  </si>
  <si>
    <t>Huynh-Tate</t>
  </si>
  <si>
    <t>New Danaview</t>
  </si>
  <si>
    <t>fbuckley@durham.com</t>
  </si>
  <si>
    <t>04E7ea2eDBB97eb</t>
  </si>
  <si>
    <t>Wiley and Sons</t>
  </si>
  <si>
    <t>South Nina</t>
  </si>
  <si>
    <t>595.199.3363x558</t>
  </si>
  <si>
    <t>debbiemiddleton@howell.net</t>
  </si>
  <si>
    <t>ddeDE3bA36737B4</t>
  </si>
  <si>
    <t>Mcneil, Tucker and Jensen</t>
  </si>
  <si>
    <t>Bettybury</t>
  </si>
  <si>
    <t>(488)783-2510x089</t>
  </si>
  <si>
    <t>pkirby@delgado.com</t>
  </si>
  <si>
    <t>Dc81A4E0EAEaF7E</t>
  </si>
  <si>
    <t>Bonilla, Walters and Villa</t>
  </si>
  <si>
    <t>Gilmorefort</t>
  </si>
  <si>
    <t>tricia06@bridges-riley.info</t>
  </si>
  <si>
    <t>34DbfA4adFB5ccf</t>
  </si>
  <si>
    <t>Harrington and Sons</t>
  </si>
  <si>
    <t>Port Jonathantown</t>
  </si>
  <si>
    <t>lchambers@hurst.com</t>
  </si>
  <si>
    <t>F88f8Bac77Ff5D1</t>
  </si>
  <si>
    <t>Gay PLC</t>
  </si>
  <si>
    <t>Laneshire</t>
  </si>
  <si>
    <t>+1-568-619-0790x106</t>
  </si>
  <si>
    <t>mallorybriggs@pratt.org</t>
  </si>
  <si>
    <t>291e2a66b9ac66D</t>
  </si>
  <si>
    <t>Hanna LLC</t>
  </si>
  <si>
    <t>Rayside</t>
  </si>
  <si>
    <t>074-522-6106x934</t>
  </si>
  <si>
    <t>fryrichard@rios-johnson.com</t>
  </si>
  <si>
    <t>A52acbbEd963AE2</t>
  </si>
  <si>
    <t>Hayden, Boyle and Lester</t>
  </si>
  <si>
    <t>154.347.6477</t>
  </si>
  <si>
    <t>lopezvanessa@villa.com</t>
  </si>
  <si>
    <t>d06eDCF1489689C</t>
  </si>
  <si>
    <t>Ellis-Price</t>
  </si>
  <si>
    <t>118-073-3491</t>
  </si>
  <si>
    <t>patriciaingram@avila-mahoney.com</t>
  </si>
  <si>
    <t>CfbFcfa71D6aEfa</t>
  </si>
  <si>
    <t>Lewis-Gamble</t>
  </si>
  <si>
    <t>Colleenside</t>
  </si>
  <si>
    <t>(694)317-7514x325</t>
  </si>
  <si>
    <t>braunmelissa@chapman-townsend.biz</t>
  </si>
  <si>
    <t>Fd1a7D7165CaC9F</t>
  </si>
  <si>
    <t>Estrada, Arias and Ballard</t>
  </si>
  <si>
    <t>New Eileenborough</t>
  </si>
  <si>
    <t>001-960-206-4226</t>
  </si>
  <si>
    <t>marvinkennedy@charles-gray.info</t>
  </si>
  <si>
    <t>CE9159D8aCce6bc</t>
  </si>
  <si>
    <t>Townsend-Daugherty</t>
  </si>
  <si>
    <t>Galvanfort</t>
  </si>
  <si>
    <t>763.214.2640x65548</t>
  </si>
  <si>
    <t>claire08@gamble-vasquez.com</t>
  </si>
  <si>
    <t>Cf09fB69CFbDfb8</t>
  </si>
  <si>
    <t>Terry, Stevenson and White</t>
  </si>
  <si>
    <t>Reedport</t>
  </si>
  <si>
    <t>532-581-3895x992</t>
  </si>
  <si>
    <t>halevictoria@owen.com</t>
  </si>
  <si>
    <t>7cbcfDb0BaC95C8</t>
  </si>
  <si>
    <t>Costa Inc</t>
  </si>
  <si>
    <t>(380)010-2685x472</t>
  </si>
  <si>
    <t>phillippollard@lambert-castillo.biz</t>
  </si>
  <si>
    <t>DBBAb388FAADF09</t>
  </si>
  <si>
    <t>Bray-Nicholson</t>
  </si>
  <si>
    <t>North Kathleen</t>
  </si>
  <si>
    <t>168.321.1954</t>
  </si>
  <si>
    <t>dennis06@ritter.biz</t>
  </si>
  <si>
    <t>65D17Ecf29913A4</t>
  </si>
  <si>
    <t>Tucker-Gould</t>
  </si>
  <si>
    <t>Edwardtown</t>
  </si>
  <si>
    <t>115.285.6685x0927</t>
  </si>
  <si>
    <t>nhardin@orozco.info</t>
  </si>
  <si>
    <t>Db87b34F1c3Afe5</t>
  </si>
  <si>
    <t>Mccormick-Charles</t>
  </si>
  <si>
    <t>001-417-065-5343x59012</t>
  </si>
  <si>
    <t>reynoldshelen@duncan.com</t>
  </si>
  <si>
    <t>a44c41D5C586B16</t>
  </si>
  <si>
    <t>Lucero-Pineda</t>
  </si>
  <si>
    <t>Andresview</t>
  </si>
  <si>
    <t>083-639-5417x487</t>
  </si>
  <si>
    <t>blackalan@petersen.info</t>
  </si>
  <si>
    <t>aD06e45d1Ed1dB0</t>
  </si>
  <si>
    <t>Andersen-Lyons</t>
  </si>
  <si>
    <t>Figueroaview</t>
  </si>
  <si>
    <t>607-344-8292x700</t>
  </si>
  <si>
    <t>george00@lambert.com</t>
  </si>
  <si>
    <t>dB4CeA43f03C4E8</t>
  </si>
  <si>
    <t>Robinview</t>
  </si>
  <si>
    <t>(733)239-7458x5518</t>
  </si>
  <si>
    <t>eclarke@hanna-curry.com</t>
  </si>
  <si>
    <t>c9Ee4aD5EcaDB2e</t>
  </si>
  <si>
    <t>Dudley-Stephenson</t>
  </si>
  <si>
    <t>Sloanfort</t>
  </si>
  <si>
    <t>095.800.3234</t>
  </si>
  <si>
    <t>samanthajohns@barton-james.com</t>
  </si>
  <si>
    <t>AE8ac9a0B48e3Fd</t>
  </si>
  <si>
    <t>Hester LLC</t>
  </si>
  <si>
    <t>518-357-2198x748</t>
  </si>
  <si>
    <t>lindseyconner@wood-wagner.com</t>
  </si>
  <si>
    <t>dA336c1aB4BE466</t>
  </si>
  <si>
    <t>Cherry, Howard and Lowery</t>
  </si>
  <si>
    <t>Zoeview</t>
  </si>
  <si>
    <t>(592)933-7720x32601</t>
  </si>
  <si>
    <t>masongregory@blanchard.com</t>
  </si>
  <si>
    <t>0D05185b22cB28f</t>
  </si>
  <si>
    <t>Washington, Perez and Preston</t>
  </si>
  <si>
    <t>123-024-4308x1726</t>
  </si>
  <si>
    <t>flarsen@white-reeves.com</t>
  </si>
  <si>
    <t>FAA46F1B31f5ED3</t>
  </si>
  <si>
    <t>Ewing-Benitez</t>
  </si>
  <si>
    <t>Langburgh</t>
  </si>
  <si>
    <t>301.692.9254x37716</t>
  </si>
  <si>
    <t>oscar93@gallagher-webster.com</t>
  </si>
  <si>
    <t>D8D5EDd3C9F7292</t>
  </si>
  <si>
    <t>Lamb and Sons</t>
  </si>
  <si>
    <t>Neilshire</t>
  </si>
  <si>
    <t>+1-988-985-8220x998</t>
  </si>
  <si>
    <t>kristina35@mullen.com</t>
  </si>
  <si>
    <t>C3cB4F0cA528f3e</t>
  </si>
  <si>
    <t>Cordova, Ochoa and Vaughn</t>
  </si>
  <si>
    <t>North Sheliafurt</t>
  </si>
  <si>
    <t>+1-070-331-6026x684</t>
  </si>
  <si>
    <t>bryce51@moss.com</t>
  </si>
  <si>
    <t>eCE3BBEB6Adc33d</t>
  </si>
  <si>
    <t>Bentonstad</t>
  </si>
  <si>
    <t>(996)951-1025</t>
  </si>
  <si>
    <t>reginaldcooke@decker.com</t>
  </si>
  <si>
    <t>EB9Bf46a74aBacE</t>
  </si>
  <si>
    <t>East Alanton</t>
  </si>
  <si>
    <t>(131)857-4732</t>
  </si>
  <si>
    <t>uchung@burnett-collier.biz</t>
  </si>
  <si>
    <t>02C7cBF3edfD9Ba</t>
  </si>
  <si>
    <t>Howard, Wright and Lara</t>
  </si>
  <si>
    <t>Alexanderfurt</t>
  </si>
  <si>
    <t>570.065.5665x360</t>
  </si>
  <si>
    <t>meredith77@esparza-walters.com</t>
  </si>
  <si>
    <t>6f6a82EED2B9933</t>
  </si>
  <si>
    <t>Barr-Gibbs</t>
  </si>
  <si>
    <t>Youngview</t>
  </si>
  <si>
    <t>(946)166-8356x840</t>
  </si>
  <si>
    <t>grantmelanie@friedman.com</t>
  </si>
  <si>
    <t>147387Db3f806D9</t>
  </si>
  <si>
    <t>West Katrinaborough</t>
  </si>
  <si>
    <t>001-320-865-0560x87977</t>
  </si>
  <si>
    <t>tfranco@campos-boyd.com</t>
  </si>
  <si>
    <t>278AD06feF1Ca17</t>
  </si>
  <si>
    <t>Dickerson, Mendoza and Carney</t>
  </si>
  <si>
    <t>New Javiermouth</t>
  </si>
  <si>
    <t>greenshari@crawford.net</t>
  </si>
  <si>
    <t>Ff935DE2ab1fd1D</t>
  </si>
  <si>
    <t>Lynch-Morse</t>
  </si>
  <si>
    <t>East Luketon</t>
  </si>
  <si>
    <t>224-533-0860x1210</t>
  </si>
  <si>
    <t>andrea26@nelson.com</t>
  </si>
  <si>
    <t>EBbC478FdAd2E4d</t>
  </si>
  <si>
    <t>Nicholson-Rivera</t>
  </si>
  <si>
    <t>Simsmouth</t>
  </si>
  <si>
    <t>028.551.2010</t>
  </si>
  <si>
    <t>bassgeoffrey@todd-haynes.com</t>
  </si>
  <si>
    <t>CF00A8415C9c9FA</t>
  </si>
  <si>
    <t>Howell, Faulkner and Malone</t>
  </si>
  <si>
    <t>Patrickville</t>
  </si>
  <si>
    <t>775-944-1786x4549</t>
  </si>
  <si>
    <t>nsilva@frazier.com</t>
  </si>
  <si>
    <t>Fbb0854BEf3bcF7</t>
  </si>
  <si>
    <t>Hurley-Byrd</t>
  </si>
  <si>
    <t>Port Taylor</t>
  </si>
  <si>
    <t>(074)333-2601</t>
  </si>
  <si>
    <t>rfields@cherry.com</t>
  </si>
  <si>
    <t>1AfB07e01bc5b19</t>
  </si>
  <si>
    <t>Hughesstad</t>
  </si>
  <si>
    <t>060-540-8067x1032</t>
  </si>
  <si>
    <t>tabitha44@santos.org</t>
  </si>
  <si>
    <t>Dd3e8A60Fd757Df</t>
  </si>
  <si>
    <t>Pitts, Martinez and Barr</t>
  </si>
  <si>
    <t>Cuevasville</t>
  </si>
  <si>
    <t>335-832-7844x91725</t>
  </si>
  <si>
    <t>gbenton@goodwin.com</t>
  </si>
  <si>
    <t>BFa29ff4D16EE0A</t>
  </si>
  <si>
    <t>Holmes, Hull and Aguirre</t>
  </si>
  <si>
    <t>North Feliciashire</t>
  </si>
  <si>
    <t>(665)631-2768</t>
  </si>
  <si>
    <t>bcarney@barr.com</t>
  </si>
  <si>
    <t>Ea33ba8301E32A6</t>
  </si>
  <si>
    <t>Woods and Sons</t>
  </si>
  <si>
    <t>North Isaiah</t>
  </si>
  <si>
    <t>753.677.1581</t>
  </si>
  <si>
    <t>danielbaird@powers.info</t>
  </si>
  <si>
    <t>6D30DE16c37f3eC</t>
  </si>
  <si>
    <t>Burch-Horne</t>
  </si>
  <si>
    <t>West Kathleen</t>
  </si>
  <si>
    <t>(690)368-1888x027</t>
  </si>
  <si>
    <t>orrdanielle@welch.net</t>
  </si>
  <si>
    <t>C0C4e62eD1C8Aa2</t>
  </si>
  <si>
    <t>Bartlett Group</t>
  </si>
  <si>
    <t>Lake Carla</t>
  </si>
  <si>
    <t>861.193.6504x7993</t>
  </si>
  <si>
    <t>lucas74@morrow-bush.info</t>
  </si>
  <si>
    <t>00E84f40ae9Eb4E</t>
  </si>
  <si>
    <t>Barr-David</t>
  </si>
  <si>
    <t>Mackenziefort</t>
  </si>
  <si>
    <t>kerri85@trevino.com</t>
  </si>
  <si>
    <t>FcF85fAEd8F8df9</t>
  </si>
  <si>
    <t>Powell, Rodriguez and Lucero</t>
  </si>
  <si>
    <t>Hendersonton</t>
  </si>
  <si>
    <t>001-335-210-7981</t>
  </si>
  <si>
    <t>levi01@bray-andrade.info</t>
  </si>
  <si>
    <t>8A2Fd6F410252a1</t>
  </si>
  <si>
    <t>Lucero, Bentley and Lin</t>
  </si>
  <si>
    <t>Sellerschester</t>
  </si>
  <si>
    <t>547.853.6094</t>
  </si>
  <si>
    <t>jaime89@reese-orozco.com</t>
  </si>
  <si>
    <t>c2F34bFE87D2A35</t>
  </si>
  <si>
    <t>Mcgrath-Velez</t>
  </si>
  <si>
    <t>Port Rogerland</t>
  </si>
  <si>
    <t>ipeck@stone.org</t>
  </si>
  <si>
    <t>DAa8BeF14e64d74</t>
  </si>
  <si>
    <t>Petersen-Andrews</t>
  </si>
  <si>
    <t>Goldenview</t>
  </si>
  <si>
    <t>512.339.3862</t>
  </si>
  <si>
    <t>josecobb@lowe.com</t>
  </si>
  <si>
    <t>ba8E7afE10B3234</t>
  </si>
  <si>
    <t>Strickland-Dillon</t>
  </si>
  <si>
    <t>herbertcarpenter@fry.net</t>
  </si>
  <si>
    <t>DbaeF28c7bE3bf6</t>
  </si>
  <si>
    <t>Morrison Inc</t>
  </si>
  <si>
    <t>East Phyllistown</t>
  </si>
  <si>
    <t>966.957.8228x853</t>
  </si>
  <si>
    <t>meagan04@stuart-hopkins.com</t>
  </si>
  <si>
    <t>Abc372398aA47C7</t>
  </si>
  <si>
    <t>Mann, Woodard and Beltran</t>
  </si>
  <si>
    <t>Leroymouth</t>
  </si>
  <si>
    <t>688.701.6652x7737</t>
  </si>
  <si>
    <t>cesarschmidt@kelley-ford.com</t>
  </si>
  <si>
    <t>75Ee35Fc1CbAdB6</t>
  </si>
  <si>
    <t>Golden Ltd</t>
  </si>
  <si>
    <t>ayersnorma@hardin-terry.biz</t>
  </si>
  <si>
    <t>1091f5aE81eFc44</t>
  </si>
  <si>
    <t>Gamble Ltd</t>
  </si>
  <si>
    <t>North Adam</t>
  </si>
  <si>
    <t>422.583.3653x2578</t>
  </si>
  <si>
    <t>doughertymichael@macias.com</t>
  </si>
  <si>
    <t>Af6E7dE01DAEEb1</t>
  </si>
  <si>
    <t>Welch-Mack</t>
  </si>
  <si>
    <t>Malonemouth</t>
  </si>
  <si>
    <t>downsgabrielle@jones.com</t>
  </si>
  <si>
    <t>57a3fE70eFEcc4d</t>
  </si>
  <si>
    <t>Olsen, Leonard and Lynch</t>
  </si>
  <si>
    <t>South Kaitlinbury</t>
  </si>
  <si>
    <t>(451)313-9050x9308</t>
  </si>
  <si>
    <t>bethany24@frederick.com</t>
  </si>
  <si>
    <t>9AeB0cd91C1cABB</t>
  </si>
  <si>
    <t>Simmons, Cabrera and Johnson</t>
  </si>
  <si>
    <t>Lake Emilystad</t>
  </si>
  <si>
    <t>184-641-2858</t>
  </si>
  <si>
    <t>reeseshelly@travis.info</t>
  </si>
  <si>
    <t>d9D59fdEcaa88AD</t>
  </si>
  <si>
    <t>South Mistyshire</t>
  </si>
  <si>
    <t>495-142-2335</t>
  </si>
  <si>
    <t>kara79@stein.com</t>
  </si>
  <si>
    <t>faDbEFeea936Df9</t>
  </si>
  <si>
    <t>Lake Robertofurt</t>
  </si>
  <si>
    <t>001-689-486-0315x2131</t>
  </si>
  <si>
    <t>glenda31@gonzales.org</t>
  </si>
  <si>
    <t>387b57da0dC94B0</t>
  </si>
  <si>
    <t>Meyers LLC</t>
  </si>
  <si>
    <t>New Sherriborough</t>
  </si>
  <si>
    <t>904-453-6975</t>
  </si>
  <si>
    <t>deanmendez@torres.com</t>
  </si>
  <si>
    <t>E39fDfadBA669Ee</t>
  </si>
  <si>
    <t>Potter-Collins</t>
  </si>
  <si>
    <t>Harpermouth</t>
  </si>
  <si>
    <t>+1-146-686-2558x874</t>
  </si>
  <si>
    <t>stewarttyrone@robertson.biz</t>
  </si>
  <si>
    <t>ba1c6bc862E2C06</t>
  </si>
  <si>
    <t>Lam-Bridges</t>
  </si>
  <si>
    <t>Staceyview</t>
  </si>
  <si>
    <t>(986)752-9844</t>
  </si>
  <si>
    <t>judycollier@baldwin.com</t>
  </si>
  <si>
    <t>569350EaC492ACD</t>
  </si>
  <si>
    <t>Campbell-Cobb</t>
  </si>
  <si>
    <t>736-202-8078x53402</t>
  </si>
  <si>
    <t>rcarter@quinn.com</t>
  </si>
  <si>
    <t>d6d7d5a14A904b2</t>
  </si>
  <si>
    <t>Sawyer Group</t>
  </si>
  <si>
    <t>West Janetborough</t>
  </si>
  <si>
    <t>001-010-976-2360x42088</t>
  </si>
  <si>
    <t>waynezamora@vargas.com</t>
  </si>
  <si>
    <t>18a581e3EAa0370</t>
  </si>
  <si>
    <t>Gray, Atkinson and Mcmahon</t>
  </si>
  <si>
    <t>835-595-7464x231</t>
  </si>
  <si>
    <t>ynorman@cochran.com</t>
  </si>
  <si>
    <t>A0ae9a58fBFc9fB</t>
  </si>
  <si>
    <t>Bruce-Dickerson</t>
  </si>
  <si>
    <t>Kruegerbury</t>
  </si>
  <si>
    <t>(720)904-6072x6799</t>
  </si>
  <si>
    <t>bridget97@eaton.biz</t>
  </si>
  <si>
    <t>a9F099dfc417cCB</t>
  </si>
  <si>
    <t>Gay-Wagner</t>
  </si>
  <si>
    <t>Phillipschester</t>
  </si>
  <si>
    <t>001-357-020-6365</t>
  </si>
  <si>
    <t>grace16@english.com</t>
  </si>
  <si>
    <t>Fec624bb6ca55AC</t>
  </si>
  <si>
    <t>Port Kaitlin</t>
  </si>
  <si>
    <t>(301)135-9206</t>
  </si>
  <si>
    <t>josephroy@boyle.com</t>
  </si>
  <si>
    <t>160D4AACe5ae438</t>
  </si>
  <si>
    <t>Allison-Mccarty</t>
  </si>
  <si>
    <t>Whitneystad</t>
  </si>
  <si>
    <t>001-089-405-5382x9222</t>
  </si>
  <si>
    <t>mccalllonnie@marquez.com</t>
  </si>
  <si>
    <t>9df1C51847107D8</t>
  </si>
  <si>
    <t>Wiley, Lucero and Delgado</t>
  </si>
  <si>
    <t>New Jack</t>
  </si>
  <si>
    <t>(230)019-6120x01529</t>
  </si>
  <si>
    <t>hallann@wilkerson.com</t>
  </si>
  <si>
    <t>f660a09BbCe1912</t>
  </si>
  <si>
    <t>Stark Group</t>
  </si>
  <si>
    <t>Norrisstad</t>
  </si>
  <si>
    <t>001-482-961-5699x1764</t>
  </si>
  <si>
    <t>darius02@pratt.net</t>
  </si>
  <si>
    <t>1AEC3b2DddBd7d6</t>
  </si>
  <si>
    <t>Love, Davidson and Hubbard</t>
  </si>
  <si>
    <t>North Elijahville</t>
  </si>
  <si>
    <t>ariana02@paul.net</t>
  </si>
  <si>
    <t>F5BCbC9AFfAcb6a</t>
  </si>
  <si>
    <t>West Douglasfort</t>
  </si>
  <si>
    <t>920-392-8668</t>
  </si>
  <si>
    <t>jonathonellis@shaffer.biz</t>
  </si>
  <si>
    <t>ed6B531cF6aD10D</t>
  </si>
  <si>
    <t>Cohen and Sons</t>
  </si>
  <si>
    <t>Daleville</t>
  </si>
  <si>
    <t>001-969-879-0559x7858</t>
  </si>
  <si>
    <t>molly00@paul-holt.com</t>
  </si>
  <si>
    <t>37428BCFFCFbaB4</t>
  </si>
  <si>
    <t>Sheppard Inc</t>
  </si>
  <si>
    <t>(264)042-9403x492</t>
  </si>
  <si>
    <t>reneewiggins@holt.info</t>
  </si>
  <si>
    <t>Af3E3ff2baB07de</t>
  </si>
  <si>
    <t>Hartman, Gomez and Tran</t>
  </si>
  <si>
    <t>Lake Greg</t>
  </si>
  <si>
    <t>652-581-4738</t>
  </si>
  <si>
    <t>hicksaimee@black-johnston.com</t>
  </si>
  <si>
    <t>fefe051AA7fB83A</t>
  </si>
  <si>
    <t>Weber-Estrada</t>
  </si>
  <si>
    <t>Veronicafurt</t>
  </si>
  <si>
    <t>(392)126-7217</t>
  </si>
  <si>
    <t>keith86@choi-ingram.net</t>
  </si>
  <si>
    <t>EFcA3215C3be911</t>
  </si>
  <si>
    <t>Stephens-Griffith</t>
  </si>
  <si>
    <t>South Genestad</t>
  </si>
  <si>
    <t>927-310-2239x608</t>
  </si>
  <si>
    <t>doris44@gallegos-bartlett.biz</t>
  </si>
  <si>
    <t>BD43EEA1E052615</t>
  </si>
  <si>
    <t>Clements-Glover</t>
  </si>
  <si>
    <t>North Bryce</t>
  </si>
  <si>
    <t>155.055.7725</t>
  </si>
  <si>
    <t>poncegilbert@terry.com</t>
  </si>
  <si>
    <t>68B1F3DBbE09DF2</t>
  </si>
  <si>
    <t>Brewerbury</t>
  </si>
  <si>
    <t>001-828-991-0429</t>
  </si>
  <si>
    <t>tamara74@ryan.com</t>
  </si>
  <si>
    <t>A3da9023cAFfF41</t>
  </si>
  <si>
    <t>Romero-Walsh</t>
  </si>
  <si>
    <t>West Judith</t>
  </si>
  <si>
    <t>053-698-9506</t>
  </si>
  <si>
    <t>jermaineleach@hester.info</t>
  </si>
  <si>
    <t>6bbd8ebF4A96Ad4</t>
  </si>
  <si>
    <t>Bishop-Hickman</t>
  </si>
  <si>
    <t>South Judithside</t>
  </si>
  <si>
    <t>+1-281-150-8213x99443</t>
  </si>
  <si>
    <t>bernard69@barnes.com</t>
  </si>
  <si>
    <t>FEfeb54Bae1Dfd1</t>
  </si>
  <si>
    <t>Mullins-Meza</t>
  </si>
  <si>
    <t>Wangview</t>
  </si>
  <si>
    <t>381-482-9679x19469</t>
  </si>
  <si>
    <t>stephenstristan@carrillo.org</t>
  </si>
  <si>
    <t>9CddF180fFabC17</t>
  </si>
  <si>
    <t>Shaw Inc</t>
  </si>
  <si>
    <t>Spencerside</t>
  </si>
  <si>
    <t>001-440-256-5493x849</t>
  </si>
  <si>
    <t>rebekahparsons@armstrong-sparks.net</t>
  </si>
  <si>
    <t>e7beEd5CB1CDAfB</t>
  </si>
  <si>
    <t>Bishop, Gould and Oliver</t>
  </si>
  <si>
    <t>Karlton</t>
  </si>
  <si>
    <t>(072)653-7595x94422</t>
  </si>
  <si>
    <t>vmeyer@waller.com</t>
  </si>
  <si>
    <t>cc13180BECF51CF</t>
  </si>
  <si>
    <t>Leon Inc</t>
  </si>
  <si>
    <t>Port Courtneyview</t>
  </si>
  <si>
    <t>514-924-4194x8604</t>
  </si>
  <si>
    <t>stricklandmarilyn@pruitt.biz</t>
  </si>
  <si>
    <t>824819341ec367f</t>
  </si>
  <si>
    <t>Vazquez and Sons</t>
  </si>
  <si>
    <t>Kathrynfurt</t>
  </si>
  <si>
    <t>816-551-9052x61034</t>
  </si>
  <si>
    <t>janesilva@york-fleming.biz</t>
  </si>
  <si>
    <t>CFD6C60eBc1c3c6</t>
  </si>
  <si>
    <t>Castro-Ho</t>
  </si>
  <si>
    <t>South Stefanie</t>
  </si>
  <si>
    <t>bethanywood@meza.com</t>
  </si>
  <si>
    <t>EE526B8Fbde0AE6</t>
  </si>
  <si>
    <t>Douglas Inc</t>
  </si>
  <si>
    <t>Stacietown</t>
  </si>
  <si>
    <t>250.749.5145x2466</t>
  </si>
  <si>
    <t>snolan@ochoa.org</t>
  </si>
  <si>
    <t>bfD109ADdDD892a</t>
  </si>
  <si>
    <t>Newman-Dalton</t>
  </si>
  <si>
    <t>South Deanstad</t>
  </si>
  <si>
    <t>390.395.3508</t>
  </si>
  <si>
    <t>leedurham@mcmillan.net</t>
  </si>
  <si>
    <t>194FEFaD4CEAFA6</t>
  </si>
  <si>
    <t>Ponce-Parrish</t>
  </si>
  <si>
    <t>Mathisstad</t>
  </si>
  <si>
    <t>+1-833-477-7039x39507</t>
  </si>
  <si>
    <t>wolfejesus@suarez-church.org</t>
  </si>
  <si>
    <t>d0bf5EFba97d42f</t>
  </si>
  <si>
    <t>Pham-Wilkins</t>
  </si>
  <si>
    <t>East Audrey</t>
  </si>
  <si>
    <t>(372)191-8219x86542</t>
  </si>
  <si>
    <t>yfinley@shea-randall.info</t>
  </si>
  <si>
    <t>6B93cdFe9aFAD42</t>
  </si>
  <si>
    <t>Bauer and Sons</t>
  </si>
  <si>
    <t>North Catherine</t>
  </si>
  <si>
    <t>385.425.1951</t>
  </si>
  <si>
    <t>petersshari@peterson-stout.info</t>
  </si>
  <si>
    <t>7fAd6E61F69Cf6D</t>
  </si>
  <si>
    <t>Steele-Holt</t>
  </si>
  <si>
    <t>North Priscilla</t>
  </si>
  <si>
    <t>sheryl27@olsen.com</t>
  </si>
  <si>
    <t>eA89dC7B08DA83B</t>
  </si>
  <si>
    <t>Carr and Sons</t>
  </si>
  <si>
    <t>North Latoya</t>
  </si>
  <si>
    <t>659.331.7232x239</t>
  </si>
  <si>
    <t>alexanderjohn@donovan-shelton.com</t>
  </si>
  <si>
    <t>D1AFe6DE311cb1D</t>
  </si>
  <si>
    <t>Atkins-Carrillo</t>
  </si>
  <si>
    <t>Jacobhaven</t>
  </si>
  <si>
    <t>622.584.4865</t>
  </si>
  <si>
    <t>andrewcuevas@hawkins.com</t>
  </si>
  <si>
    <t>bb60556b68C94fb</t>
  </si>
  <si>
    <t>Port Kelly</t>
  </si>
  <si>
    <t>656-092-7456</t>
  </si>
  <si>
    <t>yvonne58@elliott.com</t>
  </si>
  <si>
    <t>CB94bD3Baeeaf81</t>
  </si>
  <si>
    <t>Harris, Eaton and Woodward</t>
  </si>
  <si>
    <t>Reyesside</t>
  </si>
  <si>
    <t>+1-850-836-4424x156</t>
  </si>
  <si>
    <t>omathis@arias-frey.com</t>
  </si>
  <si>
    <t>00edbFDE79692BC</t>
  </si>
  <si>
    <t>North Leslie</t>
  </si>
  <si>
    <t>alan39@payne.biz</t>
  </si>
  <si>
    <t>d9bdb1C6f16c2E3</t>
  </si>
  <si>
    <t>Vazquez, Weeks and Kidd</t>
  </si>
  <si>
    <t>North Sheryl</t>
  </si>
  <si>
    <t>001-624-314-2512</t>
  </si>
  <si>
    <t>pattyevans@shaffer.org</t>
  </si>
  <si>
    <t>3A1b2afEcAEEfCd</t>
  </si>
  <si>
    <t>New Monique</t>
  </si>
  <si>
    <t>(353)714-6979x51390</t>
  </si>
  <si>
    <t>joseph62@ryan.com</t>
  </si>
  <si>
    <t>D78E74055ecd916</t>
  </si>
  <si>
    <t>Flores-Salazar</t>
  </si>
  <si>
    <t>New Kristina</t>
  </si>
  <si>
    <t>(002)445-7808x6953</t>
  </si>
  <si>
    <t>linda63@arroyo-sandoval.com</t>
  </si>
  <si>
    <t>83E1Cdf25ADa2b7</t>
  </si>
  <si>
    <t>Kramer PLC</t>
  </si>
  <si>
    <t>South Courtneyland</t>
  </si>
  <si>
    <t>(095)504-5605x14163</t>
  </si>
  <si>
    <t>alyssaponce@ayala-valentine.net</t>
  </si>
  <si>
    <t>f4706eceA3AaD33</t>
  </si>
  <si>
    <t>Nelson, Noble and Torres</t>
  </si>
  <si>
    <t>(325)982-1819</t>
  </si>
  <si>
    <t>qreeves@cardenas-doyle.biz</t>
  </si>
  <si>
    <t>5DAf7f2CEA6B73F</t>
  </si>
  <si>
    <t>Anthony-Zimmerman</t>
  </si>
  <si>
    <t>Port Benjamin</t>
  </si>
  <si>
    <t>ewingtyler@proctor-gill.com</t>
  </si>
  <si>
    <t>fa4FD3DcC560d33</t>
  </si>
  <si>
    <t>Anthony-Mcmillan</t>
  </si>
  <si>
    <t>Lunafurt</t>
  </si>
  <si>
    <t>263.694.1032x90013</t>
  </si>
  <si>
    <t>sturner@hoffman.biz</t>
  </si>
  <si>
    <t>8bC1D97f7b3f97F</t>
  </si>
  <si>
    <t>Barrera, Mays and Harrison</t>
  </si>
  <si>
    <t>Amandaview</t>
  </si>
  <si>
    <t>hooperjeanne@dunlap.biz</t>
  </si>
  <si>
    <t>0ca826f0ab0baA9</t>
  </si>
  <si>
    <t>Dodson PLC</t>
  </si>
  <si>
    <t>Shermanville</t>
  </si>
  <si>
    <t>(195)060-3690x9690</t>
  </si>
  <si>
    <t>darryl22@jones.biz</t>
  </si>
  <si>
    <t>8da4F08BD138fdd</t>
  </si>
  <si>
    <t>Gallagher, Short and Murray</t>
  </si>
  <si>
    <t>Nathanielview</t>
  </si>
  <si>
    <t>(196)130-5995x0361</t>
  </si>
  <si>
    <t>hpadilla@jimenez-pennington.com</t>
  </si>
  <si>
    <t>f3DdA75acdB6604</t>
  </si>
  <si>
    <t>Horne, Rocha and Dean</t>
  </si>
  <si>
    <t>Lake Isabellatown</t>
  </si>
  <si>
    <t>cobblevi@may.com</t>
  </si>
  <si>
    <t>BE28f7d82E3D2f6</t>
  </si>
  <si>
    <t>Patrick-Everett</t>
  </si>
  <si>
    <t>South Jason</t>
  </si>
  <si>
    <t>849.938.2779x523</t>
  </si>
  <si>
    <t>guerreroariana@page.com</t>
  </si>
  <si>
    <t>d27FDD64f9118D7</t>
  </si>
  <si>
    <t>Boyer, Black and Hurst</t>
  </si>
  <si>
    <t>001-946-569-0877</t>
  </si>
  <si>
    <t>emmaburgess@arellano.info</t>
  </si>
  <si>
    <t>e70bB24b8e5a1Fa</t>
  </si>
  <si>
    <t>Westport</t>
  </si>
  <si>
    <t>bcurry@mata.com</t>
  </si>
  <si>
    <t>698bf8150fa8bB0</t>
  </si>
  <si>
    <t>Colon, Barber and Heath</t>
  </si>
  <si>
    <t>Port Logan</t>
  </si>
  <si>
    <t>139-495-3709</t>
  </si>
  <si>
    <t>ricky49@proctor-michael.com</t>
  </si>
  <si>
    <t>F77cFA7EA4cdCda</t>
  </si>
  <si>
    <t>Palmer, Whitney and Singh</t>
  </si>
  <si>
    <t>West Troy</t>
  </si>
  <si>
    <t>001-210-643-5045</t>
  </si>
  <si>
    <t>fboone@kidd.info</t>
  </si>
  <si>
    <t>D595CA58d2Dffd9</t>
  </si>
  <si>
    <t>House LLC</t>
  </si>
  <si>
    <t>+1-625-902-7596x8702</t>
  </si>
  <si>
    <t>bpotts@bass.biz</t>
  </si>
  <si>
    <t>AdC7500D49ba4aD</t>
  </si>
  <si>
    <t>Bell, Chang and Newton</t>
  </si>
  <si>
    <t>New Angel</t>
  </si>
  <si>
    <t>768.144.4695</t>
  </si>
  <si>
    <t>brucehayden@anthony.org</t>
  </si>
  <si>
    <t>A5Ff9F7a17c0d0c</t>
  </si>
  <si>
    <t>Greene-Rubio</t>
  </si>
  <si>
    <t>West Adrienne</t>
  </si>
  <si>
    <t>+1-340-339-7433x63285</t>
  </si>
  <si>
    <t>dianarichmond@mercado.com</t>
  </si>
  <si>
    <t>E4B6Ba2F9b8358D</t>
  </si>
  <si>
    <t>Sexton, Krueger and Levy</t>
  </si>
  <si>
    <t>(624)273-9813x89833</t>
  </si>
  <si>
    <t>franciscovargas@wilkerson-ryan.biz</t>
  </si>
  <si>
    <t>F39ACE0Bb7ADE71</t>
  </si>
  <si>
    <t>Olson, Le and Barnes</t>
  </si>
  <si>
    <t>+1-364-543-5546x8829</t>
  </si>
  <si>
    <t>arielhorne@madden.com</t>
  </si>
  <si>
    <t>96c245947B25bBF</t>
  </si>
  <si>
    <t>Baldwin-Massey</t>
  </si>
  <si>
    <t>East Jonathon</t>
  </si>
  <si>
    <t>001-092-952-8375</t>
  </si>
  <si>
    <t>peter77@mcneil-ballard.com</t>
  </si>
  <si>
    <t>aB2AbD6FB3E8A68</t>
  </si>
  <si>
    <t>Branch-Reid</t>
  </si>
  <si>
    <t>New Catherine</t>
  </si>
  <si>
    <t>001-023-249-6424x271</t>
  </si>
  <si>
    <t>gail17@davies.net</t>
  </si>
  <si>
    <t>fCfB6D7d0AcAe07</t>
  </si>
  <si>
    <t>Mora-Ponce</t>
  </si>
  <si>
    <t>Kerrfort</t>
  </si>
  <si>
    <t>(071)043-5772x955</t>
  </si>
  <si>
    <t>srosario@mendoza.com</t>
  </si>
  <si>
    <t>f6a7DDEcFc41D9F</t>
  </si>
  <si>
    <t>Williamson, Rivera and Serrano</t>
  </si>
  <si>
    <t>Port Sergiostad</t>
  </si>
  <si>
    <t>+1-813-653-0361x92523</t>
  </si>
  <si>
    <t>gpayne@davila.biz</t>
  </si>
  <si>
    <t>0948C4Bcbf6cE5D</t>
  </si>
  <si>
    <t>Sims, Mooney and Harvey</t>
  </si>
  <si>
    <t>Port Angel</t>
  </si>
  <si>
    <t>950-629-3049x159</t>
  </si>
  <si>
    <t>omar95@gallagher-harding.com</t>
  </si>
  <si>
    <t>c336ad8Da8DfA58</t>
  </si>
  <si>
    <t>West Edgarville</t>
  </si>
  <si>
    <t>(236)244-4248x091</t>
  </si>
  <si>
    <t>shannonsaunders@bullock.biz</t>
  </si>
  <si>
    <t>99D8168D875b1de</t>
  </si>
  <si>
    <t>Rangel-Cardenas</t>
  </si>
  <si>
    <t>Lake Chasemouth</t>
  </si>
  <si>
    <t>135.183.3135x12082</t>
  </si>
  <si>
    <t>phyllisgreene@norris.com</t>
  </si>
  <si>
    <t>a467BebB5becedf</t>
  </si>
  <si>
    <t>Franklin, Holder and Bauer</t>
  </si>
  <si>
    <t>308.751.2134</t>
  </si>
  <si>
    <t>jburns@schwartz.com</t>
  </si>
  <si>
    <t>6FDAFfe21e13a76</t>
  </si>
  <si>
    <t>Nelson, Levy and Cowan</t>
  </si>
  <si>
    <t>Allisonhaven</t>
  </si>
  <si>
    <t>+1-315-058-4689x84070</t>
  </si>
  <si>
    <t>malvarez@joyce.com</t>
  </si>
  <si>
    <t>5FfDcedF910Ae6c</t>
  </si>
  <si>
    <t>Zhang, Vargas and Perez</t>
  </si>
  <si>
    <t>Caitlynshire</t>
  </si>
  <si>
    <t>001-766-671-5068x90199</t>
  </si>
  <si>
    <t>judithhuffman@johnson.info</t>
  </si>
  <si>
    <t>6DcEF52b5015c13</t>
  </si>
  <si>
    <t>Onealburgh</t>
  </si>
  <si>
    <t>arodgers@hurst.com</t>
  </si>
  <si>
    <t>Bc55FdEfbA14Bb1</t>
  </si>
  <si>
    <t>Roth-Mason</t>
  </si>
  <si>
    <t>North Sandra</t>
  </si>
  <si>
    <t>+1-532-872-6395x38627</t>
  </si>
  <si>
    <t>lydiabeard@mcbride.info</t>
  </si>
  <si>
    <t>ceC9bdCD51FD9DE</t>
  </si>
  <si>
    <t>Mathews Ltd</t>
  </si>
  <si>
    <t>296-613-0392x49787</t>
  </si>
  <si>
    <t>townsendriley@zavala.info</t>
  </si>
  <si>
    <t>21f1aeDe747f8Cc</t>
  </si>
  <si>
    <t>Fernandez PLC</t>
  </si>
  <si>
    <t>East Normastad</t>
  </si>
  <si>
    <t>+1-539-454-6922x7343</t>
  </si>
  <si>
    <t>dustinmelendez@haynes.com</t>
  </si>
  <si>
    <t>F3DcCA3FBEd02b6</t>
  </si>
  <si>
    <t>Roth, Arroyo and Castillo</t>
  </si>
  <si>
    <t>Normanshire</t>
  </si>
  <si>
    <t>(097)647-1505x923</t>
  </si>
  <si>
    <t>vanessa32@nash.net</t>
  </si>
  <si>
    <t>7873aba95C4D9b3</t>
  </si>
  <si>
    <t>Summers-Mckenzie</t>
  </si>
  <si>
    <t>West Evanmouth</t>
  </si>
  <si>
    <t>468-760-3063x6468</t>
  </si>
  <si>
    <t>connorhenderson@ramirez.com</t>
  </si>
  <si>
    <t>31c22fb519Cc242</t>
  </si>
  <si>
    <t>Mann-Wood</t>
  </si>
  <si>
    <t>North Robertoview</t>
  </si>
  <si>
    <t>(184)532-2411x55192</t>
  </si>
  <si>
    <t>summerssabrina@chase.org</t>
  </si>
  <si>
    <t>Cfae4c9BA4B6cE4</t>
  </si>
  <si>
    <t>Pena and Sons</t>
  </si>
  <si>
    <t>Lake Nichole</t>
  </si>
  <si>
    <t>+1-122-890-3560x082</t>
  </si>
  <si>
    <t>tromero@odonnell.com</t>
  </si>
  <si>
    <t>5Cd2A7c1128D511</t>
  </si>
  <si>
    <t>Ward-Ferrell</t>
  </si>
  <si>
    <t>Franciscomouth</t>
  </si>
  <si>
    <t>369.222.9622</t>
  </si>
  <si>
    <t>sue06@cervantes-jennings.com</t>
  </si>
  <si>
    <t>94AaE63Dc0ba5CF</t>
  </si>
  <si>
    <t>Norman-Ramirez</t>
  </si>
  <si>
    <t>(174)432-1949x06184</t>
  </si>
  <si>
    <t>yvonne20@nelson.com</t>
  </si>
  <si>
    <t>Cc69A154c8EDAa3</t>
  </si>
  <si>
    <t>Frazier-Peters</t>
  </si>
  <si>
    <t>Averyville</t>
  </si>
  <si>
    <t>+1-653-583-4993x0746</t>
  </si>
  <si>
    <t>harpermarvin@browning.com</t>
  </si>
  <si>
    <t>f2e43aD5BdDE7eB</t>
  </si>
  <si>
    <t>Love-Mosley</t>
  </si>
  <si>
    <t>East Franciscofurt</t>
  </si>
  <si>
    <t>carolyn38@jimenez.com</t>
  </si>
  <si>
    <t>9EceBAe59259891</t>
  </si>
  <si>
    <t>Morrow, Watts and Benton</t>
  </si>
  <si>
    <t>Andrewchester</t>
  </si>
  <si>
    <t>kaitlyn22@wheeler.net</t>
  </si>
  <si>
    <t>71a78adCFDC23bE</t>
  </si>
  <si>
    <t>Herman-Watts</t>
  </si>
  <si>
    <t>Geoffreystad</t>
  </si>
  <si>
    <t>001-211-043-3552</t>
  </si>
  <si>
    <t>bradflowers@harvey-mahoney.info</t>
  </si>
  <si>
    <t>AcB32b621dBDC09</t>
  </si>
  <si>
    <t>Gardner, Gilmore and Butler</t>
  </si>
  <si>
    <t>001-637-510-7065x4620</t>
  </si>
  <si>
    <t>bbowman@stanton-curtis.com</t>
  </si>
  <si>
    <t>dbD9DBe3fCdd073</t>
  </si>
  <si>
    <t>Benitez, Malone and Zhang</t>
  </si>
  <si>
    <t>Copelandside</t>
  </si>
  <si>
    <t>(822)180-8218</t>
  </si>
  <si>
    <t>claycarla@mcclure.net</t>
  </si>
  <si>
    <t>8D72B3c4472A3Bd</t>
  </si>
  <si>
    <t>Orr, Massey and Barrett</t>
  </si>
  <si>
    <t>Palmerport</t>
  </si>
  <si>
    <t>825.314.5321</t>
  </si>
  <si>
    <t>villanuevaalec@whitaker.biz</t>
  </si>
  <si>
    <t>4b8BfCd1cf834F2</t>
  </si>
  <si>
    <t>Nunez, Weeks and Ingram</t>
  </si>
  <si>
    <t>New Jorge</t>
  </si>
  <si>
    <t>001-958-462-0151x591</t>
  </si>
  <si>
    <t>rasmussenjeremiah@huber-mccullough.org</t>
  </si>
  <si>
    <t>d036430022a53eF</t>
  </si>
  <si>
    <t>Rich, Weber and Burke</t>
  </si>
  <si>
    <t>Erikstad</t>
  </si>
  <si>
    <t>(830)206-9085x623</t>
  </si>
  <si>
    <t>salazarnatalie@roach.com</t>
  </si>
  <si>
    <t>846bC7DF25683E6</t>
  </si>
  <si>
    <t>Luna-Moses</t>
  </si>
  <si>
    <t>emily15@rice-elliott.net</t>
  </si>
  <si>
    <t>faE37c4DB5ecEbF</t>
  </si>
  <si>
    <t>Mooney Inc</t>
  </si>
  <si>
    <t>Lake Tammiebury</t>
  </si>
  <si>
    <t>+1-643-532-6073x175</t>
  </si>
  <si>
    <t>buckleydominic@hampton.com</t>
  </si>
  <si>
    <t>E9e3d4Af21f2A0A</t>
  </si>
  <si>
    <t>Chung and Sons</t>
  </si>
  <si>
    <t>Lindsaymouth</t>
  </si>
  <si>
    <t>353-275-4274x04209</t>
  </si>
  <si>
    <t>ebridges@ho.biz</t>
  </si>
  <si>
    <t>136bEeF9fCF1E7C</t>
  </si>
  <si>
    <t>Fisher, Peters and Gordon</t>
  </si>
  <si>
    <t>Port Kristiechester</t>
  </si>
  <si>
    <t>(733)873-0304x551</t>
  </si>
  <si>
    <t>faithpark@baird.org</t>
  </si>
  <si>
    <t>B25B0d4Fe18aBaF</t>
  </si>
  <si>
    <t>Montes Inc</t>
  </si>
  <si>
    <t>North Rebecca</t>
  </si>
  <si>
    <t>556.816.2235</t>
  </si>
  <si>
    <t>knightclaudia@mcgee-carr.net</t>
  </si>
  <si>
    <t>973cb7366f4Fc3b</t>
  </si>
  <si>
    <t>Arias-Simon</t>
  </si>
  <si>
    <t>East Laurie</t>
  </si>
  <si>
    <t>(622)099-2914</t>
  </si>
  <si>
    <t>hillfrank@cole.com</t>
  </si>
  <si>
    <t>4E7Be70DAB6Ffd0</t>
  </si>
  <si>
    <t>Sparks, Anderson and Moss</t>
  </si>
  <si>
    <t>New Mariahview</t>
  </si>
  <si>
    <t>(666)582-3953x01200</t>
  </si>
  <si>
    <t>cameronregina@velazquez.com</t>
  </si>
  <si>
    <t>B152EC6d833Fbb8</t>
  </si>
  <si>
    <t>New Jeremiah</t>
  </si>
  <si>
    <t>(400)449-9913</t>
  </si>
  <si>
    <t>ubradford@torres-mercado.com</t>
  </si>
  <si>
    <t>90c3ad6B13Fb942</t>
  </si>
  <si>
    <t>Olson-Hoffman</t>
  </si>
  <si>
    <t>476-381-7430x785</t>
  </si>
  <si>
    <t>jobullock@avila.com</t>
  </si>
  <si>
    <t>934fff74a9Fc9Cf</t>
  </si>
  <si>
    <t>Raymond-Joyce</t>
  </si>
  <si>
    <t>South Kelseyton</t>
  </si>
  <si>
    <t>hodgeroberta@mcdonald.com</t>
  </si>
  <si>
    <t>A5cc2AaDE3A92fb</t>
  </si>
  <si>
    <t>Dickerson, Cook and Kelley</t>
  </si>
  <si>
    <t>East Tom</t>
  </si>
  <si>
    <t>337.642.2902</t>
  </si>
  <si>
    <t>erinshannon@vance-kaiser.com</t>
  </si>
  <si>
    <t>aFeDEcB7a57cC5E</t>
  </si>
  <si>
    <t>North Casey</t>
  </si>
  <si>
    <t>815-607-1889</t>
  </si>
  <si>
    <t>fbenitez@reynolds.com</t>
  </si>
  <si>
    <t>D36DEE5D1Bcb9ae</t>
  </si>
  <si>
    <t>Forbes-Pollard</t>
  </si>
  <si>
    <t>Carlland</t>
  </si>
  <si>
    <t>+1-516-165-6317x0239</t>
  </si>
  <si>
    <t>qwarner@gill.info</t>
  </si>
  <si>
    <t>7c69DFcB7dBcd6f</t>
  </si>
  <si>
    <t>Gross, Miranda and Logan</t>
  </si>
  <si>
    <t>Boylefurt</t>
  </si>
  <si>
    <t>312.024.1752x864</t>
  </si>
  <si>
    <t>katelyn69@norton-singleton.com</t>
  </si>
  <si>
    <t>4dD7aACff5a1E04</t>
  </si>
  <si>
    <t>Weeks Group</t>
  </si>
  <si>
    <t>New Alexa</t>
  </si>
  <si>
    <t>320-583-8809</t>
  </si>
  <si>
    <t>craig60@barnett.biz</t>
  </si>
  <si>
    <t>6Fb7235659198CA</t>
  </si>
  <si>
    <t>Stark, Fuentes and Bowman</t>
  </si>
  <si>
    <t>Brooksside</t>
  </si>
  <si>
    <t>+1-152-741-4962x8751</t>
  </si>
  <si>
    <t>travis78@hart.com</t>
  </si>
  <si>
    <t>DbE06ca1BF426bb</t>
  </si>
  <si>
    <t>Frazier LLC</t>
  </si>
  <si>
    <t>Mercadoberg</t>
  </si>
  <si>
    <t>phyllis50@padilla.com</t>
  </si>
  <si>
    <t>13f0A5E609fa6D0</t>
  </si>
  <si>
    <t>Petty, Montes and Ramos</t>
  </si>
  <si>
    <t>Ericksonstad</t>
  </si>
  <si>
    <t>398-120-7618</t>
  </si>
  <si>
    <t>mollyholmes@wall.info</t>
  </si>
  <si>
    <t>93344fC5a123DA4</t>
  </si>
  <si>
    <t>Joseph, Lowe and Wilson</t>
  </si>
  <si>
    <t>North Racheltown</t>
  </si>
  <si>
    <t>(242)517-7147x86318</t>
  </si>
  <si>
    <t>grahambethany@cochran-sexton.com</t>
  </si>
  <si>
    <t>Bc038b4f5831d4c</t>
  </si>
  <si>
    <t>Patel, Zamora and Choi</t>
  </si>
  <si>
    <t>New Marcton</t>
  </si>
  <si>
    <t>960-906-0763x75895</t>
  </si>
  <si>
    <t>sallywu@everett.com</t>
  </si>
  <si>
    <t>c2dA138cC8a2b89</t>
  </si>
  <si>
    <t>Briggston</t>
  </si>
  <si>
    <t>578-359-1494x8859</t>
  </si>
  <si>
    <t>qcarroll@hardin-knox.com</t>
  </si>
  <si>
    <t>bcaA7Bc3cCBCAFE</t>
  </si>
  <si>
    <t>Cherry-Henderson</t>
  </si>
  <si>
    <t>Theodorefort</t>
  </si>
  <si>
    <t>498.145.9120</t>
  </si>
  <si>
    <t>branchdawn@archer.com</t>
  </si>
  <si>
    <t>DFEeE37Cebae15B</t>
  </si>
  <si>
    <t>Branchbury</t>
  </si>
  <si>
    <t>001-681-982-1756</t>
  </si>
  <si>
    <t>stewarteugene@gentry-horne.com</t>
  </si>
  <si>
    <t>147ea12Fbac36F4</t>
  </si>
  <si>
    <t>Day, Prince and Petersen</t>
  </si>
  <si>
    <t>(131)893-8633</t>
  </si>
  <si>
    <t>msantos@owens-reid.org</t>
  </si>
  <si>
    <t>CAbcF4c6fE2cEf2</t>
  </si>
  <si>
    <t>Lynch LLC</t>
  </si>
  <si>
    <t>219-477-1573</t>
  </si>
  <si>
    <t>lisamurray@dickson.com</t>
  </si>
  <si>
    <t>578B08Ff2feeE0e</t>
  </si>
  <si>
    <t>Lowery, Bray and Adkins</t>
  </si>
  <si>
    <t>Nicoleshire</t>
  </si>
  <si>
    <t>423.451.4105</t>
  </si>
  <si>
    <t>mcdonaldherbert@griffith-castillo.biz</t>
  </si>
  <si>
    <t>d5d3Ecb7cEADA2a</t>
  </si>
  <si>
    <t>Hayes-Santiago</t>
  </si>
  <si>
    <t>Lake Glenn</t>
  </si>
  <si>
    <t>158-136-5092</t>
  </si>
  <si>
    <t>swansonkelsey@mahoney-ryan.com</t>
  </si>
  <si>
    <t>31F579d9ACB8cEE</t>
  </si>
  <si>
    <t>Erickson LLC</t>
  </si>
  <si>
    <t>South Lonnie</t>
  </si>
  <si>
    <t>001-871-531-7752x721</t>
  </si>
  <si>
    <t>haasgrant@duncan.net</t>
  </si>
  <si>
    <t>1f1Ef6dc307B1E4</t>
  </si>
  <si>
    <t>Levy-Downs</t>
  </si>
  <si>
    <t>Conleyhaven</t>
  </si>
  <si>
    <t>281-635-0746x0114</t>
  </si>
  <si>
    <t>edavila@rosario.org</t>
  </si>
  <si>
    <t>c88dBd6DD2dE58D</t>
  </si>
  <si>
    <t>Durham-Hess</t>
  </si>
  <si>
    <t>Hartmanport</t>
  </si>
  <si>
    <t>956-045-1315</t>
  </si>
  <si>
    <t>deanna41@shea-newton.org</t>
  </si>
  <si>
    <t>8cbDABC6BCC2CC2</t>
  </si>
  <si>
    <t>Harrington Ltd</t>
  </si>
  <si>
    <t>Kristaborough</t>
  </si>
  <si>
    <t>(500)218-4362</t>
  </si>
  <si>
    <t>erussell@huerta.org</t>
  </si>
  <si>
    <t>35d2eA95BC498F8</t>
  </si>
  <si>
    <t>Ayala-Fischer</t>
  </si>
  <si>
    <t>Port Christy</t>
  </si>
  <si>
    <t>001-368-075-3960x297</t>
  </si>
  <si>
    <t>uwalton@kidd.biz</t>
  </si>
  <si>
    <t>0A82fBdA1d0FCeE</t>
  </si>
  <si>
    <t>Mcintosh-Fisher</t>
  </si>
  <si>
    <t>Schultzberg</t>
  </si>
  <si>
    <t>434-232-4441</t>
  </si>
  <si>
    <t>darrell42@mack.com</t>
  </si>
  <si>
    <t>4C86A6D5Ad98bb9</t>
  </si>
  <si>
    <t>Keith and Sons</t>
  </si>
  <si>
    <t>Laneville</t>
  </si>
  <si>
    <t>sgregory@whitney.com</t>
  </si>
  <si>
    <t>f18F4A8fbb8fFD9</t>
  </si>
  <si>
    <t>Strickland, Vang and Hatfield</t>
  </si>
  <si>
    <t>New Sue</t>
  </si>
  <si>
    <t>280-429-6019x477</t>
  </si>
  <si>
    <t>haydenwilkerson@ray-kane.com</t>
  </si>
  <si>
    <t>ACeAfabA16BDEC1</t>
  </si>
  <si>
    <t>Cobb, Kline and Castaneda</t>
  </si>
  <si>
    <t>Mollyville</t>
  </si>
  <si>
    <t>001-232-407-3571x42767</t>
  </si>
  <si>
    <t>mcphersonkrista@chavez.com</t>
  </si>
  <si>
    <t>48C91ABB48c74eF</t>
  </si>
  <si>
    <t>Carrillo PLC</t>
  </si>
  <si>
    <t>Farleyberg</t>
  </si>
  <si>
    <t>554-641-3220</t>
  </si>
  <si>
    <t>oblake@ramos.net</t>
  </si>
  <si>
    <t>E495619Ee377dce</t>
  </si>
  <si>
    <t>Nash, Haley and Watkins</t>
  </si>
  <si>
    <t>Lucasstad</t>
  </si>
  <si>
    <t>001-279-844-7636x762</t>
  </si>
  <si>
    <t>gnixon@clark.com</t>
  </si>
  <si>
    <t>cf70Ee295Fce5aa</t>
  </si>
  <si>
    <t>Alexander-Fry</t>
  </si>
  <si>
    <t>060.109.1905x5514</t>
  </si>
  <si>
    <t>qhancock@hawkins-reynolds.com</t>
  </si>
  <si>
    <t>F488BB88Df10aed</t>
  </si>
  <si>
    <t>Schwartz, Fletcher and Mcfarland</t>
  </si>
  <si>
    <t>Patriciaport</t>
  </si>
  <si>
    <t>oscar23@zavala.biz</t>
  </si>
  <si>
    <t>cF26cCebE33c5E5</t>
  </si>
  <si>
    <t>Holmes-Burns</t>
  </si>
  <si>
    <t>Kelleyborough</t>
  </si>
  <si>
    <t>629-120-4431x598</t>
  </si>
  <si>
    <t>bradysaunders@mcdaniel-dixon.info</t>
  </si>
  <si>
    <t>f80b8038baa9De3</t>
  </si>
  <si>
    <t>Duaneton</t>
  </si>
  <si>
    <t>(541)002-1423x916</t>
  </si>
  <si>
    <t>hannahrobertson@leon-larsen.com</t>
  </si>
  <si>
    <t>1e36285cf46bC5f</t>
  </si>
  <si>
    <t>Orozco-Miles</t>
  </si>
  <si>
    <t>Natashaview</t>
  </si>
  <si>
    <t>+1-983-996-0800x506</t>
  </si>
  <si>
    <t>betty51@johns.com</t>
  </si>
  <si>
    <t>7dA0735F026Fa62</t>
  </si>
  <si>
    <t>Turner LLC</t>
  </si>
  <si>
    <t>Port Sandy</t>
  </si>
  <si>
    <t>(707)101-0650</t>
  </si>
  <si>
    <t>nicholasmills@davis.net</t>
  </si>
  <si>
    <t>cA9Ffb8B1Db54dE</t>
  </si>
  <si>
    <t>Spears Group</t>
  </si>
  <si>
    <t>Hermanberg</t>
  </si>
  <si>
    <t>brandy28@foster.net</t>
  </si>
  <si>
    <t>5E7e1AeBC968a7C</t>
  </si>
  <si>
    <t>Durham PLC</t>
  </si>
  <si>
    <t>Kaitlynville</t>
  </si>
  <si>
    <t>001-725-338-3759x6032</t>
  </si>
  <si>
    <t>zmorgan@pineda.org</t>
  </si>
  <si>
    <t>dA3aA61102cF1ce</t>
  </si>
  <si>
    <t>Norman-Combs</t>
  </si>
  <si>
    <t>East Angelahaven</t>
  </si>
  <si>
    <t>+1-825-555-2211x318</t>
  </si>
  <si>
    <t>brett64@sampson.org</t>
  </si>
  <si>
    <t>EAF26EBADD8bc90</t>
  </si>
  <si>
    <t>Castillo PLC</t>
  </si>
  <si>
    <t>001-725-591-2817x963</t>
  </si>
  <si>
    <t>rayralph@french-duke.com</t>
  </si>
  <si>
    <t>2B55032DDAbCAbe</t>
  </si>
  <si>
    <t>Greene-Santiago</t>
  </si>
  <si>
    <t>hbarker@gray.com</t>
  </si>
  <si>
    <t>f20a7dcbD2AF1F6</t>
  </si>
  <si>
    <t>Lindsey, Simmons and Ponce</t>
  </si>
  <si>
    <t>Kerrburgh</t>
  </si>
  <si>
    <t>bglover@mcdonald.org</t>
  </si>
  <si>
    <t>47d35349E691a5F</t>
  </si>
  <si>
    <t>Gregory Inc</t>
  </si>
  <si>
    <t>(665)501-9229x8851</t>
  </si>
  <si>
    <t>emilygarner@wiley.net</t>
  </si>
  <si>
    <t>29c9B7F94B6e2Ac</t>
  </si>
  <si>
    <t>Poole-Kerr</t>
  </si>
  <si>
    <t>South Bruce</t>
  </si>
  <si>
    <t>788.124.1301x98543</t>
  </si>
  <si>
    <t>harold22@sullivan.com</t>
  </si>
  <si>
    <t>0cdF52f8f390C97</t>
  </si>
  <si>
    <t>carpentergerald@hunter.biz</t>
  </si>
  <si>
    <t>073E46f4aea94E3</t>
  </si>
  <si>
    <t>Mcguire, Stuart and Mccann</t>
  </si>
  <si>
    <t>Shahview</t>
  </si>
  <si>
    <t>709.940.8025x638</t>
  </si>
  <si>
    <t>igarrison@bennett-gomez.net</t>
  </si>
  <si>
    <t>Bc51d7aaab87666</t>
  </si>
  <si>
    <t>Decker Ltd</t>
  </si>
  <si>
    <t>478.831.3922x02431</t>
  </si>
  <si>
    <t>hardinglance@carrillo.com</t>
  </si>
  <si>
    <t>e5EAe57cCcC2b2f</t>
  </si>
  <si>
    <t>Walton-Stark</t>
  </si>
  <si>
    <t>parker65@marsh.com</t>
  </si>
  <si>
    <t>E53eB2fcFdABc2d</t>
  </si>
  <si>
    <t>Larsen-Mays</t>
  </si>
  <si>
    <t>Port Nicholasshire</t>
  </si>
  <si>
    <t>+1-988-016-7404x553</t>
  </si>
  <si>
    <t>bernardlynn@manning-perez.net</t>
  </si>
  <si>
    <t>dbfE3e0b7dcC3AE</t>
  </si>
  <si>
    <t>West Karl</t>
  </si>
  <si>
    <t>veronica47@glass-stuart.com</t>
  </si>
  <si>
    <t>bA6dAf3E4eCcD3F</t>
  </si>
  <si>
    <t>Gamble-Mathews</t>
  </si>
  <si>
    <t>Lunaberg</t>
  </si>
  <si>
    <t>(262)644-5494</t>
  </si>
  <si>
    <t>zhooper@buckley.biz</t>
  </si>
  <si>
    <t>DF8dE20Ee5Ab918</t>
  </si>
  <si>
    <t>Henry-Wilson</t>
  </si>
  <si>
    <t>New Jennifer</t>
  </si>
  <si>
    <t>(082)796-4011</t>
  </si>
  <si>
    <t>jermaine30@long-bryant.com</t>
  </si>
  <si>
    <t>7De1dceEe0c1cD9</t>
  </si>
  <si>
    <t>Norris-Mahoney</t>
  </si>
  <si>
    <t>South Jermaine</t>
  </si>
  <si>
    <t>(040)344-6446</t>
  </si>
  <si>
    <t>whitneyclifford@costa-black.info</t>
  </si>
  <si>
    <t>7d23AeaedBEbbDF</t>
  </si>
  <si>
    <t>Choi-Kline</t>
  </si>
  <si>
    <t>Lake Cheyenne</t>
  </si>
  <si>
    <t>986-802-9508x19430</t>
  </si>
  <si>
    <t>carlhess@cole-todd.com</t>
  </si>
  <si>
    <t>74B1Ba10d79dDbe</t>
  </si>
  <si>
    <t>Thomas-Chandler</t>
  </si>
  <si>
    <t>Dennisport</t>
  </si>
  <si>
    <t>998.310.9489x438</t>
  </si>
  <si>
    <t>knicholson@berger.info</t>
  </si>
  <si>
    <t>56124Dc5553DDc0</t>
  </si>
  <si>
    <t>Knox-Cooper</t>
  </si>
  <si>
    <t>Port Savannahview</t>
  </si>
  <si>
    <t>ralphperez@blake.com</t>
  </si>
  <si>
    <t>f4aD7548C1c3C9C</t>
  </si>
  <si>
    <t>Paul-Reilly</t>
  </si>
  <si>
    <t>(557)411-6536</t>
  </si>
  <si>
    <t>bryantmelinda@leblanc.biz</t>
  </si>
  <si>
    <t>a4E042a4C2B9B3c</t>
  </si>
  <si>
    <t>Bray, Bradford and Hart</t>
  </si>
  <si>
    <t>New Tyrone</t>
  </si>
  <si>
    <t>425-885-6023x61517</t>
  </si>
  <si>
    <t>ronnie08@oliver.com</t>
  </si>
  <si>
    <t>Bf4c5AB5F8783CD</t>
  </si>
  <si>
    <t>Esparza-Frederick</t>
  </si>
  <si>
    <t>South Victoria</t>
  </si>
  <si>
    <t>776-285-3985x123</t>
  </si>
  <si>
    <t>mmorales@prince.biz</t>
  </si>
  <si>
    <t>bAf9eFe0efA5c5d</t>
  </si>
  <si>
    <t>Hughes, Galloway and Ramsey</t>
  </si>
  <si>
    <t>North Julianside</t>
  </si>
  <si>
    <t>+1-152-162-9997x024</t>
  </si>
  <si>
    <t>ymolina@hays-villarreal.net</t>
  </si>
  <si>
    <t>BDFdFb32bced964</t>
  </si>
  <si>
    <t>Hood Group</t>
  </si>
  <si>
    <t>Randallstad</t>
  </si>
  <si>
    <t>667-792-8503x471</t>
  </si>
  <si>
    <t>wyattpatterson@kaiser-forbes.com</t>
  </si>
  <si>
    <t>ca16DafC5BF6AcE</t>
  </si>
  <si>
    <t>Padilla, Jones and Lawrence</t>
  </si>
  <si>
    <t>South Kristopher</t>
  </si>
  <si>
    <t>931.580.1662x239</t>
  </si>
  <si>
    <t>veronicamccormick@bolton-reid.com</t>
  </si>
  <si>
    <t>5EcDE0A0e5a8AC4</t>
  </si>
  <si>
    <t>Taylor-Watson</t>
  </si>
  <si>
    <t>Kaylaside</t>
  </si>
  <si>
    <t>tpeterson@wilson-fritz.info</t>
  </si>
  <si>
    <t>aa1256F2Fd46cfD</t>
  </si>
  <si>
    <t>Mays</t>
  </si>
  <si>
    <t>Willis Inc</t>
  </si>
  <si>
    <t>(756)244-2927</t>
  </si>
  <si>
    <t>paynebrent@ferguson.com</t>
  </si>
  <si>
    <t>431fcA1Bd2926f3</t>
  </si>
  <si>
    <t>Flynn, Pacheco and Bishop</t>
  </si>
  <si>
    <t>549.984.5496x0654</t>
  </si>
  <si>
    <t>trujillolouis@morris.biz</t>
  </si>
  <si>
    <t>cB6700a0aBcdDD2</t>
  </si>
  <si>
    <t>Kerr-Schaefer</t>
  </si>
  <si>
    <t>Caitlinville</t>
  </si>
  <si>
    <t>+1-827-877-7887x618</t>
  </si>
  <si>
    <t>calhounpam@mcfarland-blankenship.com</t>
  </si>
  <si>
    <t>3e61E93EE5BdA6C</t>
  </si>
  <si>
    <t>Sharp-Salazar</t>
  </si>
  <si>
    <t>Eddieton</t>
  </si>
  <si>
    <t>alejandroconley@burch.com</t>
  </si>
  <si>
    <t>ef9a2C8CA67bE8B</t>
  </si>
  <si>
    <t>Benson, Burgess and Castaneda</t>
  </si>
  <si>
    <t>Lake Shelleyfurt</t>
  </si>
  <si>
    <t>001-722-178-9867x958</t>
  </si>
  <si>
    <t>leon42@park.com</t>
  </si>
  <si>
    <t>EdBd19b2b9778dC</t>
  </si>
  <si>
    <t>Atkinson PLC</t>
  </si>
  <si>
    <t>(900)280-1457</t>
  </si>
  <si>
    <t>baxterjenna@dillon.info</t>
  </si>
  <si>
    <t>ec2Ac817AE2bC97</t>
  </si>
  <si>
    <t>Richards, Johnson and Briggs</t>
  </si>
  <si>
    <t>Crystalchester</t>
  </si>
  <si>
    <t>694.935.8037x98571</t>
  </si>
  <si>
    <t>connerjaclyn@neal.com</t>
  </si>
  <si>
    <t>9B0f8934A212c78</t>
  </si>
  <si>
    <t>Mcdowell-Davies</t>
  </si>
  <si>
    <t>West Janiceberg</t>
  </si>
  <si>
    <t>528.839.2580</t>
  </si>
  <si>
    <t>ckramer@logan-reeves.com</t>
  </si>
  <si>
    <t>75dB2BB49Ad39c9</t>
  </si>
  <si>
    <t>Duffyside</t>
  </si>
  <si>
    <t>imathis@barrera.net</t>
  </si>
  <si>
    <t>Ea7A6ebbdaDAc53</t>
  </si>
  <si>
    <t>Good, Cantu and Cunningham</t>
  </si>
  <si>
    <t>Sergiohaven</t>
  </si>
  <si>
    <t>(225)258-2241</t>
  </si>
  <si>
    <t>wardjade@howell.com</t>
  </si>
  <si>
    <t>A3aff892cFb6AC1</t>
  </si>
  <si>
    <t>Jennings PLC</t>
  </si>
  <si>
    <t>New Chasetown</t>
  </si>
  <si>
    <t>001-907-271-7657x79526</t>
  </si>
  <si>
    <t>uboyd@burton.com</t>
  </si>
  <si>
    <t>DfBC4dFEdA8f477</t>
  </si>
  <si>
    <t>Barajas-Shea</t>
  </si>
  <si>
    <t>South Dan</t>
  </si>
  <si>
    <t>(661)344-6549x81756</t>
  </si>
  <si>
    <t>annette45@moon-gallagher.com</t>
  </si>
  <si>
    <t>6233e247F5ABd6B</t>
  </si>
  <si>
    <t>Meadows Ltd</t>
  </si>
  <si>
    <t>fterry@fernandez-mccullough.info</t>
  </si>
  <si>
    <t>b080f9aa3ABdBFE</t>
  </si>
  <si>
    <t>North Kelli</t>
  </si>
  <si>
    <t>katrinalamb@mendoza.info</t>
  </si>
  <si>
    <t>Bc02eA6FaCF7a1A</t>
  </si>
  <si>
    <t>Harrison-Short</t>
  </si>
  <si>
    <t>961.337.1211</t>
  </si>
  <si>
    <t>osbornewillie@becker.com</t>
  </si>
  <si>
    <t>c49aAEc99b4FDCb</t>
  </si>
  <si>
    <t>Guerra, Wolfe and Macias</t>
  </si>
  <si>
    <t>+1-351-373-2103x21393</t>
  </si>
  <si>
    <t>sean09@gregory-frazier.com</t>
  </si>
  <si>
    <t>610f3FAFBEd6F7a</t>
  </si>
  <si>
    <t>Conner-Lynch</t>
  </si>
  <si>
    <t>001-143-493-4059x73808</t>
  </si>
  <si>
    <t>haley46@gomez-house.info</t>
  </si>
  <si>
    <t>FaD7BcB59a69F04</t>
  </si>
  <si>
    <t>Martinez-Casey</t>
  </si>
  <si>
    <t>Dillonview</t>
  </si>
  <si>
    <t>091.366.5461</t>
  </si>
  <si>
    <t>drewknight@mckenzie.net</t>
  </si>
  <si>
    <t>0C74ff1be483b1a</t>
  </si>
  <si>
    <t>Osborne-Camacho</t>
  </si>
  <si>
    <t>Chavezbury</t>
  </si>
  <si>
    <t>714-811-3757x91728</t>
  </si>
  <si>
    <t>becky31@esparza.net</t>
  </si>
  <si>
    <t>578bff300a7Db6B</t>
  </si>
  <si>
    <t>Allen Ltd</t>
  </si>
  <si>
    <t>Port Melanie</t>
  </si>
  <si>
    <t>+1-469-898-4348x20145</t>
  </si>
  <si>
    <t>randolphpaula@richards.com</t>
  </si>
  <si>
    <t>850B5cb615e3eFF</t>
  </si>
  <si>
    <t>Dean, Wheeler and Lang</t>
  </si>
  <si>
    <t>Mandyland</t>
  </si>
  <si>
    <t>020-696-3530x3788</t>
  </si>
  <si>
    <t>glendachoi@pugh.com</t>
  </si>
  <si>
    <t>CA35Ba6BDE3ef18</t>
  </si>
  <si>
    <t>Lin, Barrera and Ortega</t>
  </si>
  <si>
    <t>234-165-0180x95290</t>
  </si>
  <si>
    <t>uvelazquez@pratt.biz</t>
  </si>
  <si>
    <t>3B18C7c824cf3BD</t>
  </si>
  <si>
    <t>Boyer PLC</t>
  </si>
  <si>
    <t>(331)208-0488</t>
  </si>
  <si>
    <t>shahnicolas@dunn.com</t>
  </si>
  <si>
    <t>9342eaC1F12a7b3</t>
  </si>
  <si>
    <t>Woodard PLC</t>
  </si>
  <si>
    <t>North Renee</t>
  </si>
  <si>
    <t>+1-887-293-2791x8914</t>
  </si>
  <si>
    <t>stokestheodore@ramirez-benitez.com</t>
  </si>
  <si>
    <t>C86D50Bb68A3F60</t>
  </si>
  <si>
    <t>Watkinston</t>
  </si>
  <si>
    <t>032.620.9353</t>
  </si>
  <si>
    <t>lorrainemclean@lane.com</t>
  </si>
  <si>
    <t>6C65495Fc344b7e</t>
  </si>
  <si>
    <t>Compton, Case and Cain</t>
  </si>
  <si>
    <t>South Timland</t>
  </si>
  <si>
    <t>486-780-3696x275</t>
  </si>
  <si>
    <t>rodney44@chase-frank.com</t>
  </si>
  <si>
    <t>3b0B5103EB8e5dF</t>
  </si>
  <si>
    <t>Washington-Ibarra</t>
  </si>
  <si>
    <t>New Shawnmouth</t>
  </si>
  <si>
    <t>001-305-222-2750</t>
  </si>
  <si>
    <t>ogalvan@perkins.com</t>
  </si>
  <si>
    <t>E81AADA7AFFD3a0</t>
  </si>
  <si>
    <t>Webster, Ross and Cherry</t>
  </si>
  <si>
    <t>Noblestad</t>
  </si>
  <si>
    <t>744-219-9442</t>
  </si>
  <si>
    <t>tamiunderwood@rios.com</t>
  </si>
  <si>
    <t>27BA6ccF0BD9233</t>
  </si>
  <si>
    <t>Bonilla and Sons</t>
  </si>
  <si>
    <t>Patelborough</t>
  </si>
  <si>
    <t>001-922-835-4371x63464</t>
  </si>
  <si>
    <t>sergio33@hicks-cantrell.com</t>
  </si>
  <si>
    <t>5b01BC6F1bDED52</t>
  </si>
  <si>
    <t>Lee Group</t>
  </si>
  <si>
    <t>Woodshaven</t>
  </si>
  <si>
    <t>243-087-3730x7253</t>
  </si>
  <si>
    <t>jack19@davidson.com</t>
  </si>
  <si>
    <t>fA6f2A6b1bc2c0B</t>
  </si>
  <si>
    <t>Mays-Murray</t>
  </si>
  <si>
    <t>Rangelview</t>
  </si>
  <si>
    <t>arianarichards@vargas-bartlett.com</t>
  </si>
  <si>
    <t>7F2f762eaafE03D</t>
  </si>
  <si>
    <t>Kristabury</t>
  </si>
  <si>
    <t>(508)055-1774</t>
  </si>
  <si>
    <t>cantumarilyn@stephenson.com</t>
  </si>
  <si>
    <t>e39ec5E5Ad26C8d</t>
  </si>
  <si>
    <t>Valentine, Church and Richardson</t>
  </si>
  <si>
    <t>859-867-1167x507</t>
  </si>
  <si>
    <t>laurendorsey@patel-mclaughlin.com</t>
  </si>
  <si>
    <t>bB3c9f8F73377A5</t>
  </si>
  <si>
    <t>East Tylerton</t>
  </si>
  <si>
    <t>(484)268-5930</t>
  </si>
  <si>
    <t>vgreen@collins.info</t>
  </si>
  <si>
    <t>6DFB7ad3Db875e5</t>
  </si>
  <si>
    <t>Luna, Wilkins and Blake</t>
  </si>
  <si>
    <t>Vaughnmouth</t>
  </si>
  <si>
    <t>001-239-937-3667x319</t>
  </si>
  <si>
    <t>frederickmaria@king-burke.com</t>
  </si>
  <si>
    <t>ccEd03246F8efF1</t>
  </si>
  <si>
    <t>Simmons PLC</t>
  </si>
  <si>
    <t>Port Morgan</t>
  </si>
  <si>
    <t>522-050-5801x35272</t>
  </si>
  <si>
    <t>cassandra80@wiley.net</t>
  </si>
  <si>
    <t>0fACd6DcC08cDAC</t>
  </si>
  <si>
    <t>(139)136-7647x015</t>
  </si>
  <si>
    <t>darrensummers@donovan.biz</t>
  </si>
  <si>
    <t>Bd8cD6A4407738f</t>
  </si>
  <si>
    <t>Weeks, Nixon and Hogan</t>
  </si>
  <si>
    <t>South Tracy</t>
  </si>
  <si>
    <t>+1-913-451-7239x5900</t>
  </si>
  <si>
    <t>penningtonloretta@riddle.com</t>
  </si>
  <si>
    <t>910dF5c39bf23cD</t>
  </si>
  <si>
    <t>Jordanbury</t>
  </si>
  <si>
    <t>968.338.6452x3032</t>
  </si>
  <si>
    <t>stacyellison@pace-poole.org</t>
  </si>
  <si>
    <t>CcbFDA3E4e4EdBe</t>
  </si>
  <si>
    <t>Mcmillan Group</t>
  </si>
  <si>
    <t>Lake Carlburgh</t>
  </si>
  <si>
    <t>001-340-240-9645x08986</t>
  </si>
  <si>
    <t>hbarron@mccarty.com</t>
  </si>
  <si>
    <t>72c2A14eC9d33a7</t>
  </si>
  <si>
    <t>Cobb-Glover</t>
  </si>
  <si>
    <t>Port Noahberg</t>
  </si>
  <si>
    <t>807-926-0168x5420</t>
  </si>
  <si>
    <t>stuarttyrone@knight.com</t>
  </si>
  <si>
    <t>bc1dECFf4Cd82fB</t>
  </si>
  <si>
    <t>Frank LLC</t>
  </si>
  <si>
    <t>Everetthaven</t>
  </si>
  <si>
    <t>031-471-9197</t>
  </si>
  <si>
    <t>nrichmond@mayo.com</t>
  </si>
  <si>
    <t>6df1fB89Dc83DF0</t>
  </si>
  <si>
    <t>Marshall-Kaufman</t>
  </si>
  <si>
    <t>South Eduardo</t>
  </si>
  <si>
    <t>(571)454-3788x68448</t>
  </si>
  <si>
    <t>lwang@ford-lang.info</t>
  </si>
  <si>
    <t>5Ffc1d1A7177cBd</t>
  </si>
  <si>
    <t>Hobbs, Bartlett and Harmon</t>
  </si>
  <si>
    <t>South Marcview</t>
  </si>
  <si>
    <t>306.059.6320x729</t>
  </si>
  <si>
    <t>fhuang@crawford-avila.com</t>
  </si>
  <si>
    <t>0c3e46aEAcBdbFE</t>
  </si>
  <si>
    <t>Bass, Hebert and Mcfarland</t>
  </si>
  <si>
    <t>Nataliebury</t>
  </si>
  <si>
    <t>001-631-221-7158x596</t>
  </si>
  <si>
    <t>keith42@acosta-wolfe.biz</t>
  </si>
  <si>
    <t>fd2cEEB0A2DAca5</t>
  </si>
  <si>
    <t>Vaughan-Luna</t>
  </si>
  <si>
    <t>South Terry</t>
  </si>
  <si>
    <t>+1-244-071-9879x65702</t>
  </si>
  <si>
    <t>padillaalec@dean-rose.com</t>
  </si>
  <si>
    <t>CE7a979fba79b49</t>
  </si>
  <si>
    <t>Dickson, Wall and Acosta</t>
  </si>
  <si>
    <t>West Marciaville</t>
  </si>
  <si>
    <t>(557)067-2738x387</t>
  </si>
  <si>
    <t>tonya48@johns-valentine.com</t>
  </si>
  <si>
    <t>abCE9Bc91ce5Fb3</t>
  </si>
  <si>
    <t>Archer, Strong and Richard</t>
  </si>
  <si>
    <t>West Charlotte</t>
  </si>
  <si>
    <t>940.427.7392x7452</t>
  </si>
  <si>
    <t>davilaariana@shields-wiley.net</t>
  </si>
  <si>
    <t>53CBD79229381df</t>
  </si>
  <si>
    <t>Irwin-Mcpherson</t>
  </si>
  <si>
    <t>South Jodymouth</t>
  </si>
  <si>
    <t>001-497-309-7032x043</t>
  </si>
  <si>
    <t>livingstonjonathan@wiley.biz</t>
  </si>
  <si>
    <t>0bD9741FFebab13</t>
  </si>
  <si>
    <t>Maddox-Mccann</t>
  </si>
  <si>
    <t>001-925-497-5965</t>
  </si>
  <si>
    <t>madison57@rubio-holden.biz</t>
  </si>
  <si>
    <t>a26711e5794EAdb</t>
  </si>
  <si>
    <t>Gutierrez, Cruz and Freeman</t>
  </si>
  <si>
    <t>Lauraberg</t>
  </si>
  <si>
    <t>975-393-0290x83245</t>
  </si>
  <si>
    <t>kara47@mcclain.net</t>
  </si>
  <si>
    <t>E2cD6c1C328e61B</t>
  </si>
  <si>
    <t>Ritter-Holt</t>
  </si>
  <si>
    <t>Port Michaelamouth</t>
  </si>
  <si>
    <t>(229)736-5499x814</t>
  </si>
  <si>
    <t>lisacalderon@pittman.com</t>
  </si>
  <si>
    <t>9Bd0A0ccF14BE5c</t>
  </si>
  <si>
    <t>Ortega-Graham</t>
  </si>
  <si>
    <t>Smallland</t>
  </si>
  <si>
    <t>+1-410-291-8441x1285</t>
  </si>
  <si>
    <t>travisrivers@singh-hobbs.net</t>
  </si>
  <si>
    <t>77e0a1AC3CE8F75</t>
  </si>
  <si>
    <t>Carlson Group</t>
  </si>
  <si>
    <t>Mckenziemouth</t>
  </si>
  <si>
    <t>374.634.7388</t>
  </si>
  <si>
    <t>freemankayla@williams.com</t>
  </si>
  <si>
    <t>0dcC6dAACc869B7</t>
  </si>
  <si>
    <t>Knox, Berry and Fuller</t>
  </si>
  <si>
    <t>Roweland</t>
  </si>
  <si>
    <t>001-353-927-4056x87809</t>
  </si>
  <si>
    <t>wendy99@boone.com</t>
  </si>
  <si>
    <t>ee6A9dd49c6B7B9</t>
  </si>
  <si>
    <t>Stark-Spencer</t>
  </si>
  <si>
    <t>Whitakerstad</t>
  </si>
  <si>
    <t>+1-960-964-2072x602</t>
  </si>
  <si>
    <t>judypollard@nielsen.com</t>
  </si>
  <si>
    <t>4366Ff34deF58f3</t>
  </si>
  <si>
    <t>Higgins-Hoffman</t>
  </si>
  <si>
    <t>376-743-6879</t>
  </si>
  <si>
    <t>bradleymiller@monroe.info</t>
  </si>
  <si>
    <t>0a7Ea8D5AB5BB0F</t>
  </si>
  <si>
    <t>South Yvonnestad</t>
  </si>
  <si>
    <t>(705)435-0872</t>
  </si>
  <si>
    <t>gbarrett@hamilton-bush.net</t>
  </si>
  <si>
    <t>a88bD7bEEcE67eB</t>
  </si>
  <si>
    <t>Wilcox-Ramirez</t>
  </si>
  <si>
    <t>Lake Alfred</t>
  </si>
  <si>
    <t>403-291-8598</t>
  </si>
  <si>
    <t>ethanduke@sims.com</t>
  </si>
  <si>
    <t>3FA568FCbfF04f5</t>
  </si>
  <si>
    <t>Boone-Rowe</t>
  </si>
  <si>
    <t>Lake Sherriberg</t>
  </si>
  <si>
    <t>233.069.6749</t>
  </si>
  <si>
    <t>alyssa83@rich.com</t>
  </si>
  <si>
    <t>fe8aBD23AD863eB</t>
  </si>
  <si>
    <t>Miles Ltd</t>
  </si>
  <si>
    <t>Rebekahtown</t>
  </si>
  <si>
    <t>099.671.2570x16105</t>
  </si>
  <si>
    <t>kclay@nielsen-gray.biz</t>
  </si>
  <si>
    <t>aB1e33EBe4Fb7ed</t>
  </si>
  <si>
    <t>Lang-Alexander</t>
  </si>
  <si>
    <t>West Philipland</t>
  </si>
  <si>
    <t>498.129.7550x047</t>
  </si>
  <si>
    <t>knapptammy@everett.org</t>
  </si>
  <si>
    <t>C16C83188B1EcfC</t>
  </si>
  <si>
    <t>Flowers</t>
  </si>
  <si>
    <t>Moses, Ashley and Kelley</t>
  </si>
  <si>
    <t>Jessebury</t>
  </si>
  <si>
    <t>140.744.4506x472</t>
  </si>
  <si>
    <t>chungcasey@pratt-glass.com</t>
  </si>
  <si>
    <t>DBc9bBe760Fe1eF</t>
  </si>
  <si>
    <t>Mills, Gray and Conley</t>
  </si>
  <si>
    <t>Port Courtney</t>
  </si>
  <si>
    <t>dianesimpson@patton-allison.com</t>
  </si>
  <si>
    <t>47Ea2Ce23A5fcA7</t>
  </si>
  <si>
    <t>Tran Ltd</t>
  </si>
  <si>
    <t>Port Paul</t>
  </si>
  <si>
    <t>(816)928-5793x555</t>
  </si>
  <si>
    <t>wigginskristie@tyler.org</t>
  </si>
  <si>
    <t>C6Ce3EcD2Ab0fee</t>
  </si>
  <si>
    <t>Fox</t>
  </si>
  <si>
    <t>Copeland, Barnett and Sims</t>
  </si>
  <si>
    <t>062.511.8768x80106</t>
  </si>
  <si>
    <t>xbyrd@freeman.org</t>
  </si>
  <si>
    <t>5eA5225D9ccAca1</t>
  </si>
  <si>
    <t>Ritter Group</t>
  </si>
  <si>
    <t>uvalenzuela@chung.com</t>
  </si>
  <si>
    <t>7FE2bDC4a7d25AF</t>
  </si>
  <si>
    <t>Landry-Cross</t>
  </si>
  <si>
    <t>West Selenafurt</t>
  </si>
  <si>
    <t>+1-797-536-7823x4448</t>
  </si>
  <si>
    <t>everettisabel@rangel.com</t>
  </si>
  <si>
    <t>EeFB6FF8ACdcB9d</t>
  </si>
  <si>
    <t>Dean Ltd</t>
  </si>
  <si>
    <t>North Jillianshire</t>
  </si>
  <si>
    <t>001-161-649-4107x75737</t>
  </si>
  <si>
    <t>dmooney@joyce.com</t>
  </si>
  <si>
    <t>6DBFC6C4F0AB0B1</t>
  </si>
  <si>
    <t>Daniels, Hickman and Duke</t>
  </si>
  <si>
    <t>001-708-693-1075x108</t>
  </si>
  <si>
    <t>psolis@adams.com</t>
  </si>
  <si>
    <t>9dBF4524Fb95bcA</t>
  </si>
  <si>
    <t>Claytonport</t>
  </si>
  <si>
    <t>(277)213-7616x89807</t>
  </si>
  <si>
    <t>luismahoney@dennis.com</t>
  </si>
  <si>
    <t>6aedC180fD7b6Eb</t>
  </si>
  <si>
    <t>Cuevas Inc</t>
  </si>
  <si>
    <t>Hartshire</t>
  </si>
  <si>
    <t>001-310-123-5233x4699</t>
  </si>
  <si>
    <t>sandra64@fox-harmon.org</t>
  </si>
  <si>
    <t>92B309e4dDdc4A9</t>
  </si>
  <si>
    <t>West-Jennings</t>
  </si>
  <si>
    <t>New Steveborough</t>
  </si>
  <si>
    <t>+1-420-810-4359x84293</t>
  </si>
  <si>
    <t>kmorrison@costa-ellis.com</t>
  </si>
  <si>
    <t>DC1f66eF7dFE39C</t>
  </si>
  <si>
    <t>Mccall, Cantu and Burke</t>
  </si>
  <si>
    <t>001-420-686-6508x61412</t>
  </si>
  <si>
    <t>bob74@hart.net</t>
  </si>
  <si>
    <t>660D2B16f85dCAe</t>
  </si>
  <si>
    <t>Vaughan Group</t>
  </si>
  <si>
    <t>(409)218-0392x3525</t>
  </si>
  <si>
    <t>dbird@robles-palmer.com</t>
  </si>
  <si>
    <t>Cd59F2dFBAd382f</t>
  </si>
  <si>
    <t>Lamb PLC</t>
  </si>
  <si>
    <t>Hornmouth</t>
  </si>
  <si>
    <t>946-294-6443x3594</t>
  </si>
  <si>
    <t>jeanette88@walters.com</t>
  </si>
  <si>
    <t>8b09D387cfcA249</t>
  </si>
  <si>
    <t>Chen-Thomas</t>
  </si>
  <si>
    <t>Gatesside</t>
  </si>
  <si>
    <t>(417)390-6854x3623</t>
  </si>
  <si>
    <t>bonnieguzman@booker.com</t>
  </si>
  <si>
    <t>C54a77E0dFBcCB9</t>
  </si>
  <si>
    <t>Wheeler LLC</t>
  </si>
  <si>
    <t>Port Lance</t>
  </si>
  <si>
    <t>692.047.1650x90600</t>
  </si>
  <si>
    <t>annacarson@herring.com</t>
  </si>
  <si>
    <t>Fc4F1beddAb81EF</t>
  </si>
  <si>
    <t>Spencer Group</t>
  </si>
  <si>
    <t>New Tami</t>
  </si>
  <si>
    <t>212.348.6751</t>
  </si>
  <si>
    <t>walter41@sullivan-leon.com</t>
  </si>
  <si>
    <t>Aab2cCE3dA4489B</t>
  </si>
  <si>
    <t>Swanson PLC</t>
  </si>
  <si>
    <t>Port Amyburgh</t>
  </si>
  <si>
    <t>+1-865-251-5710x45002</t>
  </si>
  <si>
    <t>powerscindy@chan.biz</t>
  </si>
  <si>
    <t>Cb1adf8F4D77aDf</t>
  </si>
  <si>
    <t>Gray-Walls</t>
  </si>
  <si>
    <t>868-979-0906x68940</t>
  </si>
  <si>
    <t>zshepard@french.com</t>
  </si>
  <si>
    <t>9a0fD1AB15852ab</t>
  </si>
  <si>
    <t>Rogers Group</t>
  </si>
  <si>
    <t>West Alexandriamouth</t>
  </si>
  <si>
    <t>714.342.6502x130</t>
  </si>
  <si>
    <t>joyhess@hancock.com</t>
  </si>
  <si>
    <t>19BbF2B0cc4A3f3</t>
  </si>
  <si>
    <t>Williefort</t>
  </si>
  <si>
    <t>001-995-850-5072x574</t>
  </si>
  <si>
    <t>louismalone@black.com</t>
  </si>
  <si>
    <t>3AFe816AAc6beD0</t>
  </si>
  <si>
    <t>Weiss, Gaines and Little</t>
  </si>
  <si>
    <t>Marisaberg</t>
  </si>
  <si>
    <t>(692)333-4684x7351</t>
  </si>
  <si>
    <t>michaela78@frost-campos.com</t>
  </si>
  <si>
    <t>0d49c581BaeDaf5</t>
  </si>
  <si>
    <t>Nash-Duffy</t>
  </si>
  <si>
    <t>025-971-8561</t>
  </si>
  <si>
    <t>mwallace@mckee.net</t>
  </si>
  <si>
    <t>ceeF7BC6bABaFBC</t>
  </si>
  <si>
    <t>+1-060-231-9197x7789</t>
  </si>
  <si>
    <t>christopherwise@wallace.com</t>
  </si>
  <si>
    <t>eDBe8ceFF4cd853</t>
  </si>
  <si>
    <t>Vincent-Hanson</t>
  </si>
  <si>
    <t>North Miguelville</t>
  </si>
  <si>
    <t>greggcontreras@hunt-stevenson.net</t>
  </si>
  <si>
    <t>bD6157314Fe60FF</t>
  </si>
  <si>
    <t>Leach, Cross and Douglas</t>
  </si>
  <si>
    <t>East Leemouth</t>
  </si>
  <si>
    <t>shelbypennington@holt-winters.com</t>
  </si>
  <si>
    <t>D21C7CcFD2fce41</t>
  </si>
  <si>
    <t>Shields-Meadows</t>
  </si>
  <si>
    <t>Priceland</t>
  </si>
  <si>
    <t>001-229-510-5743</t>
  </si>
  <si>
    <t>oalvarado@mooney.com</t>
  </si>
  <si>
    <t>28222e5eF08907A</t>
  </si>
  <si>
    <t>Watkins-Mathews</t>
  </si>
  <si>
    <t>001-184-488-0831x41687</t>
  </si>
  <si>
    <t>agould@joyce.info</t>
  </si>
  <si>
    <t>bE90AcEBfa4CCEc</t>
  </si>
  <si>
    <t>Cannon, Franklin and Swanson</t>
  </si>
  <si>
    <t>Morrisonmouth</t>
  </si>
  <si>
    <t>103-305-7355x300</t>
  </si>
  <si>
    <t>stricklandeugene@villarreal.com</t>
  </si>
  <si>
    <t>29299b7dcc5F2Df</t>
  </si>
  <si>
    <t>Weaver, Church and Dorsey</t>
  </si>
  <si>
    <t>New Priscillaton</t>
  </si>
  <si>
    <t>(114)405-3146x8121</t>
  </si>
  <si>
    <t>fernando52@sampson.info</t>
  </si>
  <si>
    <t>8eb7148232CE4FE</t>
  </si>
  <si>
    <t>Gibson, Cantu and Fuentes</t>
  </si>
  <si>
    <t>(741)619-2706x8521</t>
  </si>
  <si>
    <t>acostabreanna@cooley.com</t>
  </si>
  <si>
    <t>fbFCe3bEf074Ac1</t>
  </si>
  <si>
    <t>Shields-Ball</t>
  </si>
  <si>
    <t>Juliefurt</t>
  </si>
  <si>
    <t>161-501-0848x12007</t>
  </si>
  <si>
    <t>brandon00@soto.com</t>
  </si>
  <si>
    <t>DdDcEabdE9f9587</t>
  </si>
  <si>
    <t>Conrad PLC</t>
  </si>
  <si>
    <t>Christineton</t>
  </si>
  <si>
    <t>+1-780-845-0989x996</t>
  </si>
  <si>
    <t>washingtonclaudia@mcgee.net</t>
  </si>
  <si>
    <t>75BAb44deF68C0d</t>
  </si>
  <si>
    <t>Gibson PLC</t>
  </si>
  <si>
    <t>518.249.1014x108</t>
  </si>
  <si>
    <t>susan23@griffin-willis.com</t>
  </si>
  <si>
    <t>dEb38F5b228AE0e</t>
  </si>
  <si>
    <t>Schultz LLC</t>
  </si>
  <si>
    <t>Allentown</t>
  </si>
  <si>
    <t>195-025-3450x55916</t>
  </si>
  <si>
    <t>clarkegrace@lynn.com</t>
  </si>
  <si>
    <t>547e66205f945EC</t>
  </si>
  <si>
    <t>Chandler and Sons</t>
  </si>
  <si>
    <t>Hectormouth</t>
  </si>
  <si>
    <t>930-174-8807x5670</t>
  </si>
  <si>
    <t>greernorma@gregory-pearson.info</t>
  </si>
  <si>
    <t>a3aCDdFA3fbCe1c</t>
  </si>
  <si>
    <t>Frazier, Russell and Bridges</t>
  </si>
  <si>
    <t>East Jimmymouth</t>
  </si>
  <si>
    <t>+1-893-467-7354x41283</t>
  </si>
  <si>
    <t>fhammond@huynh.com</t>
  </si>
  <si>
    <t>AcD2C1Ab1C08d1A</t>
  </si>
  <si>
    <t>Chaney Group</t>
  </si>
  <si>
    <t>West Aliciaberg</t>
  </si>
  <si>
    <t>121-443-8943x245</t>
  </si>
  <si>
    <t>jholloway@stokes.biz</t>
  </si>
  <si>
    <t>bF3E6c1B3ACfbcb</t>
  </si>
  <si>
    <t>Newton Ltd</t>
  </si>
  <si>
    <t>East Mindyport</t>
  </si>
  <si>
    <t>001-567-460-6343x910</t>
  </si>
  <si>
    <t>stanleyhudson@spence.net</t>
  </si>
  <si>
    <t>9A52c5D19F0DDaf</t>
  </si>
  <si>
    <t>Robertson-Strickland</t>
  </si>
  <si>
    <t>Coreyton</t>
  </si>
  <si>
    <t>(841)976-6248</t>
  </si>
  <si>
    <t>jacquelinehogan@sanders.com</t>
  </si>
  <si>
    <t>bcCfbcB4d7E6e6c</t>
  </si>
  <si>
    <t>Brandt-Floyd</t>
  </si>
  <si>
    <t>Bergerfurt</t>
  </si>
  <si>
    <t>(419)557-9424x1562</t>
  </si>
  <si>
    <t>bradymassey@edwards.org</t>
  </si>
  <si>
    <t>0A1cBEefCC25F45</t>
  </si>
  <si>
    <t>Stanleyland</t>
  </si>
  <si>
    <t>001-772-403-1252x048</t>
  </si>
  <si>
    <t>liuchristy@alvarez.info</t>
  </si>
  <si>
    <t>3aaE3FdeE15878F</t>
  </si>
  <si>
    <t>Dillon, Henson and Herring</t>
  </si>
  <si>
    <t>North Gina</t>
  </si>
  <si>
    <t>(613)297-2142</t>
  </si>
  <si>
    <t>murphyamy@tyler.biz</t>
  </si>
  <si>
    <t>9bB8eC5BF8d309e</t>
  </si>
  <si>
    <t>Dorsey-Kelley</t>
  </si>
  <si>
    <t>Port Annaside</t>
  </si>
  <si>
    <t>138-428-8532</t>
  </si>
  <si>
    <t>cody84@watts.org</t>
  </si>
  <si>
    <t>69c0Abbba9c1CFC</t>
  </si>
  <si>
    <t>Avila-Barrera</t>
  </si>
  <si>
    <t>Jesseton</t>
  </si>
  <si>
    <t>(098)116-4019x187</t>
  </si>
  <si>
    <t>evelyn37@shah.com</t>
  </si>
  <si>
    <t>fEDE736fa595485</t>
  </si>
  <si>
    <t>Conway, Trevino and Chang</t>
  </si>
  <si>
    <t>Julieton</t>
  </si>
  <si>
    <t>(656)258-3354x881</t>
  </si>
  <si>
    <t>annettegordon@bradford-fitzgerald.com</t>
  </si>
  <si>
    <t>dc8173cF2e793Dc</t>
  </si>
  <si>
    <t>Macias, Spence and Osborn</t>
  </si>
  <si>
    <t>Wallfurt</t>
  </si>
  <si>
    <t>(209)657-6519x04728</t>
  </si>
  <si>
    <t>janet08@casey-watson.com</t>
  </si>
  <si>
    <t>f58CA7f0603F4a2</t>
  </si>
  <si>
    <t>Norman Ltd</t>
  </si>
  <si>
    <t>Port Alice</t>
  </si>
  <si>
    <t>282-566-2323x5362</t>
  </si>
  <si>
    <t>mark56@vincent.com</t>
  </si>
  <si>
    <t>9F47753B78Abdee</t>
  </si>
  <si>
    <t>Tran LLC</t>
  </si>
  <si>
    <t>New Alexfort</t>
  </si>
  <si>
    <t>403-880-1464x38205</t>
  </si>
  <si>
    <t>sonya88@pace.com</t>
  </si>
  <si>
    <t>08d66aDFB76fD38</t>
  </si>
  <si>
    <t>Hickman, Mora and Blevins</t>
  </si>
  <si>
    <t>549-338-7586</t>
  </si>
  <si>
    <t>glassjorge@knox-mendoza.info</t>
  </si>
  <si>
    <t>3C577cf9153Ab1E</t>
  </si>
  <si>
    <t>Zamora-Macdonald</t>
  </si>
  <si>
    <t>North Virginia</t>
  </si>
  <si>
    <t>249-211-7480x4082</t>
  </si>
  <si>
    <t>joanne48@todd.info</t>
  </si>
  <si>
    <t>62C55BeCc40CFcB</t>
  </si>
  <si>
    <t>Mistyfurt</t>
  </si>
  <si>
    <t>001-640-301-5218x2804</t>
  </si>
  <si>
    <t>hwebster@sharp-stuart.com</t>
  </si>
  <si>
    <t>FB06767cA80E975</t>
  </si>
  <si>
    <t>Thomas-Underwood</t>
  </si>
  <si>
    <t>South Tinaland</t>
  </si>
  <si>
    <t>001-434-070-5507x1100</t>
  </si>
  <si>
    <t>bill28@petersen.biz</t>
  </si>
  <si>
    <t>9dBCDfaFf795ba2</t>
  </si>
  <si>
    <t>Adkins and Sons</t>
  </si>
  <si>
    <t>Lake Jaredstad</t>
  </si>
  <si>
    <t>(578)532-3458</t>
  </si>
  <si>
    <t>henry04@ramirez.com</t>
  </si>
  <si>
    <t>7B1DBFaBc06d2E7</t>
  </si>
  <si>
    <t>Fischer, Melton and Riggs</t>
  </si>
  <si>
    <t>West Shelby</t>
  </si>
  <si>
    <t>253-966-2943x74221</t>
  </si>
  <si>
    <t>gregoryashley@donovan.com</t>
  </si>
  <si>
    <t>e80b20D62C0020A</t>
  </si>
  <si>
    <t>Ibarra, Fitzgerald and Stuart</t>
  </si>
  <si>
    <t>Russellmouth</t>
  </si>
  <si>
    <t>hancockbrenda@pena-barron.com</t>
  </si>
  <si>
    <t>3FBe337a3A4EBfd</t>
  </si>
  <si>
    <t>Kramer-Stuart</t>
  </si>
  <si>
    <t>Kelseyside</t>
  </si>
  <si>
    <t>+1-527-366-8460x563</t>
  </si>
  <si>
    <t>connor72@wu.biz</t>
  </si>
  <si>
    <t>Dc8B9Df5f8cEF9a</t>
  </si>
  <si>
    <t>Archer-Case</t>
  </si>
  <si>
    <t>Kleinmouth</t>
  </si>
  <si>
    <t>001-146-935-3394x50953</t>
  </si>
  <si>
    <t>andreshuang@sweeney.com</t>
  </si>
  <si>
    <t>0DCf7B1b8dAaE94</t>
  </si>
  <si>
    <t>Arellano-Vaughn</t>
  </si>
  <si>
    <t>Port Mistyport</t>
  </si>
  <si>
    <t>001-167-855-6949x65836</t>
  </si>
  <si>
    <t>francokent@dixon.com</t>
  </si>
  <si>
    <t>EE637cf10F9EE6e</t>
  </si>
  <si>
    <t>Saunders, Montoya and Walton</t>
  </si>
  <si>
    <t>Rileyton</t>
  </si>
  <si>
    <t>001-839-805-0313</t>
  </si>
  <si>
    <t>maxwellspencer@cortez.com</t>
  </si>
  <si>
    <t>0eCE6Bb48eef0fA</t>
  </si>
  <si>
    <t>South Gail</t>
  </si>
  <si>
    <t>+1-346-094-5139x23120</t>
  </si>
  <si>
    <t>nicolas50@trevino.org</t>
  </si>
  <si>
    <t>7c7E31cCEDb8ac5</t>
  </si>
  <si>
    <t>Bauer-Wise</t>
  </si>
  <si>
    <t>(331)205-1481x6267</t>
  </si>
  <si>
    <t>dtrevino@hogan.com</t>
  </si>
  <si>
    <t>6f9D7EeFbDDc0d1</t>
  </si>
  <si>
    <t>Levy-Oliver</t>
  </si>
  <si>
    <t>East Kathy</t>
  </si>
  <si>
    <t>145-183-3283x771</t>
  </si>
  <si>
    <t>peggy64@walsh-andrews.com</t>
  </si>
  <si>
    <t>8Eed1CFcE915277</t>
  </si>
  <si>
    <t>Stone Group</t>
  </si>
  <si>
    <t>West Kellymouth</t>
  </si>
  <si>
    <t>530-405-6674</t>
  </si>
  <si>
    <t>bperez@ray.com</t>
  </si>
  <si>
    <t>5C9d23EEfcF05F3</t>
  </si>
  <si>
    <t>Stafford, Gibbs and Stanton</t>
  </si>
  <si>
    <t>vaughnjade@oliver-petty.net</t>
  </si>
  <si>
    <t>D8dE8123ca5ECe6</t>
  </si>
  <si>
    <t>Schultz, Escobar and Lynn</t>
  </si>
  <si>
    <t>Port Henry</t>
  </si>
  <si>
    <t>+1-202-647-3152x26348</t>
  </si>
  <si>
    <t>spearsjillian@barrera-bass.biz</t>
  </si>
  <si>
    <t>4bb7da595370acF</t>
  </si>
  <si>
    <t>Figueroa-Finley</t>
  </si>
  <si>
    <t>North Lawrence</t>
  </si>
  <si>
    <t>001-676-546-9252x8454</t>
  </si>
  <si>
    <t>kellishaw@valenzuela-trujillo.com</t>
  </si>
  <si>
    <t>8AB0b7Df15BC4DF</t>
  </si>
  <si>
    <t>Davidson-Jordan</t>
  </si>
  <si>
    <t>Jackiehaven</t>
  </si>
  <si>
    <t>(411)351-6848</t>
  </si>
  <si>
    <t>phamsydney@ellison.com</t>
  </si>
  <si>
    <t>4F3e3c1ff2fa56D</t>
  </si>
  <si>
    <t>Gregory-Mckee</t>
  </si>
  <si>
    <t>North Kevinberg</t>
  </si>
  <si>
    <t>175-603-3323x6815</t>
  </si>
  <si>
    <t>jeff75@mccann-preston.com</t>
  </si>
  <si>
    <t>aE0CaFc86dadc22</t>
  </si>
  <si>
    <t>Mathewsshire</t>
  </si>
  <si>
    <t>+1-007-438-1718x73136</t>
  </si>
  <si>
    <t>chebert@pope-rollins.net</t>
  </si>
  <si>
    <t>dF9d4f3132Fc785</t>
  </si>
  <si>
    <t>Garner LLC</t>
  </si>
  <si>
    <t>Michaelville</t>
  </si>
  <si>
    <t>+1-904-437-5714x64398</t>
  </si>
  <si>
    <t>fredericksamantha@nixon.org</t>
  </si>
  <si>
    <t>Cb1cCdB8cc0C6CA</t>
  </si>
  <si>
    <t>Mosley, Johnson and Weeks</t>
  </si>
  <si>
    <t>Bradyfort</t>
  </si>
  <si>
    <t>001-729-803-3682x91674</t>
  </si>
  <si>
    <t>rsummers@paul.org</t>
  </si>
  <si>
    <t>A335cB00aDecAEA</t>
  </si>
  <si>
    <t>Dickerson, Mahoney and Rocha</t>
  </si>
  <si>
    <t>North Evelyn</t>
  </si>
  <si>
    <t>shaunadams@brewer.biz</t>
  </si>
  <si>
    <t>0c1b53bcFF5603c</t>
  </si>
  <si>
    <t>Rojas, Peterson and Black</t>
  </si>
  <si>
    <t>Dixonburgh</t>
  </si>
  <si>
    <t>388-818-5741x888</t>
  </si>
  <si>
    <t>mooreronnie@singleton.com</t>
  </si>
  <si>
    <t>dE41969812496bA</t>
  </si>
  <si>
    <t>Sanchez Ltd</t>
  </si>
  <si>
    <t>West Cody</t>
  </si>
  <si>
    <t>925.567.5175x24226</t>
  </si>
  <si>
    <t>ovalentine@schmidt.com</t>
  </si>
  <si>
    <t>c9CcAF9FC94Dc07</t>
  </si>
  <si>
    <t>Larson and Sons</t>
  </si>
  <si>
    <t>New Donaldberg</t>
  </si>
  <si>
    <t>001-056-906-5658x514</t>
  </si>
  <si>
    <t>alexwong@castro.com</t>
  </si>
  <si>
    <t>de8C165dcEBbdFc</t>
  </si>
  <si>
    <t>Carter Ltd</t>
  </si>
  <si>
    <t>+1-525-546-0010x717</t>
  </si>
  <si>
    <t>jorge10@maddox.biz</t>
  </si>
  <si>
    <t>ab405Bb4fccAd89</t>
  </si>
  <si>
    <t>Hamilton, Wheeler and Navarro</t>
  </si>
  <si>
    <t>Grantfort</t>
  </si>
  <si>
    <t>120-343-4348x788</t>
  </si>
  <si>
    <t>hvincent@butler-pena.info</t>
  </si>
  <si>
    <t>9699fEa7feB322d</t>
  </si>
  <si>
    <t>Allison, Norris and Roberson</t>
  </si>
  <si>
    <t>South Alexandraton</t>
  </si>
  <si>
    <t>647.789.1274</t>
  </si>
  <si>
    <t>donnadyer@bullock.info</t>
  </si>
  <si>
    <t>961cFe3BBa7eFbE</t>
  </si>
  <si>
    <t>Lake Jacobmouth</t>
  </si>
  <si>
    <t>961-336-9313x0559</t>
  </si>
  <si>
    <t>bryansharp@ferguson.com</t>
  </si>
  <si>
    <t>469B3Cc69dAd2BA</t>
  </si>
  <si>
    <t>Valenzuela, Curtis and Norman</t>
  </si>
  <si>
    <t>Noahport</t>
  </si>
  <si>
    <t>(655)232-3065</t>
  </si>
  <si>
    <t>mirandasimon@landry.biz</t>
  </si>
  <si>
    <t>b1aF5479A44e168</t>
  </si>
  <si>
    <t>Novak-Steele</t>
  </si>
  <si>
    <t>South Zoebury</t>
  </si>
  <si>
    <t>001-175-218-2438x214</t>
  </si>
  <si>
    <t>snowjim@murphy.net</t>
  </si>
  <si>
    <t>Db49f1563f0eDdC</t>
  </si>
  <si>
    <t>Serrano, Mcmillan and Hicks</t>
  </si>
  <si>
    <t>Farmerfurt</t>
  </si>
  <si>
    <t>001-243-868-0472x011</t>
  </si>
  <si>
    <t>anita21@leon.com</t>
  </si>
  <si>
    <t>b2AcD3fF071C6cb</t>
  </si>
  <si>
    <t>Normanborough</t>
  </si>
  <si>
    <t>001-142-185-2595</t>
  </si>
  <si>
    <t>galvanandrea@hester-rojas.org</t>
  </si>
  <si>
    <t>a19f7e350abECff</t>
  </si>
  <si>
    <t>Wilcox Ltd</t>
  </si>
  <si>
    <t>Lisaside</t>
  </si>
  <si>
    <t>687-171-7144x6493</t>
  </si>
  <si>
    <t>mdixon@bates.com</t>
  </si>
  <si>
    <t>75578FB58Dcfe6E</t>
  </si>
  <si>
    <t>Port Erinville</t>
  </si>
  <si>
    <t>001-429-525-8997x7292</t>
  </si>
  <si>
    <t>bethany89@hartman.com</t>
  </si>
  <si>
    <t>2ef46d7F8c9CA75</t>
  </si>
  <si>
    <t>Prince, Rasmussen and Dudley</t>
  </si>
  <si>
    <t>New Darrell</t>
  </si>
  <si>
    <t>001-588-853-6112</t>
  </si>
  <si>
    <t>jermainemorris@sheppard.com</t>
  </si>
  <si>
    <t>CF1C6b51A58C0aD</t>
  </si>
  <si>
    <t>Kaufman, Baker and Mendez</t>
  </si>
  <si>
    <t>gavinfinley@bauer.com</t>
  </si>
  <si>
    <t>c9fcEe4acE76E14</t>
  </si>
  <si>
    <t>Ware Ltd</t>
  </si>
  <si>
    <t>Chavezland</t>
  </si>
  <si>
    <t>152.277.8766</t>
  </si>
  <si>
    <t>qsmith@newton.com</t>
  </si>
  <si>
    <t>2E7b22f7456f1aE</t>
  </si>
  <si>
    <t>Calderon, Beck and Lindsey</t>
  </si>
  <si>
    <t>Alexview</t>
  </si>
  <si>
    <t>(156)077-1338x82255</t>
  </si>
  <si>
    <t>ychoi@carpenter.org</t>
  </si>
  <si>
    <t>485Ac2b777e5F7F</t>
  </si>
  <si>
    <t>Alvarado Inc</t>
  </si>
  <si>
    <t>Mikeside</t>
  </si>
  <si>
    <t>+1-714-331-2724x4280</t>
  </si>
  <si>
    <t>dhebert@chambers.com</t>
  </si>
  <si>
    <t>09CC9EbAF60F26E</t>
  </si>
  <si>
    <t>Shea, Benitez and Davies</t>
  </si>
  <si>
    <t>Kristinmouth</t>
  </si>
  <si>
    <t>+1-562-662-8749x2482</t>
  </si>
  <si>
    <t>umeza@mcbride.net</t>
  </si>
  <si>
    <t>558AbCB4eebee40</t>
  </si>
  <si>
    <t>Haney-Howell</t>
  </si>
  <si>
    <t>Michaelaview</t>
  </si>
  <si>
    <t>403.791.2311x740</t>
  </si>
  <si>
    <t>destiny69@ali-vega.com</t>
  </si>
  <si>
    <t>8cc8C8AD1E5BDa9</t>
  </si>
  <si>
    <t>Knapp Group</t>
  </si>
  <si>
    <t>hardingsamantha@hobbs.com</t>
  </si>
  <si>
    <t>b98867CF24E4085</t>
  </si>
  <si>
    <t>Nguyen, Travis and Clark</t>
  </si>
  <si>
    <t>East Shawn</t>
  </si>
  <si>
    <t>673.200.6865x9166</t>
  </si>
  <si>
    <t>iyates@colon.info</t>
  </si>
  <si>
    <t>6DfCf0BBFA5AF2A</t>
  </si>
  <si>
    <t>Cannon, Levy and Pittman</t>
  </si>
  <si>
    <t>Weberfurt</t>
  </si>
  <si>
    <t>862.600.5924x44611</t>
  </si>
  <si>
    <t>kroach@walton.biz</t>
  </si>
  <si>
    <t>eD9BaB908ba2a3b</t>
  </si>
  <si>
    <t>Sullivan, Rhodes and Walls</t>
  </si>
  <si>
    <t>Andersonmouth</t>
  </si>
  <si>
    <t>074-906-2040x7211</t>
  </si>
  <si>
    <t>vanessa53@spears.org</t>
  </si>
  <si>
    <t>eEe61564A0ab18C</t>
  </si>
  <si>
    <t>Cortez-Mcintyre</t>
  </si>
  <si>
    <t>001-669-630-9244x21229</t>
  </si>
  <si>
    <t>marc30@webb-watson.net</t>
  </si>
  <si>
    <t>18E9Bd8b3B5aA89</t>
  </si>
  <si>
    <t>330-494-9986x098</t>
  </si>
  <si>
    <t>grossnorman@li-cox.com</t>
  </si>
  <si>
    <t>477cD146B239Ff0</t>
  </si>
  <si>
    <t>East Beckyland</t>
  </si>
  <si>
    <t>023-619-7456x4466</t>
  </si>
  <si>
    <t>evelyn61@calderon.com</t>
  </si>
  <si>
    <t>d3a6c01F6E695a6</t>
  </si>
  <si>
    <t>Spencer-Buchanan</t>
  </si>
  <si>
    <t>Stacyport</t>
  </si>
  <si>
    <t>625-643-0309x6458</t>
  </si>
  <si>
    <t>gonzalesroberto@johnson.com</t>
  </si>
  <si>
    <t>fB6CF51BBe93581</t>
  </si>
  <si>
    <t>Gibbs LLC</t>
  </si>
  <si>
    <t>Bonnieburgh</t>
  </si>
  <si>
    <t>754-800-2044x1732</t>
  </si>
  <si>
    <t>kentpatton@potts.net</t>
  </si>
  <si>
    <t>7ef0FA7Ac14df95</t>
  </si>
  <si>
    <t>Sanders Group</t>
  </si>
  <si>
    <t>Dakotaside</t>
  </si>
  <si>
    <t>199-358-7192</t>
  </si>
  <si>
    <t>vaughnwalter@mercer.info</t>
  </si>
  <si>
    <t>DEf3f7De3Ca3Eb8</t>
  </si>
  <si>
    <t>Stevenson Ltd</t>
  </si>
  <si>
    <t>Zimmermanmouth</t>
  </si>
  <si>
    <t>001-320-745-1787x2420</t>
  </si>
  <si>
    <t>lindalindsey@vang.com</t>
  </si>
  <si>
    <t>d43b01c8C8cccB4</t>
  </si>
  <si>
    <t>Camacho-Brennan</t>
  </si>
  <si>
    <t>Danielleland</t>
  </si>
  <si>
    <t>(902)053-8436x474</t>
  </si>
  <si>
    <t>chelseaharris@wells-villa.biz</t>
  </si>
  <si>
    <t>ECfF5D7331DcF95</t>
  </si>
  <si>
    <t>Vincent PLC</t>
  </si>
  <si>
    <t>Orrville</t>
  </si>
  <si>
    <t>001-899-245-0700x0012</t>
  </si>
  <si>
    <t>trogers@murray.org</t>
  </si>
  <si>
    <t>AB48f4f55d93e9c</t>
  </si>
  <si>
    <t>Gonzalez-Henson</t>
  </si>
  <si>
    <t>West Todd</t>
  </si>
  <si>
    <t>+1-525-971-2588x134</t>
  </si>
  <si>
    <t>drewsilva@potter-andrade.com</t>
  </si>
  <si>
    <t>4cb9D11EFCD696D</t>
  </si>
  <si>
    <t>Atkins-Zamora</t>
  </si>
  <si>
    <t>New Ricky</t>
  </si>
  <si>
    <t>antoniovargas@franco.com</t>
  </si>
  <si>
    <t>9eF9f441eA9FD8c</t>
  </si>
  <si>
    <t>Reynolds Ltd</t>
  </si>
  <si>
    <t>North Kristenton</t>
  </si>
  <si>
    <t>976.083.8808</t>
  </si>
  <si>
    <t>eugene10@henson.com</t>
  </si>
  <si>
    <t>911CefB52A576FD</t>
  </si>
  <si>
    <t>Bridges-Mclean</t>
  </si>
  <si>
    <t>West Reginaldville</t>
  </si>
  <si>
    <t>065-439-0404</t>
  </si>
  <si>
    <t>sallyalvarez@mcintyre.org</t>
  </si>
  <si>
    <t>9F4971EFb502c27</t>
  </si>
  <si>
    <t>Belindaview</t>
  </si>
  <si>
    <t>001-516-947-2216x1645</t>
  </si>
  <si>
    <t>awinters@lara.com</t>
  </si>
  <si>
    <t>D7bda827AaCD36f</t>
  </si>
  <si>
    <t>Rios, Todd and Compton</t>
  </si>
  <si>
    <t>Spencerburgh</t>
  </si>
  <si>
    <t>104.865.5667x7032</t>
  </si>
  <si>
    <t>bergmarcus@goodwin-houston.biz</t>
  </si>
  <si>
    <t>1b96d5A19E93B90</t>
  </si>
  <si>
    <t>Mckinney Inc</t>
  </si>
  <si>
    <t>Frankhaven</t>
  </si>
  <si>
    <t>869.481.6199</t>
  </si>
  <si>
    <t>baldwinkenneth@preston-mclaughlin.com</t>
  </si>
  <si>
    <t>60ab0ee3E4F6714</t>
  </si>
  <si>
    <t>Vaughan, Krause and Wilkerson</t>
  </si>
  <si>
    <t>Singletonmouth</t>
  </si>
  <si>
    <t>lynnhopkins@ramsey-matthews.net</t>
  </si>
  <si>
    <t>Ad9FAaCB57D6a1c</t>
  </si>
  <si>
    <t>Norris-Olson</t>
  </si>
  <si>
    <t>South Adriennefort</t>
  </si>
  <si>
    <t>796-477-4506x9339</t>
  </si>
  <si>
    <t>lance78@walters-bradley.com</t>
  </si>
  <si>
    <t>cf492E1eF7Cab9D</t>
  </si>
  <si>
    <t>Stout-Hanson</t>
  </si>
  <si>
    <t>New Austinview</t>
  </si>
  <si>
    <t>+1-728-566-2148x3585</t>
  </si>
  <si>
    <t>uhopkins@castillo.com</t>
  </si>
  <si>
    <t>82CbdB72C2b3CE8</t>
  </si>
  <si>
    <t>Curry-Freeman</t>
  </si>
  <si>
    <t>Cainshire</t>
  </si>
  <si>
    <t>001-940-108-9844x681</t>
  </si>
  <si>
    <t>earlmcgee@cox.biz</t>
  </si>
  <si>
    <t>bf0FFeF25fdEC2f</t>
  </si>
  <si>
    <t>Key, Briggs and Wolf</t>
  </si>
  <si>
    <t>North Dawn</t>
  </si>
  <si>
    <t>+1-115-517-1796x8799</t>
  </si>
  <si>
    <t>dalecarroll@coleman.com</t>
  </si>
  <si>
    <t>0E9ab150E92Bd2d</t>
  </si>
  <si>
    <t>187.115.4219x672</t>
  </si>
  <si>
    <t>dorisfrank@carpenter.net</t>
  </si>
  <si>
    <t>e2b607f76FC4bEb</t>
  </si>
  <si>
    <t>Haas, Li and Bond</t>
  </si>
  <si>
    <t>Lake Cassie</t>
  </si>
  <si>
    <t>627-049-2595</t>
  </si>
  <si>
    <t>katelynhorne@gross.com</t>
  </si>
  <si>
    <t>dDa4f64EbabfcC5</t>
  </si>
  <si>
    <t>Ray, Munoz and Tyler</t>
  </si>
  <si>
    <t>642.930.2530</t>
  </si>
  <si>
    <t>xharding@baxter.com</t>
  </si>
  <si>
    <t>0dC692E6fAE9c60</t>
  </si>
  <si>
    <t>Fritz Ltd</t>
  </si>
  <si>
    <t>Yangland</t>
  </si>
  <si>
    <t>942.397.7062x513</t>
  </si>
  <si>
    <t>ruth88@baird.net</t>
  </si>
  <si>
    <t>a3B38aD7ceF9c26</t>
  </si>
  <si>
    <t>Michael, Mccann and Mayo</t>
  </si>
  <si>
    <t>Hufffurt</t>
  </si>
  <si>
    <t>657.467.6122x85402</t>
  </si>
  <si>
    <t>nrasmussen@cantrell.info</t>
  </si>
  <si>
    <t>51eDcd67bAcaF0B</t>
  </si>
  <si>
    <t>Reed-Mcclain</t>
  </si>
  <si>
    <t>Bryanside</t>
  </si>
  <si>
    <t>warddennis@alvarado.com</t>
  </si>
  <si>
    <t>faCeA5236C6d6F0</t>
  </si>
  <si>
    <t>Zuniga, Sexton and Richards</t>
  </si>
  <si>
    <t>New Ashleyshire</t>
  </si>
  <si>
    <t>(709)862-4510x7824</t>
  </si>
  <si>
    <t>suekey@cole.org</t>
  </si>
  <si>
    <t>382CEDeF9d0E007</t>
  </si>
  <si>
    <t>New Tom</t>
  </si>
  <si>
    <t>867-634-0191x15265</t>
  </si>
  <si>
    <t>stacy75@berry.com</t>
  </si>
  <si>
    <t>e144acaeAC1CAac</t>
  </si>
  <si>
    <t>Hughes-Riley</t>
  </si>
  <si>
    <t>001-558-882-8195x4006</t>
  </si>
  <si>
    <t>mpowell@moreno-villa.com</t>
  </si>
  <si>
    <t>DfB1240Ee8Feb3E</t>
  </si>
  <si>
    <t>Nguyen-Archer</t>
  </si>
  <si>
    <t>Townsendmouth</t>
  </si>
  <si>
    <t>+1-996-645-6021x01612</t>
  </si>
  <si>
    <t>kyliejames@oneill-cooper.com</t>
  </si>
  <si>
    <t>72B1162eACA0dCB</t>
  </si>
  <si>
    <t>Lake Ruth</t>
  </si>
  <si>
    <t>772.508.6285x72574</t>
  </si>
  <si>
    <t>epage@rowland.net</t>
  </si>
  <si>
    <t>EBbeCfC9728B5D1</t>
  </si>
  <si>
    <t>Garza-Thornton</t>
  </si>
  <si>
    <t>Blackwellborough</t>
  </si>
  <si>
    <t>477-927-2164x815</t>
  </si>
  <si>
    <t>dorothy78@hood.net</t>
  </si>
  <si>
    <t>2C7eF6a798DdBCd</t>
  </si>
  <si>
    <t>Ibarra Ltd</t>
  </si>
  <si>
    <t>Washingtonview</t>
  </si>
  <si>
    <t>670-415-5101x1057</t>
  </si>
  <si>
    <t>hhammond@stafford.biz</t>
  </si>
  <si>
    <t>ADeb500f05dB4aF</t>
  </si>
  <si>
    <t>Dawson-Mclaughlin</t>
  </si>
  <si>
    <t>Damonburgh</t>
  </si>
  <si>
    <t>(657)360-1489x828</t>
  </si>
  <si>
    <t>tanner38@marsh-little.net</t>
  </si>
  <si>
    <t>6baB4aA113eB446</t>
  </si>
  <si>
    <t>Riggs, Contreras and Allen</t>
  </si>
  <si>
    <t>275.069.6731</t>
  </si>
  <si>
    <t>dominic75@may.com</t>
  </si>
  <si>
    <t>1dDAdaD79586b17</t>
  </si>
  <si>
    <t>Gordon-Hopkins</t>
  </si>
  <si>
    <t>South Desiree</t>
  </si>
  <si>
    <t>001-615-314-3507x3405</t>
  </si>
  <si>
    <t>shelbylara@brady.com</t>
  </si>
  <si>
    <t>3991Cf25eBc54bd</t>
  </si>
  <si>
    <t>Norton-Dudley</t>
  </si>
  <si>
    <t>Kentside</t>
  </si>
  <si>
    <t>001-779-112-8126x6111</t>
  </si>
  <si>
    <t>hansengene@meyers-hatfield.biz</t>
  </si>
  <si>
    <t>50f7D8E02dfB621</t>
  </si>
  <si>
    <t>Novak-Long</t>
  </si>
  <si>
    <t>Byrdburgh</t>
  </si>
  <si>
    <t>329-543-1121</t>
  </si>
  <si>
    <t>lekellie@christensen-lam.org</t>
  </si>
  <si>
    <t>deE92660652c196</t>
  </si>
  <si>
    <t>North Terry</t>
  </si>
  <si>
    <t>432-895-1524x9036</t>
  </si>
  <si>
    <t>sergio51@stewart.org</t>
  </si>
  <si>
    <t>34BBCFD8A10AC3f</t>
  </si>
  <si>
    <t>Aimeechester</t>
  </si>
  <si>
    <t>179-469-2275x4570</t>
  </si>
  <si>
    <t>astein@mckinney.com</t>
  </si>
  <si>
    <t>9Ea679de7eE92bC</t>
  </si>
  <si>
    <t>Oconnell-Dyer</t>
  </si>
  <si>
    <t>North Chelsea</t>
  </si>
  <si>
    <t>001-776-526-6951x541</t>
  </si>
  <si>
    <t>mackenziebeck@haley.com</t>
  </si>
  <si>
    <t>fc9AFCc51BfEb04</t>
  </si>
  <si>
    <t>Sanford, Gallegos and Casey</t>
  </si>
  <si>
    <t>Lake Tristan</t>
  </si>
  <si>
    <t>(415)335-2966x6505</t>
  </si>
  <si>
    <t>steveosborne@hoover.com</t>
  </si>
  <si>
    <t>DBda8B4a9e5c64B</t>
  </si>
  <si>
    <t>Murray-Dillon</t>
  </si>
  <si>
    <t>Callahanhaven</t>
  </si>
  <si>
    <t>001-396-767-6898x82477</t>
  </si>
  <si>
    <t>bryankrueger@walters.net</t>
  </si>
  <si>
    <t>dfB583F38c289Cc</t>
  </si>
  <si>
    <t>Farmer-Moses</t>
  </si>
  <si>
    <t>Copelandport</t>
  </si>
  <si>
    <t>wilkinssylvia@mercer-page.com</t>
  </si>
  <si>
    <t>bca9CCD7EFCD24D</t>
  </si>
  <si>
    <t>Glass-Byrd</t>
  </si>
  <si>
    <t>Port Alyssahaven</t>
  </si>
  <si>
    <t>avaughan@johnson-bean.com</t>
  </si>
  <si>
    <t>0898bBEE69e748D</t>
  </si>
  <si>
    <t>Choi, Guerrero and Hahn</t>
  </si>
  <si>
    <t>West Hunterview</t>
  </si>
  <si>
    <t>rileyjuarez@greer.com</t>
  </si>
  <si>
    <t>14FdbB2f76B1bFb</t>
  </si>
  <si>
    <t>Mcguire</t>
  </si>
  <si>
    <t>Reid-Gomez</t>
  </si>
  <si>
    <t>(272)329-9482x2911</t>
  </si>
  <si>
    <t>dhayden@ortiz.com</t>
  </si>
  <si>
    <t>d8BE2fA1d0D0803</t>
  </si>
  <si>
    <t>Valenzuela-Webb</t>
  </si>
  <si>
    <t>Cardenasshire</t>
  </si>
  <si>
    <t>672-744-4061</t>
  </si>
  <si>
    <t>cynthiahouse@mata-parsons.com</t>
  </si>
  <si>
    <t>bFF1EEC33DF8e8F</t>
  </si>
  <si>
    <t>Powers, Lucas and Hatfield</t>
  </si>
  <si>
    <t>East Valerie</t>
  </si>
  <si>
    <t>001-806-019-2469x106</t>
  </si>
  <si>
    <t>hkaiser@medina.com</t>
  </si>
  <si>
    <t>BfC3A5DBBaEe2F4</t>
  </si>
  <si>
    <t>Walton, Hunt and Lindsey</t>
  </si>
  <si>
    <t>West Sydney</t>
  </si>
  <si>
    <t>010.579.3755x74333</t>
  </si>
  <si>
    <t>xtownsend@hoffman.com</t>
  </si>
  <si>
    <t>6CAAED96178Ee6e</t>
  </si>
  <si>
    <t>Davies-Byrd</t>
  </si>
  <si>
    <t>Saundersfurt</t>
  </si>
  <si>
    <t>145-733-3548</t>
  </si>
  <si>
    <t>tracey24@sullivan.com</t>
  </si>
  <si>
    <t>A0b5552DC97CBbe</t>
  </si>
  <si>
    <t>Lam Group</t>
  </si>
  <si>
    <t>West Barbara</t>
  </si>
  <si>
    <t>164.636.6584x868</t>
  </si>
  <si>
    <t>vaughanmarilyn@hamilton.biz</t>
  </si>
  <si>
    <t>0Dff6c27C8049C4</t>
  </si>
  <si>
    <t>Bowman-Bowen</t>
  </si>
  <si>
    <t>South Edgarberg</t>
  </si>
  <si>
    <t>948.512.2454x11348</t>
  </si>
  <si>
    <t>damon10@clarke.com</t>
  </si>
  <si>
    <t>4decC30EA744Ef4</t>
  </si>
  <si>
    <t>Barry-Rocha</t>
  </si>
  <si>
    <t>East Clayton</t>
  </si>
  <si>
    <t>+1-383-805-5431x703</t>
  </si>
  <si>
    <t>yuwarren@rush-ellison.com</t>
  </si>
  <si>
    <t>aa33eC810F514FC</t>
  </si>
  <si>
    <t>Haas-Dudley</t>
  </si>
  <si>
    <t>Port Marie</t>
  </si>
  <si>
    <t>001-034-154-9497</t>
  </si>
  <si>
    <t>goldendonna@castillo.com</t>
  </si>
  <si>
    <t>8bFE9aaDFdbfB59</t>
  </si>
  <si>
    <t>Odonnell, Knight and Wu</t>
  </si>
  <si>
    <t>South Mathewside</t>
  </si>
  <si>
    <t>(304)133-2020x2431</t>
  </si>
  <si>
    <t>kaylee52@sloan-huang.info</t>
  </si>
  <si>
    <t>a5D5C99e386F35A</t>
  </si>
  <si>
    <t>Castaneda</t>
  </si>
  <si>
    <t>North Katrina</t>
  </si>
  <si>
    <t>001-574-492-6274x26376</t>
  </si>
  <si>
    <t>miranda52@goodwin.net</t>
  </si>
  <si>
    <t>bA9f39Bd9eEDDc3</t>
  </si>
  <si>
    <t>Gonzalez, Pittman and Sampson</t>
  </si>
  <si>
    <t>Stefanieshire</t>
  </si>
  <si>
    <t>840.683.0632</t>
  </si>
  <si>
    <t>mckenzietara@bryant.com</t>
  </si>
  <si>
    <t>a2F1Eb5B4518167</t>
  </si>
  <si>
    <t>Huber, Collier and Martin</t>
  </si>
  <si>
    <t>North Terrence</t>
  </si>
  <si>
    <t>978.125.7335x45676</t>
  </si>
  <si>
    <t>xbarker@dennis.com</t>
  </si>
  <si>
    <t>3BFbbC76C4a892a</t>
  </si>
  <si>
    <t>Webster, Barrett and Ferrell</t>
  </si>
  <si>
    <t>North Ronnie</t>
  </si>
  <si>
    <t>(706)401-3801</t>
  </si>
  <si>
    <t>patty05@watts-chambers.com</t>
  </si>
  <si>
    <t>7a59b369F4535bc</t>
  </si>
  <si>
    <t>Solis-Parker</t>
  </si>
  <si>
    <t>Port Tina</t>
  </si>
  <si>
    <t>791.522.8205x4739</t>
  </si>
  <si>
    <t>whanna@lyons.info</t>
  </si>
  <si>
    <t>DfB2D1Cf9CbacFb</t>
  </si>
  <si>
    <t>Mcdanielport</t>
  </si>
  <si>
    <t>383.451.6078</t>
  </si>
  <si>
    <t>stewartleonard@joyce-warren.org</t>
  </si>
  <si>
    <t>fFFdCB72ac1eBaF</t>
  </si>
  <si>
    <t>Cuevas Group</t>
  </si>
  <si>
    <t>New Sherri</t>
  </si>
  <si>
    <t>sotomanuel@schneider.com</t>
  </si>
  <si>
    <t>E7bC4D3C1632cb0</t>
  </si>
  <si>
    <t>Ryantown</t>
  </si>
  <si>
    <t>001-944-542-5368x63077</t>
  </si>
  <si>
    <t>zmaxwell@cruz.com</t>
  </si>
  <si>
    <t>Fde7de59Ca284F9</t>
  </si>
  <si>
    <t>Morton, Jordan and Mccullough</t>
  </si>
  <si>
    <t>Lake Adrian</t>
  </si>
  <si>
    <t>(709)256-4367x18544</t>
  </si>
  <si>
    <t>uharrell@meza-dudley.com</t>
  </si>
  <si>
    <t>46aAB0bCB176ef5</t>
  </si>
  <si>
    <t>Lopez, Suarez and Archer</t>
  </si>
  <si>
    <t>Lesterstad</t>
  </si>
  <si>
    <t>(816)487-2910</t>
  </si>
  <si>
    <t>jonesdoris@weber.com</t>
  </si>
  <si>
    <t>46E4bCa4717cf12</t>
  </si>
  <si>
    <t>Bowen, Whitney and Cunningham</t>
  </si>
  <si>
    <t>Gloverhaven</t>
  </si>
  <si>
    <t>474.350.9740x91212</t>
  </si>
  <si>
    <t>christine17@cross.info</t>
  </si>
  <si>
    <t>F5683A50E4fdbF4</t>
  </si>
  <si>
    <t>Wolfe, Pratt and Knapp</t>
  </si>
  <si>
    <t>Brittanymouth</t>
  </si>
  <si>
    <t>alan94@hanson.com</t>
  </si>
  <si>
    <t>DeDDD3e5e9D3a66</t>
  </si>
  <si>
    <t>Mcintosh-Buckley</t>
  </si>
  <si>
    <t>001-119-248-4493x277</t>
  </si>
  <si>
    <t>roystuart@garza.com</t>
  </si>
  <si>
    <t>F074FAE6D695bCA</t>
  </si>
  <si>
    <t>055.572.4263x219</t>
  </si>
  <si>
    <t>elainekennedy@price.info</t>
  </si>
  <si>
    <t>E6CCae24c3dB6EB</t>
  </si>
  <si>
    <t>Wood Ltd</t>
  </si>
  <si>
    <t>Calebmouth</t>
  </si>
  <si>
    <t>+1-768-860-1254x85813</t>
  </si>
  <si>
    <t>angelparker@trujillo-rollins.com</t>
  </si>
  <si>
    <t>AadCEfAA52EAfdc</t>
  </si>
  <si>
    <t>Day, Arias and Washington</t>
  </si>
  <si>
    <t>Lake Laurie</t>
  </si>
  <si>
    <t>+1-910-900-7825x08202</t>
  </si>
  <si>
    <t>eduardo28@villegas.info</t>
  </si>
  <si>
    <t>16e30af2efbd892</t>
  </si>
  <si>
    <t>Kimborough</t>
  </si>
  <si>
    <t>+1-838-474-6768x6751</t>
  </si>
  <si>
    <t>inorris@crane.com</t>
  </si>
  <si>
    <t>7fddda3cf7AeDFC</t>
  </si>
  <si>
    <t>Mcpherson Group</t>
  </si>
  <si>
    <t>East Rossmouth</t>
  </si>
  <si>
    <t>257.714.7910x724</t>
  </si>
  <si>
    <t>maynardroberta@wagner-conley.org</t>
  </si>
  <si>
    <t>aEedc73C6FcC16F</t>
  </si>
  <si>
    <t>Horton Ltd</t>
  </si>
  <si>
    <t>Johnsonbury</t>
  </si>
  <si>
    <t>iavery@myers-flynn.com</t>
  </si>
  <si>
    <t>B8Ff0fBdE4A969F</t>
  </si>
  <si>
    <t>West Karla</t>
  </si>
  <si>
    <t>938-894-4370x10805</t>
  </si>
  <si>
    <t>dorseyrhonda@pacheco-holland.com</t>
  </si>
  <si>
    <t>BeB75D98261CFE9</t>
  </si>
  <si>
    <t>Graves-Vaughan</t>
  </si>
  <si>
    <t>Liuborough</t>
  </si>
  <si>
    <t>+1-341-876-2824x2122</t>
  </si>
  <si>
    <t>alanpayne@wilkins-goodwin.com</t>
  </si>
  <si>
    <t>Ae477E4DE4242Ae</t>
  </si>
  <si>
    <t>Lang, Cardenas and Paul</t>
  </si>
  <si>
    <t>Lake Kelsey</t>
  </si>
  <si>
    <t>353-801-3661</t>
  </si>
  <si>
    <t>jacobsontammy@glenn.net</t>
  </si>
  <si>
    <t>15Fc31775Fb614A</t>
  </si>
  <si>
    <t>Browning-Gibson</t>
  </si>
  <si>
    <t>Marthafort</t>
  </si>
  <si>
    <t>(556)934-9267</t>
  </si>
  <si>
    <t>blakecole@sellers-herrera.org</t>
  </si>
  <si>
    <t>f6ebaafaA5e23BB</t>
  </si>
  <si>
    <t>Meadows, Koch and Baker</t>
  </si>
  <si>
    <t>West Kevin</t>
  </si>
  <si>
    <t>camerondawn@huffman.com</t>
  </si>
  <si>
    <t>D894CeaA225BdF0</t>
  </si>
  <si>
    <t>Lucero-Ryan</t>
  </si>
  <si>
    <t>Kimberlyview</t>
  </si>
  <si>
    <t>001-514-679-4175</t>
  </si>
  <si>
    <t>wayne07@frank.com</t>
  </si>
  <si>
    <t>bE00d844431Eee3</t>
  </si>
  <si>
    <t>Schwartz, Beck and Carr</t>
  </si>
  <si>
    <t>Carrollchester</t>
  </si>
  <si>
    <t>545-882-5871</t>
  </si>
  <si>
    <t>bill74@jarvis-dunn.com</t>
  </si>
  <si>
    <t>4AeFCbBCda5D851</t>
  </si>
  <si>
    <t>Silva, Paul and Navarro</t>
  </si>
  <si>
    <t>North Kristiefort</t>
  </si>
  <si>
    <t>+1-569-441-0956x3555</t>
  </si>
  <si>
    <t>randyvalencia@thornton-mcintosh.com</t>
  </si>
  <si>
    <t>A0BFCD290BB9Ffc</t>
  </si>
  <si>
    <t>Hicks, Hunt and Fuentes</t>
  </si>
  <si>
    <t>Kelleyberg</t>
  </si>
  <si>
    <t>763-794-0913x5540</t>
  </si>
  <si>
    <t>mathewrogers@little.com</t>
  </si>
  <si>
    <t>b5C0eCab93ff0Be</t>
  </si>
  <si>
    <t>Burton PLC</t>
  </si>
  <si>
    <t>Alejandroland</t>
  </si>
  <si>
    <t>655.231.9348</t>
  </si>
  <si>
    <t>nmccormick@mcclure.net</t>
  </si>
  <si>
    <t>Df846a01c2cDE6b</t>
  </si>
  <si>
    <t>Pearson-Larson</t>
  </si>
  <si>
    <t>Dustinside</t>
  </si>
  <si>
    <t>875.063.7891x205</t>
  </si>
  <si>
    <t>lynnduke@cox.com</t>
  </si>
  <si>
    <t>9Def2718aBdEf65</t>
  </si>
  <si>
    <t>Patel PLC</t>
  </si>
  <si>
    <t>001-730-951-2270</t>
  </si>
  <si>
    <t>xyoder@mckee.com</t>
  </si>
  <si>
    <t>A61A72AdEfFa1d0</t>
  </si>
  <si>
    <t>Estrada Group</t>
  </si>
  <si>
    <t>223-335-9416x9790</t>
  </si>
  <si>
    <t>christina49@holder.net</t>
  </si>
  <si>
    <t>4bCA062e7863a11</t>
  </si>
  <si>
    <t>Miranda-Cunningham</t>
  </si>
  <si>
    <t>Veronicahaven</t>
  </si>
  <si>
    <t>(081)198-8907x566</t>
  </si>
  <si>
    <t>phyllis30@mcknight.com</t>
  </si>
  <si>
    <t>5a691bb92C4bB9d</t>
  </si>
  <si>
    <t>Alvarado-Costa</t>
  </si>
  <si>
    <t>Maureenfurt</t>
  </si>
  <si>
    <t>201-589-3576x01434</t>
  </si>
  <si>
    <t>wolfesarah@mayer.com</t>
  </si>
  <si>
    <t>7f9C9E79fC2EC4C</t>
  </si>
  <si>
    <t>Wilkins, Beasley and Keller</t>
  </si>
  <si>
    <t>Port Isaiah</t>
  </si>
  <si>
    <t>001-676-490-1595</t>
  </si>
  <si>
    <t>preeves@noble-schaefer.com</t>
  </si>
  <si>
    <t>D1E4FCE0DCdAeCe</t>
  </si>
  <si>
    <t>Gilbert-Chung</t>
  </si>
  <si>
    <t>+1-193-279-4229x47473</t>
  </si>
  <si>
    <t>hudsonkrystal@hernandez.com</t>
  </si>
  <si>
    <t>6931B4824A554eF</t>
  </si>
  <si>
    <t>Leach-Griffith</t>
  </si>
  <si>
    <t>West Toni</t>
  </si>
  <si>
    <t>781-410-0982x611</t>
  </si>
  <si>
    <t>annettecervantes@jennings.biz</t>
  </si>
  <si>
    <t>b52B9003Cf493D0</t>
  </si>
  <si>
    <t>Andrews Ltd</t>
  </si>
  <si>
    <t>Joannamouth</t>
  </si>
  <si>
    <t>628-113-0516x92684</t>
  </si>
  <si>
    <t>nathan18@hayes-bradford.com</t>
  </si>
  <si>
    <t>aC3E4d6Ceedca2b</t>
  </si>
  <si>
    <t>Madden-Livingston</t>
  </si>
  <si>
    <t>West Raymondmouth</t>
  </si>
  <si>
    <t>004-455-0074x784</t>
  </si>
  <si>
    <t>villareginald@taylor.com</t>
  </si>
  <si>
    <t>c2B4aCe2a0b2F3C</t>
  </si>
  <si>
    <t>Oliverbury</t>
  </si>
  <si>
    <t>805-359-1808</t>
  </si>
  <si>
    <t>richsamantha@adkins.com</t>
  </si>
  <si>
    <t>DECfDCC65BbbAda</t>
  </si>
  <si>
    <t>Cole-Randolph</t>
  </si>
  <si>
    <t>(734)558-1033x96722</t>
  </si>
  <si>
    <t>glenda74@oconnell-gates.org</t>
  </si>
  <si>
    <t>a433F932De19CEd</t>
  </si>
  <si>
    <t>Lake Sean</t>
  </si>
  <si>
    <t>(758)968-4532</t>
  </si>
  <si>
    <t>suzanne82@leonard-faulkner.info</t>
  </si>
  <si>
    <t>bCa8C6E1FBaeB5E</t>
  </si>
  <si>
    <t>South Rebekahfort</t>
  </si>
  <si>
    <t>+1-252-540-3864x364</t>
  </si>
  <si>
    <t>rtanner@mullen-wright.com</t>
  </si>
  <si>
    <t>EE80FfDDe9fb722</t>
  </si>
  <si>
    <t>Bailey, Sanders and Haley</t>
  </si>
  <si>
    <t>Port Antonioshire</t>
  </si>
  <si>
    <t>792-238-8526</t>
  </si>
  <si>
    <t>isabella56@shepherd-wade.com</t>
  </si>
  <si>
    <t>CC2AFFbA268acbd</t>
  </si>
  <si>
    <t>Black, Schmidt and Hooper</t>
  </si>
  <si>
    <t>New Yolandamouth</t>
  </si>
  <si>
    <t>+1-780-084-0887x985</t>
  </si>
  <si>
    <t>geraldsullivan@mcdaniel.net</t>
  </si>
  <si>
    <t>6B303c4fd80Abe2</t>
  </si>
  <si>
    <t>Hardin-Hogan</t>
  </si>
  <si>
    <t>933.021.9202x32213</t>
  </si>
  <si>
    <t>wgriffith@suarez-hinton.com</t>
  </si>
  <si>
    <t>026c176BdDB9Df0</t>
  </si>
  <si>
    <t>Lake Gabriellemouth</t>
  </si>
  <si>
    <t>754.241.2180x662</t>
  </si>
  <si>
    <t>amccall@jones.com</t>
  </si>
  <si>
    <t>8ac762eCBFdddC1</t>
  </si>
  <si>
    <t>Blanchard-Graham</t>
  </si>
  <si>
    <t>Port Evan</t>
  </si>
  <si>
    <t>(905)631-0655</t>
  </si>
  <si>
    <t>hansenjorge@daugherty.com</t>
  </si>
  <si>
    <t>F5679f328DD6c68</t>
  </si>
  <si>
    <t>Gonzalez-Flowers</t>
  </si>
  <si>
    <t>New Norman</t>
  </si>
  <si>
    <t>646-568-2263x5298</t>
  </si>
  <si>
    <t>wrightjeanne@cortez-moore.com</t>
  </si>
  <si>
    <t>87bFb2e9d6d0A3d</t>
  </si>
  <si>
    <t>Glenn-Parrish</t>
  </si>
  <si>
    <t>Shortmouth</t>
  </si>
  <si>
    <t>222.879.3008</t>
  </si>
  <si>
    <t>mackkerri@mclaughlin-taylor.biz</t>
  </si>
  <si>
    <t>9aE76C4FAfdc245</t>
  </si>
  <si>
    <t>Noahstad</t>
  </si>
  <si>
    <t>402-271-8142x836</t>
  </si>
  <si>
    <t>qhopkins@thompson-jefferson.com</t>
  </si>
  <si>
    <t>D8BEFBDBC2f37B1</t>
  </si>
  <si>
    <t>Newton-Aguirre</t>
  </si>
  <si>
    <t>+1-583-584-5528x07142</t>
  </si>
  <si>
    <t>blake59@edwards.com</t>
  </si>
  <si>
    <t>115A1478fDDD78F</t>
  </si>
  <si>
    <t>Donovan</t>
  </si>
  <si>
    <t>Sutton-Ritter</t>
  </si>
  <si>
    <t>Dillonport</t>
  </si>
  <si>
    <t>+1-606-119-0564x68328</t>
  </si>
  <si>
    <t>pstanton@coffey-rush.com</t>
  </si>
  <si>
    <t>16EC8f9dDB0C78D</t>
  </si>
  <si>
    <t>Lawrence Inc</t>
  </si>
  <si>
    <t>South Miguelton</t>
  </si>
  <si>
    <t>777-209-6849</t>
  </si>
  <si>
    <t>pottsvernon@raymond-duarte.info</t>
  </si>
  <si>
    <t>d4E778CcE3db760</t>
  </si>
  <si>
    <t>Wells-Wang</t>
  </si>
  <si>
    <t>Rhondaberg</t>
  </si>
  <si>
    <t>001-124-338-6874x3126</t>
  </si>
  <si>
    <t>karamahoney@stone.info</t>
  </si>
  <si>
    <t>f177BD3D5d111b8</t>
  </si>
  <si>
    <t>Shepherd-Winters</t>
  </si>
  <si>
    <t>Brentfurt</t>
  </si>
  <si>
    <t>001-155-015-7988x1612</t>
  </si>
  <si>
    <t>rollinsdarin@tucker.com</t>
  </si>
  <si>
    <t>1ffFe2FE453b087</t>
  </si>
  <si>
    <t>Barron-Horn</t>
  </si>
  <si>
    <t>New Herbert</t>
  </si>
  <si>
    <t>(598)095-7950</t>
  </si>
  <si>
    <t>hunterraymond@nunez-reid.com</t>
  </si>
  <si>
    <t>E9fbc4E7D57E61E</t>
  </si>
  <si>
    <t>Rivas-Arias</t>
  </si>
  <si>
    <t>Graytown</t>
  </si>
  <si>
    <t>+1-944-231-8118x85897</t>
  </si>
  <si>
    <t>jenny70@lin.com</t>
  </si>
  <si>
    <t>6e347fACd4C6fab</t>
  </si>
  <si>
    <t>James, Gilbert and Mack</t>
  </si>
  <si>
    <t>Alfredborough</t>
  </si>
  <si>
    <t>516-423-5187</t>
  </si>
  <si>
    <t>haileygarner@garcia.com</t>
  </si>
  <si>
    <t>5f2B7d61805be50</t>
  </si>
  <si>
    <t>Becker-Choi</t>
  </si>
  <si>
    <t>New Jacquelineburgh</t>
  </si>
  <si>
    <t>(171)246-3070x931</t>
  </si>
  <si>
    <t>espinozazachary@castro.org</t>
  </si>
  <si>
    <t>c976E3C8FE9eaB0</t>
  </si>
  <si>
    <t>Rush, Nelson and Everett</t>
  </si>
  <si>
    <t>Theodoreport</t>
  </si>
  <si>
    <t>139-638-4508x826</t>
  </si>
  <si>
    <t>daviesshawna@richardson-andrews.com</t>
  </si>
  <si>
    <t>0C75aBDa4b34Eec</t>
  </si>
  <si>
    <t>Burch-Estrada</t>
  </si>
  <si>
    <t>Tonyburgh</t>
  </si>
  <si>
    <t>tmorris@donaldson.net</t>
  </si>
  <si>
    <t>80cC8672047DD96</t>
  </si>
  <si>
    <t>Li Ltd</t>
  </si>
  <si>
    <t>Jasminburgh</t>
  </si>
  <si>
    <t>001-112-799-4411x5742</t>
  </si>
  <si>
    <t>amber71@trevino-atkins.net</t>
  </si>
  <si>
    <t>e5BbA364CB51FE2</t>
  </si>
  <si>
    <t>Gutierrez, Waters and Wade</t>
  </si>
  <si>
    <t>Lake Nicolas</t>
  </si>
  <si>
    <t>dillon87@eaton-acevedo.biz</t>
  </si>
  <si>
    <t>C82D3788D5B5bf8</t>
  </si>
  <si>
    <t>Maddox-Kirk</t>
  </si>
  <si>
    <t>Jerryshire</t>
  </si>
  <si>
    <t>001-226-961-4488x7007</t>
  </si>
  <si>
    <t>collin14@hart.com</t>
  </si>
  <si>
    <t>Fe7ADB29ccdf24d</t>
  </si>
  <si>
    <t>Rubio, Strong and Bowen</t>
  </si>
  <si>
    <t>Katrinaside</t>
  </si>
  <si>
    <t>713-235-6054</t>
  </si>
  <si>
    <t>robyngregory@rhodes.net</t>
  </si>
  <si>
    <t>48BBdabeEfB7AD5</t>
  </si>
  <si>
    <t>Daniels-Crosby</t>
  </si>
  <si>
    <t>West Garyhaven</t>
  </si>
  <si>
    <t>079-049-5781x084</t>
  </si>
  <si>
    <t>mark17@sanchez.biz</t>
  </si>
  <si>
    <t>ba9a40bb85e441b</t>
  </si>
  <si>
    <t>Connorstad</t>
  </si>
  <si>
    <t>+1-133-745-3620x865</t>
  </si>
  <si>
    <t>fullerbrandy@petersen-mcmillan.biz</t>
  </si>
  <si>
    <t>75EFE8120ab5C7b</t>
  </si>
  <si>
    <t>Boyd-Hebert</t>
  </si>
  <si>
    <t>Lake Patricia</t>
  </si>
  <si>
    <t>001-635-092-0285x31841</t>
  </si>
  <si>
    <t>ycurry@peck.com</t>
  </si>
  <si>
    <t>4Fc2AE0D62a61aB</t>
  </si>
  <si>
    <t>South Kaitlinview</t>
  </si>
  <si>
    <t>+1-874-931-8666x26485</t>
  </si>
  <si>
    <t>harrycarey@mccarty.com</t>
  </si>
  <si>
    <t>AdA0849C8837844</t>
  </si>
  <si>
    <t>Carroll Inc</t>
  </si>
  <si>
    <t>Codyfort</t>
  </si>
  <si>
    <t>glenn11@beard.com</t>
  </si>
  <si>
    <t>A8eaFd42A0CDfaB</t>
  </si>
  <si>
    <t>Pittman, Dickson and Ramsey</t>
  </si>
  <si>
    <t>718.800.1616x43730</t>
  </si>
  <si>
    <t>meghanwhitney@wilkins.com</t>
  </si>
  <si>
    <t>dC7Af1b1BA34302</t>
  </si>
  <si>
    <t>Nichols-Rogers</t>
  </si>
  <si>
    <t>East Gabrielleside</t>
  </si>
  <si>
    <t>monroemax@lee-munoz.biz</t>
  </si>
  <si>
    <t>ED8eCEc7C236d2f</t>
  </si>
  <si>
    <t>Whitney LLC</t>
  </si>
  <si>
    <t>North Caitlin</t>
  </si>
  <si>
    <t>001-264-235-1187x81651</t>
  </si>
  <si>
    <t>pachecojenna@adkins.biz</t>
  </si>
  <si>
    <t>13f5dFbc6063b06</t>
  </si>
  <si>
    <t>Mathis-Burton</t>
  </si>
  <si>
    <t>Hunterhaven</t>
  </si>
  <si>
    <t>363.197.6452x3284</t>
  </si>
  <si>
    <t>criley@colon.biz</t>
  </si>
  <si>
    <t>fCDecCAAf3c0b17</t>
  </si>
  <si>
    <t>Chase, Washington and Mora</t>
  </si>
  <si>
    <t>cole55@drake.com</t>
  </si>
  <si>
    <t>5Ebc4d6E605A329</t>
  </si>
  <si>
    <t>Salazar-Lamb</t>
  </si>
  <si>
    <t>New Ethan</t>
  </si>
  <si>
    <t>322.301.9253</t>
  </si>
  <si>
    <t>jeanchavez@knight.net</t>
  </si>
  <si>
    <t>fb1F714EFBff0cA</t>
  </si>
  <si>
    <t>Browning-Fletcher</t>
  </si>
  <si>
    <t>001-673-264-0198x51464</t>
  </si>
  <si>
    <t>dominguezkatherine@hensley.biz</t>
  </si>
  <si>
    <t>fE1dc2AaB7c84Bf</t>
  </si>
  <si>
    <t>Love, Ewing and Underwood</t>
  </si>
  <si>
    <t>East Danielleshire</t>
  </si>
  <si>
    <t>001-976-879-4910</t>
  </si>
  <si>
    <t>davidsonmaurice@luna-ali.com</t>
  </si>
  <si>
    <t>BD4584A18f406A8</t>
  </si>
  <si>
    <t>Buckley Inc</t>
  </si>
  <si>
    <t>Stefanieland</t>
  </si>
  <si>
    <t>919.847.9348</t>
  </si>
  <si>
    <t>sueboyle@jenkins.com</t>
  </si>
  <si>
    <t>c32cFf1a13d1Df2</t>
  </si>
  <si>
    <t>Conrad-Perkins</t>
  </si>
  <si>
    <t>Jefferyview</t>
  </si>
  <si>
    <t>+1-169-603-4318x67543</t>
  </si>
  <si>
    <t>lrobles@fox.com</t>
  </si>
  <si>
    <t>eF41DcC56c4E96E</t>
  </si>
  <si>
    <t>Stanley-Good</t>
  </si>
  <si>
    <t>Markshaven</t>
  </si>
  <si>
    <t>(761)376-9572</t>
  </si>
  <si>
    <t>pamela02@gibson.com</t>
  </si>
  <si>
    <t>23B6b53e4533122</t>
  </si>
  <si>
    <t>Juarez-Clayton</t>
  </si>
  <si>
    <t>South Kyleton</t>
  </si>
  <si>
    <t>898-115-5975</t>
  </si>
  <si>
    <t>kreese@cherry.com</t>
  </si>
  <si>
    <t>895D6Db16EDFa07</t>
  </si>
  <si>
    <t>Barr PLC</t>
  </si>
  <si>
    <t>New Tracieburgh</t>
  </si>
  <si>
    <t>923.654.0069</t>
  </si>
  <si>
    <t>bartonwyatt@hernandez.biz</t>
  </si>
  <si>
    <t>5cFFde2c204F3dc</t>
  </si>
  <si>
    <t>Mullen LLC</t>
  </si>
  <si>
    <t>Zunigamouth</t>
  </si>
  <si>
    <t>878-972-3110x9952</t>
  </si>
  <si>
    <t>blackaudrey@nash.org</t>
  </si>
  <si>
    <t>bcd6D1c06caC16B</t>
  </si>
  <si>
    <t>Vangshire</t>
  </si>
  <si>
    <t>493-775-2867x6957</t>
  </si>
  <si>
    <t>autumn55@schaefer.net</t>
  </si>
  <si>
    <t>8C45ed8c32fee9b</t>
  </si>
  <si>
    <t>Nguyen, Richard and Zuniga</t>
  </si>
  <si>
    <t>New Frederickburgh</t>
  </si>
  <si>
    <t>chase81@beasley-gibson.com</t>
  </si>
  <si>
    <t>dFb9ECdafbF55fF</t>
  </si>
  <si>
    <t>Good and Sons</t>
  </si>
  <si>
    <t>Pamelafort</t>
  </si>
  <si>
    <t>412-836-9934x494</t>
  </si>
  <si>
    <t>wburke@greene-curtis.com</t>
  </si>
  <si>
    <t>AdAeBE8abE9daeF</t>
  </si>
  <si>
    <t>Bauer-Pugh</t>
  </si>
  <si>
    <t>New Samanthachester</t>
  </si>
  <si>
    <t>031-516-7403x343</t>
  </si>
  <si>
    <t>ehuber@kirk.info</t>
  </si>
  <si>
    <t>6dEaFd8DfF7AEBd</t>
  </si>
  <si>
    <t>Fernandez, Cisneros and Davies</t>
  </si>
  <si>
    <t>Yuport</t>
  </si>
  <si>
    <t>377.043.5728</t>
  </si>
  <si>
    <t>ggarza@mclean-petersen.net</t>
  </si>
  <si>
    <t>Cff2136b64Ccb3F</t>
  </si>
  <si>
    <t>Cooley PLC</t>
  </si>
  <si>
    <t>Keithborough</t>
  </si>
  <si>
    <t>001-928-106-5776</t>
  </si>
  <si>
    <t>bcastaneda@flowers.com</t>
  </si>
  <si>
    <t>4aAC1e4D3d9A92C</t>
  </si>
  <si>
    <t>Foster-Curry</t>
  </si>
  <si>
    <t>Thomasview</t>
  </si>
  <si>
    <t>+1-174-148-7952x7700</t>
  </si>
  <si>
    <t>uhoffman@ferguson-mcclure.com</t>
  </si>
  <si>
    <t>048B21bB4E5BC9b</t>
  </si>
  <si>
    <t>Mccoy-Wheeler</t>
  </si>
  <si>
    <t>Breannaborough</t>
  </si>
  <si>
    <t>945.860.2420x5819</t>
  </si>
  <si>
    <t>shawnblair@murphy.com</t>
  </si>
  <si>
    <t>6aF49EC7Ca9d6c7</t>
  </si>
  <si>
    <t>Conway-Glass</t>
  </si>
  <si>
    <t>West Joe</t>
  </si>
  <si>
    <t>+1-042-899-8839x06372</t>
  </si>
  <si>
    <t>caitlinpage@frye.info</t>
  </si>
  <si>
    <t>2a2A249d72d40c4</t>
  </si>
  <si>
    <t>Sweeney PLC</t>
  </si>
  <si>
    <t>North Wyatt</t>
  </si>
  <si>
    <t>001-038-207-1287</t>
  </si>
  <si>
    <t>uspence@franklin-lopez.com</t>
  </si>
  <si>
    <t>9DC7CFBaf0bf30c</t>
  </si>
  <si>
    <t>Ramos, Ho and Alexander</t>
  </si>
  <si>
    <t>West Curtis</t>
  </si>
  <si>
    <t>360-117-6011x15273</t>
  </si>
  <si>
    <t>autumn22@turner.com</t>
  </si>
  <si>
    <t>20De1e87BFD55C8</t>
  </si>
  <si>
    <t>Adams, Baird and Osborn</t>
  </si>
  <si>
    <t>Port Blaketown</t>
  </si>
  <si>
    <t>229-212-1862</t>
  </si>
  <si>
    <t>wparrish@cisneros-mason.biz</t>
  </si>
  <si>
    <t>dA5BC0C9B62B40c</t>
  </si>
  <si>
    <t>Haynes PLC</t>
  </si>
  <si>
    <t>Fernandotown</t>
  </si>
  <si>
    <t>(325)080-3401x1834</t>
  </si>
  <si>
    <t>benjamincarol@olson.info</t>
  </si>
  <si>
    <t>4Ff0c4681DD1fC9</t>
  </si>
  <si>
    <t>Joseph Inc</t>
  </si>
  <si>
    <t>West Jonathonland</t>
  </si>
  <si>
    <t>994-324-9290x8047</t>
  </si>
  <si>
    <t>vaughancollin@lester-lucas.com</t>
  </si>
  <si>
    <t>AACa6B7562DA780</t>
  </si>
  <si>
    <t>Mcfarland Inc</t>
  </si>
  <si>
    <t>Buckville</t>
  </si>
  <si>
    <t>001-989-335-8076x824</t>
  </si>
  <si>
    <t>meagan71@gutierrez.org</t>
  </si>
  <si>
    <t>5fa0CaCa6dd9D8e</t>
  </si>
  <si>
    <t>Christian-Clark</t>
  </si>
  <si>
    <t>Port Herbertberg</t>
  </si>
  <si>
    <t>136-316-0457</t>
  </si>
  <si>
    <t>flam@rodgers-farrell.biz</t>
  </si>
  <si>
    <t>a62Cc9baE159fB1</t>
  </si>
  <si>
    <t>Weiss LLC</t>
  </si>
  <si>
    <t>Lake Juan</t>
  </si>
  <si>
    <t>+1-042-511-2228x9911</t>
  </si>
  <si>
    <t>carolynsantiago@crawford.com</t>
  </si>
  <si>
    <t>A0d0Faa9cAa754C</t>
  </si>
  <si>
    <t>Oneal Inc</t>
  </si>
  <si>
    <t>Lake Jeremiah</t>
  </si>
  <si>
    <t>+1-942-770-8497x57825</t>
  </si>
  <si>
    <t>willismia@bradford.com</t>
  </si>
  <si>
    <t>5235360eEC7aCc4</t>
  </si>
  <si>
    <t>Gilbert-Moran</t>
  </si>
  <si>
    <t>West Troyland</t>
  </si>
  <si>
    <t>001-931-719-5752</t>
  </si>
  <si>
    <t>ostephens@cohen.com</t>
  </si>
  <si>
    <t>78eBE01AbcdE4bC</t>
  </si>
  <si>
    <t>Lake Nina</t>
  </si>
  <si>
    <t>001-986-808-8850x3298</t>
  </si>
  <si>
    <t>greg71@kramer.org</t>
  </si>
  <si>
    <t>Fd48683cC1c7f45</t>
  </si>
  <si>
    <t>Baird Inc</t>
  </si>
  <si>
    <t>South Diamondville</t>
  </si>
  <si>
    <t>491.915.6303x638</t>
  </si>
  <si>
    <t>laurenraymond@lozano.com</t>
  </si>
  <si>
    <t>bE81c6D3aa8eFED</t>
  </si>
  <si>
    <t>Landry-Leon</t>
  </si>
  <si>
    <t>Waynebury</t>
  </si>
  <si>
    <t>(905)154-6988</t>
  </si>
  <si>
    <t>costaalec@fernandez.info</t>
  </si>
  <si>
    <t>8c16D1cee97F4bd</t>
  </si>
  <si>
    <t>Newton, Stewart and Maxwell</t>
  </si>
  <si>
    <t>Allisonberg</t>
  </si>
  <si>
    <t>+1-691-439-5069x7634</t>
  </si>
  <si>
    <t>katiemendez@gaines.com</t>
  </si>
  <si>
    <t>980196D28cE27Ab</t>
  </si>
  <si>
    <t>Wiggins-Shah</t>
  </si>
  <si>
    <t>Alberttown</t>
  </si>
  <si>
    <t>hector38@frey.org</t>
  </si>
  <si>
    <t>C0bB49b13054Cc9</t>
  </si>
  <si>
    <t>Zimmerman Inc</t>
  </si>
  <si>
    <t>Beanburgh</t>
  </si>
  <si>
    <t>margaretblake@shepard.net</t>
  </si>
  <si>
    <t>0Dc6fe9BAd4FE36</t>
  </si>
  <si>
    <t>Johnnymouth</t>
  </si>
  <si>
    <t>987.134.8688x2077</t>
  </si>
  <si>
    <t>upadilla@freeman.com</t>
  </si>
  <si>
    <t>c820E8f9142dac9</t>
  </si>
  <si>
    <t>Cummings, Lopez and Marshall</t>
  </si>
  <si>
    <t>Lake Kiara</t>
  </si>
  <si>
    <t>937-272-6016</t>
  </si>
  <si>
    <t>edgar68@sims-doyle.com</t>
  </si>
  <si>
    <t>FAc5F649eE64ed8</t>
  </si>
  <si>
    <t>Swanson and Sons</t>
  </si>
  <si>
    <t>Lake Mitchell</t>
  </si>
  <si>
    <t>679-235-6572</t>
  </si>
  <si>
    <t>barkersara@schaefer.com</t>
  </si>
  <si>
    <t>9b70DDbA0fa6Def</t>
  </si>
  <si>
    <t>vickifranklin@kennedy-stephenson.info</t>
  </si>
  <si>
    <t>8df0bc36DdEd85B</t>
  </si>
  <si>
    <t>Oneal-Cohen</t>
  </si>
  <si>
    <t>Burnsland</t>
  </si>
  <si>
    <t>(138)958-9282x703</t>
  </si>
  <si>
    <t>uhurley@graham.com</t>
  </si>
  <si>
    <t>7EF2D48BB07438C</t>
  </si>
  <si>
    <t>Yu, Hodges and Vaughn</t>
  </si>
  <si>
    <t>232.585.0830x497</t>
  </si>
  <si>
    <t>shaun72@daniel-bowman.com</t>
  </si>
  <si>
    <t>3F6db5cab1AD62c</t>
  </si>
  <si>
    <t>Compton-Valdez</t>
  </si>
  <si>
    <t>Martinezport</t>
  </si>
  <si>
    <t>001-965-361-3446</t>
  </si>
  <si>
    <t>dmcdaniel@elliott-frederick.com</t>
  </si>
  <si>
    <t>cF63cdB95700EC6</t>
  </si>
  <si>
    <t>Contreras, Sanders and Wood</t>
  </si>
  <si>
    <t>Fletcherside</t>
  </si>
  <si>
    <t>382.627.3736x21873</t>
  </si>
  <si>
    <t>levimorton@kirby.com</t>
  </si>
  <si>
    <t>77Cf33c6Afe1bFc</t>
  </si>
  <si>
    <t>Arias-Dixon</t>
  </si>
  <si>
    <t>Solomonfort</t>
  </si>
  <si>
    <t>001-135-763-7078</t>
  </si>
  <si>
    <t>sarahpark@schultz.com</t>
  </si>
  <si>
    <t>da447C19eD3E9F0</t>
  </si>
  <si>
    <t>Abbott, Everett and Davidson</t>
  </si>
  <si>
    <t>East Brent</t>
  </si>
  <si>
    <t>ashleeeverett@hampton.org</t>
  </si>
  <si>
    <t>a8fb6bcF8bFf51a</t>
  </si>
  <si>
    <t>Gardner, Hendricks and Ferrell</t>
  </si>
  <si>
    <t>Castrotown</t>
  </si>
  <si>
    <t>001-889-787-6501x37470</t>
  </si>
  <si>
    <t>angel77@hahn-drake.com</t>
  </si>
  <si>
    <t>6F2bB1D3c9cb075</t>
  </si>
  <si>
    <t>Carney Inc</t>
  </si>
  <si>
    <t>143-468-4947</t>
  </si>
  <si>
    <t>gabrielmcmahon@mayer.com</t>
  </si>
  <si>
    <t>D67eFF776C2Fb5a</t>
  </si>
  <si>
    <t>Norman, Huang and Mann</t>
  </si>
  <si>
    <t>Stefaniemouth</t>
  </si>
  <si>
    <t>129-610-1207x7439</t>
  </si>
  <si>
    <t>mcfarlandbrendan@malone.com</t>
  </si>
  <si>
    <t>ed5bCdCC9b7FbAD</t>
  </si>
  <si>
    <t>Schroeder, Mathis and Sampson</t>
  </si>
  <si>
    <t>Lake Jocelyntown</t>
  </si>
  <si>
    <t>025.733.1521x473</t>
  </si>
  <si>
    <t>everetttroy@brady.com</t>
  </si>
  <si>
    <t>6FC032EA06AA72C</t>
  </si>
  <si>
    <t>Lin-Gill</t>
  </si>
  <si>
    <t>Virginiastad</t>
  </si>
  <si>
    <t>(762)827-7364x6340</t>
  </si>
  <si>
    <t>richarddickerson@crosby-lawrence.com</t>
  </si>
  <si>
    <t>e0d18068dEA9ACb</t>
  </si>
  <si>
    <t>Harrison-Molina</t>
  </si>
  <si>
    <t>North Chelseaview</t>
  </si>
  <si>
    <t>+1-380-078-2593x940</t>
  </si>
  <si>
    <t>connerkelsey@austin-king.com</t>
  </si>
  <si>
    <t>9cf7d8446Aa6D80</t>
  </si>
  <si>
    <t>Massey-Conway</t>
  </si>
  <si>
    <t>West Tomfurt</t>
  </si>
  <si>
    <t>(871)421-2690</t>
  </si>
  <si>
    <t>daniel65@luna.com</t>
  </si>
  <si>
    <t>d6bfe8F2Cd1d3DE</t>
  </si>
  <si>
    <t>Mack, Reyes and Wagner</t>
  </si>
  <si>
    <t>Lake Spencerland</t>
  </si>
  <si>
    <t>965.421.5696x3591</t>
  </si>
  <si>
    <t>mccormickbarry@downs-kennedy.com</t>
  </si>
  <si>
    <t>caBc788e17DeBAe</t>
  </si>
  <si>
    <t>Day Inc</t>
  </si>
  <si>
    <t>Lake Alexaland</t>
  </si>
  <si>
    <t>001-485-916-9460x0223</t>
  </si>
  <si>
    <t>ldunlap@washington-mckenzie.com</t>
  </si>
  <si>
    <t>1EdA3EDBf4f35bE</t>
  </si>
  <si>
    <t>Chen-Yates</t>
  </si>
  <si>
    <t>Lake Mark</t>
  </si>
  <si>
    <t>001-595-399-8161x27132</t>
  </si>
  <si>
    <t>kflores@powell-whitaker.com</t>
  </si>
  <si>
    <t>6D0f349ba77A173</t>
  </si>
  <si>
    <t>Chavez, Hancock and Nielsen</t>
  </si>
  <si>
    <t>South Markborough</t>
  </si>
  <si>
    <t>+1-118-202-5280x5653</t>
  </si>
  <si>
    <t>crystal02@aguirre-ryan.com</t>
  </si>
  <si>
    <t>F21fFE44D5Fa5A0</t>
  </si>
  <si>
    <t>Jessicafurt</t>
  </si>
  <si>
    <t>001-812-651-9751x1806</t>
  </si>
  <si>
    <t>zhanggordon@holmes-briggs.biz</t>
  </si>
  <si>
    <t>8C338Ec7aFDD175</t>
  </si>
  <si>
    <t>001-636-041-5758x198</t>
  </si>
  <si>
    <t>jeromeestrada@ayers-mcclure.com</t>
  </si>
  <si>
    <t>0C6Bce4E5a22882</t>
  </si>
  <si>
    <t>Ruiz, Compton and Mcdaniel</t>
  </si>
  <si>
    <t>South Bianca</t>
  </si>
  <si>
    <t>823-176-5428x79975</t>
  </si>
  <si>
    <t>heathbrandi@key.org</t>
  </si>
  <si>
    <t>F7839cc423b91C1</t>
  </si>
  <si>
    <t>Lake Stevenfurt</t>
  </si>
  <si>
    <t>279.595.3393x83136</t>
  </si>
  <si>
    <t>vasquezsylvia@doyle-herman.com</t>
  </si>
  <si>
    <t>CBe2AA6Be84De1a</t>
  </si>
  <si>
    <t>Riley, Vaughan and Mueller</t>
  </si>
  <si>
    <t>Lake Melissa</t>
  </si>
  <si>
    <t>christopher82@may.info</t>
  </si>
  <si>
    <t>cEa23AFD8fBEF3A</t>
  </si>
  <si>
    <t>Lowe-Gallegos</t>
  </si>
  <si>
    <t>Jarvisstad</t>
  </si>
  <si>
    <t>123-927-3449</t>
  </si>
  <si>
    <t>shearodney@kirk-holden.com</t>
  </si>
  <si>
    <t>4Da30e84965430E</t>
  </si>
  <si>
    <t>Ewing-Dickson</t>
  </si>
  <si>
    <t>Lake Margarettown</t>
  </si>
  <si>
    <t>154.909.9706</t>
  </si>
  <si>
    <t>kelliemcbride@solis-small.com</t>
  </si>
  <si>
    <t>9a00E62352Ec874</t>
  </si>
  <si>
    <t>South Shirleychester</t>
  </si>
  <si>
    <t>327-846-4136x247</t>
  </si>
  <si>
    <t>teresa89@robbins.biz</t>
  </si>
  <si>
    <t>9D233AF69A78C8B</t>
  </si>
  <si>
    <t>Zuniga, Nelson and Andersen</t>
  </si>
  <si>
    <t>Port Bridget</t>
  </si>
  <si>
    <t>(029)964-7780x35355</t>
  </si>
  <si>
    <t>eduardo02@vargas-fox.com</t>
  </si>
  <si>
    <t>c0C7e5A4C769766</t>
  </si>
  <si>
    <t>francisco29@allen.com</t>
  </si>
  <si>
    <t>6AEc0f8D0d5fcec</t>
  </si>
  <si>
    <t>Castillo-Ryan</t>
  </si>
  <si>
    <t>Lake Shirley</t>
  </si>
  <si>
    <t>bpeck@allison-roman.com</t>
  </si>
  <si>
    <t>Ee0A10B69EAEBB1</t>
  </si>
  <si>
    <t>Pena, Lin and Barrett</t>
  </si>
  <si>
    <t>North Xavierfort</t>
  </si>
  <si>
    <t>001-543-969-0587x343</t>
  </si>
  <si>
    <t>rlawrence@hess-boyer.com</t>
  </si>
  <si>
    <t>c31288Ca04429b5</t>
  </si>
  <si>
    <t>Butler, Wheeler and Schultz</t>
  </si>
  <si>
    <t>mikewilliamson@cardenas-davidson.com</t>
  </si>
  <si>
    <t>080D6E03aAd45BB</t>
  </si>
  <si>
    <t>Russell-Burns</t>
  </si>
  <si>
    <t>Lake Randallshire</t>
  </si>
  <si>
    <t>001-211-072-8998x83905</t>
  </si>
  <si>
    <t>xashley@hood.com</t>
  </si>
  <si>
    <t>8E1662DA103AF57</t>
  </si>
  <si>
    <t>Mckenzieville</t>
  </si>
  <si>
    <t>001-858-268-9484x6183</t>
  </si>
  <si>
    <t>dillon17@lawrence.com</t>
  </si>
  <si>
    <t>5Fc578F2e8fCa63</t>
  </si>
  <si>
    <t>Johnston-Thornton</t>
  </si>
  <si>
    <t>Lake Mauriceton</t>
  </si>
  <si>
    <t>998-660-6771x51928</t>
  </si>
  <si>
    <t>pamshaffer@bruce.info</t>
  </si>
  <si>
    <t>1E33eFE1d43E523</t>
  </si>
  <si>
    <t>(683)458-2737x503</t>
  </si>
  <si>
    <t>ralphsawyer@donaldson.com</t>
  </si>
  <si>
    <t>cDfED45AbC51c95</t>
  </si>
  <si>
    <t>Marshall, Barry and French</t>
  </si>
  <si>
    <t>Diamondberg</t>
  </si>
  <si>
    <t>001-900-283-6448x0267</t>
  </si>
  <si>
    <t>grossantonio@cross-li.biz</t>
  </si>
  <si>
    <t>F86f7d49dbC8e1F</t>
  </si>
  <si>
    <t>Perkins-Rowe</t>
  </si>
  <si>
    <t>Mcdonaldville</t>
  </si>
  <si>
    <t>710-293-2822</t>
  </si>
  <si>
    <t>fryesamantha@golden.net</t>
  </si>
  <si>
    <t>Dd8DB1F83CFF926</t>
  </si>
  <si>
    <t>Jackson-Rocha</t>
  </si>
  <si>
    <t>Tylershire</t>
  </si>
  <si>
    <t>697.406.3414x06077</t>
  </si>
  <si>
    <t>jenkinsalfred@michael.com</t>
  </si>
  <si>
    <t>fb586506aCBC8b1</t>
  </si>
  <si>
    <t>Arias, Holloway and Bauer</t>
  </si>
  <si>
    <t>Port Clarenceshire</t>
  </si>
  <si>
    <t>+1-962-881-0296x05204</t>
  </si>
  <si>
    <t>rbell@holmes.org</t>
  </si>
  <si>
    <t>CD9CFBb7D42f172</t>
  </si>
  <si>
    <t>Brewer, Gould and Brewer</t>
  </si>
  <si>
    <t>Terrancemouth</t>
  </si>
  <si>
    <t>358-535-8467x62670</t>
  </si>
  <si>
    <t>igarrison@carpenter.com</t>
  </si>
  <si>
    <t>ebaAa48B8e9F6Eb</t>
  </si>
  <si>
    <t>Blanchard Inc</t>
  </si>
  <si>
    <t>Port Christina</t>
  </si>
  <si>
    <t>001-292-275-0778x5391</t>
  </si>
  <si>
    <t>briggsnichole@alvarado.net</t>
  </si>
  <si>
    <t>a54Ccdf893A10eA</t>
  </si>
  <si>
    <t>Gibson-Salinas</t>
  </si>
  <si>
    <t>(378)466-4147x7865</t>
  </si>
  <si>
    <t>amanda77@price.biz</t>
  </si>
  <si>
    <t>27EEb3C0e63F643</t>
  </si>
  <si>
    <t>Pollard, Mills and Lin</t>
  </si>
  <si>
    <t>New Curtis</t>
  </si>
  <si>
    <t>(033)810-5474</t>
  </si>
  <si>
    <t>collin46@chase-peters.com</t>
  </si>
  <si>
    <t>d5A7dcaEdc44FC3</t>
  </si>
  <si>
    <t>Small, Farrell and Charles</t>
  </si>
  <si>
    <t>East Kayleeside</t>
  </si>
  <si>
    <t>001-215-743-1911</t>
  </si>
  <si>
    <t>linda51@chaney-holmes.com</t>
  </si>
  <si>
    <t>f5E359A51AF6848</t>
  </si>
  <si>
    <t>Stokes-Wu</t>
  </si>
  <si>
    <t>Port Jeffreytown</t>
  </si>
  <si>
    <t>(853)182-6190x70008</t>
  </si>
  <si>
    <t>rutharroyo@spears-lloyd.com</t>
  </si>
  <si>
    <t>9da5AeE2646eB34</t>
  </si>
  <si>
    <t>Arroyo PLC</t>
  </si>
  <si>
    <t>Ninatown</t>
  </si>
  <si>
    <t>lee82@ferguson.info</t>
  </si>
  <si>
    <t>90D853A55e68d3e</t>
  </si>
  <si>
    <t>Sims, Hardy and Esparza</t>
  </si>
  <si>
    <t>Clairehaven</t>
  </si>
  <si>
    <t>isaacmercer@kelley.com</t>
  </si>
  <si>
    <t>43ee97dcdcEf7C3</t>
  </si>
  <si>
    <t>Ochoa Group</t>
  </si>
  <si>
    <t>carolineperry@jackson.org</t>
  </si>
  <si>
    <t>eacDB369CAbc5b9</t>
  </si>
  <si>
    <t>Conner-Martinez</t>
  </si>
  <si>
    <t>Rachelstad</t>
  </si>
  <si>
    <t>418-049-0238x8780</t>
  </si>
  <si>
    <t>cathygonzales@rodriguez.com</t>
  </si>
  <si>
    <t>7Cc9BD021b2F3eB</t>
  </si>
  <si>
    <t>Harrell LLC</t>
  </si>
  <si>
    <t>Riosfort</t>
  </si>
  <si>
    <t>644-377-0958</t>
  </si>
  <si>
    <t>zamorapreston@shaffer-garza.com</t>
  </si>
  <si>
    <t>bEE7450DEeAbF4E</t>
  </si>
  <si>
    <t>Carey, Donovan and Carlson</t>
  </si>
  <si>
    <t>New Robertberg</t>
  </si>
  <si>
    <t>378.908.5676x61959</t>
  </si>
  <si>
    <t>suttonlonnie@callahan-stein.com</t>
  </si>
  <si>
    <t>A2e039EEb89a9eb</t>
  </si>
  <si>
    <t>Ponce, Singh and Riggs</t>
  </si>
  <si>
    <t>Kristichester</t>
  </si>
  <si>
    <t>(481)271-8815</t>
  </si>
  <si>
    <t>emcgee@lee.org</t>
  </si>
  <si>
    <t>31ab71788D43Adc</t>
  </si>
  <si>
    <t>Schaefer-Barnes</t>
  </si>
  <si>
    <t>West Shaun</t>
  </si>
  <si>
    <t>001-548-541-5116x4452</t>
  </si>
  <si>
    <t>chooper@huffman-braun.com</t>
  </si>
  <si>
    <t>4f3Dff09a16e3Bd</t>
  </si>
  <si>
    <t>Wu-Ayala</t>
  </si>
  <si>
    <t>Lake Jaredchester</t>
  </si>
  <si>
    <t>049.776.1594x838</t>
  </si>
  <si>
    <t>schwartzlisa@grimes-lamb.net</t>
  </si>
  <si>
    <t>5D59AB3879BFBcE</t>
  </si>
  <si>
    <t>Esparza and Sons</t>
  </si>
  <si>
    <t>Frankport</t>
  </si>
  <si>
    <t>(105)432-8851</t>
  </si>
  <si>
    <t>mia79@parks-ramos.info</t>
  </si>
  <si>
    <t>ceEB71CaeaFFEAA</t>
  </si>
  <si>
    <t>Gonzales, Peck and Rivera</t>
  </si>
  <si>
    <t>East Hollychester</t>
  </si>
  <si>
    <t>001-445-161-8250x50433</t>
  </si>
  <si>
    <t>sandy19@hunter.net</t>
  </si>
  <si>
    <t>dBC92Cde4BbFDbe</t>
  </si>
  <si>
    <t>Pena Group</t>
  </si>
  <si>
    <t>Manningborough</t>
  </si>
  <si>
    <t>julian34@leblanc.org</t>
  </si>
  <si>
    <t>059e4fccDe20e8d</t>
  </si>
  <si>
    <t>Ochoa PLC</t>
  </si>
  <si>
    <t>Natashaville</t>
  </si>
  <si>
    <t>401.702.0903x15570</t>
  </si>
  <si>
    <t>andre97@robbins.org</t>
  </si>
  <si>
    <t>BF6AaBE141d74B4</t>
  </si>
  <si>
    <t>Parks-Mcpherson</t>
  </si>
  <si>
    <t>Darinfurt</t>
  </si>
  <si>
    <t>003-721-0376</t>
  </si>
  <si>
    <t>kempalexander@finley-allison.org</t>
  </si>
  <si>
    <t>2aaeCCc007f43c5</t>
  </si>
  <si>
    <t>Pennington, Kirk and Rasmussen</t>
  </si>
  <si>
    <t>Jonesland</t>
  </si>
  <si>
    <t>+1-759-876-1302x57722</t>
  </si>
  <si>
    <t>blanchardearl@butler.info</t>
  </si>
  <si>
    <t>58AFDbCfcE0DCde</t>
  </si>
  <si>
    <t>Fitzpatrick-Bishop</t>
  </si>
  <si>
    <t>Sheppardburgh</t>
  </si>
  <si>
    <t>001-166-638-8215x333</t>
  </si>
  <si>
    <t>gamblehenry@fuller.com</t>
  </si>
  <si>
    <t>3DEB531aacaC7D6</t>
  </si>
  <si>
    <t>Goodman and Sons</t>
  </si>
  <si>
    <t>001-426-774-7979x40606</t>
  </si>
  <si>
    <t>anamccullough@crawford.com</t>
  </si>
  <si>
    <t>0Fbb27D0AD0e5eF</t>
  </si>
  <si>
    <t>Dodson-Wise</t>
  </si>
  <si>
    <t>Lake Connie</t>
  </si>
  <si>
    <t>074.161.9308x4485</t>
  </si>
  <si>
    <t>kristie36@nielsen.info</t>
  </si>
  <si>
    <t>bAbE37B88abC6b8</t>
  </si>
  <si>
    <t>Ortega, Pope and Sharp</t>
  </si>
  <si>
    <t>006-534-7294</t>
  </si>
  <si>
    <t>browningdave@thompson.biz</t>
  </si>
  <si>
    <t>45805DdafF1aa9F</t>
  </si>
  <si>
    <t>Bradford-Rodgers</t>
  </si>
  <si>
    <t>East Guymouth</t>
  </si>
  <si>
    <t>001-671-346-8933x11142</t>
  </si>
  <si>
    <t>sburnett@evans-kline.com</t>
  </si>
  <si>
    <t>a74daede1EcA1F4</t>
  </si>
  <si>
    <t>Andreburgh</t>
  </si>
  <si>
    <t>321.655.4027x5925</t>
  </si>
  <si>
    <t>aryan@shelton.biz</t>
  </si>
  <si>
    <t>28f46aC1AF64E01</t>
  </si>
  <si>
    <t>Bernard, Carroll and Taylor</t>
  </si>
  <si>
    <t>North Erica</t>
  </si>
  <si>
    <t>+1-560-198-6524x0077</t>
  </si>
  <si>
    <t>roberto60@mata.com</t>
  </si>
  <si>
    <t>D5bD3Bab8F151f7</t>
  </si>
  <si>
    <t>Bean-Mullen</t>
  </si>
  <si>
    <t>642-065-8798x213</t>
  </si>
  <si>
    <t>qcox@conley.biz</t>
  </si>
  <si>
    <t>1AAD87F6bcecd0c</t>
  </si>
  <si>
    <t>Esparza-Boyer</t>
  </si>
  <si>
    <t>Johnbury</t>
  </si>
  <si>
    <t>sonia72@hamilton.info</t>
  </si>
  <si>
    <t>dd6fc2216aE3cc9</t>
  </si>
  <si>
    <t>Donaldchester</t>
  </si>
  <si>
    <t>212-658-3367x088</t>
  </si>
  <si>
    <t>serranotasha@watson.com</t>
  </si>
  <si>
    <t>DAb6E975e60f4C4</t>
  </si>
  <si>
    <t>Livingston, Morales and Glenn</t>
  </si>
  <si>
    <t>+1-095-472-7116x540</t>
  </si>
  <si>
    <t>cristiantownsend@rhodes.info</t>
  </si>
  <si>
    <t>d4f5CAB9d31aFbd</t>
  </si>
  <si>
    <t>Carlson-Hickman</t>
  </si>
  <si>
    <t>331.567.7816x7213</t>
  </si>
  <si>
    <t>bradley28@morrow-shannon.com</t>
  </si>
  <si>
    <t>2dE43AbcE4aEA0E</t>
  </si>
  <si>
    <t>Kirk-Gross</t>
  </si>
  <si>
    <t>Robinton</t>
  </si>
  <si>
    <t>001-479-056-0416</t>
  </si>
  <si>
    <t>ymoody@caldwell.com</t>
  </si>
  <si>
    <t>4E3eCe63fdfA6dd</t>
  </si>
  <si>
    <t>Mcintosh-Powers</t>
  </si>
  <si>
    <t>Marvinport</t>
  </si>
  <si>
    <t>001-434-912-8550x7945</t>
  </si>
  <si>
    <t>xduarte@franco.net</t>
  </si>
  <si>
    <t>8B395e4dDfD45EF</t>
  </si>
  <si>
    <t>Walton PLC</t>
  </si>
  <si>
    <t>Claudiaton</t>
  </si>
  <si>
    <t>001-545-336-9892x066</t>
  </si>
  <si>
    <t>connie18@sandoval-pope.com</t>
  </si>
  <si>
    <t>cE95fb2B1814EE0</t>
  </si>
  <si>
    <t>Pitts-Pugh</t>
  </si>
  <si>
    <t>Lanefort</t>
  </si>
  <si>
    <t>rogerbullock@galloway.info</t>
  </si>
  <si>
    <t>B91C97bf7EA52Db</t>
  </si>
  <si>
    <t>Gay-Hendrix</t>
  </si>
  <si>
    <t>Kaitlinborough</t>
  </si>
  <si>
    <t>(007)769-4144x96722</t>
  </si>
  <si>
    <t>campbellglen@baxter-gonzales.biz</t>
  </si>
  <si>
    <t>788B10C4e9aaDEC</t>
  </si>
  <si>
    <t>Pace, Brock and Chapman</t>
  </si>
  <si>
    <t>(542)772-6467x83972</t>
  </si>
  <si>
    <t>sheryljensen@huff.info</t>
  </si>
  <si>
    <t>5bcD12cf1A055C2</t>
  </si>
  <si>
    <t>Avery, Weiss and Vazquez</t>
  </si>
  <si>
    <t>East Scott</t>
  </si>
  <si>
    <t>059-010-6905x823</t>
  </si>
  <si>
    <t>osullivan@vaughan.biz</t>
  </si>
  <si>
    <t>07a0251Cff0A6Bb</t>
  </si>
  <si>
    <t>Burnett Ltd</t>
  </si>
  <si>
    <t>Port Hollystad</t>
  </si>
  <si>
    <t>505-469-2224x227</t>
  </si>
  <si>
    <t>xmora@barron.net</t>
  </si>
  <si>
    <t>9435533CD1aEAA8</t>
  </si>
  <si>
    <t>Craig Ltd</t>
  </si>
  <si>
    <t>Ryanstad</t>
  </si>
  <si>
    <t>(036)827-1178x7553</t>
  </si>
  <si>
    <t>daryl84@briggs.com</t>
  </si>
  <si>
    <t>4cc3fAFE2fdCa84</t>
  </si>
  <si>
    <t>Downs-Anthony</t>
  </si>
  <si>
    <t>Port Joymouth</t>
  </si>
  <si>
    <t>643.613.9692x446</t>
  </si>
  <si>
    <t>sproctor@gaines.com</t>
  </si>
  <si>
    <t>F2f5a0036C063cC</t>
  </si>
  <si>
    <t>Lowe-Griffith</t>
  </si>
  <si>
    <t>Kristinville</t>
  </si>
  <si>
    <t>001-433-681-3844x0318</t>
  </si>
  <si>
    <t>olsondean@solis-glenn.com</t>
  </si>
  <si>
    <t>F4EC5D3eB51Aba1</t>
  </si>
  <si>
    <t>Heath, Hicks and Madden</t>
  </si>
  <si>
    <t>128-835-7266x15739</t>
  </si>
  <si>
    <t>cameron54@brennan-greene.org</t>
  </si>
  <si>
    <t>Ec6254ac556A463</t>
  </si>
  <si>
    <t>Miranda, Moody and White</t>
  </si>
  <si>
    <t>Arielfort</t>
  </si>
  <si>
    <t>394-459-6809x044</t>
  </si>
  <si>
    <t>joanmeyers@dickerson.com</t>
  </si>
  <si>
    <t>F2Deca309F8E1cd</t>
  </si>
  <si>
    <t>Townsend, Walsh and Sloan</t>
  </si>
  <si>
    <t>Maciasstad</t>
  </si>
  <si>
    <t>969.107.4039</t>
  </si>
  <si>
    <t>meganrobinson@tucker.com</t>
  </si>
  <si>
    <t>A5dbB802e1a7fb5</t>
  </si>
  <si>
    <t>Campbell, Mcintyre and Duke</t>
  </si>
  <si>
    <t>(951)168-4372x48214</t>
  </si>
  <si>
    <t>copelandalicia@woodard.com</t>
  </si>
  <si>
    <t>6cECa992bEbaAe3</t>
  </si>
  <si>
    <t>Valentine LLC</t>
  </si>
  <si>
    <t>Port Sarafurt</t>
  </si>
  <si>
    <t>001-972-229-3143</t>
  </si>
  <si>
    <t>reneecampos@nielsen-reese.com</t>
  </si>
  <si>
    <t>AcEaBbC6f554d0d</t>
  </si>
  <si>
    <t>Shepard, Russell and Villa</t>
  </si>
  <si>
    <t>Shawnaburgh</t>
  </si>
  <si>
    <t>666.728.9792x579</t>
  </si>
  <si>
    <t>ikrueger@stevens.com</t>
  </si>
  <si>
    <t>99DAdCbCa1479c7</t>
  </si>
  <si>
    <t>Kerr-Mccarthy</t>
  </si>
  <si>
    <t>Connerfurt</t>
  </si>
  <si>
    <t>001-141-642-8049x7345</t>
  </si>
  <si>
    <t>rick15@doyle-garcia.org</t>
  </si>
  <si>
    <t>6aAb0Cabe3A02a8</t>
  </si>
  <si>
    <t>Mayer, Mcmillan and Mckinney</t>
  </si>
  <si>
    <t>645-211-3099x9799</t>
  </si>
  <si>
    <t>paigeobrien@bryant.com</t>
  </si>
  <si>
    <t>B186a9a25BEAEC0</t>
  </si>
  <si>
    <t>Oconnor-Costa</t>
  </si>
  <si>
    <t>South Bobbyland</t>
  </si>
  <si>
    <t>(753)676-2050</t>
  </si>
  <si>
    <t>taylorross@preston.info</t>
  </si>
  <si>
    <t>eF7e87D9C72E18F</t>
  </si>
  <si>
    <t>Branch-Stafford</t>
  </si>
  <si>
    <t>vangrachael@rocha.com</t>
  </si>
  <si>
    <t>E6E45eBf1c0CdE3</t>
  </si>
  <si>
    <t>Guerrero-Combs</t>
  </si>
  <si>
    <t>Estradaside</t>
  </si>
  <si>
    <t>877.392.9112</t>
  </si>
  <si>
    <t>rodgerspeter@arias-graham.com</t>
  </si>
  <si>
    <t>05E54aB466A8Fb1</t>
  </si>
  <si>
    <t>Stewart, Middleton and Ramos</t>
  </si>
  <si>
    <t>Tracymouth</t>
  </si>
  <si>
    <t>001-581-991-8739x200</t>
  </si>
  <si>
    <t>mary83@escobar.com</t>
  </si>
  <si>
    <t>Fbf89bACC9D82a4</t>
  </si>
  <si>
    <t>Clayton-Page</t>
  </si>
  <si>
    <t>East Cameronfort</t>
  </si>
  <si>
    <t>075.098.0124x8399</t>
  </si>
  <si>
    <t>johnmartin@calderon.org</t>
  </si>
  <si>
    <t>AD78D41BD65C7bc</t>
  </si>
  <si>
    <t>Olsen Ltd</t>
  </si>
  <si>
    <t>North Marilyn</t>
  </si>
  <si>
    <t>eddie95@gardner.net</t>
  </si>
  <si>
    <t>84828Ab23aFecB7</t>
  </si>
  <si>
    <t>Trevino, Wong and Farmer</t>
  </si>
  <si>
    <t>West Audrey</t>
  </si>
  <si>
    <t>836.623.6633x624</t>
  </si>
  <si>
    <t>cesarparsons@barr-hughes.com</t>
  </si>
  <si>
    <t>e1bc8dfACAD5Abc</t>
  </si>
  <si>
    <t>Best-Thompson</t>
  </si>
  <si>
    <t>Rachelborough</t>
  </si>
  <si>
    <t>001-854-447-3498x2544</t>
  </si>
  <si>
    <t>peter16@wu.com</t>
  </si>
  <si>
    <t>AcACf64C8D04c7c</t>
  </si>
  <si>
    <t>West and Sons</t>
  </si>
  <si>
    <t>Daviesland</t>
  </si>
  <si>
    <t>714-729-6342x2108</t>
  </si>
  <si>
    <t>qjenkins@copeland.com</t>
  </si>
  <si>
    <t>1FfeEeE3cCE7ccC</t>
  </si>
  <si>
    <t>Harris LLC</t>
  </si>
  <si>
    <t>New Holly</t>
  </si>
  <si>
    <t>003-893-4550</t>
  </si>
  <si>
    <t>hendrixkirk@kaiser-barrera.com</t>
  </si>
  <si>
    <t>cE0a9F2ba934afa</t>
  </si>
  <si>
    <t>New Kirk</t>
  </si>
  <si>
    <t>417.066.5417</t>
  </si>
  <si>
    <t>jramirez@bird-sutton.info</t>
  </si>
  <si>
    <t>54F7F47a2FF89a7</t>
  </si>
  <si>
    <t>Harding-Swanson</t>
  </si>
  <si>
    <t>(643)924-4289x2825</t>
  </si>
  <si>
    <t>jillian31@jenkins-whitehead.com</t>
  </si>
  <si>
    <t>752aAcFA53DCc3E</t>
  </si>
  <si>
    <t>South John</t>
  </si>
  <si>
    <t>001-388-815-1756x0088</t>
  </si>
  <si>
    <t>lbarber@copeland-ingram.com</t>
  </si>
  <si>
    <t>368aB1fdA3d02dd</t>
  </si>
  <si>
    <t>Bray-Cline</t>
  </si>
  <si>
    <t>Port Susanside</t>
  </si>
  <si>
    <t>101.681.5669x98634</t>
  </si>
  <si>
    <t>plopez@noble.com</t>
  </si>
  <si>
    <t>bfea3c1f5C1fAf0</t>
  </si>
  <si>
    <t>Pacheco and Sons</t>
  </si>
  <si>
    <t>Bradleymouth</t>
  </si>
  <si>
    <t>001-396-511-6694x3974</t>
  </si>
  <si>
    <t>erik39@waller.biz</t>
  </si>
  <si>
    <t>2BD7b374D8b7Fa0</t>
  </si>
  <si>
    <t>Lin-Sampson</t>
  </si>
  <si>
    <t>zcarter@meyer-mckinney.net</t>
  </si>
  <si>
    <t>2cAA5152Ee6A6a5</t>
  </si>
  <si>
    <t>Bright-Mcdaniel</t>
  </si>
  <si>
    <t>Moralesland</t>
  </si>
  <si>
    <t>001-308-477-7007</t>
  </si>
  <si>
    <t>craig63@wells.net</t>
  </si>
  <si>
    <t>8E975D89df2B5d5</t>
  </si>
  <si>
    <t>West Tiffany</t>
  </si>
  <si>
    <t>129-101-8493x03492</t>
  </si>
  <si>
    <t>christieatkins@goodwin.com</t>
  </si>
  <si>
    <t>65b46e79ccD48de</t>
  </si>
  <si>
    <t>Becker, Oconnell and Aguilar</t>
  </si>
  <si>
    <t>Leachborough</t>
  </si>
  <si>
    <t>001-909-990-0940</t>
  </si>
  <si>
    <t>petersengwendolyn@walters.com</t>
  </si>
  <si>
    <t>F1Bcfaf0FffACaE</t>
  </si>
  <si>
    <t>Yoder</t>
  </si>
  <si>
    <t>Brewer and Sons</t>
  </si>
  <si>
    <t>Claytonfort</t>
  </si>
  <si>
    <t>717.882.1925x93248</t>
  </si>
  <si>
    <t>april61@arroyo.com</t>
  </si>
  <si>
    <t>48553D4dd081a54</t>
  </si>
  <si>
    <t>Howe, Baldwin and Summers</t>
  </si>
  <si>
    <t>Sheriton</t>
  </si>
  <si>
    <t>001-085-373-3573</t>
  </si>
  <si>
    <t>joycecaldwell@maxwell-delgado.com</t>
  </si>
  <si>
    <t>67f68E6E6193c84</t>
  </si>
  <si>
    <t>Sampson-Summers</t>
  </si>
  <si>
    <t>South Hector</t>
  </si>
  <si>
    <t>646-114-9951</t>
  </si>
  <si>
    <t>williamsricardo@glenn.com</t>
  </si>
  <si>
    <t>7D7a59ca27eeb06</t>
  </si>
  <si>
    <t>Baldwin Inc</t>
  </si>
  <si>
    <t>Thompsonhaven</t>
  </si>
  <si>
    <t>164.445.0996</t>
  </si>
  <si>
    <t>arthurcruz@rogers.com</t>
  </si>
  <si>
    <t>9BEcDe3EA3d5631</t>
  </si>
  <si>
    <t>Key-Haas</t>
  </si>
  <si>
    <t>Nicholsbury</t>
  </si>
  <si>
    <t>654-036-5042x00021</t>
  </si>
  <si>
    <t>montgomerycolin@cox.com</t>
  </si>
  <si>
    <t>3fDD8Cf1DaFcE3F</t>
  </si>
  <si>
    <t>Murray-Horton</t>
  </si>
  <si>
    <t>001-008-694-9207</t>
  </si>
  <si>
    <t>mcguirelouis@tapia-logan.com</t>
  </si>
  <si>
    <t>9eBD2acaCEb7b96</t>
  </si>
  <si>
    <t>Small-Lucero</t>
  </si>
  <si>
    <t>West Bryceport</t>
  </si>
  <si>
    <t>977-920-0578</t>
  </si>
  <si>
    <t>wrightkaitlyn@blanchard.info</t>
  </si>
  <si>
    <t>D2dB5beeeff9f96</t>
  </si>
  <si>
    <t>Chavezstad</t>
  </si>
  <si>
    <t>(263)732-3049</t>
  </si>
  <si>
    <t>nicole33@suarez.info</t>
  </si>
  <si>
    <t>A87ADB9f283fBBC</t>
  </si>
  <si>
    <t>North Carlmouth</t>
  </si>
  <si>
    <t>(354)535-0766x42008</t>
  </si>
  <si>
    <t>chobbs@richmond.biz</t>
  </si>
  <si>
    <t>aaD58cfa3C75eA6</t>
  </si>
  <si>
    <t>Moore, Tanner and Rasmussen</t>
  </si>
  <si>
    <t>South Sabrina</t>
  </si>
  <si>
    <t>+1-675-450-3658x823</t>
  </si>
  <si>
    <t>lee13@parks.org</t>
  </si>
  <si>
    <t>2173FAecEAfff3F</t>
  </si>
  <si>
    <t>Dianechester</t>
  </si>
  <si>
    <t>santoskirsten@villarreal.com</t>
  </si>
  <si>
    <t>bd894A23A2455EB</t>
  </si>
  <si>
    <t>East Elijah</t>
  </si>
  <si>
    <t>ashleyavery@fleming-erickson.com</t>
  </si>
  <si>
    <t>bC9AFF2A6aC9dB5</t>
  </si>
  <si>
    <t>Barber, Lin and Vasquez</t>
  </si>
  <si>
    <t>Aguilarfort</t>
  </si>
  <si>
    <t>749.536.4500x9039</t>
  </si>
  <si>
    <t>hross@lynch-swanson.com</t>
  </si>
  <si>
    <t>00Ba3F0aC1bDbaE</t>
  </si>
  <si>
    <t>Livingston Inc</t>
  </si>
  <si>
    <t>South Danielfort</t>
  </si>
  <si>
    <t>001-006-772-8187x398</t>
  </si>
  <si>
    <t>ana02@tanner.org</t>
  </si>
  <si>
    <t>Ec5Db1e82E09edB</t>
  </si>
  <si>
    <t>Hutchinson-Buchanan</t>
  </si>
  <si>
    <t>North Jim</t>
  </si>
  <si>
    <t>296-935-5166</t>
  </si>
  <si>
    <t>gbowers@black.com</t>
  </si>
  <si>
    <t>BecceDbbF40f1aB</t>
  </si>
  <si>
    <t>Huber-Riddle</t>
  </si>
  <si>
    <t>Timview</t>
  </si>
  <si>
    <t>001-303-253-5791x04771</t>
  </si>
  <si>
    <t>sheenabradley@mendoza.com</t>
  </si>
  <si>
    <t>d5A99Eb3AC6F6ca</t>
  </si>
  <si>
    <t>Barr, Mcgee and Archer</t>
  </si>
  <si>
    <t>Lake Cesarburgh</t>
  </si>
  <si>
    <t>424.665.2177x40509</t>
  </si>
  <si>
    <t>lozanoisabella@little.com</t>
  </si>
  <si>
    <t>1ef11BfBaF0d2D0</t>
  </si>
  <si>
    <t>Blair, Watson and Newton</t>
  </si>
  <si>
    <t>Lake Karlshire</t>
  </si>
  <si>
    <t>001-366-733-3066x1097</t>
  </si>
  <si>
    <t>howejulie@ortega.com</t>
  </si>
  <si>
    <t>4AD96Fc4557BbfA</t>
  </si>
  <si>
    <t>Hodges, Pope and Myers</t>
  </si>
  <si>
    <t>Barberside</t>
  </si>
  <si>
    <t>(115)296-5403x9592</t>
  </si>
  <si>
    <t>rickey24@caldwell.com</t>
  </si>
  <si>
    <t>a99e0D7beEb41A0</t>
  </si>
  <si>
    <t>Daniel, Paul and Ferrell</t>
  </si>
  <si>
    <t>West Loritown</t>
  </si>
  <si>
    <t>001-429-647-7042x5700</t>
  </si>
  <si>
    <t>zoe13@levine-hebert.com</t>
  </si>
  <si>
    <t>DEdB10454953F9B</t>
  </si>
  <si>
    <t>Weiss, Lowe and Myers</t>
  </si>
  <si>
    <t>New Robertshire</t>
  </si>
  <si>
    <t>(418)814-1588</t>
  </si>
  <si>
    <t>jane26@riddle.biz</t>
  </si>
  <si>
    <t>dCD0c4EBF6B6D8E</t>
  </si>
  <si>
    <t>Blake and Sons</t>
  </si>
  <si>
    <t>West Heidi</t>
  </si>
  <si>
    <t>(833)375-4737x64533</t>
  </si>
  <si>
    <t>toneal@brennan.org</t>
  </si>
  <si>
    <t>D8A0AfA17Faf039</t>
  </si>
  <si>
    <t>Nunez-Wyatt</t>
  </si>
  <si>
    <t>Yvettefort</t>
  </si>
  <si>
    <t>629.379.6334</t>
  </si>
  <si>
    <t>sophiavillarreal@fletcher.biz</t>
  </si>
  <si>
    <t>A6ad35DADECf47d</t>
  </si>
  <si>
    <t>Hinton-Carpenter</t>
  </si>
  <si>
    <t>South Sheena</t>
  </si>
  <si>
    <t>616.431.7352x4023</t>
  </si>
  <si>
    <t>katie37@romero-mcdaniel.com</t>
  </si>
  <si>
    <t>2Db0AaFa22F73Ff</t>
  </si>
  <si>
    <t>Vance-Schaefer</t>
  </si>
  <si>
    <t>Lake Andrew</t>
  </si>
  <si>
    <t>001-558-197-3607</t>
  </si>
  <si>
    <t>aimee09@davies-edwards.net</t>
  </si>
  <si>
    <t>AE98f1BE147e71A</t>
  </si>
  <si>
    <t>Cox-Carrillo</t>
  </si>
  <si>
    <t>North Eduardotown</t>
  </si>
  <si>
    <t>+1-696-276-4146x32966</t>
  </si>
  <si>
    <t>devin36@lambert.com</t>
  </si>
  <si>
    <t>5BB2B9FeeF3D78B</t>
  </si>
  <si>
    <t>Horne-Short</t>
  </si>
  <si>
    <t>West Alyssa</t>
  </si>
  <si>
    <t>(258)202-4388x177</t>
  </si>
  <si>
    <t>jodi38@bishop.com</t>
  </si>
  <si>
    <t>b5CdCc5dfB1821f</t>
  </si>
  <si>
    <t>Newman-Richardson</t>
  </si>
  <si>
    <t>North Faith</t>
  </si>
  <si>
    <t>001-390-043-9251</t>
  </si>
  <si>
    <t>murillostephanie@whitaker-griffith.com</t>
  </si>
  <si>
    <t>9Ce4818Bffd8FBA</t>
  </si>
  <si>
    <t>Skinner-Mercado</t>
  </si>
  <si>
    <t>Marilynburgh</t>
  </si>
  <si>
    <t>lmedina@bird.info</t>
  </si>
  <si>
    <t>c473aBAaaBBbB26</t>
  </si>
  <si>
    <t>Ware Inc</t>
  </si>
  <si>
    <t>Livingstontown</t>
  </si>
  <si>
    <t>712-148-9607x48422</t>
  </si>
  <si>
    <t>ekeller@manning.info</t>
  </si>
  <si>
    <t>6C67c3A7Dd262Fb</t>
  </si>
  <si>
    <t>Hancockland</t>
  </si>
  <si>
    <t>149-278-1845x166</t>
  </si>
  <si>
    <t>bradley78@lawson-torres.com</t>
  </si>
  <si>
    <t>4ecFeab0eaBD8eB</t>
  </si>
  <si>
    <t>Graham, Pennington and Salinas</t>
  </si>
  <si>
    <t>Lake Alanbury</t>
  </si>
  <si>
    <t>kfox@goodwin-frye.com</t>
  </si>
  <si>
    <t>9BDca2Fca26EDf0</t>
  </si>
  <si>
    <t>Rhodes, Howell and Perkins</t>
  </si>
  <si>
    <t>North Dianatown</t>
  </si>
  <si>
    <t>533.952.7323</t>
  </si>
  <si>
    <t>kchristian@hamilton.com</t>
  </si>
  <si>
    <t>DFD2F6Cb1e6F78B</t>
  </si>
  <si>
    <t>Montgomery, Foley and Oneill</t>
  </si>
  <si>
    <t>North Anita</t>
  </si>
  <si>
    <t>943.931.9475</t>
  </si>
  <si>
    <t>emathis@huerta.info</t>
  </si>
  <si>
    <t>af9E08B0dDe8216</t>
  </si>
  <si>
    <t>Orozco-Hebert</t>
  </si>
  <si>
    <t>Jefferytown</t>
  </si>
  <si>
    <t>001-835-668-1766x550</t>
  </si>
  <si>
    <t>blankenshipdonna@beck-barron.com</t>
  </si>
  <si>
    <t>923911DB7eE2dd9</t>
  </si>
  <si>
    <t>Pennington, Frost and Arroyo</t>
  </si>
  <si>
    <t>033.917.3047x7708</t>
  </si>
  <si>
    <t>john58@sampson.com</t>
  </si>
  <si>
    <t>73B9332DFa56A53</t>
  </si>
  <si>
    <t>House, Cherry and Villarreal</t>
  </si>
  <si>
    <t>East Beverly</t>
  </si>
  <si>
    <t>057.025.8945x209</t>
  </si>
  <si>
    <t>nicholsmarc@anthony-anderson.com</t>
  </si>
  <si>
    <t>C52Fcf0ACaAD08C</t>
  </si>
  <si>
    <t>Baker-Ramirez</t>
  </si>
  <si>
    <t>001-813-451-9197x455</t>
  </si>
  <si>
    <t>russellbriggs@guerra-mullen.info</t>
  </si>
  <si>
    <t>6eF162be6ccee88</t>
  </si>
  <si>
    <t>South Bridget</t>
  </si>
  <si>
    <t>+1-723-888-4965x332</t>
  </si>
  <si>
    <t>lesteralex@villegas.biz</t>
  </si>
  <si>
    <t>2eAD1E1Dbb2baeD</t>
  </si>
  <si>
    <t>Hanson, Gould and Oconnor</t>
  </si>
  <si>
    <t>Sharonside</t>
  </si>
  <si>
    <t>(134)407-7090x6721</t>
  </si>
  <si>
    <t>guerrabonnie@duran-leonard.info</t>
  </si>
  <si>
    <t>5546c08f8E23d8c</t>
  </si>
  <si>
    <t>Lam-Lin</t>
  </si>
  <si>
    <t>(926)764-9929</t>
  </si>
  <si>
    <t>bkerr@barry-bender.org</t>
  </si>
  <si>
    <t>F506aff4D8D38B0</t>
  </si>
  <si>
    <t>Snyder-Huber</t>
  </si>
  <si>
    <t>Gordonhaven</t>
  </si>
  <si>
    <t>+1-070-675-7939x50644</t>
  </si>
  <si>
    <t>trangel@washington-swanson.com</t>
  </si>
  <si>
    <t>87adbD94A9Da358</t>
  </si>
  <si>
    <t>Crawford and Sons</t>
  </si>
  <si>
    <t>South Emmaport</t>
  </si>
  <si>
    <t>929-420-4261x96336</t>
  </si>
  <si>
    <t>hlin@espinoza.com</t>
  </si>
  <si>
    <t>3E6a5a626eeb149</t>
  </si>
  <si>
    <t>Frederick, Brock and Kim</t>
  </si>
  <si>
    <t>West Elijah</t>
  </si>
  <si>
    <t>855.943.4820</t>
  </si>
  <si>
    <t>tphillips@carrillo.info</t>
  </si>
  <si>
    <t>5efd0a56B12400F</t>
  </si>
  <si>
    <t>Doyle Group</t>
  </si>
  <si>
    <t>East Ralph</t>
  </si>
  <si>
    <t>(283)610-9285</t>
  </si>
  <si>
    <t>jayshields@campbell.org</t>
  </si>
  <si>
    <t>cda00Eb8A5D74CF</t>
  </si>
  <si>
    <t>Pugh-Smith</t>
  </si>
  <si>
    <t>East Sandrafurt</t>
  </si>
  <si>
    <t>853-031-4433</t>
  </si>
  <si>
    <t>alicia63@peck.com</t>
  </si>
  <si>
    <t>86d47d9E2dCA0EB</t>
  </si>
  <si>
    <t>Reyes-Hensley</t>
  </si>
  <si>
    <t>Luisbury</t>
  </si>
  <si>
    <t>+1-608-354-4406x638</t>
  </si>
  <si>
    <t>ebonydorsey@dominguez.com</t>
  </si>
  <si>
    <t>790E89DFCA2748D</t>
  </si>
  <si>
    <t>Pope-Singh</t>
  </si>
  <si>
    <t>Ellenstad</t>
  </si>
  <si>
    <t>001-828-081-4931</t>
  </si>
  <si>
    <t>blancharddamon@hoover.com</t>
  </si>
  <si>
    <t>d1C9Ac510126AE5</t>
  </si>
  <si>
    <t>Barnes, Roman and Benjamin</t>
  </si>
  <si>
    <t>Hickmanfort</t>
  </si>
  <si>
    <t>332.072.8323x8464</t>
  </si>
  <si>
    <t>patrickalec@clements.com</t>
  </si>
  <si>
    <t>1A62Beadc43eA17</t>
  </si>
  <si>
    <t>Chandler Inc</t>
  </si>
  <si>
    <t>Shelbyshire</t>
  </si>
  <si>
    <t>(561)910-9633x4131</t>
  </si>
  <si>
    <t>cassandra48@barker.com</t>
  </si>
  <si>
    <t>F185dEdb1318fE2</t>
  </si>
  <si>
    <t>Hutchinson-Mcguire</t>
  </si>
  <si>
    <t>North Katelyn</t>
  </si>
  <si>
    <t>+1-908-821-1930x8634</t>
  </si>
  <si>
    <t>gsullivan@brown.com</t>
  </si>
  <si>
    <t>AFebeb9aE5A5e30</t>
  </si>
  <si>
    <t>Atkinson, Robbins and Sawyer</t>
  </si>
  <si>
    <t>West Alex</t>
  </si>
  <si>
    <t>227.135.3572x3259</t>
  </si>
  <si>
    <t>nortongloria@knox-dudley.biz</t>
  </si>
  <si>
    <t>31bE437Cb756CF5</t>
  </si>
  <si>
    <t>Vance, Rice and Kim</t>
  </si>
  <si>
    <t>Kurtberg</t>
  </si>
  <si>
    <t>697-549-8712x532</t>
  </si>
  <si>
    <t>lucaspratt@pennington.com</t>
  </si>
  <si>
    <t>bd2FCeDCa54DA5a</t>
  </si>
  <si>
    <t>Poole-Bowen</t>
  </si>
  <si>
    <t>East Betty</t>
  </si>
  <si>
    <t>kathleenjames@wilson.org</t>
  </si>
  <si>
    <t>2a9cf6838Feb31D</t>
  </si>
  <si>
    <t>Graham-Peck</t>
  </si>
  <si>
    <t>Kellieshire</t>
  </si>
  <si>
    <t>918-006-1839x56604</t>
  </si>
  <si>
    <t>warrenparsons@moran-phelps.com</t>
  </si>
  <si>
    <t>70cb6F327dDaEf2</t>
  </si>
  <si>
    <t>Cortez-Rowland</t>
  </si>
  <si>
    <t>Jayside</t>
  </si>
  <si>
    <t>853.282.5522x183</t>
  </si>
  <si>
    <t>isabellowe@marsh.com</t>
  </si>
  <si>
    <t>b9f4a16ABe2A7FA</t>
  </si>
  <si>
    <t>Herman-Chaney</t>
  </si>
  <si>
    <t>vmontoya@mathews.com</t>
  </si>
  <si>
    <t>68e933358B2Daf6</t>
  </si>
  <si>
    <t>Rowe-Hanson</t>
  </si>
  <si>
    <t>Catherinefort</t>
  </si>
  <si>
    <t>001-896-651-6477x44130</t>
  </si>
  <si>
    <t>wallssamuel@hansen.info</t>
  </si>
  <si>
    <t>bba04Afc10F5FF3</t>
  </si>
  <si>
    <t>Sanford and Sons</t>
  </si>
  <si>
    <t>South Meredith</t>
  </si>
  <si>
    <t>lukecuevas@conrad-patrick.com</t>
  </si>
  <si>
    <t>3b623F0DC819b00</t>
  </si>
  <si>
    <t>Gregory-Farley</t>
  </si>
  <si>
    <t>Rhondachester</t>
  </si>
  <si>
    <t>971-847-7386x69379</t>
  </si>
  <si>
    <t>ksanford@acevedo-crosby.com</t>
  </si>
  <si>
    <t>1fA48C98aaa5A69</t>
  </si>
  <si>
    <t>Barron, Blake and Haynes</t>
  </si>
  <si>
    <t>Port Makayla</t>
  </si>
  <si>
    <t>(278)349-1438</t>
  </si>
  <si>
    <t>luisblevins@stokes.com</t>
  </si>
  <si>
    <t>E39FDdaeaD2cBa2</t>
  </si>
  <si>
    <t>Colon, Travis and Willis</t>
  </si>
  <si>
    <t>+1-485-578-3500x7973</t>
  </si>
  <si>
    <t>bradwolf@cook.org</t>
  </si>
  <si>
    <t>C6bFB6789FA3da4</t>
  </si>
  <si>
    <t>Pugh, Le and Gordon</t>
  </si>
  <si>
    <t>Duffyview</t>
  </si>
  <si>
    <t>436-829-6249x77093</t>
  </si>
  <si>
    <t>owatson@herring-chen.info</t>
  </si>
  <si>
    <t>BaEfBAd2DAf54F1</t>
  </si>
  <si>
    <t>Pruitt-Osborne</t>
  </si>
  <si>
    <t>Haydenberg</t>
  </si>
  <si>
    <t>(843)278-3452x86514</t>
  </si>
  <si>
    <t>dmarshall@mcdowell.info</t>
  </si>
  <si>
    <t>4EB9289FED9EDB8</t>
  </si>
  <si>
    <t>Ray-Watkins</t>
  </si>
  <si>
    <t>Krystalmouth</t>
  </si>
  <si>
    <t>andresdiaz@reid.com</t>
  </si>
  <si>
    <t>d1ADCcb76E52Eb2</t>
  </si>
  <si>
    <t>Bowers, Ferrell and Tate</t>
  </si>
  <si>
    <t>New Jesus</t>
  </si>
  <si>
    <t>404.987.0689x4899</t>
  </si>
  <si>
    <t>alisonholder@jacobson-copeland.com</t>
  </si>
  <si>
    <t>a92c4aAF687AAb4</t>
  </si>
  <si>
    <t>Collins-Olson</t>
  </si>
  <si>
    <t>Jeffreymouth</t>
  </si>
  <si>
    <t>(229)535-9121x2245</t>
  </si>
  <si>
    <t>jensenalec@mcdaniel.com</t>
  </si>
  <si>
    <t>d491CFa1E0CCa63</t>
  </si>
  <si>
    <t>Rodriguez, Tanner and Buchanan</t>
  </si>
  <si>
    <t>North Kelseyborough</t>
  </si>
  <si>
    <t>(929)901-4011x195</t>
  </si>
  <si>
    <t>nbrennan@beck.com</t>
  </si>
  <si>
    <t>f455E6ed59cfb57</t>
  </si>
  <si>
    <t>Strong-Ali</t>
  </si>
  <si>
    <t>Vegaside</t>
  </si>
  <si>
    <t>854.283.6866</t>
  </si>
  <si>
    <t>curtisgregory@sweeney-lam.info</t>
  </si>
  <si>
    <t>909AdCeaf0db5c0</t>
  </si>
  <si>
    <t>Chang-Woods</t>
  </si>
  <si>
    <t>Rayland</t>
  </si>
  <si>
    <t>001-918-370-5334x57956</t>
  </si>
  <si>
    <t>alexander05@rubio.org</t>
  </si>
  <si>
    <t>52Bf9CE2C4A5dB9</t>
  </si>
  <si>
    <t>Mcmahon-Clarke</t>
  </si>
  <si>
    <t>Mckayshire</t>
  </si>
  <si>
    <t>jermaine11@fritz-boyer.biz</t>
  </si>
  <si>
    <t>D06C1E2ee9Da8FD</t>
  </si>
  <si>
    <t>Gay, Hardin and Andrade</t>
  </si>
  <si>
    <t>West Arianahaven</t>
  </si>
  <si>
    <t>+1-325-434-6592x8428</t>
  </si>
  <si>
    <t>mcgrathbetty@perkins.net</t>
  </si>
  <si>
    <t>7eDeE5dBFEaBD9C</t>
  </si>
  <si>
    <t>Wyatt-Walter</t>
  </si>
  <si>
    <t>Orozcoshire</t>
  </si>
  <si>
    <t>(905)027-3698x19725</t>
  </si>
  <si>
    <t>staffordsavannah@jarvis.org</t>
  </si>
  <si>
    <t>EE7cAADe30a08fC</t>
  </si>
  <si>
    <t>Hardin-Robinson</t>
  </si>
  <si>
    <t>Parkville</t>
  </si>
  <si>
    <t>tategerald@odonnell-david.org</t>
  </si>
  <si>
    <t>35522CB3aa1a15e</t>
  </si>
  <si>
    <t>Pineda, Rice and Cuevas</t>
  </si>
  <si>
    <t>West Patrickport</t>
  </si>
  <si>
    <t>971.743.5961x4812</t>
  </si>
  <si>
    <t>brianbooker@mack.com</t>
  </si>
  <si>
    <t>cEabE1E527AFf60</t>
  </si>
  <si>
    <t>Patel-Downs</t>
  </si>
  <si>
    <t>New Charleneview</t>
  </si>
  <si>
    <t>(011)225-4096</t>
  </si>
  <si>
    <t>summer39@villa.com</t>
  </si>
  <si>
    <t>45f41DDBec36DA5</t>
  </si>
  <si>
    <t>Roberts-Sparks</t>
  </si>
  <si>
    <t>Lake Alyssa</t>
  </si>
  <si>
    <t>+1-052-316-4407x4450</t>
  </si>
  <si>
    <t>bholmes@richard-stone.com</t>
  </si>
  <si>
    <t>0C3Ca2E7dbF6ec8</t>
  </si>
  <si>
    <t>Lowe-Mcguire</t>
  </si>
  <si>
    <t>South Micheal</t>
  </si>
  <si>
    <t>157.655.7466x527</t>
  </si>
  <si>
    <t>ray06@frey.com</t>
  </si>
  <si>
    <t>3d5f76da4B5cdCd</t>
  </si>
  <si>
    <t>Reed-Bullock</t>
  </si>
  <si>
    <t>Jimmyport</t>
  </si>
  <si>
    <t>001-447-768-3121x6884</t>
  </si>
  <si>
    <t>jimbowers@hamilton.com</t>
  </si>
  <si>
    <t>F1a81bEa658b3Fd</t>
  </si>
  <si>
    <t>Strickland-Cowan</t>
  </si>
  <si>
    <t>West Robertofort</t>
  </si>
  <si>
    <t>693-632-4461</t>
  </si>
  <si>
    <t>greg79@peck.info</t>
  </si>
  <si>
    <t>C39aAd76abA1059</t>
  </si>
  <si>
    <t>Larsen-Lin</t>
  </si>
  <si>
    <t>North Wyattstad</t>
  </si>
  <si>
    <t>bailey04@pennington.biz</t>
  </si>
  <si>
    <t>A8bAc6D2fFbecE5</t>
  </si>
  <si>
    <t>Black-Banks</t>
  </si>
  <si>
    <t>Wandafort</t>
  </si>
  <si>
    <t>936.949.4517</t>
  </si>
  <si>
    <t>singhsonia@chan.com</t>
  </si>
  <si>
    <t>280ccddE4302CbD</t>
  </si>
  <si>
    <t>Velazquez-Walker</t>
  </si>
  <si>
    <t>Goodmanhaven</t>
  </si>
  <si>
    <t>028-041-1457x5362</t>
  </si>
  <si>
    <t>coxbobby@brady.net</t>
  </si>
  <si>
    <t>3Bc7c07439054AC</t>
  </si>
  <si>
    <t>Jennings Group</t>
  </si>
  <si>
    <t>Paulton</t>
  </si>
  <si>
    <t>(180)818-9854x65763</t>
  </si>
  <si>
    <t>mccallclaire@howard.biz</t>
  </si>
  <si>
    <t>C3b3b2AA7e33368</t>
  </si>
  <si>
    <t>Wilkinson, Cain and Ortiz</t>
  </si>
  <si>
    <t>East Ashlee</t>
  </si>
  <si>
    <t>001-111-203-3610x594</t>
  </si>
  <si>
    <t>deborah23@mooney.com</t>
  </si>
  <si>
    <t>4811c7f081ca2c7</t>
  </si>
  <si>
    <t>Huff Group</t>
  </si>
  <si>
    <t>East Sierra</t>
  </si>
  <si>
    <t>rossmarsh@carrillo-beard.info</t>
  </si>
  <si>
    <t>06CEd2F28a10F43</t>
  </si>
  <si>
    <t>Hogan, Griffith and Jefferson</t>
  </si>
  <si>
    <t>001-413-693-7164x4942</t>
  </si>
  <si>
    <t>crojas@wolf-pittman.com</t>
  </si>
  <si>
    <t>4376FAe442ABb98</t>
  </si>
  <si>
    <t>Rodriguez LLC</t>
  </si>
  <si>
    <t>001-271-193-5436x283</t>
  </si>
  <si>
    <t>lucas25@randolph.com</t>
  </si>
  <si>
    <t>cAC1f9E3Da18F01</t>
  </si>
  <si>
    <t>Gonzalez LLC</t>
  </si>
  <si>
    <t>West Katrinaside</t>
  </si>
  <si>
    <t>(966)629-8719x01676</t>
  </si>
  <si>
    <t>owatkins@atkins-atkins.com</t>
  </si>
  <si>
    <t>Dcd5A1e4c214330</t>
  </si>
  <si>
    <t>Bond, Hatfield and Riley</t>
  </si>
  <si>
    <t>North Jessicaland</t>
  </si>
  <si>
    <t>001-593-505-4694x266</t>
  </si>
  <si>
    <t>gallagherchase@chang.com</t>
  </si>
  <si>
    <t>2E9C41E8Fca20f1</t>
  </si>
  <si>
    <t>Galloway LLC</t>
  </si>
  <si>
    <t>Lake Kevinville</t>
  </si>
  <si>
    <t>001-705-659-9976x1354</t>
  </si>
  <si>
    <t>baxtergabriella@richmond.com</t>
  </si>
  <si>
    <t>3F1FB948eD0CDf1</t>
  </si>
  <si>
    <t>Armstrong-Barron</t>
  </si>
  <si>
    <t>Esparzaland</t>
  </si>
  <si>
    <t>(824)082-0761</t>
  </si>
  <si>
    <t>sball@bonilla-parker.info</t>
  </si>
  <si>
    <t>88D004c1473d9b9</t>
  </si>
  <si>
    <t>Singh, Burch and Stout</t>
  </si>
  <si>
    <t>Arellanoshire</t>
  </si>
  <si>
    <t>(243)095-5375x34276</t>
  </si>
  <si>
    <t>leon24@ayers.com</t>
  </si>
  <si>
    <t>b4adBfEcdfEAf5d</t>
  </si>
  <si>
    <t>Brady-Greer</t>
  </si>
  <si>
    <t>001-607-399-7620x7347</t>
  </si>
  <si>
    <t>smartin@manning-mccormick.com</t>
  </si>
  <si>
    <t>846eFdCc7dC3da4</t>
  </si>
  <si>
    <t>Henderson</t>
  </si>
  <si>
    <t>Salinas, Kline and Austin</t>
  </si>
  <si>
    <t>West Carly</t>
  </si>
  <si>
    <t>001-333-398-0191x263</t>
  </si>
  <si>
    <t>spencerangie@fuentes-finley.com</t>
  </si>
  <si>
    <t>773F63b9BebE726</t>
  </si>
  <si>
    <t>Madden-Lowery</t>
  </si>
  <si>
    <t>West Kiarachester</t>
  </si>
  <si>
    <t>001-340-356-8165</t>
  </si>
  <si>
    <t>ddyer@hutchinson-schneider.info</t>
  </si>
  <si>
    <t>B26fA9cF14Aa65F</t>
  </si>
  <si>
    <t>Rowe-Gates</t>
  </si>
  <si>
    <t>Quinnbury</t>
  </si>
  <si>
    <t>001-021-184-4884x907</t>
  </si>
  <si>
    <t>durhamsonia@acosta-sheppard.net</t>
  </si>
  <si>
    <t>7FEFeffbdA756AB</t>
  </si>
  <si>
    <t>Velazquez-Hall</t>
  </si>
  <si>
    <t>Chandlerport</t>
  </si>
  <si>
    <t>001-161-191-1616</t>
  </si>
  <si>
    <t>garciajoanne@snow.com</t>
  </si>
  <si>
    <t>7056b2906ec1Ba2</t>
  </si>
  <si>
    <t>Price LLC</t>
  </si>
  <si>
    <t>Dixonfurt</t>
  </si>
  <si>
    <t>972.928.9243x9802</t>
  </si>
  <si>
    <t>logancollier@sellers.com</t>
  </si>
  <si>
    <t>aD2Fe51F22249Bd</t>
  </si>
  <si>
    <t>Lindsey-Lawrence</t>
  </si>
  <si>
    <t>Skinnertown</t>
  </si>
  <si>
    <t>568.590.8059x14579</t>
  </si>
  <si>
    <t>levimcdonald@shah.com</t>
  </si>
  <si>
    <t>AeedE93A2bf57Ab</t>
  </si>
  <si>
    <t>Johns, Mclean and Harmon</t>
  </si>
  <si>
    <t>Allisonland</t>
  </si>
  <si>
    <t>361-507-5650</t>
  </si>
  <si>
    <t>margaret18@morris-ware.com</t>
  </si>
  <si>
    <t>e43e19BF53DBeCa</t>
  </si>
  <si>
    <t>Fitzpatrick-Nelson</t>
  </si>
  <si>
    <t>Murraystad</t>
  </si>
  <si>
    <t>088.986.3323x112</t>
  </si>
  <si>
    <t>oroach@watson-blackwell.com</t>
  </si>
  <si>
    <t>40b6054b6AF1f65</t>
  </si>
  <si>
    <t>Wiggins Ltd</t>
  </si>
  <si>
    <t>Kevinstad</t>
  </si>
  <si>
    <t>+1-017-852-9854x7783</t>
  </si>
  <si>
    <t>lynnhodges@madden.info</t>
  </si>
  <si>
    <t>Ff7CBFcA1AA61D9</t>
  </si>
  <si>
    <t>Hanna Ltd</t>
  </si>
  <si>
    <t>Darrylton</t>
  </si>
  <si>
    <t>909.216.6611x02361</t>
  </si>
  <si>
    <t>kellylee@mcdaniel.com</t>
  </si>
  <si>
    <t>53cde8434CdEf4f</t>
  </si>
  <si>
    <t>Shepherd Inc</t>
  </si>
  <si>
    <t>Josephview</t>
  </si>
  <si>
    <t>(928)213-4721x34875</t>
  </si>
  <si>
    <t>kiara01@phillips.com</t>
  </si>
  <si>
    <t>4b853BF365bFC56</t>
  </si>
  <si>
    <t>Rice, Benton and Schneider</t>
  </si>
  <si>
    <t>Rickville</t>
  </si>
  <si>
    <t>brichmond@bradford.biz</t>
  </si>
  <si>
    <t>A2bEcBa8AfE367C</t>
  </si>
  <si>
    <t>Burnett-Carter</t>
  </si>
  <si>
    <t>Port Jeanborough</t>
  </si>
  <si>
    <t>001-301-426-0732</t>
  </si>
  <si>
    <t>wyattlucero@hester.org</t>
  </si>
  <si>
    <t>7AbE9bAa874ee5B</t>
  </si>
  <si>
    <t>Bauer LLC</t>
  </si>
  <si>
    <t>North Sabrinaborough</t>
  </si>
  <si>
    <t>ubowman@mullins.com</t>
  </si>
  <si>
    <t>b2963C78A280FA1</t>
  </si>
  <si>
    <t>South Rickeyfurt</t>
  </si>
  <si>
    <t>+1-710-208-4619x8422</t>
  </si>
  <si>
    <t>obarron@hays.com</t>
  </si>
  <si>
    <t>941bD9D9A8a0aeA</t>
  </si>
  <si>
    <t>Lester-Dalton</t>
  </si>
  <si>
    <t>+1-727-448-2145x8798</t>
  </si>
  <si>
    <t>angela24@sawyer.com</t>
  </si>
  <si>
    <t>CB31FdfAbFb64DE</t>
  </si>
  <si>
    <t>Coleman PLC</t>
  </si>
  <si>
    <t>Sparksborough</t>
  </si>
  <si>
    <t>(799)996-0165x434</t>
  </si>
  <si>
    <t>hoodryan@brewer.com</t>
  </si>
  <si>
    <t>BBdA542d52Fab92</t>
  </si>
  <si>
    <t>Dennis, Morse and Elliott</t>
  </si>
  <si>
    <t>Helenstad</t>
  </si>
  <si>
    <t>staffordlogan@walker-strickland.org</t>
  </si>
  <si>
    <t>6bc485d097a249e</t>
  </si>
  <si>
    <t>Lake Tasha</t>
  </si>
  <si>
    <t>761-013-8148</t>
  </si>
  <si>
    <t>carolynjenkins@fernandez.com</t>
  </si>
  <si>
    <t>9c1d6AE7E1bAE3b</t>
  </si>
  <si>
    <t>Evans-Lawrence</t>
  </si>
  <si>
    <t>Brandtville</t>
  </si>
  <si>
    <t>020-248-9522</t>
  </si>
  <si>
    <t>summersperry@davis.com</t>
  </si>
  <si>
    <t>CC27BDb3309CCFd</t>
  </si>
  <si>
    <t>Gutierrez, Nash and Garcia</t>
  </si>
  <si>
    <t>Lucasmouth</t>
  </si>
  <si>
    <t>(595)693-4208x838</t>
  </si>
  <si>
    <t>johnathan63@dorsey-marquez.com</t>
  </si>
  <si>
    <t>F4ac9a739556893</t>
  </si>
  <si>
    <t>Haley-Pacheco</t>
  </si>
  <si>
    <t>(761)001-3181</t>
  </si>
  <si>
    <t>darryl04@aguilar.com</t>
  </si>
  <si>
    <t>b52eF2B5510e9df</t>
  </si>
  <si>
    <t>Nicholson Inc</t>
  </si>
  <si>
    <t>East Albert</t>
  </si>
  <si>
    <t>(283)703-3102x48134</t>
  </si>
  <si>
    <t>samuelvillegas@merritt.com</t>
  </si>
  <si>
    <t>C92BeD3171FDf62</t>
  </si>
  <si>
    <t>Hoffman LLC</t>
  </si>
  <si>
    <t>Casefurt</t>
  </si>
  <si>
    <t>gnolan@price-lucas.com</t>
  </si>
  <si>
    <t>cb8CdB9598A4BDb</t>
  </si>
  <si>
    <t>Owen, Dawson and Levy</t>
  </si>
  <si>
    <t>West Taylortown</t>
  </si>
  <si>
    <t>(572)978-5973x76260</t>
  </si>
  <si>
    <t>rollinskarina@rich.com</t>
  </si>
  <si>
    <t>5Bf1Ac0Ba2f1D8a</t>
  </si>
  <si>
    <t>Little, Lloyd and Shepard</t>
  </si>
  <si>
    <t>New Katelyn</t>
  </si>
  <si>
    <t>120-513-2287</t>
  </si>
  <si>
    <t>dawn40@coleman-bond.net</t>
  </si>
  <si>
    <t>E99B6d2bc2a84CE</t>
  </si>
  <si>
    <t>Goodman-Davila</t>
  </si>
  <si>
    <t>South Martinhaven</t>
  </si>
  <si>
    <t>miranda16@carroll-carr.com</t>
  </si>
  <si>
    <t>eEeacBeD3EeAdc3</t>
  </si>
  <si>
    <t>Jackton</t>
  </si>
  <si>
    <t>(656)726-3890</t>
  </si>
  <si>
    <t>grichards@mason-sheppard.net</t>
  </si>
  <si>
    <t>C9fdCfd4f9147b1</t>
  </si>
  <si>
    <t>Garcia, Watson and Vargas</t>
  </si>
  <si>
    <t>Lake Kentfort</t>
  </si>
  <si>
    <t>+1-412-178-9139x94957</t>
  </si>
  <si>
    <t>laura58@schwartz.com</t>
  </si>
  <si>
    <t>b089c72F44cffd7</t>
  </si>
  <si>
    <t>Freeman-Riggs</t>
  </si>
  <si>
    <t>New Laurenberg</t>
  </si>
  <si>
    <t>deckershelley@arias-ryan.com</t>
  </si>
  <si>
    <t>7d4b0cB7f1b07b0</t>
  </si>
  <si>
    <t>Russo-Hines</t>
  </si>
  <si>
    <t>South Ralphside</t>
  </si>
  <si>
    <t>412.668.0132</t>
  </si>
  <si>
    <t>amandawaters@bentley.net</t>
  </si>
  <si>
    <t>24fe86a8a98EED2</t>
  </si>
  <si>
    <t>Vang, Orozco and Contreras</t>
  </si>
  <si>
    <t>West Sandyhaven</t>
  </si>
  <si>
    <t>sophiaflowers@owen-joseph.com</t>
  </si>
  <si>
    <t>485cb41C4af792C</t>
  </si>
  <si>
    <t>Bautista Ltd</t>
  </si>
  <si>
    <t>New Elijahport</t>
  </si>
  <si>
    <t>800.903.0807</t>
  </si>
  <si>
    <t>wmiddleton@winters.com</t>
  </si>
  <si>
    <t>6a578afC769DDc4</t>
  </si>
  <si>
    <t>Spencer LLC</t>
  </si>
  <si>
    <t>Ericksonton</t>
  </si>
  <si>
    <t>001-168-142-6147x5329</t>
  </si>
  <si>
    <t>whitneyshelia@mccarthy-whitney.com</t>
  </si>
  <si>
    <t>FF905eA354CB8d5</t>
  </si>
  <si>
    <t>Franco-Horn</t>
  </si>
  <si>
    <t>596-226-1357x04873</t>
  </si>
  <si>
    <t>mcmillanautumn@nash-nunez.com</t>
  </si>
  <si>
    <t>Ca39543a15fBe1f</t>
  </si>
  <si>
    <t>Mccarty, Buchanan and Nunez</t>
  </si>
  <si>
    <t>Jacobsonville</t>
  </si>
  <si>
    <t>486-748-8458</t>
  </si>
  <si>
    <t>prattbruce@velez.net</t>
  </si>
  <si>
    <t>35434E2dAfeFfD8</t>
  </si>
  <si>
    <t>Armstrong PLC</t>
  </si>
  <si>
    <t>Marilynberg</t>
  </si>
  <si>
    <t>(089)947-8072x9892</t>
  </si>
  <si>
    <t>gabrielarivera@lucas-alvarado.com</t>
  </si>
  <si>
    <t>e40FDBc2F4a009C</t>
  </si>
  <si>
    <t>Alvarado Group</t>
  </si>
  <si>
    <t>West Thomasburgh</t>
  </si>
  <si>
    <t>001-235-196-7139</t>
  </si>
  <si>
    <t>xkrueger@chandler.com</t>
  </si>
  <si>
    <t>FEfC56aEeFD575d</t>
  </si>
  <si>
    <t>Mullen PLC</t>
  </si>
  <si>
    <t>Lake Marissamouth</t>
  </si>
  <si>
    <t>534.998.5416</t>
  </si>
  <si>
    <t>frobles@rhodes-gamble.com</t>
  </si>
  <si>
    <t>EDC2853F4044a5A</t>
  </si>
  <si>
    <t>Church Inc</t>
  </si>
  <si>
    <t>Mccartyhaven</t>
  </si>
  <si>
    <t>577.255.0722</t>
  </si>
  <si>
    <t>patricia58@berry.com</t>
  </si>
  <si>
    <t>ccfef3Ba9CDc44a</t>
  </si>
  <si>
    <t>Shaw, Long and Perry</t>
  </si>
  <si>
    <t>Osbornechester</t>
  </si>
  <si>
    <t>lisabarber@webster.com</t>
  </si>
  <si>
    <t>E3F17cB68a26fb1</t>
  </si>
  <si>
    <t>Pierce, Herrera and Lozano</t>
  </si>
  <si>
    <t>South Luis</t>
  </si>
  <si>
    <t>katelyngordon@decker-reed.info</t>
  </si>
  <si>
    <t>f5Ac0dF01cA4cDA</t>
  </si>
  <si>
    <t>Bush, Humphrey and Dillon</t>
  </si>
  <si>
    <t>782-838-3701</t>
  </si>
  <si>
    <t>kathleenfowler@holloway.biz</t>
  </si>
  <si>
    <t>Bcc2aB11725a6aD</t>
  </si>
  <si>
    <t>Ramos PLC</t>
  </si>
  <si>
    <t>Lake Grantbury</t>
  </si>
  <si>
    <t>williamsnicolas@vaughan.com</t>
  </si>
  <si>
    <t>3c1ef3bbF22CC3D</t>
  </si>
  <si>
    <t>Marshall and Sons</t>
  </si>
  <si>
    <t>Herreraberg</t>
  </si>
  <si>
    <t>(683)045-8687x99613</t>
  </si>
  <si>
    <t>perkinslatoya@golden-mcdowell.biz</t>
  </si>
  <si>
    <t>9DAde3E31ef84A1</t>
  </si>
  <si>
    <t>Miles LLC</t>
  </si>
  <si>
    <t>257.154.4479x1851</t>
  </si>
  <si>
    <t>mckenzie01@wiggins.com</t>
  </si>
  <si>
    <t>11d171cC26b7CeE</t>
  </si>
  <si>
    <t>Rose-Graves</t>
  </si>
  <si>
    <t>+1-054-273-4822x456</t>
  </si>
  <si>
    <t>meghan21@ramirez.com</t>
  </si>
  <si>
    <t>074a3b0bAbAa47d</t>
  </si>
  <si>
    <t>Parsons-Ramsey</t>
  </si>
  <si>
    <t>Calvinfurt</t>
  </si>
  <si>
    <t>001-041-245-7904x9083</t>
  </si>
  <si>
    <t>dmiranda@suarez-waller.net</t>
  </si>
  <si>
    <t>0D1d34f47a5BC8a</t>
  </si>
  <si>
    <t>Clark-Herring</t>
  </si>
  <si>
    <t>South Gilbert</t>
  </si>
  <si>
    <t>+1-170-713-9393x261</t>
  </si>
  <si>
    <t>aimeedougherty@berg-huynh.com</t>
  </si>
  <si>
    <t>62591BdCf896dE5</t>
  </si>
  <si>
    <t>Gibbs Inc</t>
  </si>
  <si>
    <t>Malikland</t>
  </si>
  <si>
    <t>629-233-4454x25483</t>
  </si>
  <si>
    <t>bryanmeredith@sawyer.org</t>
  </si>
  <si>
    <t>4C8C625eF7Bf3DC</t>
  </si>
  <si>
    <t>Palmer LLC</t>
  </si>
  <si>
    <t>Miguelport</t>
  </si>
  <si>
    <t>469-388-2609x33355</t>
  </si>
  <si>
    <t>carla88@mcdonald-glass.com</t>
  </si>
  <si>
    <t>5d817Aba4f31b6E</t>
  </si>
  <si>
    <t>Shepard Ltd</t>
  </si>
  <si>
    <t>Arthurbury</t>
  </si>
  <si>
    <t>588-399-3523x03858</t>
  </si>
  <si>
    <t>stanleypayne@bowen-guerrero.com</t>
  </si>
  <si>
    <t>aDaC144099cBa08</t>
  </si>
  <si>
    <t>Potts LLC</t>
  </si>
  <si>
    <t>West Matthew</t>
  </si>
  <si>
    <t>(160)629-4825x2752</t>
  </si>
  <si>
    <t>fernandomontes@giles-stafford.info</t>
  </si>
  <si>
    <t>adbaCE5acb5ccDc</t>
  </si>
  <si>
    <t>Zamora, Casey and Gonzales</t>
  </si>
  <si>
    <t>Daveshire</t>
  </si>
  <si>
    <t>ruizkristy@frye-huber.com</t>
  </si>
  <si>
    <t>35e6738d8b72d6B</t>
  </si>
  <si>
    <t>Parks, Moreno and Wright</t>
  </si>
  <si>
    <t>231.506.7479x077</t>
  </si>
  <si>
    <t>melendezanne@buchanan-gates.com</t>
  </si>
  <si>
    <t>0d36A1739B6B148</t>
  </si>
  <si>
    <t>Andersen, Bradshaw and Coleman</t>
  </si>
  <si>
    <t>Williamland</t>
  </si>
  <si>
    <t>+1-110-399-0304x6469</t>
  </si>
  <si>
    <t>anewton@burke.info</t>
  </si>
  <si>
    <t>D42D9D73bcc6236</t>
  </si>
  <si>
    <t>White-Vazquez</t>
  </si>
  <si>
    <t>Lake Sydneyville</t>
  </si>
  <si>
    <t>andres23@hartman-adkins.info</t>
  </si>
  <si>
    <t>2bD048ACaDca22c</t>
  </si>
  <si>
    <t>Ramseybury</t>
  </si>
  <si>
    <t>023-642-4171x14971</t>
  </si>
  <si>
    <t>alexandra32@austin.biz</t>
  </si>
  <si>
    <t>dE57F9BeEd9BB37</t>
  </si>
  <si>
    <t>Welch, Sweeney and Sparks</t>
  </si>
  <si>
    <t>North David</t>
  </si>
  <si>
    <t>990.374.0187</t>
  </si>
  <si>
    <t>jacobsonmike@irwin.com</t>
  </si>
  <si>
    <t>D3Ad7c5856dbEfd</t>
  </si>
  <si>
    <t>Arnold PLC</t>
  </si>
  <si>
    <t>East Erik</t>
  </si>
  <si>
    <t>(050)579-3402</t>
  </si>
  <si>
    <t>christensenmackenzie@gay-zhang.com</t>
  </si>
  <si>
    <t>A5f31BFf9AaF3ED</t>
  </si>
  <si>
    <t>Mclaughlin-Copeland</t>
  </si>
  <si>
    <t>New Pamela</t>
  </si>
  <si>
    <t>005-311-4973x26930</t>
  </si>
  <si>
    <t>dillon76@vance-gonzalez.com</t>
  </si>
  <si>
    <t>dfdAacd49a646CF</t>
  </si>
  <si>
    <t>Schmidt-Galvan</t>
  </si>
  <si>
    <t>Shaunfort</t>
  </si>
  <si>
    <t>terricameron@obrien.com</t>
  </si>
  <si>
    <t>7a619E93F0cA947</t>
  </si>
  <si>
    <t>Vega, Carroll and Bell</t>
  </si>
  <si>
    <t>East Michelle</t>
  </si>
  <si>
    <t>+1-301-236-6777x1811</t>
  </si>
  <si>
    <t>georgehayley@freeman-freeman.org</t>
  </si>
  <si>
    <t>325fb3F3CdA64b7</t>
  </si>
  <si>
    <t>Branch-Holmes</t>
  </si>
  <si>
    <t>Jesusmouth</t>
  </si>
  <si>
    <t>craig49@marshall.net</t>
  </si>
  <si>
    <t>055A0EDa34c8Dec</t>
  </si>
  <si>
    <t>Hatfield-Collins</t>
  </si>
  <si>
    <t>857.650.1466</t>
  </si>
  <si>
    <t>breanna24@house-mcconnell.com</t>
  </si>
  <si>
    <t>F4EcE1A45d9F8a7</t>
  </si>
  <si>
    <t>Holloway-Calhoun</t>
  </si>
  <si>
    <t>Deborahstad</t>
  </si>
  <si>
    <t>001-063-160-5412x537</t>
  </si>
  <si>
    <t>payneneil@patton-bond.info</t>
  </si>
  <si>
    <t>2eC63FaDdFaF7dd</t>
  </si>
  <si>
    <t>Leblanc-Morales</t>
  </si>
  <si>
    <t>Lake Julian</t>
  </si>
  <si>
    <t>001-546-513-0586x9465</t>
  </si>
  <si>
    <t>amanda21@hayes.com</t>
  </si>
  <si>
    <t>7F4cA4bC877ffEE</t>
  </si>
  <si>
    <t>Nash, Dougherty and Gallegos</t>
  </si>
  <si>
    <t>Haileymouth</t>
  </si>
  <si>
    <t>574.808.9283</t>
  </si>
  <si>
    <t>hwaters@murillo.com</t>
  </si>
  <si>
    <t>37Cb3Ea3dcaD886</t>
  </si>
  <si>
    <t>Calderon and Sons</t>
  </si>
  <si>
    <t>Port Madeline</t>
  </si>
  <si>
    <t>405.444.7509</t>
  </si>
  <si>
    <t>albert40@haynes.org</t>
  </si>
  <si>
    <t>4a8cbcCEc29fdC3</t>
  </si>
  <si>
    <t>Williamson PLC</t>
  </si>
  <si>
    <t>North Ricardo</t>
  </si>
  <si>
    <t>001-304-534-6511x702</t>
  </si>
  <si>
    <t>wisecharlotte@petersen-arroyo.org</t>
  </si>
  <si>
    <t>1e33f11f2B00BFC</t>
  </si>
  <si>
    <t>Wilkerson-Freeman</t>
  </si>
  <si>
    <t>Maxton</t>
  </si>
  <si>
    <t>+1-585-228-2951x55964</t>
  </si>
  <si>
    <t>owright@schaefer.com</t>
  </si>
  <si>
    <t>70F2d86fD499DD3</t>
  </si>
  <si>
    <t>Rowland-Macias</t>
  </si>
  <si>
    <t>Lake Shaun</t>
  </si>
  <si>
    <t>971-846-8719x3323</t>
  </si>
  <si>
    <t>moranalfred@bullock.biz</t>
  </si>
  <si>
    <t>16befE399C172DE</t>
  </si>
  <si>
    <t>Bentley-Zuniga</t>
  </si>
  <si>
    <t>New Calebmouth</t>
  </si>
  <si>
    <t>xavierdecker@woodard.info</t>
  </si>
  <si>
    <t>a90cC02fAD6f876</t>
  </si>
  <si>
    <t>Donaldson, Michael and Montes</t>
  </si>
  <si>
    <t>South Claudia</t>
  </si>
  <si>
    <t>001-061-307-3815</t>
  </si>
  <si>
    <t>fblackwell@werner.info</t>
  </si>
  <si>
    <t>5cBEdEe2A12AccE</t>
  </si>
  <si>
    <t>Alexandriabury</t>
  </si>
  <si>
    <t>684.171.1119x692</t>
  </si>
  <si>
    <t>ohoward@roth.com</t>
  </si>
  <si>
    <t>fD5F2aeC9dD00bF</t>
  </si>
  <si>
    <t>Soto-Ferrell</t>
  </si>
  <si>
    <t>North Grace</t>
  </si>
  <si>
    <t>(392)796-7776</t>
  </si>
  <si>
    <t>sherischaefer@mosley.info</t>
  </si>
  <si>
    <t>10E5cd5a792BFbD</t>
  </si>
  <si>
    <t>Copeland-Little</t>
  </si>
  <si>
    <t>Adriennefort</t>
  </si>
  <si>
    <t>(546)680-6837x197</t>
  </si>
  <si>
    <t>camachoamanda@singh.org</t>
  </si>
  <si>
    <t>cF69E415A7aACea</t>
  </si>
  <si>
    <t>Knight, Mora and Barrera</t>
  </si>
  <si>
    <t>New Victoriaport</t>
  </si>
  <si>
    <t>645-039-5402x265</t>
  </si>
  <si>
    <t>kentward@hooper-wong.com</t>
  </si>
  <si>
    <t>7Ad7a3eB29216A1</t>
  </si>
  <si>
    <t>Little Ltd</t>
  </si>
  <si>
    <t>North Destiny</t>
  </si>
  <si>
    <t>815-471-7619x463</t>
  </si>
  <si>
    <t>pattonnina@bradshaw-krause.com</t>
  </si>
  <si>
    <t>8F8CaD61FECcB19</t>
  </si>
  <si>
    <t>Bruce, Hart and Bautista</t>
  </si>
  <si>
    <t>Alejandrofort</t>
  </si>
  <si>
    <t>(135)475-9034x9214</t>
  </si>
  <si>
    <t>teresacharles@ewing.org</t>
  </si>
  <si>
    <t>C0D9cBcB2A4c5Ad</t>
  </si>
  <si>
    <t>Hansen-Kirk</t>
  </si>
  <si>
    <t>Robertsfort</t>
  </si>
  <si>
    <t>891-644-7342</t>
  </si>
  <si>
    <t>murillochristian@butler.net</t>
  </si>
  <si>
    <t>A29d72e1F8ce487</t>
  </si>
  <si>
    <t>West Alisha</t>
  </si>
  <si>
    <t>+1-759-696-8536x2729</t>
  </si>
  <si>
    <t>eugenecrawford@jackson.biz</t>
  </si>
  <si>
    <t>149D9deeb0C4c7E</t>
  </si>
  <si>
    <t>Bradford, Buck and Mcguire</t>
  </si>
  <si>
    <t>North Jillland</t>
  </si>
  <si>
    <t>(808)323-8081x84538</t>
  </si>
  <si>
    <t>tammy35@hoffman.org</t>
  </si>
  <si>
    <t>a9B478dAb98e1D4</t>
  </si>
  <si>
    <t>Chavez-Braun</t>
  </si>
  <si>
    <t>West Tony</t>
  </si>
  <si>
    <t>+1-146-816-6927x73022</t>
  </si>
  <si>
    <t>riley32@stevens-harding.info</t>
  </si>
  <si>
    <t>A900ACEb4E7fA94</t>
  </si>
  <si>
    <t>Allisonstad</t>
  </si>
  <si>
    <t>286-465-4384x8859</t>
  </si>
  <si>
    <t>btownsend@hall.net</t>
  </si>
  <si>
    <t>72E107A1Fd5C8C4</t>
  </si>
  <si>
    <t>Cross, Case and Silva</t>
  </si>
  <si>
    <t>Ayalafort</t>
  </si>
  <si>
    <t>001-325-719-7766</t>
  </si>
  <si>
    <t>jesus68@clayton.com</t>
  </si>
  <si>
    <t>a17Fc98B86Db6F5</t>
  </si>
  <si>
    <t>Bray PLC</t>
  </si>
  <si>
    <t>Bryanchester</t>
  </si>
  <si>
    <t>(946)071-0993x860</t>
  </si>
  <si>
    <t>schwartzjessica@quinn-mayo.com</t>
  </si>
  <si>
    <t>A3eCbfde03704fc</t>
  </si>
  <si>
    <t>Hampton-Craig</t>
  </si>
  <si>
    <t>West Blakeville</t>
  </si>
  <si>
    <t>700.760.1260x32215</t>
  </si>
  <si>
    <t>derrick89@turner.com</t>
  </si>
  <si>
    <t>0D4b7E6Adc3c85A</t>
  </si>
  <si>
    <t>Wood, Carroll and Melton</t>
  </si>
  <si>
    <t>331.842.1411x54381</t>
  </si>
  <si>
    <t>livicki@frey.org</t>
  </si>
  <si>
    <t>2D9FD3aC63Fb117</t>
  </si>
  <si>
    <t>Santana PLC</t>
  </si>
  <si>
    <t>Owenstad</t>
  </si>
  <si>
    <t>(362)073-5714</t>
  </si>
  <si>
    <t>bartletttim@glenn.info</t>
  </si>
  <si>
    <t>F6E06EAeE7EB7e9</t>
  </si>
  <si>
    <t>Gambleton</t>
  </si>
  <si>
    <t>102-622-9129</t>
  </si>
  <si>
    <t>deborah67@galloway-pittman.org</t>
  </si>
  <si>
    <t>d6EDc0fAb14bD73</t>
  </si>
  <si>
    <t>Oneill LLC</t>
  </si>
  <si>
    <t>Graceborough</t>
  </si>
  <si>
    <t>+1-758-846-3094x3903</t>
  </si>
  <si>
    <t>brad60@valdez-bishop.com</t>
  </si>
  <si>
    <t>6858723eCE9F8b0</t>
  </si>
  <si>
    <t>Lamb Inc</t>
  </si>
  <si>
    <t>Kempburgh</t>
  </si>
  <si>
    <t>(776)730-1191</t>
  </si>
  <si>
    <t>connor45@wilcox-mccarthy.org</t>
  </si>
  <si>
    <t>3afF6b5bcdE5ECF</t>
  </si>
  <si>
    <t>Webb Ltd</t>
  </si>
  <si>
    <t>North Noahfort</t>
  </si>
  <si>
    <t>041.102.0888x430</t>
  </si>
  <si>
    <t>brianna78@parrish-mccann.biz</t>
  </si>
  <si>
    <t>Eb1ECA136b5aB5E</t>
  </si>
  <si>
    <t>Good, Singh and Downs</t>
  </si>
  <si>
    <t>Lake Makayla</t>
  </si>
  <si>
    <t>+1-491-362-4263x656</t>
  </si>
  <si>
    <t>shelly51@tucker-sherman.net</t>
  </si>
  <si>
    <t>BAA4B9B03b4fBec</t>
  </si>
  <si>
    <t>Molina-Munoz</t>
  </si>
  <si>
    <t>Helenland</t>
  </si>
  <si>
    <t>(716)435-1599</t>
  </si>
  <si>
    <t>breannachan@hays-chaney.org</t>
  </si>
  <si>
    <t>cfDB96C0EaD9550</t>
  </si>
  <si>
    <t>Blackwell-Dennis</t>
  </si>
  <si>
    <t>Balltown</t>
  </si>
  <si>
    <t>001-379-361-8902x7493</t>
  </si>
  <si>
    <t>wanda09@yang.net</t>
  </si>
  <si>
    <t>21966cA0E820bdb</t>
  </si>
  <si>
    <t>Hess, Robertson and Brown</t>
  </si>
  <si>
    <t>North Franciscoberg</t>
  </si>
  <si>
    <t>355-328-2884</t>
  </si>
  <si>
    <t>jill90@murphy.com</t>
  </si>
  <si>
    <t>cAFc3986d90A0E3</t>
  </si>
  <si>
    <t>Mcgee LLC</t>
  </si>
  <si>
    <t>East Jasminemouth</t>
  </si>
  <si>
    <t>507-567-4308x45745</t>
  </si>
  <si>
    <t>stevebrowning@meza.com</t>
  </si>
  <si>
    <t>5fcECFab34da3f8</t>
  </si>
  <si>
    <t>Moss-Golden</t>
  </si>
  <si>
    <t>Odonnelltown</t>
  </si>
  <si>
    <t>700.745.5553x96349</t>
  </si>
  <si>
    <t>wperry@deleon-morris.com</t>
  </si>
  <si>
    <t>BACf84F3ab8Ba7e</t>
  </si>
  <si>
    <t>Rivers, Donovan and Franklin</t>
  </si>
  <si>
    <t>Soniamouth</t>
  </si>
  <si>
    <t>332-249-1088</t>
  </si>
  <si>
    <t>kendra71@shelton-roberson.biz</t>
  </si>
  <si>
    <t>0F0f20CF7DF6c11</t>
  </si>
  <si>
    <t>Arnold, Odonnell and Miranda</t>
  </si>
  <si>
    <t>West Stuartmouth</t>
  </si>
  <si>
    <t>972.277.0999</t>
  </si>
  <si>
    <t>priscillazavala@gallagher.biz</t>
  </si>
  <si>
    <t>93B335EFF5Fbce8</t>
  </si>
  <si>
    <t>Lloyd-Clayton</t>
  </si>
  <si>
    <t>Lake Mariastad</t>
  </si>
  <si>
    <t>493.083.5993x7039</t>
  </si>
  <si>
    <t>xdudley@olson.com</t>
  </si>
  <si>
    <t>917FddC72648eFf</t>
  </si>
  <si>
    <t>Thomas-Fernandez</t>
  </si>
  <si>
    <t>Ramirezfurt</t>
  </si>
  <si>
    <t>647-099-2086</t>
  </si>
  <si>
    <t>qspears@best.net</t>
  </si>
  <si>
    <t>727739891bfeb9a</t>
  </si>
  <si>
    <t>Berg, Gould and Morris</t>
  </si>
  <si>
    <t>153.047.2971x220</t>
  </si>
  <si>
    <t>bergdanielle@stout.com</t>
  </si>
  <si>
    <t>4e0dfc5E765fB91</t>
  </si>
  <si>
    <t>Moss PLC</t>
  </si>
  <si>
    <t>East Erikton</t>
  </si>
  <si>
    <t>010-070-4052</t>
  </si>
  <si>
    <t>jo60@novak-gutierrez.com</t>
  </si>
  <si>
    <t>6C9c59C9c4CffDC</t>
  </si>
  <si>
    <t>New Philip</t>
  </si>
  <si>
    <t>534-857-5285x0167</t>
  </si>
  <si>
    <t>suttonhector@welch.com</t>
  </si>
  <si>
    <t>cdA81DEC2AF90e5</t>
  </si>
  <si>
    <t>Proctor and Sons</t>
  </si>
  <si>
    <t>West Bruce</t>
  </si>
  <si>
    <t>(172)827-2424x90043</t>
  </si>
  <si>
    <t>ngay@anderson.com</t>
  </si>
  <si>
    <t>3Df50f93B1504f9</t>
  </si>
  <si>
    <t>Kaiser</t>
  </si>
  <si>
    <t>Flynn, Moyer and Charles</t>
  </si>
  <si>
    <t>West Donnachester</t>
  </si>
  <si>
    <t>751.366.2396x8678</t>
  </si>
  <si>
    <t>daleyu@donaldson.biz</t>
  </si>
  <si>
    <t>56F92b0F800dAd2</t>
  </si>
  <si>
    <t>Atkinson-Lopez</t>
  </si>
  <si>
    <t>New Catherineport</t>
  </si>
  <si>
    <t>(490)234-7277</t>
  </si>
  <si>
    <t>dustinreed@hines-stafford.org</t>
  </si>
  <si>
    <t>E2AB3Ed36Af8625</t>
  </si>
  <si>
    <t>Newman Ltd</t>
  </si>
  <si>
    <t>314.696.3951</t>
  </si>
  <si>
    <t>hbryan@tanner.com</t>
  </si>
  <si>
    <t>Acdac3A1Dd8831a</t>
  </si>
  <si>
    <t>Cheyenneton</t>
  </si>
  <si>
    <t>+1-779-554-8082x01804</t>
  </si>
  <si>
    <t>travisreginald@ochoa.info</t>
  </si>
  <si>
    <t>6d87D66eaFfA752</t>
  </si>
  <si>
    <t>Gilmore Inc</t>
  </si>
  <si>
    <t>Lake Howard</t>
  </si>
  <si>
    <t>399-084-6228</t>
  </si>
  <si>
    <t>mdonovan@herman.com</t>
  </si>
  <si>
    <t>efDEeFAf05Cec10</t>
  </si>
  <si>
    <t>402.454.3460</t>
  </si>
  <si>
    <t>jennyoconnor@castro.com</t>
  </si>
  <si>
    <t>787C51a2Ed12Faf</t>
  </si>
  <si>
    <t>Atkins-Hart</t>
  </si>
  <si>
    <t>Teresaborough</t>
  </si>
  <si>
    <t>(917)393-6075x82638</t>
  </si>
  <si>
    <t>buckearl@underwood-valdez.com</t>
  </si>
  <si>
    <t>aAC287d15f531C0</t>
  </si>
  <si>
    <t>Mclean-Stout</t>
  </si>
  <si>
    <t>Kentburgh</t>
  </si>
  <si>
    <t>376-024-1899x0663</t>
  </si>
  <si>
    <t>deannablanchard@madden.info</t>
  </si>
  <si>
    <t>CdE711D9D2a15Cb</t>
  </si>
  <si>
    <t>Baird, Butler and Avila</t>
  </si>
  <si>
    <t>Raymondport</t>
  </si>
  <si>
    <t>636-733-3119</t>
  </si>
  <si>
    <t>gcastillo@valentine.com</t>
  </si>
  <si>
    <t>4EbDcCBAfd5bBDF</t>
  </si>
  <si>
    <t>Gilmore, Costa and Pham</t>
  </si>
  <si>
    <t>Tanyaview</t>
  </si>
  <si>
    <t>946.775.7259x697</t>
  </si>
  <si>
    <t>suzanne81@bush-kane.com</t>
  </si>
  <si>
    <t>2E9bc79E9eBB59C</t>
  </si>
  <si>
    <t>Pham and Sons</t>
  </si>
  <si>
    <t>North Dean</t>
  </si>
  <si>
    <t>(093)569-5972x15724</t>
  </si>
  <si>
    <t>tonya77@macdonald.net</t>
  </si>
  <si>
    <t>5CAcd0C791beA22</t>
  </si>
  <si>
    <t>Beck Group</t>
  </si>
  <si>
    <t>Katherinehaven</t>
  </si>
  <si>
    <t>432.187.2488x95417</t>
  </si>
  <si>
    <t>latoya13@fuller-rasmussen.com</t>
  </si>
  <si>
    <t>500aec857FFc945</t>
  </si>
  <si>
    <t>Port Katrina</t>
  </si>
  <si>
    <t>qbarr@landry.biz</t>
  </si>
  <si>
    <t>7dBbE5Fe53DD9D2</t>
  </si>
  <si>
    <t>Rich LLC</t>
  </si>
  <si>
    <t>West Oscarchester</t>
  </si>
  <si>
    <t>001-600-457-2788</t>
  </si>
  <si>
    <t>mortonterrance@graham-foley.biz</t>
  </si>
  <si>
    <t>36e3BD707F9BD01</t>
  </si>
  <si>
    <t>Key Ltd</t>
  </si>
  <si>
    <t>East Sylviamouth</t>
  </si>
  <si>
    <t>726.688.6973x2863</t>
  </si>
  <si>
    <t>daniel23@middleton.info</t>
  </si>
  <si>
    <t>40CDdF3bAAAE4fE</t>
  </si>
  <si>
    <t>Lewis-Hawkins</t>
  </si>
  <si>
    <t>Deannahaven</t>
  </si>
  <si>
    <t>+1-149-359-2309x99905</t>
  </si>
  <si>
    <t>stephensonkent@sharp.com</t>
  </si>
  <si>
    <t>cdf4fFD9BdC952a</t>
  </si>
  <si>
    <t>Blanchard, Price and Mckee</t>
  </si>
  <si>
    <t>Port Maurice</t>
  </si>
  <si>
    <t>779.167.6682x493</t>
  </si>
  <si>
    <t>parker65@beltran-barrett.com</t>
  </si>
  <si>
    <t>c5d9D760E8bB92D</t>
  </si>
  <si>
    <t>East Collinton</t>
  </si>
  <si>
    <t>(837)378-9117x177</t>
  </si>
  <si>
    <t>deborah91@bartlett.com</t>
  </si>
  <si>
    <t>A3A86d38eae98AD</t>
  </si>
  <si>
    <t>Olsen, Hopkins and Mann</t>
  </si>
  <si>
    <t>Ramseystad</t>
  </si>
  <si>
    <t>(708)821-7711x2977</t>
  </si>
  <si>
    <t>gabriela26@strong.com</t>
  </si>
  <si>
    <t>B450cFFDae6291B</t>
  </si>
  <si>
    <t>Hudson-Flores</t>
  </si>
  <si>
    <t>622.582.2297</t>
  </si>
  <si>
    <t>mikerowe@jarvis.com</t>
  </si>
  <si>
    <t>F3D4b4B8fEa3ad4</t>
  </si>
  <si>
    <t>South Destinymouth</t>
  </si>
  <si>
    <t>464-311-4296</t>
  </si>
  <si>
    <t>leonardbrady@hawkins-hill.com</t>
  </si>
  <si>
    <t>1EF98D8f597a6EB</t>
  </si>
  <si>
    <t>Hodges, Wang and Wiggins</t>
  </si>
  <si>
    <t>Kaylabury</t>
  </si>
  <si>
    <t>001-702-800-8528</t>
  </si>
  <si>
    <t>toni89@briggs-harmon.info</t>
  </si>
  <si>
    <t>1dA5F3BaFa13fEE</t>
  </si>
  <si>
    <t>Small LLC</t>
  </si>
  <si>
    <t>Downsburgh</t>
  </si>
  <si>
    <t>(689)759-3057</t>
  </si>
  <si>
    <t>theodore73@cannon.com</t>
  </si>
  <si>
    <t>A1953df32D2D6Fd</t>
  </si>
  <si>
    <t>Mullen-Weiss</t>
  </si>
  <si>
    <t>Lake Omarfurt</t>
  </si>
  <si>
    <t>brandymerritt@holder.com</t>
  </si>
  <si>
    <t>dEECf5ee84cFe16</t>
  </si>
  <si>
    <t>Johnson-Carson</t>
  </si>
  <si>
    <t>East Diamondburgh</t>
  </si>
  <si>
    <t>567.131.1897x75593</t>
  </si>
  <si>
    <t>nortoncrystal@levy.com</t>
  </si>
  <si>
    <t>aAb3A336A1ffCCd</t>
  </si>
  <si>
    <t>Harmon, Underwood and Levy</t>
  </si>
  <si>
    <t>South Glenn</t>
  </si>
  <si>
    <t>001-398-979-4673x91531</t>
  </si>
  <si>
    <t>jane18@jones.com</t>
  </si>
  <si>
    <t>74ddFAeC48D92eB</t>
  </si>
  <si>
    <t>Garza, Riddle and Donovan</t>
  </si>
  <si>
    <t>Newtonchester</t>
  </si>
  <si>
    <t>001-290-101-3143x5656</t>
  </si>
  <si>
    <t>sgrant@phelps-willis.com</t>
  </si>
  <si>
    <t>1D1F1D7F2A1e9A3</t>
  </si>
  <si>
    <t>Gates-Ferguson</t>
  </si>
  <si>
    <t>Sergiobury</t>
  </si>
  <si>
    <t>(787)957-6415x2043</t>
  </si>
  <si>
    <t>berrysydney@young.biz</t>
  </si>
  <si>
    <t>07BB05bC419cA26</t>
  </si>
  <si>
    <t>Clay Inc</t>
  </si>
  <si>
    <t>East Shelly</t>
  </si>
  <si>
    <t>+1-146-457-2837x920</t>
  </si>
  <si>
    <t>hamptonkiara@patrick-mccarty.net</t>
  </si>
  <si>
    <t>06aF3Ee76B1E9bB</t>
  </si>
  <si>
    <t>Brown LLC</t>
  </si>
  <si>
    <t>Port Brooke</t>
  </si>
  <si>
    <t>+1-872-544-4001x8131</t>
  </si>
  <si>
    <t>xferguson@holmes.com</t>
  </si>
  <si>
    <t>4dc206C9088521b</t>
  </si>
  <si>
    <t>Chavez, Glover and Novak</t>
  </si>
  <si>
    <t>(273)647-7071</t>
  </si>
  <si>
    <t>fuentesyvette@howard.com</t>
  </si>
  <si>
    <t>DFCF6D7a9fAF7Ed</t>
  </si>
  <si>
    <t>Nichols, Moon and Merritt</t>
  </si>
  <si>
    <t>South Bethanytown</t>
  </si>
  <si>
    <t>001-442-776-7614x1889</t>
  </si>
  <si>
    <t>pvilla@campbell.com</t>
  </si>
  <si>
    <t>2D1AfB6fc2ee4Ac</t>
  </si>
  <si>
    <t>Roberson-Kerr</t>
  </si>
  <si>
    <t>001-402-433-2246x092</t>
  </si>
  <si>
    <t>arnoldcandice@ruiz.net</t>
  </si>
  <si>
    <t>D4ecdFDd409C26B</t>
  </si>
  <si>
    <t>Chavez Inc</t>
  </si>
  <si>
    <t>North Warren</t>
  </si>
  <si>
    <t>(509)555-2020</t>
  </si>
  <si>
    <t>wongkurt@velez.org</t>
  </si>
  <si>
    <t>EbAcd8Fbc4Cb53d</t>
  </si>
  <si>
    <t>Boyer-Sloan</t>
  </si>
  <si>
    <t>Port Warrenstad</t>
  </si>
  <si>
    <t>(857)195-1983x159</t>
  </si>
  <si>
    <t>qcastaneda@keller.com</t>
  </si>
  <si>
    <t>aEdFcA1C1E34CaD</t>
  </si>
  <si>
    <t>Waller-Manning</t>
  </si>
  <si>
    <t>West Dustin</t>
  </si>
  <si>
    <t>gallegosolivia@pittman-gould.com</t>
  </si>
  <si>
    <t>42eAF89915dD6C9</t>
  </si>
  <si>
    <t>Austin-Wilkins</t>
  </si>
  <si>
    <t>009.876.8912x29513</t>
  </si>
  <si>
    <t>hooverdebbie@hess.com</t>
  </si>
  <si>
    <t>AAce776FcAA884A</t>
  </si>
  <si>
    <t>Preston, Manning and Oneill</t>
  </si>
  <si>
    <t>001-751-296-6029x483</t>
  </si>
  <si>
    <t>maynardbrooke@thornton.com</t>
  </si>
  <si>
    <t>DABAda975a4D5AF</t>
  </si>
  <si>
    <t>Bean, Hampton and Zavala</t>
  </si>
  <si>
    <t>East Phyllis</t>
  </si>
  <si>
    <t>248.178.8333x02796</t>
  </si>
  <si>
    <t>pellis@hawkins.com</t>
  </si>
  <si>
    <t>8eB1d42Efc0101E</t>
  </si>
  <si>
    <t>Stafford-Parrish</t>
  </si>
  <si>
    <t>New Mitchellfort</t>
  </si>
  <si>
    <t>374-455-7678</t>
  </si>
  <si>
    <t>aaron60@bond.com</t>
  </si>
  <si>
    <t>C4f6aCE11C89eb9</t>
  </si>
  <si>
    <t>Lyons and Sons</t>
  </si>
  <si>
    <t>North Angelchester</t>
  </si>
  <si>
    <t>(168)726-5516x795</t>
  </si>
  <si>
    <t>simpsonevelyn@moran.com</t>
  </si>
  <si>
    <t>8ECaBEA66C97EA3</t>
  </si>
  <si>
    <t>Henry-Cisneros</t>
  </si>
  <si>
    <t>Lake Joseph</t>
  </si>
  <si>
    <t>197.216.0576</t>
  </si>
  <si>
    <t>carolynrice@maynard.com</t>
  </si>
  <si>
    <t>0A3b2f5F057B9FD</t>
  </si>
  <si>
    <t>Bailey Ltd</t>
  </si>
  <si>
    <t>Lake Jesusville</t>
  </si>
  <si>
    <t>(285)504-4426</t>
  </si>
  <si>
    <t>andrewsherman@davis.com</t>
  </si>
  <si>
    <t>Ad79e23EE8ba1b7</t>
  </si>
  <si>
    <t>Downs, Lynch and Tran</t>
  </si>
  <si>
    <t>North Margaret</t>
  </si>
  <si>
    <t>335-821-0963x6467</t>
  </si>
  <si>
    <t>carlybryant@hendrix.com</t>
  </si>
  <si>
    <t>4dE7bbE525E23BD</t>
  </si>
  <si>
    <t>Bray-Luna</t>
  </si>
  <si>
    <t>New Bridgetland</t>
  </si>
  <si>
    <t>541.943.9626</t>
  </si>
  <si>
    <t>jbenson@escobar-hogan.info</t>
  </si>
  <si>
    <t>eD30cdb4C0cac13</t>
  </si>
  <si>
    <t>Long, Odonnell and Zavala</t>
  </si>
  <si>
    <t>Lake Loretta</t>
  </si>
  <si>
    <t>313-376-7621x8994</t>
  </si>
  <si>
    <t>bruce08@parrish.info</t>
  </si>
  <si>
    <t>bfCeb2d822693df</t>
  </si>
  <si>
    <t>Montgomery, David and Lamb</t>
  </si>
  <si>
    <t>Rowlandstad</t>
  </si>
  <si>
    <t>001-693-588-1141x6905</t>
  </si>
  <si>
    <t>maxwellmarc@archer.net</t>
  </si>
  <si>
    <t>feCbBEcbFDfEFde</t>
  </si>
  <si>
    <t>Perez-Hardy</t>
  </si>
  <si>
    <t>001-778-462-8511</t>
  </si>
  <si>
    <t>haleypayne@lambert.biz</t>
  </si>
  <si>
    <t>9Ca55ECdFAC6Be7</t>
  </si>
  <si>
    <t>Suarez, Bryan and Lamb</t>
  </si>
  <si>
    <t>Clarkshire</t>
  </si>
  <si>
    <t>(557)681-7518</t>
  </si>
  <si>
    <t>patricia11@campbell-baxter.net</t>
  </si>
  <si>
    <t>DfC8eBfb7f8Dcd5</t>
  </si>
  <si>
    <t>Cherry, Estes and Moses</t>
  </si>
  <si>
    <t>Bautistaland</t>
  </si>
  <si>
    <t>mccarthyholly@krueger-welch.com</t>
  </si>
  <si>
    <t>7e9F377152eDF2b</t>
  </si>
  <si>
    <t>Davidshire</t>
  </si>
  <si>
    <t>846.170.6896</t>
  </si>
  <si>
    <t>andradetim@allen.org</t>
  </si>
  <si>
    <t>31B85ac07e16e28</t>
  </si>
  <si>
    <t>New Jennaport</t>
  </si>
  <si>
    <t>twilkerson@villarreal.com</t>
  </si>
  <si>
    <t>dF0605faEB0de63</t>
  </si>
  <si>
    <t>Mcclure, Douglas and Mahoney</t>
  </si>
  <si>
    <t>New Terry</t>
  </si>
  <si>
    <t>001-371-510-1101x99221</t>
  </si>
  <si>
    <t>kiara84@carpenter-greene.com</t>
  </si>
  <si>
    <t>63Dff8b8eAB0BC6</t>
  </si>
  <si>
    <t>New Lonnieville</t>
  </si>
  <si>
    <t>401.222.0429x4189</t>
  </si>
  <si>
    <t>bergmelanie@lawrence.com</t>
  </si>
  <si>
    <t>52FF9d80ee8a4a5</t>
  </si>
  <si>
    <t>Waters Inc</t>
  </si>
  <si>
    <t>Moodymouth</t>
  </si>
  <si>
    <t>479.398.2123</t>
  </si>
  <si>
    <t>bobfarmer@houston.info</t>
  </si>
  <si>
    <t>dFDFc9B902B4BFb</t>
  </si>
  <si>
    <t>Solis Ltd</t>
  </si>
  <si>
    <t>Staceyton</t>
  </si>
  <si>
    <t>976.284.2284x91952</t>
  </si>
  <si>
    <t>sloanryan@decker.com</t>
  </si>
  <si>
    <t>c4fb76EC1FaDAc2</t>
  </si>
  <si>
    <t>Rice Group</t>
  </si>
  <si>
    <t>New Daltonside</t>
  </si>
  <si>
    <t>575.678.2940</t>
  </si>
  <si>
    <t>ralph79@li-gordon.com</t>
  </si>
  <si>
    <t>acA3bB8C8B02ecC</t>
  </si>
  <si>
    <t>Roman and Sons</t>
  </si>
  <si>
    <t>West Billyshire</t>
  </si>
  <si>
    <t>617.408.3840x663</t>
  </si>
  <si>
    <t>maynardsamantha@esparza-chapman.com</t>
  </si>
  <si>
    <t>Df0ae9CebcDf828</t>
  </si>
  <si>
    <t>Gates-Avila</t>
  </si>
  <si>
    <t>Laurenfurt</t>
  </si>
  <si>
    <t>(751)822-2153</t>
  </si>
  <si>
    <t>christensenalisha@long.com</t>
  </si>
  <si>
    <t>7a7de0A6AF47cc7</t>
  </si>
  <si>
    <t>North Samuelshire</t>
  </si>
  <si>
    <t>+1-119-772-8316x07490</t>
  </si>
  <si>
    <t>steve98@henson.com</t>
  </si>
  <si>
    <t>Ea3D9cee9Aa56Fa</t>
  </si>
  <si>
    <t>Hess-Parker</t>
  </si>
  <si>
    <t>Atkinsonmouth</t>
  </si>
  <si>
    <t>001-537-964-0581x15971</t>
  </si>
  <si>
    <t>madeline28@holder-conner.com</t>
  </si>
  <si>
    <t>DaB6e166432CbF2</t>
  </si>
  <si>
    <t>Alvarez-Marshall</t>
  </si>
  <si>
    <t>908-231-8124x3692</t>
  </si>
  <si>
    <t>shawcaleb@huber.net</t>
  </si>
  <si>
    <t>6913dfE4BB9A2Cf</t>
  </si>
  <si>
    <t>Hayes-Sharp</t>
  </si>
  <si>
    <t>182-169-0643</t>
  </si>
  <si>
    <t>daniel66@york.net</t>
  </si>
  <si>
    <t>5EFecD4Ffdfe83B</t>
  </si>
  <si>
    <t>Frank, Cooper and Fisher</t>
  </si>
  <si>
    <t>Meghanmouth</t>
  </si>
  <si>
    <t>848-883-4894x699</t>
  </si>
  <si>
    <t>uramos@dalton-mullen.org</t>
  </si>
  <si>
    <t>CEf8C3D6868E9Cd</t>
  </si>
  <si>
    <t>Campbell, Rivas and Chan</t>
  </si>
  <si>
    <t>Angelport</t>
  </si>
  <si>
    <t>001-936-078-1003x82806</t>
  </si>
  <si>
    <t>davidsondebra@irwin-brady.org</t>
  </si>
  <si>
    <t>7AEcb5Dfd54DDb2</t>
  </si>
  <si>
    <t>Petty-Pineda</t>
  </si>
  <si>
    <t>New Walterborough</t>
  </si>
  <si>
    <t>rcobb@shelton.com</t>
  </si>
  <si>
    <t>0D7EED0fe233832</t>
  </si>
  <si>
    <t>North Dylan</t>
  </si>
  <si>
    <t>(207)566-6619</t>
  </si>
  <si>
    <t>hollygonzales@leach-parrish.com</t>
  </si>
  <si>
    <t>AeC147A9f936A31</t>
  </si>
  <si>
    <t>Christensen-Combs</t>
  </si>
  <si>
    <t>Rowlandport</t>
  </si>
  <si>
    <t>361-003-6410x806</t>
  </si>
  <si>
    <t>xmathis@hughes.com</t>
  </si>
  <si>
    <t>8CeaB2697903D9A</t>
  </si>
  <si>
    <t>001-449-923-2348x61639</t>
  </si>
  <si>
    <t>lindsayholt@durham-turner.com</t>
  </si>
  <si>
    <t>Cf119AA28EddAaa</t>
  </si>
  <si>
    <t>Lake Shellymouth</t>
  </si>
  <si>
    <t>606.175.8654</t>
  </si>
  <si>
    <t>marioporter@jordan-oconnor.com</t>
  </si>
  <si>
    <t>1b2ADA1EBbaaa2F</t>
  </si>
  <si>
    <t>Salinas and Sons</t>
  </si>
  <si>
    <t>South Cliffordbury</t>
  </si>
  <si>
    <t>922.729.3515</t>
  </si>
  <si>
    <t>alejandro48@graham.info</t>
  </si>
  <si>
    <t>Df7B7a403cbECeE</t>
  </si>
  <si>
    <t>Bush Group</t>
  </si>
  <si>
    <t>Higginshaven</t>
  </si>
  <si>
    <t>(303)203-1900x3767</t>
  </si>
  <si>
    <t>gregoryortega@schmitt-randolph.com</t>
  </si>
  <si>
    <t>Db9cddeed6Ae99b</t>
  </si>
  <si>
    <t>Powell, Kerr and Love</t>
  </si>
  <si>
    <t>East Colleen</t>
  </si>
  <si>
    <t>upotts@mayer.biz</t>
  </si>
  <si>
    <t>dB6eb374e03FA48</t>
  </si>
  <si>
    <t>Martin Ltd</t>
  </si>
  <si>
    <t>Cantrellmouth</t>
  </si>
  <si>
    <t>(031)419-3733</t>
  </si>
  <si>
    <t>brenda94@pearson.com</t>
  </si>
  <si>
    <t>cEF3C4e03b4d98B</t>
  </si>
  <si>
    <t>Haley, Spencer and Small</t>
  </si>
  <si>
    <t>Goodview</t>
  </si>
  <si>
    <t>(019)700-6574x2793</t>
  </si>
  <si>
    <t>shahtabitha@duke.com</t>
  </si>
  <si>
    <t>deEfc43CaB3bB49</t>
  </si>
  <si>
    <t>Hays Group</t>
  </si>
  <si>
    <t>Whitakerland</t>
  </si>
  <si>
    <t>(599)960-0048x42784</t>
  </si>
  <si>
    <t>jasminebrennan@cochran.info</t>
  </si>
  <si>
    <t>936A734A50fCeBA</t>
  </si>
  <si>
    <t>Cochran, Vasquez and Roberts</t>
  </si>
  <si>
    <t>Port Paige</t>
  </si>
  <si>
    <t>844-216-9929x62759</t>
  </si>
  <si>
    <t>yclements@bentley-spence.com</t>
  </si>
  <si>
    <t>FE7E7fDb64CFb85</t>
  </si>
  <si>
    <t>Oconnell, Ingram and Higgins</t>
  </si>
  <si>
    <t>New William</t>
  </si>
  <si>
    <t>001-650-863-6115x22914</t>
  </si>
  <si>
    <t>rpeck@mccormick.com</t>
  </si>
  <si>
    <t>757c5420e96dd59</t>
  </si>
  <si>
    <t>Sheppard, Mccormick and Cortez</t>
  </si>
  <si>
    <t>Port Austin</t>
  </si>
  <si>
    <t>001-424-076-7760x0918</t>
  </si>
  <si>
    <t>dana89@gregory-little.biz</t>
  </si>
  <si>
    <t>6E201EF8FC26Edd</t>
  </si>
  <si>
    <t>Blanchard-Potts</t>
  </si>
  <si>
    <t>Jeremiahmouth</t>
  </si>
  <si>
    <t>001-703-210-2314x9326</t>
  </si>
  <si>
    <t>dwallace@cummings.org</t>
  </si>
  <si>
    <t>dfdE53340FB82aa</t>
  </si>
  <si>
    <t>Randall LLC</t>
  </si>
  <si>
    <t>Monicamouth</t>
  </si>
  <si>
    <t>323-088-5226x588</t>
  </si>
  <si>
    <t>hilljoshua@winters.com</t>
  </si>
  <si>
    <t>076bb3DeD6Bbffc</t>
  </si>
  <si>
    <t>Parks-Monroe</t>
  </si>
  <si>
    <t>North Haileyfort</t>
  </si>
  <si>
    <t>(307)535-2299x1978</t>
  </si>
  <si>
    <t>fcompton@valenzuela.biz</t>
  </si>
  <si>
    <t>C1bDECDF855C8d6</t>
  </si>
  <si>
    <t>House and Sons</t>
  </si>
  <si>
    <t>Darrellland</t>
  </si>
  <si>
    <t>573.093.4281x741</t>
  </si>
  <si>
    <t>juliebuchanan@duran.net</t>
  </si>
  <si>
    <t>3FdFa713B9AF4Ea</t>
  </si>
  <si>
    <t>Kerr, Riggs and Stone</t>
  </si>
  <si>
    <t>North Lonnieport</t>
  </si>
  <si>
    <t>001-844-781-0565x2178</t>
  </si>
  <si>
    <t>garycarr@shea.com</t>
  </si>
  <si>
    <t>9B6d4BCbF8B43E2</t>
  </si>
  <si>
    <t>Williams Inc</t>
  </si>
  <si>
    <t>522.205.4731</t>
  </si>
  <si>
    <t>eaustin@mullins.biz</t>
  </si>
  <si>
    <t>97Ebb2dc23cba6a</t>
  </si>
  <si>
    <t>Hardin, Larsen and Nguyen</t>
  </si>
  <si>
    <t>Santosborough</t>
  </si>
  <si>
    <t>350.187.6109x92678</t>
  </si>
  <si>
    <t>ifarrell@hale.com</t>
  </si>
  <si>
    <t>6cD04e6FeD9bE9D</t>
  </si>
  <si>
    <t>Nicholson, Cordova and Steele</t>
  </si>
  <si>
    <t>Austinville</t>
  </si>
  <si>
    <t>767-800-5897x243</t>
  </si>
  <si>
    <t>oliviawaller@kane.info</t>
  </si>
  <si>
    <t>77ECeDc4ECFE3e7</t>
  </si>
  <si>
    <t>Hays, Shaw and Perkins</t>
  </si>
  <si>
    <t>South Theresachester</t>
  </si>
  <si>
    <t>085-270-5158x82630</t>
  </si>
  <si>
    <t>xbarr@shelton.com</t>
  </si>
  <si>
    <t>FbCd0bF57B266Bb</t>
  </si>
  <si>
    <t>Norton, Velasquez and Ponce</t>
  </si>
  <si>
    <t>West Jaclyn</t>
  </si>
  <si>
    <t>133.387.8310</t>
  </si>
  <si>
    <t>lesterjacqueline@leonard-deleon.net</t>
  </si>
  <si>
    <t>BB2aFD2460CF50D</t>
  </si>
  <si>
    <t>Richardson Ltd</t>
  </si>
  <si>
    <t>South Bradleyborough</t>
  </si>
  <si>
    <t>(584)550-1190x7438</t>
  </si>
  <si>
    <t>jennahouse@collier.org</t>
  </si>
  <si>
    <t>Ee3fE66eb3aff9D</t>
  </si>
  <si>
    <t>Michelechester</t>
  </si>
  <si>
    <t>013.270.6637</t>
  </si>
  <si>
    <t>amy67@roberts.com</t>
  </si>
  <si>
    <t>a0DbDaABEA840Fa</t>
  </si>
  <si>
    <t>North Mindy</t>
  </si>
  <si>
    <t>+1-563-860-3193x4246</t>
  </si>
  <si>
    <t>thomascarrie@robbins-rollins.com</t>
  </si>
  <si>
    <t>94aD202ac9e08D2</t>
  </si>
  <si>
    <t>North Douglas</t>
  </si>
  <si>
    <t>517-772-4102x89273</t>
  </si>
  <si>
    <t>ray84@chapman.com</t>
  </si>
  <si>
    <t>Db65bC4bF2d88DE</t>
  </si>
  <si>
    <t>Randolph, Sweeney and Peck</t>
  </si>
  <si>
    <t>590.689.2256</t>
  </si>
  <si>
    <t>carlhuang@mejia.info</t>
  </si>
  <si>
    <t>f4C0f2DBFbDfeBE</t>
  </si>
  <si>
    <t>Richardsberg</t>
  </si>
  <si>
    <t>ronaldbrady@merritt.com</t>
  </si>
  <si>
    <t>64d1a85d2A3efBC</t>
  </si>
  <si>
    <t>Porter-Harrison</t>
  </si>
  <si>
    <t>Port Caseyburgh</t>
  </si>
  <si>
    <t>497-601-4038</t>
  </si>
  <si>
    <t>greertricia@hendricks.com</t>
  </si>
  <si>
    <t>FC7Fc11c2195998</t>
  </si>
  <si>
    <t>Tucker-Russo</t>
  </si>
  <si>
    <t>Hobbsberg</t>
  </si>
  <si>
    <t>138.919.5321x31662</t>
  </si>
  <si>
    <t>nathaniel38@burgess.info</t>
  </si>
  <si>
    <t>EA89DCCebBEefB2</t>
  </si>
  <si>
    <t>Arnold, Rhodes and Chase</t>
  </si>
  <si>
    <t>New Alexis</t>
  </si>
  <si>
    <t>(277)614-8658x68137</t>
  </si>
  <si>
    <t>ucallahan@whitehead.biz</t>
  </si>
  <si>
    <t>8AFDf96d19dCd5d</t>
  </si>
  <si>
    <t>Chaney, Mcfarland and Castillo</t>
  </si>
  <si>
    <t>South Vanessa</t>
  </si>
  <si>
    <t>519-574-9729</t>
  </si>
  <si>
    <t>shelly06@chavez-humphrey.info</t>
  </si>
  <si>
    <t>AacfDF795bFAC0f</t>
  </si>
  <si>
    <t>Vaughn Ltd</t>
  </si>
  <si>
    <t>Freyville</t>
  </si>
  <si>
    <t>+1-557-089-7966x56454</t>
  </si>
  <si>
    <t>dzamora@mayer.biz</t>
  </si>
  <si>
    <t>2eec34b9bB2cB5E</t>
  </si>
  <si>
    <t>Leach, Benson and Pitts</t>
  </si>
  <si>
    <t>Schaeferville</t>
  </si>
  <si>
    <t>843.274.8825x0181</t>
  </si>
  <si>
    <t>jo68@ochoa.com</t>
  </si>
  <si>
    <t>0Caf9BCC43e6Aff</t>
  </si>
  <si>
    <t>Gross, Burnett and Weiss</t>
  </si>
  <si>
    <t>867-833-1410</t>
  </si>
  <si>
    <t>tuckerjoanna@schmitt.biz</t>
  </si>
  <si>
    <t>01AbCb7ea1FA2Ad</t>
  </si>
  <si>
    <t>Whitehead PLC</t>
  </si>
  <si>
    <t>(139)650-9349x81978</t>
  </si>
  <si>
    <t>chelsea51@petty.net</t>
  </si>
  <si>
    <t>ffce5F9eaCCba01</t>
  </si>
  <si>
    <t>Roberts Ltd</t>
  </si>
  <si>
    <t>Meghanville</t>
  </si>
  <si>
    <t>(785)729-9645x25020</t>
  </si>
  <si>
    <t>hoopertommy@joyce-powell.com</t>
  </si>
  <si>
    <t>c4bB4d80a45B3bC</t>
  </si>
  <si>
    <t>Robbins-Harvey</t>
  </si>
  <si>
    <t>Port Sabrinatown</t>
  </si>
  <si>
    <t>+1-253-612-1270x813</t>
  </si>
  <si>
    <t>humphreyjodi@riddle-wiggins.com</t>
  </si>
  <si>
    <t>D4D055e7D51Ad8B</t>
  </si>
  <si>
    <t>Marquez, Faulkner and Barron</t>
  </si>
  <si>
    <t>North Yolandaside</t>
  </si>
  <si>
    <t>cochrantracy@wu.net</t>
  </si>
  <si>
    <t>944dF00cbD511f6</t>
  </si>
  <si>
    <t>Graves Inc</t>
  </si>
  <si>
    <t>Conwayview</t>
  </si>
  <si>
    <t>001-308-209-5784x774</t>
  </si>
  <si>
    <t>rgallegos@cain-brooks.net</t>
  </si>
  <si>
    <t>BdBBE23cbE34aAE</t>
  </si>
  <si>
    <t>North Corey</t>
  </si>
  <si>
    <t>371-229-8009</t>
  </si>
  <si>
    <t>bernardmelissa@bruce.info</t>
  </si>
  <si>
    <t>BCbB100AB438e1e</t>
  </si>
  <si>
    <t>Bautista, Beck and Chavez</t>
  </si>
  <si>
    <t>New Brian</t>
  </si>
  <si>
    <t>(286)265-2443x734</t>
  </si>
  <si>
    <t>turnerbeth@reilly-jenkins.com</t>
  </si>
  <si>
    <t>66bf5d7eB8c4aAB</t>
  </si>
  <si>
    <t>Middleton Inc</t>
  </si>
  <si>
    <t>East Faithstad</t>
  </si>
  <si>
    <t>001-654-813-3403x63505</t>
  </si>
  <si>
    <t>cheyenneconley@harding.com</t>
  </si>
  <si>
    <t>3A07e8De138d1aD</t>
  </si>
  <si>
    <t>Richmond-Owens</t>
  </si>
  <si>
    <t>Jordanport</t>
  </si>
  <si>
    <t>932.180.5749x1651</t>
  </si>
  <si>
    <t>hunterlynch@sexton.info</t>
  </si>
  <si>
    <t>a9D37eB293B7fBC</t>
  </si>
  <si>
    <t>Reeves, Duffy and Santiago</t>
  </si>
  <si>
    <t>South Jaredtown</t>
  </si>
  <si>
    <t>684.461.8519</t>
  </si>
  <si>
    <t>kaitlinestes@rhodes-shaffer.net</t>
  </si>
  <si>
    <t>7c4243040FAb3d4</t>
  </si>
  <si>
    <t>Barron-Pearson</t>
  </si>
  <si>
    <t>730.878.2218x0690</t>
  </si>
  <si>
    <t>xstafford@chambers.com</t>
  </si>
  <si>
    <t>55E1718272aC049</t>
  </si>
  <si>
    <t>Davidson Group</t>
  </si>
  <si>
    <t>(043)795-7842</t>
  </si>
  <si>
    <t>ahendrix@winters-ramos.com</t>
  </si>
  <si>
    <t>9D4bE5a541DE155</t>
  </si>
  <si>
    <t>Barrett, Ryan and Duffy</t>
  </si>
  <si>
    <t>Lake Casey</t>
  </si>
  <si>
    <t>236.146.3716x973</t>
  </si>
  <si>
    <t>bryce95@black-harris.com</t>
  </si>
  <si>
    <t>EefFa0D5AC7BBfb</t>
  </si>
  <si>
    <t>Watkins, Williams and Faulkner</t>
  </si>
  <si>
    <t>Dylanfort</t>
  </si>
  <si>
    <t>(380)959-5283x56382</t>
  </si>
  <si>
    <t>karl16@cain.net</t>
  </si>
  <si>
    <t>3CaD177f2B4335e</t>
  </si>
  <si>
    <t>West Bob</t>
  </si>
  <si>
    <t>234-014-2045x79138</t>
  </si>
  <si>
    <t>tasha28@branch-dorsey.biz</t>
  </si>
  <si>
    <t>52556aBD1E6a6Ac</t>
  </si>
  <si>
    <t>Wilkins, Jennings and Bradshaw</t>
  </si>
  <si>
    <t>New Douglas</t>
  </si>
  <si>
    <t>nicolas75@kemp.com</t>
  </si>
  <si>
    <t>a7d0EC4e58d4f96</t>
  </si>
  <si>
    <t>Duarte, Best and Dickson</t>
  </si>
  <si>
    <t>Kennethville</t>
  </si>
  <si>
    <t>001-181-585-8750</t>
  </si>
  <si>
    <t>kreese@barker.biz</t>
  </si>
  <si>
    <t>5bC414D7cEab2ed</t>
  </si>
  <si>
    <t>Archer Inc</t>
  </si>
  <si>
    <t>New Joseburgh</t>
  </si>
  <si>
    <t>+1-127-950-0257x85014</t>
  </si>
  <si>
    <t>carlos55@soto.com</t>
  </si>
  <si>
    <t>9e45fd6A5Ca0E8f</t>
  </si>
  <si>
    <t>House, Cowan and Chambers</t>
  </si>
  <si>
    <t>Marshallburgh</t>
  </si>
  <si>
    <t>(030)321-6692x440</t>
  </si>
  <si>
    <t>joanglass@taylor.com</t>
  </si>
  <si>
    <t>8D6e62B960eb3E5</t>
  </si>
  <si>
    <t>Randall-Hogan</t>
  </si>
  <si>
    <t>Eugeneshire</t>
  </si>
  <si>
    <t>+1-942-610-8769x16692</t>
  </si>
  <si>
    <t>janet51@weeks.com</t>
  </si>
  <si>
    <t>5e9bB94dAA30C1f</t>
  </si>
  <si>
    <t>Frye Group</t>
  </si>
  <si>
    <t>South Donaldmouth</t>
  </si>
  <si>
    <t>428.422.8669</t>
  </si>
  <si>
    <t>tanya55@lucero.com</t>
  </si>
  <si>
    <t>26A7Fd7976F26b1</t>
  </si>
  <si>
    <t>Wu Group</t>
  </si>
  <si>
    <t>Torreston</t>
  </si>
  <si>
    <t>001-684-202-9241x1204</t>
  </si>
  <si>
    <t>pkim@sexton-zimmerman.com</t>
  </si>
  <si>
    <t>12A0ffbCfC9D54A</t>
  </si>
  <si>
    <t>Newton-Dennis</t>
  </si>
  <si>
    <t>Morenoborough</t>
  </si>
  <si>
    <t>001-591-482-3212x08020</t>
  </si>
  <si>
    <t>guerreronina@diaz.com</t>
  </si>
  <si>
    <t>fabcc7BEE2dfDfd</t>
  </si>
  <si>
    <t>Sweeney-Wright</t>
  </si>
  <si>
    <t>Cameronchester</t>
  </si>
  <si>
    <t>andrea32@sanchez-michael.com</t>
  </si>
  <si>
    <t>66EE3788a20e1f7</t>
  </si>
  <si>
    <t>Mckee-Anderson</t>
  </si>
  <si>
    <t>Nicoleside</t>
  </si>
  <si>
    <t>007.511.3746x345</t>
  </si>
  <si>
    <t>zunigajoan@wilkerson-hendrix.com</t>
  </si>
  <si>
    <t>8611dCB2Dce80ad</t>
  </si>
  <si>
    <t>Lake Marciashire</t>
  </si>
  <si>
    <t>079.424.6951x34200</t>
  </si>
  <si>
    <t>sheilagonzales@logan-meadows.com</t>
  </si>
  <si>
    <t>3a18072Fc0bEfBC</t>
  </si>
  <si>
    <t>Sanchez, Glover and Ali</t>
  </si>
  <si>
    <t>644.514.3029x529</t>
  </si>
  <si>
    <t>mathisnancy@melendez.net</t>
  </si>
  <si>
    <t>e9BB57b71Eb743a</t>
  </si>
  <si>
    <t>Reyes Inc</t>
  </si>
  <si>
    <t>New Warrenland</t>
  </si>
  <si>
    <t>(387)223-3969x4662</t>
  </si>
  <si>
    <t>randallstefanie@reyes.info</t>
  </si>
  <si>
    <t>e7e6A9FDCb07A37</t>
  </si>
  <si>
    <t>Rich Ltd</t>
  </si>
  <si>
    <t>Lake Peggyville</t>
  </si>
  <si>
    <t>(080)514-5333x434</t>
  </si>
  <si>
    <t>caroline10@turner.com</t>
  </si>
  <si>
    <t>DCAA56c14Daf152</t>
  </si>
  <si>
    <t>Kirk-Duncan</t>
  </si>
  <si>
    <t>North Billy</t>
  </si>
  <si>
    <t>810.675.1012x2432</t>
  </si>
  <si>
    <t>anastrong@stevenson-davidson.com</t>
  </si>
  <si>
    <t>e0510d8AfBE0e2C</t>
  </si>
  <si>
    <t>Calderon LLC</t>
  </si>
  <si>
    <t>New Kimchester</t>
  </si>
  <si>
    <t>(890)744-2764</t>
  </si>
  <si>
    <t>aayers@warren-burch.info</t>
  </si>
  <si>
    <t>D3b3Dff17C304eF</t>
  </si>
  <si>
    <t>Contreras-Koch</t>
  </si>
  <si>
    <t>West Andres</t>
  </si>
  <si>
    <t>278-116-1078x10094</t>
  </si>
  <si>
    <t>lgriffin@frye-graham.info</t>
  </si>
  <si>
    <t>BFdFBFe9B2D0F48</t>
  </si>
  <si>
    <t>Hayden Ltd</t>
  </si>
  <si>
    <t>Melindafurt</t>
  </si>
  <si>
    <t>001-130-013-7576x6230</t>
  </si>
  <si>
    <t>vmaddox@porter.com</t>
  </si>
  <si>
    <t>Bca2d5CeeF19eaa</t>
  </si>
  <si>
    <t>Katieton</t>
  </si>
  <si>
    <t>145.495.3899x313</t>
  </si>
  <si>
    <t>buckleyjames@gallagher-scott.biz</t>
  </si>
  <si>
    <t>2D5E1ee98d4EfDe</t>
  </si>
  <si>
    <t>Foster, Huber and Torres</t>
  </si>
  <si>
    <t>(748)934-3172</t>
  </si>
  <si>
    <t>penamikayla@vega-chambers.biz</t>
  </si>
  <si>
    <t>C9dAB363AD3Fabe</t>
  </si>
  <si>
    <t>Chaney, Hatfield and Rodgers</t>
  </si>
  <si>
    <t>Lake Priscilla</t>
  </si>
  <si>
    <t>001-120-616-7144x31841</t>
  </si>
  <si>
    <t>trevor38@buckley.com</t>
  </si>
  <si>
    <t>aD305A14D9f676b</t>
  </si>
  <si>
    <t>Weiss-Medina</t>
  </si>
  <si>
    <t>Jeanettehaven</t>
  </si>
  <si>
    <t>294-071-8361x65833</t>
  </si>
  <si>
    <t>brucedonovan@torres.com</t>
  </si>
  <si>
    <t>aB6077DdABFbBAd</t>
  </si>
  <si>
    <t>Stevenson-Stevens</t>
  </si>
  <si>
    <t>Loweryfurt</t>
  </si>
  <si>
    <t>739.132.0779</t>
  </si>
  <si>
    <t>armstrongmarvin@valenzuela-waters.com</t>
  </si>
  <si>
    <t>a450b2C2aA15B6F</t>
  </si>
  <si>
    <t>Arias, Silva and Hicks</t>
  </si>
  <si>
    <t>Stuartstad</t>
  </si>
  <si>
    <t>949-808-6406</t>
  </si>
  <si>
    <t>sjohns@cantrell.com</t>
  </si>
  <si>
    <t>e3aB1caf3f3a26f</t>
  </si>
  <si>
    <t>Phelps, Bates and Curtis</t>
  </si>
  <si>
    <t>Mauricechester</t>
  </si>
  <si>
    <t>374-817-4124x898</t>
  </si>
  <si>
    <t>camposbradley@stafford.com</t>
  </si>
  <si>
    <t>FF6daEa6ca4EA3d</t>
  </si>
  <si>
    <t>Villa Ltd</t>
  </si>
  <si>
    <t>645-037-5269</t>
  </si>
  <si>
    <t>kristaerickson@lucas.com</t>
  </si>
  <si>
    <t>AD255C1B4dbfaFa</t>
  </si>
  <si>
    <t>Huffman, Mcmahon and Liu</t>
  </si>
  <si>
    <t>Marcusfurt</t>
  </si>
  <si>
    <t>001-609-991-2003x153</t>
  </si>
  <si>
    <t>stephanie00@dickerson.net</t>
  </si>
  <si>
    <t>37DCa71E2C49dad</t>
  </si>
  <si>
    <t>Duncan, Collins and White</t>
  </si>
  <si>
    <t>Robynshire</t>
  </si>
  <si>
    <t>364.972.7058x8378</t>
  </si>
  <si>
    <t>christine05@lopez-blair.info</t>
  </si>
  <si>
    <t>f7cD5c6a57e5ADF</t>
  </si>
  <si>
    <t>Pierce and Sons</t>
  </si>
  <si>
    <t>Ericborough</t>
  </si>
  <si>
    <t>490-215-6670x0768</t>
  </si>
  <si>
    <t>tammy11@krueger.com</t>
  </si>
  <si>
    <t>03E38E0CC224EeF</t>
  </si>
  <si>
    <t>Clarke and Sons</t>
  </si>
  <si>
    <t>North Josephchester</t>
  </si>
  <si>
    <t>001-380-562-1235x79891</t>
  </si>
  <si>
    <t>shari32@bryant-noble.com</t>
  </si>
  <si>
    <t>f6dEdeeDa2Bf8e5</t>
  </si>
  <si>
    <t>Graham, Chen and Moreno</t>
  </si>
  <si>
    <t>West Neil</t>
  </si>
  <si>
    <t>(277)866-3064</t>
  </si>
  <si>
    <t>christian01@aguilar.info</t>
  </si>
  <si>
    <t>fEC7be95D19Dff1</t>
  </si>
  <si>
    <t>Casey, Chen and Cohen</t>
  </si>
  <si>
    <t>Sanfordbury</t>
  </si>
  <si>
    <t>conniewu@erickson.org</t>
  </si>
  <si>
    <t>f5F8CAFa0D8eFc9</t>
  </si>
  <si>
    <t>Sheilafort</t>
  </si>
  <si>
    <t>369-099-3833x385</t>
  </si>
  <si>
    <t>costapaula@mayo.com</t>
  </si>
  <si>
    <t>1c79391B0ADfBF5</t>
  </si>
  <si>
    <t>Lawson, Murillo and Cain</t>
  </si>
  <si>
    <t>Tapiaburgh</t>
  </si>
  <si>
    <t>+1-482-899-4477x102</t>
  </si>
  <si>
    <t>melinda81@goodman.com</t>
  </si>
  <si>
    <t>09Ec145B716b8fd</t>
  </si>
  <si>
    <t>Ochoa Inc</t>
  </si>
  <si>
    <t>North Jasonland</t>
  </si>
  <si>
    <t>001-548-547-5511x0181</t>
  </si>
  <si>
    <t>kristi29@bishop.biz</t>
  </si>
  <si>
    <t>3C7d2094b3cb3B6</t>
  </si>
  <si>
    <t>Trujillo-Dillon</t>
  </si>
  <si>
    <t>Valdezton</t>
  </si>
  <si>
    <t>001-786-830-5916</t>
  </si>
  <si>
    <t>butlertracy@stokes.biz</t>
  </si>
  <si>
    <t>0F116b0fA9632cB</t>
  </si>
  <si>
    <t>Tran-Anthony</t>
  </si>
  <si>
    <t>West Theresachester</t>
  </si>
  <si>
    <t>601-927-4898x85682</t>
  </si>
  <si>
    <t>nathaniel16@downs.com</t>
  </si>
  <si>
    <t>ccb2dDE4f91BD75</t>
  </si>
  <si>
    <t>Davenport-Palmer</t>
  </si>
  <si>
    <t>Walterburgh</t>
  </si>
  <si>
    <t>901-510-0842</t>
  </si>
  <si>
    <t>carly57@perkins.com</t>
  </si>
  <si>
    <t>Eac59eEa3FC3DB9</t>
  </si>
  <si>
    <t>Rojas-Ortega</t>
  </si>
  <si>
    <t>Antoniofort</t>
  </si>
  <si>
    <t>565.594.9099</t>
  </si>
  <si>
    <t>tracey81@liu-lindsey.com</t>
  </si>
  <si>
    <t>D7aA69D152EFBaC</t>
  </si>
  <si>
    <t>Acosta, Khan and Young</t>
  </si>
  <si>
    <t>Mayoburgh</t>
  </si>
  <si>
    <t>066.982.3956x210</t>
  </si>
  <si>
    <t>danielle96@leach.com</t>
  </si>
  <si>
    <t>6F25db33c48CcE8</t>
  </si>
  <si>
    <t>Smith, Dudley and Berger</t>
  </si>
  <si>
    <t>Haydenville</t>
  </si>
  <si>
    <t>291.672.9240</t>
  </si>
  <si>
    <t>pacebrenda@farmer-cardenas.net</t>
  </si>
  <si>
    <t>296B990ca2C40a9</t>
  </si>
  <si>
    <t>Sweeney-Pierce</t>
  </si>
  <si>
    <t>Lloydberg</t>
  </si>
  <si>
    <t>001-970-699-5536</t>
  </si>
  <si>
    <t>barberdevin@bass.com</t>
  </si>
  <si>
    <t>75b6e8F85128EbC</t>
  </si>
  <si>
    <t>Coffey and Sons</t>
  </si>
  <si>
    <t>Carneyborough</t>
  </si>
  <si>
    <t>001-104-682-1003x2035</t>
  </si>
  <si>
    <t>camposrachel@savage-gaines.com</t>
  </si>
  <si>
    <t>80aCa0df5D0AAA6</t>
  </si>
  <si>
    <t>Oliver-Logan</t>
  </si>
  <si>
    <t>South Brenda</t>
  </si>
  <si>
    <t>001-649-855-7747x9029</t>
  </si>
  <si>
    <t>herbert84@pollard.com</t>
  </si>
  <si>
    <t>A3d3B2Ffea9946d</t>
  </si>
  <si>
    <t>Clark, Crane and Hanna</t>
  </si>
  <si>
    <t>North Christinaland</t>
  </si>
  <si>
    <t>734-151-3999x70972</t>
  </si>
  <si>
    <t>shellyconner@jefferson-lowe.com</t>
  </si>
  <si>
    <t>91Fd8555d9fEd73</t>
  </si>
  <si>
    <t>Dickerson LLC</t>
  </si>
  <si>
    <t>Warnerfort</t>
  </si>
  <si>
    <t>001-241-981-6381x285</t>
  </si>
  <si>
    <t>rodriguezpaige@hooper.com</t>
  </si>
  <si>
    <t>ff8f77B7BDEEF11</t>
  </si>
  <si>
    <t>Graham, Anderson and Waller</t>
  </si>
  <si>
    <t>South Chelseyville</t>
  </si>
  <si>
    <t>101-884-2079x856</t>
  </si>
  <si>
    <t>cfernandez@patel.org</t>
  </si>
  <si>
    <t>61b84BAE6c645AA</t>
  </si>
  <si>
    <t>Martinez-Beck</t>
  </si>
  <si>
    <t>225-498-1955</t>
  </si>
  <si>
    <t>nsimon@mccullough.org</t>
  </si>
  <si>
    <t>22FDb2Bacf1dd1E</t>
  </si>
  <si>
    <t>Rowland-Mcdaniel</t>
  </si>
  <si>
    <t>Ianfort</t>
  </si>
  <si>
    <t>(621)392-4337x346</t>
  </si>
  <si>
    <t>jbuchanan@coleman.biz</t>
  </si>
  <si>
    <t>18BCCF79057DfE6</t>
  </si>
  <si>
    <t>Terrell PLC</t>
  </si>
  <si>
    <t>Hooverfort</t>
  </si>
  <si>
    <t>alex96@harris-bonilla.com</t>
  </si>
  <si>
    <t>CBfdD9f1e70AC78</t>
  </si>
  <si>
    <t>Port Gina</t>
  </si>
  <si>
    <t>438.434.7616x397</t>
  </si>
  <si>
    <t>ajohnson@moyer.com</t>
  </si>
  <si>
    <t>11aEbC58DD8FBba</t>
  </si>
  <si>
    <t>Mack, Berry and Khan</t>
  </si>
  <si>
    <t>East Brooke</t>
  </si>
  <si>
    <t>912-187-3949</t>
  </si>
  <si>
    <t>colton36@roberson.com</t>
  </si>
  <si>
    <t>5Fece6694B192e8</t>
  </si>
  <si>
    <t>Bolton Inc</t>
  </si>
  <si>
    <t>Port Tracey</t>
  </si>
  <si>
    <t>264-623-7629</t>
  </si>
  <si>
    <t>penningtonphillip@stafford.net</t>
  </si>
  <si>
    <t>ED27Cf17C8eEA96</t>
  </si>
  <si>
    <t>Vaughn, Hays and Gross</t>
  </si>
  <si>
    <t>Audreyport</t>
  </si>
  <si>
    <t>001-077-665-7570x108</t>
  </si>
  <si>
    <t>jshelton@barajas.com</t>
  </si>
  <si>
    <t>0eb2454e99Efdfe</t>
  </si>
  <si>
    <t>001-493-688-7804x39398</t>
  </si>
  <si>
    <t>harriskathleen@salazar.org</t>
  </si>
  <si>
    <t>bE2bAedbfCee3f3</t>
  </si>
  <si>
    <t>Galloway-Mckee</t>
  </si>
  <si>
    <t>Lake Nathanielhaven</t>
  </si>
  <si>
    <t>(192)272-2222</t>
  </si>
  <si>
    <t>dukemeghan@merritt.com</t>
  </si>
  <si>
    <t>deaF923d8cAEAdc</t>
  </si>
  <si>
    <t>Bassburgh</t>
  </si>
  <si>
    <t>001-014-400-6303x4149</t>
  </si>
  <si>
    <t>tracipowers@fowler-burke.com</t>
  </si>
  <si>
    <t>FFbfa8DB1636c95</t>
  </si>
  <si>
    <t>Curry-Reeves</t>
  </si>
  <si>
    <t>East Eugene</t>
  </si>
  <si>
    <t>001-256-235-2398x858</t>
  </si>
  <si>
    <t>ehorn@beltran.com</t>
  </si>
  <si>
    <t>fDC137dec49cC67</t>
  </si>
  <si>
    <t>Cisneros Inc</t>
  </si>
  <si>
    <t>Clintonburgh</t>
  </si>
  <si>
    <t>726.668.5763</t>
  </si>
  <si>
    <t>daughertymaureen@french-hines.com</t>
  </si>
  <si>
    <t>C174C7bCEE4d7A2</t>
  </si>
  <si>
    <t>Petty-Bowers</t>
  </si>
  <si>
    <t>Bradleyport</t>
  </si>
  <si>
    <t>(425)998-5788x138</t>
  </si>
  <si>
    <t>margaret53@ross.com</t>
  </si>
  <si>
    <t>43aFcFD8FAc9b8e</t>
  </si>
  <si>
    <t>Padillabury</t>
  </si>
  <si>
    <t>614-992-5870x81426</t>
  </si>
  <si>
    <t>francis80@olson-boyd.com</t>
  </si>
  <si>
    <t>fd38eDF1a5c07Ea</t>
  </si>
  <si>
    <t>Pierce, Carpenter and Short</t>
  </si>
  <si>
    <t>Shermanside</t>
  </si>
  <si>
    <t>001-272-106-4236</t>
  </si>
  <si>
    <t>sconway@mcintosh.com</t>
  </si>
  <si>
    <t>5A4EadC70D8Fdde</t>
  </si>
  <si>
    <t>Tate Inc</t>
  </si>
  <si>
    <t>Alfredton</t>
  </si>
  <si>
    <t>+1-322-835-1061x70149</t>
  </si>
  <si>
    <t>hannahelliott@hanna.com</t>
  </si>
  <si>
    <t>Ff4174BCF03a8d0</t>
  </si>
  <si>
    <t>Ritter, Kramer and Chang</t>
  </si>
  <si>
    <t>Kirbyport</t>
  </si>
  <si>
    <t>001-739-621-9488x03901</t>
  </si>
  <si>
    <t>cameronruth@ellison.info</t>
  </si>
  <si>
    <t>0C5E7Ef62F79ec6</t>
  </si>
  <si>
    <t>Mcknight-Kim</t>
  </si>
  <si>
    <t>West Daryl</t>
  </si>
  <si>
    <t>767-042-1281x101</t>
  </si>
  <si>
    <t>bautistamatthew@moreno.com</t>
  </si>
  <si>
    <t>458fcE2f51143df</t>
  </si>
  <si>
    <t>(224)752-8584</t>
  </si>
  <si>
    <t>lanejill@roach.com</t>
  </si>
  <si>
    <t>90A0f1E4Fc0CDff</t>
  </si>
  <si>
    <t>Le Group</t>
  </si>
  <si>
    <t>Walltown</t>
  </si>
  <si>
    <t>+1-787-621-3809x6465</t>
  </si>
  <si>
    <t>adriana01@mack.info</t>
  </si>
  <si>
    <t>e50f0b9BB9Bea59</t>
  </si>
  <si>
    <t>Freeman, Hancock and Hendricks</t>
  </si>
  <si>
    <t>North Lorraine</t>
  </si>
  <si>
    <t>(539)402-1934x9360</t>
  </si>
  <si>
    <t>ebrewer@valencia.info</t>
  </si>
  <si>
    <t>c0faDfd4cb01781</t>
  </si>
  <si>
    <t>Walterfurt</t>
  </si>
  <si>
    <t>103.202.0031x739</t>
  </si>
  <si>
    <t>wernermiranda@lara.com</t>
  </si>
  <si>
    <t>BCCcB54d5d55d5A</t>
  </si>
  <si>
    <t>Mclean Inc</t>
  </si>
  <si>
    <t>(003)725-4694x90894</t>
  </si>
  <si>
    <t>lucaslonnie@kim.com</t>
  </si>
  <si>
    <t>05f5e8C38afaADa</t>
  </si>
  <si>
    <t>Le-Herrera</t>
  </si>
  <si>
    <t>North Marissaport</t>
  </si>
  <si>
    <t>001-492-070-8996</t>
  </si>
  <si>
    <t>jwallace@archer-ewing.net</t>
  </si>
  <si>
    <t>d39c0E1e69aa26f</t>
  </si>
  <si>
    <t>Hutchinson-Mcclain</t>
  </si>
  <si>
    <t>Lake Kayla</t>
  </si>
  <si>
    <t>001-023-751-4242x4482</t>
  </si>
  <si>
    <t>laurieosborn@andersen.com</t>
  </si>
  <si>
    <t>35Ce298A0d4Bf21</t>
  </si>
  <si>
    <t>Carroll-Dougherty</t>
  </si>
  <si>
    <t>North Joel</t>
  </si>
  <si>
    <t>+1-611-243-9495x06645</t>
  </si>
  <si>
    <t>meredithmalone@buck.com</t>
  </si>
  <si>
    <t>e20Cc5CBBb348a1</t>
  </si>
  <si>
    <t>Ortega, Bean and Navarro</t>
  </si>
  <si>
    <t>Juliaside</t>
  </si>
  <si>
    <t>756.630.5249</t>
  </si>
  <si>
    <t>rothvalerie@estrada-mckenzie.com</t>
  </si>
  <si>
    <t>B9beF8c3eCE69d7</t>
  </si>
  <si>
    <t>Murillo-Zhang</t>
  </si>
  <si>
    <t>Hubermouth</t>
  </si>
  <si>
    <t>(216)715-5309</t>
  </si>
  <si>
    <t>dblack@stafford.com</t>
  </si>
  <si>
    <t>25ebe8E58f8D78C</t>
  </si>
  <si>
    <t>Baxter, Hutchinson and Sexton</t>
  </si>
  <si>
    <t>Perezport</t>
  </si>
  <si>
    <t>788-897-8039</t>
  </si>
  <si>
    <t>zjames@hatfield.net</t>
  </si>
  <si>
    <t>efECf2DaAb8d529</t>
  </si>
  <si>
    <t>Clay-Cameron</t>
  </si>
  <si>
    <t>gilbertmoses@cole.org</t>
  </si>
  <si>
    <t>cD4f552CeAbd0ab</t>
  </si>
  <si>
    <t>Diaz-Morse</t>
  </si>
  <si>
    <t>Sheppardbury</t>
  </si>
  <si>
    <t>141.721.3451x6195</t>
  </si>
  <si>
    <t>syates@bell-conway.info</t>
  </si>
  <si>
    <t>7acfAf33a78ABe3</t>
  </si>
  <si>
    <t>Buck Ltd</t>
  </si>
  <si>
    <t>Lake Victoriaborough</t>
  </si>
  <si>
    <t>654-835-8153</t>
  </si>
  <si>
    <t>ravenday@nash.com</t>
  </si>
  <si>
    <t>5D29aB907d93eB7</t>
  </si>
  <si>
    <t>Aguirre-Villa</t>
  </si>
  <si>
    <t>Pachecomouth</t>
  </si>
  <si>
    <t>+1-353-821-1293x795</t>
  </si>
  <si>
    <t>goodwinanthony@kim.org</t>
  </si>
  <si>
    <t>A6Dd3dB5bA44D3e</t>
  </si>
  <si>
    <t>Foley, Cortez and Durham</t>
  </si>
  <si>
    <t>001-545-162-9350x33238</t>
  </si>
  <si>
    <t>wwatts@dalton.com</t>
  </si>
  <si>
    <t>cEdC6f6E93Ef381</t>
  </si>
  <si>
    <t>Casey Group</t>
  </si>
  <si>
    <t>South Lonnieside</t>
  </si>
  <si>
    <t>(999)611-7551x6916</t>
  </si>
  <si>
    <t>xshepard@stevenson.com</t>
  </si>
  <si>
    <t>2D3E32aAd0Fe9B3</t>
  </si>
  <si>
    <t>David-Meyers</t>
  </si>
  <si>
    <t>Bookerhaven</t>
  </si>
  <si>
    <t>001-487-695-6074x7232</t>
  </si>
  <si>
    <t>brady02@horton.biz</t>
  </si>
  <si>
    <t>cC9Eb16B53F2C39</t>
  </si>
  <si>
    <t>Wilkinson, Townsend and Castillo</t>
  </si>
  <si>
    <t>Hineshaven</t>
  </si>
  <si>
    <t>+1-323-999-0434x85422</t>
  </si>
  <si>
    <t>terryzhang@duncan.com</t>
  </si>
  <si>
    <t>86FA0fD9De71AB3</t>
  </si>
  <si>
    <t>Bryant Ltd</t>
  </si>
  <si>
    <t>West Dorisfurt</t>
  </si>
  <si>
    <t>woodardisaac@conner-randall.com</t>
  </si>
  <si>
    <t>86CF2C279FAD21f</t>
  </si>
  <si>
    <t>Fletcher-Huerta</t>
  </si>
  <si>
    <t>North Vernon</t>
  </si>
  <si>
    <t>001-812-819-1919</t>
  </si>
  <si>
    <t>martinezpaige@hurst-hammond.com</t>
  </si>
  <si>
    <t>f354263bF5CBC5C</t>
  </si>
  <si>
    <t>Estes-Massey</t>
  </si>
  <si>
    <t>+1-129-943-6368x8608</t>
  </si>
  <si>
    <t>evelyn50@lee.info</t>
  </si>
  <si>
    <t>bA85ddBFDfEaE56</t>
  </si>
  <si>
    <t>+1-886-638-6340x6219</t>
  </si>
  <si>
    <t>porterjorge@powers.com</t>
  </si>
  <si>
    <t>58B2fbB0A2BF7dd</t>
  </si>
  <si>
    <t>Lester-Vaughn</t>
  </si>
  <si>
    <t>Guystad</t>
  </si>
  <si>
    <t>+1-199-051-2091x328</t>
  </si>
  <si>
    <t>charlene15@stein-huff.com</t>
  </si>
  <si>
    <t>3Eb0AC11aa46D1b</t>
  </si>
  <si>
    <t>Clark, Hanson and Knox</t>
  </si>
  <si>
    <t>721.252.4428</t>
  </si>
  <si>
    <t>mbonilla@bradshaw.com</t>
  </si>
  <si>
    <t>ad4eDE7e56F8c26</t>
  </si>
  <si>
    <t>Reese, Roy and Case</t>
  </si>
  <si>
    <t>Moniqueberg</t>
  </si>
  <si>
    <t>700.874.6730</t>
  </si>
  <si>
    <t>houselucas@cooley.net</t>
  </si>
  <si>
    <t>E8Ba6f97E486C45</t>
  </si>
  <si>
    <t>Mcbride, Thompson and Fletcher</t>
  </si>
  <si>
    <t>Flemingberg</t>
  </si>
  <si>
    <t>(189)831-3031x46272</t>
  </si>
  <si>
    <t>cheath@bowers.biz</t>
  </si>
  <si>
    <t>DbDbC7b1cCFc6Ee</t>
  </si>
  <si>
    <t>Bautista Inc</t>
  </si>
  <si>
    <t>(020)706-2972</t>
  </si>
  <si>
    <t>hartangela@ochoa-kramer.com</t>
  </si>
  <si>
    <t>CFAA88B6034ADa0</t>
  </si>
  <si>
    <t>Newman LLC</t>
  </si>
  <si>
    <t>Snowtown</t>
  </si>
  <si>
    <t>667-857-5434x17475</t>
  </si>
  <si>
    <t>christianerickson@chavez.com</t>
  </si>
  <si>
    <t>A6DBe3b2c59edcF</t>
  </si>
  <si>
    <t>Elliott, Hester and Duran</t>
  </si>
  <si>
    <t>715.305.9624x2348</t>
  </si>
  <si>
    <t>snownatalie@spencer.biz</t>
  </si>
  <si>
    <t>C80E830468D5b10</t>
  </si>
  <si>
    <t>Gonzalez-Moyer</t>
  </si>
  <si>
    <t>East Jack</t>
  </si>
  <si>
    <t>beverlyortega@mercado.info</t>
  </si>
  <si>
    <t>f1DEcBE80e6d1C2</t>
  </si>
  <si>
    <t>Bean, Clay and Finley</t>
  </si>
  <si>
    <t>Molinamouth</t>
  </si>
  <si>
    <t>+1-282-684-8402x4846</t>
  </si>
  <si>
    <t>kaitlynreeves@knox.com</t>
  </si>
  <si>
    <t>dEA1EeBCC2dEDce</t>
  </si>
  <si>
    <t>Mckee PLC</t>
  </si>
  <si>
    <t>Lake Keithshire</t>
  </si>
  <si>
    <t>777.559.4856x821</t>
  </si>
  <si>
    <t>valerie18@estrada-tran.info</t>
  </si>
  <si>
    <t>b4c7436Ca75Ec8A</t>
  </si>
  <si>
    <t>Stephens, Gilmore and Kaufman</t>
  </si>
  <si>
    <t>Feliciaburgh</t>
  </si>
  <si>
    <t>(753)889-7093x915</t>
  </si>
  <si>
    <t>rosestrickland@delacruz.info</t>
  </si>
  <si>
    <t>A6279AfD61CdEEd</t>
  </si>
  <si>
    <t>Daniel, Thornton and Beck</t>
  </si>
  <si>
    <t>Loveton</t>
  </si>
  <si>
    <t>626-028-0250x016</t>
  </si>
  <si>
    <t>maria69@dunn.com</t>
  </si>
  <si>
    <t>dB9f0CDE30628DE</t>
  </si>
  <si>
    <t>Morseport</t>
  </si>
  <si>
    <t>636.466.0262</t>
  </si>
  <si>
    <t>faith08@bray-riddle.org</t>
  </si>
  <si>
    <t>E93d3BA519EBAF1</t>
  </si>
  <si>
    <t>Harvey Group</t>
  </si>
  <si>
    <t>South Alison</t>
  </si>
  <si>
    <t>samanthahubbard@branch-cline.biz</t>
  </si>
  <si>
    <t>a7E40d6D4CDdeB7</t>
  </si>
  <si>
    <t>Brock Inc</t>
  </si>
  <si>
    <t>Kelliehaven</t>
  </si>
  <si>
    <t>730-369-0015x622</t>
  </si>
  <si>
    <t>greersierra@kane.com</t>
  </si>
  <si>
    <t>C23fa7cd44131e3</t>
  </si>
  <si>
    <t>Zamora-Marshall</t>
  </si>
  <si>
    <t>Gregborough</t>
  </si>
  <si>
    <t>778.930.8391x4957</t>
  </si>
  <si>
    <t>bushmarvin@finley-abbott.com</t>
  </si>
  <si>
    <t>9370FfBbE0Eb03e</t>
  </si>
  <si>
    <t>Padilla Ltd</t>
  </si>
  <si>
    <t>+1-818-041-8162x50349</t>
  </si>
  <si>
    <t>derrick36@hanson.com</t>
  </si>
  <si>
    <t>D64EdFC9Abbc88e</t>
  </si>
  <si>
    <t>Adams, Webster and James</t>
  </si>
  <si>
    <t>Tranfort</t>
  </si>
  <si>
    <t>989-242-0599</t>
  </si>
  <si>
    <t>tomshaffer@mathis-davis.com</t>
  </si>
  <si>
    <t>D25EADB4A2cFCD9</t>
  </si>
  <si>
    <t>Erickson-Sanchez</t>
  </si>
  <si>
    <t>Lake Christine</t>
  </si>
  <si>
    <t>543.703.4380x43785</t>
  </si>
  <si>
    <t>crosspatrick@nunez-chung.net</t>
  </si>
  <si>
    <t>9d27Df2ce61bAd3</t>
  </si>
  <si>
    <t>Caldwell Ltd</t>
  </si>
  <si>
    <t>West Jochester</t>
  </si>
  <si>
    <t>001-787-242-6787x87777</t>
  </si>
  <si>
    <t>iballard@ortiz.org</t>
  </si>
  <si>
    <t>E9C8790fD0dD6DC</t>
  </si>
  <si>
    <t>Silva-Barnes</t>
  </si>
  <si>
    <t>Franklinville</t>
  </si>
  <si>
    <t>001-021-023-7986</t>
  </si>
  <si>
    <t>wgreer@mckenzie.info</t>
  </si>
  <si>
    <t>E90Ccf6C1b24D79</t>
  </si>
  <si>
    <t>West Sherryborough</t>
  </si>
  <si>
    <t>+1-004-406-5441x8461</t>
  </si>
  <si>
    <t>suzanne47@booth-poole.com</t>
  </si>
  <si>
    <t>eE718cdA1CCaA91</t>
  </si>
  <si>
    <t>Barberstad</t>
  </si>
  <si>
    <t>360.797.7453x7457</t>
  </si>
  <si>
    <t>mcclurejoel@hubbard-lawson.info</t>
  </si>
  <si>
    <t>EfD5E4564BD3e05</t>
  </si>
  <si>
    <t>Mcdonald PLC</t>
  </si>
  <si>
    <t>Hannahtown</t>
  </si>
  <si>
    <t>+1-409-881-4377x0481</t>
  </si>
  <si>
    <t>ipearson@pugh.com</t>
  </si>
  <si>
    <t>Ca038DdcB3B3c5f</t>
  </si>
  <si>
    <t>Maddox Inc</t>
  </si>
  <si>
    <t>South Darryl</t>
  </si>
  <si>
    <t>(000)447-8524</t>
  </si>
  <si>
    <t>comptonandre@jefferson.biz</t>
  </si>
  <si>
    <t>0F6D71A8f66f4B8</t>
  </si>
  <si>
    <t>Ortiz, Silva and Wilson</t>
  </si>
  <si>
    <t>South Tanyaborough</t>
  </si>
  <si>
    <t>349.236.9677x583</t>
  </si>
  <si>
    <t>beasleyvalerie@bond-barry.net</t>
  </si>
  <si>
    <t>233D0C19b0eC933</t>
  </si>
  <si>
    <t>Brady-Harding</t>
  </si>
  <si>
    <t>Lake Courtney</t>
  </si>
  <si>
    <t>scarson@baldwin-estrada.com</t>
  </si>
  <si>
    <t>edED0Ab5Ab59eaf</t>
  </si>
  <si>
    <t>Rodriguez-Oliver</t>
  </si>
  <si>
    <t>907.576.5980</t>
  </si>
  <si>
    <t>kimwiggins@douglas-marks.com</t>
  </si>
  <si>
    <t>dbE33A72dd94FC4</t>
  </si>
  <si>
    <t>Petty LLC</t>
  </si>
  <si>
    <t>Rangelhaven</t>
  </si>
  <si>
    <t>634.417.5688x4983</t>
  </si>
  <si>
    <t>troywall@bonilla.com</t>
  </si>
  <si>
    <t>83756137Bba4A42</t>
  </si>
  <si>
    <t>Crane and Sons</t>
  </si>
  <si>
    <t>Rachelbury</t>
  </si>
  <si>
    <t>+1-547-208-1278x24175</t>
  </si>
  <si>
    <t>bbates@newman.info</t>
  </si>
  <si>
    <t>f8fA3DF5A7b1D0a</t>
  </si>
  <si>
    <t>Woods Inc</t>
  </si>
  <si>
    <t>South Michelleview</t>
  </si>
  <si>
    <t>+1-108-978-9762x7439</t>
  </si>
  <si>
    <t>erik72@nguyen-pena.net</t>
  </si>
  <si>
    <t>bc2Ec6d0D50Cb6E</t>
  </si>
  <si>
    <t>Boyle, Li and Watson</t>
  </si>
  <si>
    <t>Lake Robertchester</t>
  </si>
  <si>
    <t>(351)120-2655</t>
  </si>
  <si>
    <t>ernestcarlson@madden.biz</t>
  </si>
  <si>
    <t>12Fe7Cfb5BB942F</t>
  </si>
  <si>
    <t>Hubbardside</t>
  </si>
  <si>
    <t>017.556.3622x27187</t>
  </si>
  <si>
    <t>mason34@jones.com</t>
  </si>
  <si>
    <t>20Ed3D3d2AA7dc1</t>
  </si>
  <si>
    <t>Tomburgh</t>
  </si>
  <si>
    <t>946.871.2756</t>
  </si>
  <si>
    <t>melissabrewer@wolf-rice.com</t>
  </si>
  <si>
    <t>77cF6E1DCA1dBCB</t>
  </si>
  <si>
    <t>James-Brooks</t>
  </si>
  <si>
    <t>+1-742-919-4800x973</t>
  </si>
  <si>
    <t>wilkinsondwayne@singh.com</t>
  </si>
  <si>
    <t>f2784eBaAfdEf1d</t>
  </si>
  <si>
    <t>Hayes-Gardner</t>
  </si>
  <si>
    <t>Byrdview</t>
  </si>
  <si>
    <t>018-679-0954x0239</t>
  </si>
  <si>
    <t>zsampson@barron.org</t>
  </si>
  <si>
    <t>E4fbA87cB10828c</t>
  </si>
  <si>
    <t>Duffy-Fuller</t>
  </si>
  <si>
    <t>Port Tylerburgh</t>
  </si>
  <si>
    <t>986.886.7584x9792</t>
  </si>
  <si>
    <t>brookehorn@kaiser.info</t>
  </si>
  <si>
    <t>4aB3CAeE3C27Bfc</t>
  </si>
  <si>
    <t>West Jeannemouth</t>
  </si>
  <si>
    <t>(534)885-7802x849</t>
  </si>
  <si>
    <t>gzamora@joyce.com</t>
  </si>
  <si>
    <t>fC0B4005EC5ACD4</t>
  </si>
  <si>
    <t>Mcfarland, Larsen and Pena</t>
  </si>
  <si>
    <t>Toniville</t>
  </si>
  <si>
    <t>001-450-928-7928x06328</t>
  </si>
  <si>
    <t>huberlee@rice.net</t>
  </si>
  <si>
    <t>ED25dffeb77d20c</t>
  </si>
  <si>
    <t>Mathis LLC</t>
  </si>
  <si>
    <t>North Alexis</t>
  </si>
  <si>
    <t>priscillarogers@wagner.com</t>
  </si>
  <si>
    <t>Dc1bdf9664Df609</t>
  </si>
  <si>
    <t>King-Rios</t>
  </si>
  <si>
    <t>East Ebonyborough</t>
  </si>
  <si>
    <t>059.264.6112</t>
  </si>
  <si>
    <t>kbuck@sullivan-stewart.net</t>
  </si>
  <si>
    <t>9E8DFa13c3e5bA3</t>
  </si>
  <si>
    <t>Powell-Hester</t>
  </si>
  <si>
    <t>Lake Alex</t>
  </si>
  <si>
    <t>james94@warner-peterson.net</t>
  </si>
  <si>
    <t>d5BBAD2AdabB8dC</t>
  </si>
  <si>
    <t>Barajas, Smith and Michael</t>
  </si>
  <si>
    <t>North Samuel</t>
  </si>
  <si>
    <t>670-559-0127</t>
  </si>
  <si>
    <t>bernardwallace@irwin-underwood.com</t>
  </si>
  <si>
    <t>c6f69FEe91451BC</t>
  </si>
  <si>
    <t>Prestonberg</t>
  </si>
  <si>
    <t>(872)603-5072</t>
  </si>
  <si>
    <t>eduardo65@gilmore.biz</t>
  </si>
  <si>
    <t>61Cb08E7F99C1A3</t>
  </si>
  <si>
    <t>Cameron, Bolton and Crane</t>
  </si>
  <si>
    <t>210.369.9372x187</t>
  </si>
  <si>
    <t>billsilva@beasley.com</t>
  </si>
  <si>
    <t>68a17341d8242d4</t>
  </si>
  <si>
    <t>Faulkner-Boyer</t>
  </si>
  <si>
    <t>Billymouth</t>
  </si>
  <si>
    <t>(442)960-3423x8782</t>
  </si>
  <si>
    <t>brentedwards@riley-craig.com</t>
  </si>
  <si>
    <t>B3FDa96bCc8D8DD</t>
  </si>
  <si>
    <t>Manning, Shea and Chang</t>
  </si>
  <si>
    <t>West Juan</t>
  </si>
  <si>
    <t>509.852.9123</t>
  </si>
  <si>
    <t>madelineleon@norman.org</t>
  </si>
  <si>
    <t>9e787efb97980CC</t>
  </si>
  <si>
    <t>Owen-Weiss</t>
  </si>
  <si>
    <t>New Julian</t>
  </si>
  <si>
    <t>937-562-5373</t>
  </si>
  <si>
    <t>bushkatrina@cordova.com</t>
  </si>
  <si>
    <t>FE8c45FfEc68eFe</t>
  </si>
  <si>
    <t>Cainbury</t>
  </si>
  <si>
    <t>cantrellhayley@salazar-mclaughlin.com</t>
  </si>
  <si>
    <t>f90ccb1CAFAd075</t>
  </si>
  <si>
    <t>Bowman, Orr and Thomas</t>
  </si>
  <si>
    <t>Davidchester</t>
  </si>
  <si>
    <t>799.629.6422x50315</t>
  </si>
  <si>
    <t>tmelton@newman.com</t>
  </si>
  <si>
    <t>c00E78BA78Ade7A</t>
  </si>
  <si>
    <t>Vasquezfort</t>
  </si>
  <si>
    <t>521-209-3743</t>
  </si>
  <si>
    <t>harrellcaroline@cortez-espinoza.com</t>
  </si>
  <si>
    <t>4c4aC3cEC9dC42f</t>
  </si>
  <si>
    <t>Rasmussen, Castillo and Rich</t>
  </si>
  <si>
    <t>Lyonsside</t>
  </si>
  <si>
    <t>200-163-6105</t>
  </si>
  <si>
    <t>anna36@osborne.com</t>
  </si>
  <si>
    <t>04Daf5dc38672AC</t>
  </si>
  <si>
    <t>Conway, Elliott and Tate</t>
  </si>
  <si>
    <t>Sheppardview</t>
  </si>
  <si>
    <t>001-101-710-1157x7462</t>
  </si>
  <si>
    <t>kristinagordon@hartman-merritt.com</t>
  </si>
  <si>
    <t>D65A031AFdf6b6f</t>
  </si>
  <si>
    <t>Clay, Church and House</t>
  </si>
  <si>
    <t>Lake Frankchester</t>
  </si>
  <si>
    <t>001-883-975-3168</t>
  </si>
  <si>
    <t>zbeck@bruce.net</t>
  </si>
  <si>
    <t>36FA5DAD1Dd3C8d</t>
  </si>
  <si>
    <t>Romero Inc</t>
  </si>
  <si>
    <t>South Jenniferstad</t>
  </si>
  <si>
    <t>+1-940-044-9397x0828</t>
  </si>
  <si>
    <t>derrickpace@warner.info</t>
  </si>
  <si>
    <t>f7600Ead94829B5</t>
  </si>
  <si>
    <t>Atkins Inc</t>
  </si>
  <si>
    <t>Port Roberto</t>
  </si>
  <si>
    <t>179-263-1660x396</t>
  </si>
  <si>
    <t>bradshawisaac@singh-marks.com</t>
  </si>
  <si>
    <t>374c11F0c3204Bf</t>
  </si>
  <si>
    <t>Floyd-Little</t>
  </si>
  <si>
    <t>South Kristen</t>
  </si>
  <si>
    <t>+1-533-672-4377x32688</t>
  </si>
  <si>
    <t>weberbeverly@forbes-brennan.com</t>
  </si>
  <si>
    <t>f9Da46dDaF2FccC</t>
  </si>
  <si>
    <t>Colliertown</t>
  </si>
  <si>
    <t>001-251-341-7476x1026</t>
  </si>
  <si>
    <t>gabrielleroach@li.org</t>
  </si>
  <si>
    <t>5f66369BcfBDf9b</t>
  </si>
  <si>
    <t>Shepard-Brewer</t>
  </si>
  <si>
    <t>Anthonymouth</t>
  </si>
  <si>
    <t>(793)241-4932x4853</t>
  </si>
  <si>
    <t>calvinsims@holder.com</t>
  </si>
  <si>
    <t>4B0aAad6e0fCfB6</t>
  </si>
  <si>
    <t>Burnett PLC</t>
  </si>
  <si>
    <t>Lake Virginiafort</t>
  </si>
  <si>
    <t>001-052-330-1635x856</t>
  </si>
  <si>
    <t>sueschwartz@french-beasley.com</t>
  </si>
  <si>
    <t>C1e2f27674cB9e3</t>
  </si>
  <si>
    <t>Cowan-Rivera</t>
  </si>
  <si>
    <t>Aliceville</t>
  </si>
  <si>
    <t>001-186-311-9296x6384</t>
  </si>
  <si>
    <t>hollowaydrew@mora-morrow.info</t>
  </si>
  <si>
    <t>99eE091c0093dAf</t>
  </si>
  <si>
    <t>Dudley, Myers and Murphy</t>
  </si>
  <si>
    <t>North Soniaberg</t>
  </si>
  <si>
    <t>(533)305-8072x76915</t>
  </si>
  <si>
    <t>jackie37@cruz.com</t>
  </si>
  <si>
    <t>6ccBc0dFCF2C416</t>
  </si>
  <si>
    <t>Crosby-Cross</t>
  </si>
  <si>
    <t>West Darrell</t>
  </si>
  <si>
    <t>001-507-394-7248x1522</t>
  </si>
  <si>
    <t>valenciacalvin@maddox.com</t>
  </si>
  <si>
    <t>EDfD98FAfB35b98</t>
  </si>
  <si>
    <t>Barnes, Robinson and Lowe</t>
  </si>
  <si>
    <t>South Jeffery</t>
  </si>
  <si>
    <t>glovervirginia@moran.org</t>
  </si>
  <si>
    <t>7DBe6dAe341aD5e</t>
  </si>
  <si>
    <t>Gates, Jones and Stewart</t>
  </si>
  <si>
    <t>001-804-093-1304x473</t>
  </si>
  <si>
    <t>ohuff@bryan-spencer.com</t>
  </si>
  <si>
    <t>6Edb373FCC9dD0F</t>
  </si>
  <si>
    <t>Hamilton, Skinner and Crosby</t>
  </si>
  <si>
    <t>South Vickie</t>
  </si>
  <si>
    <t>+1-991-855-6339x32259</t>
  </si>
  <si>
    <t>kristen99@herman.com</t>
  </si>
  <si>
    <t>d630adD9A2Bce6b</t>
  </si>
  <si>
    <t>Sweeney and Sons</t>
  </si>
  <si>
    <t>Hesterside</t>
  </si>
  <si>
    <t>+1-212-448-9273x681</t>
  </si>
  <si>
    <t>natalieryan@lawrence.com</t>
  </si>
  <si>
    <t>Baae4dA0Adb7BfB</t>
  </si>
  <si>
    <t>Gonzalez, Parrish and Vang</t>
  </si>
  <si>
    <t>Contrerastown</t>
  </si>
  <si>
    <t>001-131-040-9125</t>
  </si>
  <si>
    <t>savannahshannon@wells.com</t>
  </si>
  <si>
    <t>E2E1d8f5b4Db626</t>
  </si>
  <si>
    <t>Molina-Cameron</t>
  </si>
  <si>
    <t>Wongland</t>
  </si>
  <si>
    <t>585.937.5798x8911</t>
  </si>
  <si>
    <t>sramirez@allison.com</t>
  </si>
  <si>
    <t>8ed8fc5a8aAfc7a</t>
  </si>
  <si>
    <t>Tapia-Pace</t>
  </si>
  <si>
    <t>Lake Meganside</t>
  </si>
  <si>
    <t>(312)175-3304x3350</t>
  </si>
  <si>
    <t>mckinneychristy@duncan.com</t>
  </si>
  <si>
    <t>EC5DD5e4C70d6Fe</t>
  </si>
  <si>
    <t>West Erikaside</t>
  </si>
  <si>
    <t>039.143.2402</t>
  </si>
  <si>
    <t>johnstonconnie@mccormick.com</t>
  </si>
  <si>
    <t>d70a2EC8dF04bD1</t>
  </si>
  <si>
    <t>Mitchell, Ho and Johnson</t>
  </si>
  <si>
    <t>Lake Gabrielfurt</t>
  </si>
  <si>
    <t>952.931.9767</t>
  </si>
  <si>
    <t>hbaxter@montes.com</t>
  </si>
  <si>
    <t>265C7aeFb7845Ce</t>
  </si>
  <si>
    <t>Massey-Huff</t>
  </si>
  <si>
    <t>davidblake@delgado.com</t>
  </si>
  <si>
    <t>86FC4E3087C3eD7</t>
  </si>
  <si>
    <t>Francis, Paul and Avery</t>
  </si>
  <si>
    <t>Anahaven</t>
  </si>
  <si>
    <t>(321)655-5671x37772</t>
  </si>
  <si>
    <t>haileycherry@allen-cobb.com</t>
  </si>
  <si>
    <t>5aF9ed3b66B0DFF</t>
  </si>
  <si>
    <t>Hardin-Melendez</t>
  </si>
  <si>
    <t>New Franklin</t>
  </si>
  <si>
    <t>771.344.4116</t>
  </si>
  <si>
    <t>phillip33@owen.com</t>
  </si>
  <si>
    <t>216911fECD44D61</t>
  </si>
  <si>
    <t>Hodge, Finley and Pacheco</t>
  </si>
  <si>
    <t>West Pamelaport</t>
  </si>
  <si>
    <t>shafferbrett@holmes.com</t>
  </si>
  <si>
    <t>A41AdEE5bfAd5E7</t>
  </si>
  <si>
    <t>Diaz, Calhoun and Moran</t>
  </si>
  <si>
    <t>+1-383-554-5260x452</t>
  </si>
  <si>
    <t>whitneylucas@dean.info</t>
  </si>
  <si>
    <t>6Ec9CDC2E22dbC9</t>
  </si>
  <si>
    <t>Horton-Pruitt</t>
  </si>
  <si>
    <t>New Peggyside</t>
  </si>
  <si>
    <t>500.857.6318x88838</t>
  </si>
  <si>
    <t>hailey78@holloway.net</t>
  </si>
  <si>
    <t>1BCFFFB972a1AEE</t>
  </si>
  <si>
    <t>Simpson-Boyer</t>
  </si>
  <si>
    <t>New Brendanmouth</t>
  </si>
  <si>
    <t>001-852-580-4013x5902</t>
  </si>
  <si>
    <t>rfuentes@koch.org</t>
  </si>
  <si>
    <t>04A8283cd52CCE3</t>
  </si>
  <si>
    <t>Nielsen, Pratt and Middleton</t>
  </si>
  <si>
    <t>Austinshire</t>
  </si>
  <si>
    <t>haleydesiree@frye.net</t>
  </si>
  <si>
    <t>3143ab48A6A6f3f</t>
  </si>
  <si>
    <t>Dudley and Sons</t>
  </si>
  <si>
    <t>East Jessemouth</t>
  </si>
  <si>
    <t>001-382-793-0649x879</t>
  </si>
  <si>
    <t>juliabutler@todd.net</t>
  </si>
  <si>
    <t>6D7eA0D64EfdDaB</t>
  </si>
  <si>
    <t>Houston, Hurley and Odom</t>
  </si>
  <si>
    <t>Ashleeshire</t>
  </si>
  <si>
    <t>052.476.7170</t>
  </si>
  <si>
    <t>leslie52@potts.com</t>
  </si>
  <si>
    <t>9AC6b5C752Fa2cD</t>
  </si>
  <si>
    <t>Chapman-Arellano</t>
  </si>
  <si>
    <t>Lake Brendamouth</t>
  </si>
  <si>
    <t>001-625-123-7582</t>
  </si>
  <si>
    <t>skidd@graves-floyd.com</t>
  </si>
  <si>
    <t>A9aBbA57AF55c4c</t>
  </si>
  <si>
    <t>Crane-Wilkerson</t>
  </si>
  <si>
    <t>Lake Martin</t>
  </si>
  <si>
    <t>608.366.4980</t>
  </si>
  <si>
    <t>wigginskerry@lucero.com</t>
  </si>
  <si>
    <t>fE3ba31E6bAbe92</t>
  </si>
  <si>
    <t>Mccarthy-Parks</t>
  </si>
  <si>
    <t>North Kellie</t>
  </si>
  <si>
    <t>622.135.3723</t>
  </si>
  <si>
    <t>nguyenstuart@hale-vargas.info</t>
  </si>
  <si>
    <t>a18febEDd0d210b</t>
  </si>
  <si>
    <t>Ochoa-Pierce</t>
  </si>
  <si>
    <t>Jimmyshire</t>
  </si>
  <si>
    <t>(490)524-4831</t>
  </si>
  <si>
    <t>hinesjoanne@mata-spears.org</t>
  </si>
  <si>
    <t>968eaaF635127C2</t>
  </si>
  <si>
    <t>Mckinney-Odom</t>
  </si>
  <si>
    <t>Dannyside</t>
  </si>
  <si>
    <t>001-296-967-2533</t>
  </si>
  <si>
    <t>hcarrillo@rush-lozano.com</t>
  </si>
  <si>
    <t>BCAB40FE65fE3AD</t>
  </si>
  <si>
    <t>Singh, Velazquez and Mooney</t>
  </si>
  <si>
    <t>Farmerberg</t>
  </si>
  <si>
    <t>596.770.5777x8632</t>
  </si>
  <si>
    <t>wcampos@murphy.com</t>
  </si>
  <si>
    <t>B6bdB2dEB14314e</t>
  </si>
  <si>
    <t>Riggs, Blevins and Ingram</t>
  </si>
  <si>
    <t>South Joannaburgh</t>
  </si>
  <si>
    <t>553-496-1686</t>
  </si>
  <si>
    <t>chelseydurham@archer.info</t>
  </si>
  <si>
    <t>777ECEe5Bdd83cc</t>
  </si>
  <si>
    <t>Dillon and Sons</t>
  </si>
  <si>
    <t>West Fred</t>
  </si>
  <si>
    <t>+1-477-355-4936x36844</t>
  </si>
  <si>
    <t>phodges@drake.info</t>
  </si>
  <si>
    <t>4952743C4CD37fE</t>
  </si>
  <si>
    <t>Santos-Fritz</t>
  </si>
  <si>
    <t>626-999-6625x2081</t>
  </si>
  <si>
    <t>mcdowelljoe@mckee-francis.biz</t>
  </si>
  <si>
    <t>4ed105Ed3E2eE2E</t>
  </si>
  <si>
    <t>Solis-Kemp</t>
  </si>
  <si>
    <t>Lake Kerry</t>
  </si>
  <si>
    <t>zfitzgerald@ortega.com</t>
  </si>
  <si>
    <t>dbE0e71b44cA42A</t>
  </si>
  <si>
    <t>Dodson, Russell and Sims</t>
  </si>
  <si>
    <t>West Rickytown</t>
  </si>
  <si>
    <t>wforbes@harrington-herring.biz</t>
  </si>
  <si>
    <t>85C1f8A63f061d0</t>
  </si>
  <si>
    <t>Harvey-Rich</t>
  </si>
  <si>
    <t>West Jessicashire</t>
  </si>
  <si>
    <t>(086)957-9769</t>
  </si>
  <si>
    <t>chungjesus@scott.biz</t>
  </si>
  <si>
    <t>65a6EE10A077aD7</t>
  </si>
  <si>
    <t>Rush, Summers and Morgan</t>
  </si>
  <si>
    <t>866.669.1155</t>
  </si>
  <si>
    <t>herringjasmine@price-hansen.com</t>
  </si>
  <si>
    <t>f11Cda20dBF5F3b</t>
  </si>
  <si>
    <t>Bass Group</t>
  </si>
  <si>
    <t>Lake Donna</t>
  </si>
  <si>
    <t>(383)002-6697</t>
  </si>
  <si>
    <t>earlmora@farley-barry.com</t>
  </si>
  <si>
    <t>AaA1c4aB0ffFDeA</t>
  </si>
  <si>
    <t>Copeland Group</t>
  </si>
  <si>
    <t>Jeromeview</t>
  </si>
  <si>
    <t>995.629.7685</t>
  </si>
  <si>
    <t>bryanmelanie@chambers.com</t>
  </si>
  <si>
    <t>77623CfAFF3F6Aa</t>
  </si>
  <si>
    <t>Benton, Love and Rogers</t>
  </si>
  <si>
    <t>Mccallville</t>
  </si>
  <si>
    <t>554.289.9321x047</t>
  </si>
  <si>
    <t>bpeck@valdez.biz</t>
  </si>
  <si>
    <t>5bC6960fD8ca2FF</t>
  </si>
  <si>
    <t>Kirk-Winters</t>
  </si>
  <si>
    <t>dominicholloway@wilkinson.com</t>
  </si>
  <si>
    <t>1BbbBaD7BBeFbb5</t>
  </si>
  <si>
    <t>Case, Krueger and Madden</t>
  </si>
  <si>
    <t>Port Melissa</t>
  </si>
  <si>
    <t>valenciajoseph@harrell.net</t>
  </si>
  <si>
    <t>65aED9Ddab41022</t>
  </si>
  <si>
    <t>Port Kimmouth</t>
  </si>
  <si>
    <t>001-526-220-1490x6353</t>
  </si>
  <si>
    <t>ncurtis@mccarthy-frye.net</t>
  </si>
  <si>
    <t>A7D6E4EBB69e0fB</t>
  </si>
  <si>
    <t>Hester, Best and Short</t>
  </si>
  <si>
    <t>Glenton</t>
  </si>
  <si>
    <t>(308)569-6779x589</t>
  </si>
  <si>
    <t>kanegary@malone-horne.net</t>
  </si>
  <si>
    <t>fb1AFBcFcBEaFa2</t>
  </si>
  <si>
    <t>Bailey, Leblanc and Fox</t>
  </si>
  <si>
    <t>South Robertburgh</t>
  </si>
  <si>
    <t>+1-034-322-0845x403</t>
  </si>
  <si>
    <t>rollinsyvette@roman.com</t>
  </si>
  <si>
    <t>5Bc8fB47C0Df32c</t>
  </si>
  <si>
    <t>Cooper, Dominguez and Solis</t>
  </si>
  <si>
    <t>869.414.3289x584</t>
  </si>
  <si>
    <t>mccartywanda@bird-best.net</t>
  </si>
  <si>
    <t>dA88e289aF0c5C7</t>
  </si>
  <si>
    <t>Waller and Sons</t>
  </si>
  <si>
    <t>(556)800-0097x95228</t>
  </si>
  <si>
    <t>andresferguson@herman.net</t>
  </si>
  <si>
    <t>f2D8A8c56DC14F3</t>
  </si>
  <si>
    <t>Hunt and Sons</t>
  </si>
  <si>
    <t>Malikton</t>
  </si>
  <si>
    <t>001-349-255-2457</t>
  </si>
  <si>
    <t>sgoodman@kerr-knox.net</t>
  </si>
  <si>
    <t>baa2B8DaD0720Fa</t>
  </si>
  <si>
    <t>Beltran, Riggs and Franco</t>
  </si>
  <si>
    <t>275.794.3202</t>
  </si>
  <si>
    <t>aschmitt@collins.com</t>
  </si>
  <si>
    <t>B99C38a8cCb3D7e</t>
  </si>
  <si>
    <t>Hess, French and Deleon</t>
  </si>
  <si>
    <t>North Anthonyside</t>
  </si>
  <si>
    <t>(507)763-3346x490</t>
  </si>
  <si>
    <t>betty09@ramos.com</t>
  </si>
  <si>
    <t>8Ab6EaF6ddFaCCD</t>
  </si>
  <si>
    <t>Walters and Sons</t>
  </si>
  <si>
    <t>Warnerland</t>
  </si>
  <si>
    <t>blogan@blair.com</t>
  </si>
  <si>
    <t>f05CDA4ECF5D5E1</t>
  </si>
  <si>
    <t>Cameron PLC</t>
  </si>
  <si>
    <t>Port Zachary</t>
  </si>
  <si>
    <t>(577)298-3395</t>
  </si>
  <si>
    <t>evelyn54@miles.com</t>
  </si>
  <si>
    <t>B0bD09ae0bc91CB</t>
  </si>
  <si>
    <t>Roman, Rubio and Hendricks</t>
  </si>
  <si>
    <t>Lake Alexa</t>
  </si>
  <si>
    <t>wendymcintosh@eaton-lang.com</t>
  </si>
  <si>
    <t>80A2005f3FeEeac</t>
  </si>
  <si>
    <t>Blanchard, Hernandez and Lawrence</t>
  </si>
  <si>
    <t>Collinmouth</t>
  </si>
  <si>
    <t>(678)327-2767x18036</t>
  </si>
  <si>
    <t>dean58@boone-cunningham.com</t>
  </si>
  <si>
    <t>BE0E1c7FD8d54D9</t>
  </si>
  <si>
    <t>Nixon-Walters</t>
  </si>
  <si>
    <t>West Charleneburgh</t>
  </si>
  <si>
    <t>815-225-4166x1872</t>
  </si>
  <si>
    <t>lauragriffin@dennis.info</t>
  </si>
  <si>
    <t>58faedaBfa73C82</t>
  </si>
  <si>
    <t>Allen, Cameron and Cowan</t>
  </si>
  <si>
    <t>East Trevorview</t>
  </si>
  <si>
    <t>302.216.9885</t>
  </si>
  <si>
    <t>vadams@hays.org</t>
  </si>
  <si>
    <t>c1507112b25cEc2</t>
  </si>
  <si>
    <t>Bullock LLC</t>
  </si>
  <si>
    <t>New Dianeville</t>
  </si>
  <si>
    <t>(632)073-9601x757</t>
  </si>
  <si>
    <t>sergio85@webster.com</t>
  </si>
  <si>
    <t>57C1B015Fb5DEdc</t>
  </si>
  <si>
    <t>Roberts Inc</t>
  </si>
  <si>
    <t>West Claudiaton</t>
  </si>
  <si>
    <t>742.117.1116x63934</t>
  </si>
  <si>
    <t>jeremiahlewis@davidson.biz</t>
  </si>
  <si>
    <t>a28CF6b0FfAAe26</t>
  </si>
  <si>
    <t>Macdonald-Bishop</t>
  </si>
  <si>
    <t>Willisview</t>
  </si>
  <si>
    <t>(000)627-6460</t>
  </si>
  <si>
    <t>ebonypineda@huynh.com</t>
  </si>
  <si>
    <t>Ade79715d026bb6</t>
  </si>
  <si>
    <t>Little Inc</t>
  </si>
  <si>
    <t>North Gloriatown</t>
  </si>
  <si>
    <t>709.771.2453</t>
  </si>
  <si>
    <t>larsonbrett@rose-gibbs.com</t>
  </si>
  <si>
    <t>4846e02E3b55C29</t>
  </si>
  <si>
    <t>Yoder, Kemp and Price</t>
  </si>
  <si>
    <t>Port Rickeyborough</t>
  </si>
  <si>
    <t>451-032-3491</t>
  </si>
  <si>
    <t>natashahaney@armstrong.info</t>
  </si>
  <si>
    <t>30cFbF2cdeA99EF</t>
  </si>
  <si>
    <t>Rasmussen, Daniels and Rogers</t>
  </si>
  <si>
    <t>New Gilbert</t>
  </si>
  <si>
    <t>dawn45@burke.com</t>
  </si>
  <si>
    <t>4Bdd980E9ad5D17</t>
  </si>
  <si>
    <t>Rollins-Washington</t>
  </si>
  <si>
    <t>Lambburgh</t>
  </si>
  <si>
    <t>allison67@gonzalez.biz</t>
  </si>
  <si>
    <t>f5A1eFEc7AE5d5e</t>
  </si>
  <si>
    <t>Benson, Duarte and Norton</t>
  </si>
  <si>
    <t>South Katie</t>
  </si>
  <si>
    <t>001-711-223-7565x7867</t>
  </si>
  <si>
    <t>latoyabeck@ritter.com</t>
  </si>
  <si>
    <t>D7a2a8bA28eD9d4</t>
  </si>
  <si>
    <t>Winters-Nichols</t>
  </si>
  <si>
    <t>Glendaberg</t>
  </si>
  <si>
    <t>(678)645-3658x839</t>
  </si>
  <si>
    <t>krubio@wise-cruz.com</t>
  </si>
  <si>
    <t>1DA67cc7379B24d</t>
  </si>
  <si>
    <t>Lake Reginaldton</t>
  </si>
  <si>
    <t>001-140-360-1618x1370</t>
  </si>
  <si>
    <t>joycepreston@black-warner.com</t>
  </si>
  <si>
    <t>796aefD7c70afB0</t>
  </si>
  <si>
    <t>Stevenson, Hawkins and Davidson</t>
  </si>
  <si>
    <t>Port Ronald</t>
  </si>
  <si>
    <t>001-291-218-1573x511</t>
  </si>
  <si>
    <t>ohubbard@deleon-christian.biz</t>
  </si>
  <si>
    <t>fBc35eb78753CE0</t>
  </si>
  <si>
    <t>Levy, Richards and Hobbs</t>
  </si>
  <si>
    <t>Adamsburgh</t>
  </si>
  <si>
    <t>+1-977-667-0475x3677</t>
  </si>
  <si>
    <t>krystalmckee@noble.com</t>
  </si>
  <si>
    <t>94cBBcACcafe18A</t>
  </si>
  <si>
    <t>Duran, Dennis and Henson</t>
  </si>
  <si>
    <t>Alexisberg</t>
  </si>
  <si>
    <t>593.066.6419x0837</t>
  </si>
  <si>
    <t>sally81@herring.biz</t>
  </si>
  <si>
    <t>2Cc95CEB154eFDC</t>
  </si>
  <si>
    <t>Solis, Gentry and Cobb</t>
  </si>
  <si>
    <t>Josefort</t>
  </si>
  <si>
    <t>+1-647-651-2281x43900</t>
  </si>
  <si>
    <t>alvin68@trujillo-goodwin.com</t>
  </si>
  <si>
    <t>EEFFadD6a7715de</t>
  </si>
  <si>
    <t>Gaines and Sons</t>
  </si>
  <si>
    <t>New Ronaldberg</t>
  </si>
  <si>
    <t>001-263-428-4287x56687</t>
  </si>
  <si>
    <t>sara14@crane.org</t>
  </si>
  <si>
    <t>ED78De47E0Bd354</t>
  </si>
  <si>
    <t>Snyder-Horn</t>
  </si>
  <si>
    <t>Bowershaven</t>
  </si>
  <si>
    <t>827-538-5264x51861</t>
  </si>
  <si>
    <t>neilduffy@oliver.com</t>
  </si>
  <si>
    <t>d67cccCa4BCd65e</t>
  </si>
  <si>
    <t>Payne Ltd</t>
  </si>
  <si>
    <t>Port Kellieborough</t>
  </si>
  <si>
    <t>+1-032-376-1172x9603</t>
  </si>
  <si>
    <t>meltonjared@cherry-fields.com</t>
  </si>
  <si>
    <t>A53DBf81c16599C</t>
  </si>
  <si>
    <t>Aguirre Ltd</t>
  </si>
  <si>
    <t>Vernonshire</t>
  </si>
  <si>
    <t>dalton49@stark.com</t>
  </si>
  <si>
    <t>E7D4bAfcf539AEc</t>
  </si>
  <si>
    <t>Blake Ltd</t>
  </si>
  <si>
    <t>Booneview</t>
  </si>
  <si>
    <t>001-772-835-0248x228</t>
  </si>
  <si>
    <t>johnsonrandall@gaines.org</t>
  </si>
  <si>
    <t>f7BDdB36bA829dA</t>
  </si>
  <si>
    <t>Moses, Guzman and Harvey</t>
  </si>
  <si>
    <t>Kiddchester</t>
  </si>
  <si>
    <t>666-688-9844</t>
  </si>
  <si>
    <t>dcardenas@tanner-rush.biz</t>
  </si>
  <si>
    <t>7be6Ca03aBA44aB</t>
  </si>
  <si>
    <t>Larsen, Hines and Finley</t>
  </si>
  <si>
    <t>Snydermouth</t>
  </si>
  <si>
    <t>(425)637-8032x75045</t>
  </si>
  <si>
    <t>toniboyer@vance-james.com</t>
  </si>
  <si>
    <t>d1dbAE8d0e9FbA0</t>
  </si>
  <si>
    <t>Vance-Hart</t>
  </si>
  <si>
    <t>Harryville</t>
  </si>
  <si>
    <t>lutzbrandi@mcpherson.com</t>
  </si>
  <si>
    <t>BC2Cb7beCea1c4C</t>
  </si>
  <si>
    <t>Wade, Coleman and Mercado</t>
  </si>
  <si>
    <t>Bernardtown</t>
  </si>
  <si>
    <t>240.482.4361x046</t>
  </si>
  <si>
    <t>mitchellstuart@manning.org</t>
  </si>
  <si>
    <t>EdaD8a6A5ec1eeb</t>
  </si>
  <si>
    <t>Mitchell Ltd</t>
  </si>
  <si>
    <t>East Lorraine</t>
  </si>
  <si>
    <t>001-565-785-2455x345</t>
  </si>
  <si>
    <t>omckenzie@coleman.org</t>
  </si>
  <si>
    <t>BF4da4732349D6A</t>
  </si>
  <si>
    <t>Cheyenneville</t>
  </si>
  <si>
    <t>719-371-4963x3424</t>
  </si>
  <si>
    <t>pwu@roman.com</t>
  </si>
  <si>
    <t>7abBE6A996BEacd</t>
  </si>
  <si>
    <t>Callahan, Cuevas and Mcintosh</t>
  </si>
  <si>
    <t>North Breanna</t>
  </si>
  <si>
    <t>(385)234-1824x07091</t>
  </si>
  <si>
    <t>arthurbell@henry.net</t>
  </si>
  <si>
    <t>ccdeE8EBFaD872D</t>
  </si>
  <si>
    <t>Stevens Inc</t>
  </si>
  <si>
    <t>Steventon</t>
  </si>
  <si>
    <t>(835)769-9706</t>
  </si>
  <si>
    <t>manueldowns@dodson-wilkerson.com</t>
  </si>
  <si>
    <t>Fe33bB02d4E69d7</t>
  </si>
  <si>
    <t>Stephenson-Massey</t>
  </si>
  <si>
    <t>Tannerburgh</t>
  </si>
  <si>
    <t>590.203.6201</t>
  </si>
  <si>
    <t>castromarc@spencer.com</t>
  </si>
  <si>
    <t>D9fDCfe8Cff348D</t>
  </si>
  <si>
    <t>Ali, Baker and Rodriguez</t>
  </si>
  <si>
    <t>East Luis</t>
  </si>
  <si>
    <t>hmcfarland@wolfe.com</t>
  </si>
  <si>
    <t>a4Be3A89f99E12E</t>
  </si>
  <si>
    <t>East Sethport</t>
  </si>
  <si>
    <t>vsimmons@garrett.com</t>
  </si>
  <si>
    <t>15aCEa7A1429dbB</t>
  </si>
  <si>
    <t>Jorgeville</t>
  </si>
  <si>
    <t>001-490-286-3089x440</t>
  </si>
  <si>
    <t>ibauer@nguyen.com</t>
  </si>
  <si>
    <t>1D1B7e9A0c8c79b</t>
  </si>
  <si>
    <t>Dean, Archer and Frazier</t>
  </si>
  <si>
    <t>Fuentesport</t>
  </si>
  <si>
    <t>(542)481-1537</t>
  </si>
  <si>
    <t>warevernon@george.com</t>
  </si>
  <si>
    <t>cbE53dCBAD7DCd4</t>
  </si>
  <si>
    <t>Horn-Riggs</t>
  </si>
  <si>
    <t>Bradystad</t>
  </si>
  <si>
    <t>(822)937-3685x31944</t>
  </si>
  <si>
    <t>hsingleton@sanders.org</t>
  </si>
  <si>
    <t>A976D0fe6C4c4ec</t>
  </si>
  <si>
    <t>Tommyborough</t>
  </si>
  <si>
    <t>855.592.2004x9865</t>
  </si>
  <si>
    <t>faulknerkellie@chandler.com</t>
  </si>
  <si>
    <t>Ee009e805Fdcaa2</t>
  </si>
  <si>
    <t>Rodriguez-Potter</t>
  </si>
  <si>
    <t>grogers@livingston.com</t>
  </si>
  <si>
    <t>D3fF8Ceca64e613</t>
  </si>
  <si>
    <t>Barron, Kline and Barry</t>
  </si>
  <si>
    <t>Conwayfort</t>
  </si>
  <si>
    <t>(096)830-4044</t>
  </si>
  <si>
    <t>chardy@strong.com</t>
  </si>
  <si>
    <t>6c6cb3EA73bccDB</t>
  </si>
  <si>
    <t>Mora-Saunders</t>
  </si>
  <si>
    <t>West Glennburgh</t>
  </si>
  <si>
    <t>616-005-4136</t>
  </si>
  <si>
    <t>pamchoi@meyer.com</t>
  </si>
  <si>
    <t>1Cc705Efc19c52f</t>
  </si>
  <si>
    <t>Andrade, Kidd and Rasmussen</t>
  </si>
  <si>
    <t>New Cynthia</t>
  </si>
  <si>
    <t>(853)107-6370x53034</t>
  </si>
  <si>
    <t>foxbeth@castaneda.net</t>
  </si>
  <si>
    <t>da97EAeCD6FCe2d</t>
  </si>
  <si>
    <t>Hays PLC</t>
  </si>
  <si>
    <t>New Nicholebury</t>
  </si>
  <si>
    <t>144-106-0641</t>
  </si>
  <si>
    <t>chelseymurphy@malone-bentley.com</t>
  </si>
  <si>
    <t>f4aa4431A92e6C6</t>
  </si>
  <si>
    <t>Velez, Gonzalez and Ward</t>
  </si>
  <si>
    <t>Judyton</t>
  </si>
  <si>
    <t>001-920-744-4691x856</t>
  </si>
  <si>
    <t>shannonroberta@eaton.biz</t>
  </si>
  <si>
    <t>A06cA577d09F084</t>
  </si>
  <si>
    <t>Stevenson, Wilkerson and Hunter</t>
  </si>
  <si>
    <t>Guzmanburgh</t>
  </si>
  <si>
    <t>(924)976-4958x333</t>
  </si>
  <si>
    <t>wwarren@kidd.com</t>
  </si>
  <si>
    <t>37deC3815ed60b0</t>
  </si>
  <si>
    <t>Frederick-Baker</t>
  </si>
  <si>
    <t>Lake Juliemouth</t>
  </si>
  <si>
    <t>001-317-950-6893x346</t>
  </si>
  <si>
    <t>powersmelissa@barrett-hays.com</t>
  </si>
  <si>
    <t>55aEDeD91Ed4Ed9</t>
  </si>
  <si>
    <t>Eaton-Decker</t>
  </si>
  <si>
    <t>East Theodore</t>
  </si>
  <si>
    <t>(374)713-2461x102</t>
  </si>
  <si>
    <t>crawforddanielle@garner.com</t>
  </si>
  <si>
    <t>65c1bbfeD1a0031</t>
  </si>
  <si>
    <t>Rodgers Inc</t>
  </si>
  <si>
    <t>North Marilynstad</t>
  </si>
  <si>
    <t>576.614.1299x13645</t>
  </si>
  <si>
    <t>christyhuffman@osborn.biz</t>
  </si>
  <si>
    <t>5e4500A6D8f7e1F</t>
  </si>
  <si>
    <t>Fleming-Mclean</t>
  </si>
  <si>
    <t>South Hunter</t>
  </si>
  <si>
    <t>747.970.2386</t>
  </si>
  <si>
    <t>malik18@hancock.info</t>
  </si>
  <si>
    <t>8BE4b27cc3C1a5b</t>
  </si>
  <si>
    <t>Duke-Holder</t>
  </si>
  <si>
    <t>428-195-4452x9681</t>
  </si>
  <si>
    <t>rickey03@alexander-tate.com</t>
  </si>
  <si>
    <t>4a2BFaA8A0dd4C6</t>
  </si>
  <si>
    <t>Dickerson-Keith</t>
  </si>
  <si>
    <t>New Janebury</t>
  </si>
  <si>
    <t>leah19@mcfarland.com</t>
  </si>
  <si>
    <t>d46fb5EAD1CEDe0</t>
  </si>
  <si>
    <t>Pugh Group</t>
  </si>
  <si>
    <t>Kelliview</t>
  </si>
  <si>
    <t>001-600-804-1569x47975</t>
  </si>
  <si>
    <t>nhumphrey@walters.com</t>
  </si>
  <si>
    <t>E65dfB345A26Ea8</t>
  </si>
  <si>
    <t>Barrett-Berg</t>
  </si>
  <si>
    <t>Colonmouth</t>
  </si>
  <si>
    <t>489-080-9304x2773</t>
  </si>
  <si>
    <t>natalieellis@russell-simpson.com</t>
  </si>
  <si>
    <t>3b25Da395caBCBd</t>
  </si>
  <si>
    <t>Cobb-Dodson</t>
  </si>
  <si>
    <t>East Melvinside</t>
  </si>
  <si>
    <t>+1-968-128-9590x93234</t>
  </si>
  <si>
    <t>ggeorge@price-murillo.net</t>
  </si>
  <si>
    <t>4D8Bbc3f79e2cB1</t>
  </si>
  <si>
    <t>Ferguson, Brock and Patel</t>
  </si>
  <si>
    <t>Chungberg</t>
  </si>
  <si>
    <t>001-355-443-3539x157</t>
  </si>
  <si>
    <t>kaylacallahan@oconnell.com</t>
  </si>
  <si>
    <t>D8C9aDC2F60ce44</t>
  </si>
  <si>
    <t>Shaffer, Benjamin and Lee</t>
  </si>
  <si>
    <t>Hickmanmouth</t>
  </si>
  <si>
    <t>+1-694-634-4983x746</t>
  </si>
  <si>
    <t>llang@blevins.com</t>
  </si>
  <si>
    <t>dfCa94D5f068C65</t>
  </si>
  <si>
    <t>Bernard-Wallace</t>
  </si>
  <si>
    <t>Lake Damon</t>
  </si>
  <si>
    <t>423-373-5561x89173</t>
  </si>
  <si>
    <t>mercadogeorge@allen.com</t>
  </si>
  <si>
    <t>73Ad6f9Cbe021D3</t>
  </si>
  <si>
    <t>Callahan, Blake and Fuentes</t>
  </si>
  <si>
    <t>Jeanland</t>
  </si>
  <si>
    <t>001-444-313-6363x50164</t>
  </si>
  <si>
    <t>ehampton@huerta.org</t>
  </si>
  <si>
    <t>BE07beFa2Beb91a</t>
  </si>
  <si>
    <t>Mcintyre PLC</t>
  </si>
  <si>
    <t>East Peggy</t>
  </si>
  <si>
    <t>+1-469-371-3427x7610</t>
  </si>
  <si>
    <t>matthewbuckley@briggs.biz</t>
  </si>
  <si>
    <t>AaFaaEa36c0bf6A</t>
  </si>
  <si>
    <t>Roth PLC</t>
  </si>
  <si>
    <t>North Dorothychester</t>
  </si>
  <si>
    <t>(949)819-0937</t>
  </si>
  <si>
    <t>aaron18@larsen.net</t>
  </si>
  <si>
    <t>2edD358FAC2153D</t>
  </si>
  <si>
    <t>South Dylanberg</t>
  </si>
  <si>
    <t>(190)605-9342</t>
  </si>
  <si>
    <t>diana07@roman.com</t>
  </si>
  <si>
    <t>4C74EC67512c9aD</t>
  </si>
  <si>
    <t>Doyle-Harper</t>
  </si>
  <si>
    <t>West Dorisview</t>
  </si>
  <si>
    <t>738.766.0093x4085</t>
  </si>
  <si>
    <t>angelashea@parrish.info</t>
  </si>
  <si>
    <t>1EaFc50DDB290ED</t>
  </si>
  <si>
    <t>Todd-Burton</t>
  </si>
  <si>
    <t>New Julie</t>
  </si>
  <si>
    <t>730.772.0090</t>
  </si>
  <si>
    <t>grahambrady@bradley-cline.com</t>
  </si>
  <si>
    <t>4a9A0ea1cE7e0ed</t>
  </si>
  <si>
    <t>Cuevas, Mckee and Washington</t>
  </si>
  <si>
    <t>phyllis65@cunningham.com</t>
  </si>
  <si>
    <t>66E95eA94Ec95F9</t>
  </si>
  <si>
    <t>Villa-Mckenzie</t>
  </si>
  <si>
    <t>South Juan</t>
  </si>
  <si>
    <t>832.894.4691x362</t>
  </si>
  <si>
    <t>ltanner@valdez.com</t>
  </si>
  <si>
    <t>eb246EBCd3a99de</t>
  </si>
  <si>
    <t>New Judy</t>
  </si>
  <si>
    <t>001-544-249-4861</t>
  </si>
  <si>
    <t>ibarrarickey@atkins.com</t>
  </si>
  <si>
    <t>6afCD0fEBa8cdF3</t>
  </si>
  <si>
    <t>Matthews and Sons</t>
  </si>
  <si>
    <t>Port Nathanside</t>
  </si>
  <si>
    <t>maxwell79@dorsey-gregory.com</t>
  </si>
  <si>
    <t>aD6f31e9Fcfed2a</t>
  </si>
  <si>
    <t>Ball-Torres</t>
  </si>
  <si>
    <t>Dunnmouth</t>
  </si>
  <si>
    <t>373.524.4064x8002</t>
  </si>
  <si>
    <t>medinagavin@alexander.com</t>
  </si>
  <si>
    <t>c6049BfA0AF2888</t>
  </si>
  <si>
    <t>King-Yoder</t>
  </si>
  <si>
    <t>West Tonimouth</t>
  </si>
  <si>
    <t>761.117.3563x0122</t>
  </si>
  <si>
    <t>rparks@galloway.info</t>
  </si>
  <si>
    <t>C4cfE95C33f12EE</t>
  </si>
  <si>
    <t>Rubio-Soto</t>
  </si>
  <si>
    <t>Acevedoberg</t>
  </si>
  <si>
    <t>072.361.7936x2866</t>
  </si>
  <si>
    <t>prichardson@carson.info</t>
  </si>
  <si>
    <t>Ce24Bc9Ded4b17A</t>
  </si>
  <si>
    <t>Fields, Deleon and Davis</t>
  </si>
  <si>
    <t>Frankfurt</t>
  </si>
  <si>
    <t>calebvelasquez@dennis-mathews.com</t>
  </si>
  <si>
    <t>8D33e78eCAB45c1</t>
  </si>
  <si>
    <t>Sampson-Henry</t>
  </si>
  <si>
    <t>Stacyview</t>
  </si>
  <si>
    <t>963.600.8160</t>
  </si>
  <si>
    <t>miguel69@petersen-odom.com</t>
  </si>
  <si>
    <t>F1Ca8d02B50CDfE</t>
  </si>
  <si>
    <t>Harmon-Sloan</t>
  </si>
  <si>
    <t>Lake Kristaview</t>
  </si>
  <si>
    <t>glen92@petersen-burke.com</t>
  </si>
  <si>
    <t>ca5bFb08B3eB36F</t>
  </si>
  <si>
    <t>Roberson Inc</t>
  </si>
  <si>
    <t>West Jeantown</t>
  </si>
  <si>
    <t>terranceramos@vang-gray.com</t>
  </si>
  <si>
    <t>dFAFc907f1aeC3b</t>
  </si>
  <si>
    <t>Moyer, Dean and Wang</t>
  </si>
  <si>
    <t>Timothybury</t>
  </si>
  <si>
    <t>(182)717-3493x91523</t>
  </si>
  <si>
    <t>santosjody@vazquez.com</t>
  </si>
  <si>
    <t>c71Fd3CcCC3Cb0f</t>
  </si>
  <si>
    <t>Cowan, Scott and Burns</t>
  </si>
  <si>
    <t>475.519.1558x383</t>
  </si>
  <si>
    <t>daisylawson@murillo-vasquez.biz</t>
  </si>
  <si>
    <t>f41e42cD2F27EBA</t>
  </si>
  <si>
    <t>Escobar Inc</t>
  </si>
  <si>
    <t>South Rickstad</t>
  </si>
  <si>
    <t>510-683-8211x6018</t>
  </si>
  <si>
    <t>terrence35@decker-hughes.net</t>
  </si>
  <si>
    <t>385Cc6cb875D8cC</t>
  </si>
  <si>
    <t>Deleon, Harvey and Beasley</t>
  </si>
  <si>
    <t>Malonehaven</t>
  </si>
  <si>
    <t>485.047.1364</t>
  </si>
  <si>
    <t>sherribarrera@lin.biz</t>
  </si>
  <si>
    <t>bCAC97727C145d1</t>
  </si>
  <si>
    <t>Pham-Valencia</t>
  </si>
  <si>
    <t>Grimesborough</t>
  </si>
  <si>
    <t>166-006-0264x6742</t>
  </si>
  <si>
    <t>mccarthyselena@everett.com</t>
  </si>
  <si>
    <t>5EbFF009b32311a</t>
  </si>
  <si>
    <t>Daniel, George and Vargas</t>
  </si>
  <si>
    <t>North Francis</t>
  </si>
  <si>
    <t>071-595-7224x328</t>
  </si>
  <si>
    <t>kgeorge@guerra.org</t>
  </si>
  <si>
    <t>EE8Bea2AB724aBA</t>
  </si>
  <si>
    <t>Schwartz-Guerrero</t>
  </si>
  <si>
    <t>Lake Saramouth</t>
  </si>
  <si>
    <t>920.229.4457</t>
  </si>
  <si>
    <t>gary30@gardner.com</t>
  </si>
  <si>
    <t>6eEAd5890dF3ec5</t>
  </si>
  <si>
    <t>(097)236-3138</t>
  </si>
  <si>
    <t>fhodges@browning-hahn.com</t>
  </si>
  <si>
    <t>e6A4f84435EBCbB</t>
  </si>
  <si>
    <t>Campos, Williamson and Morton</t>
  </si>
  <si>
    <t>West Lanceborough</t>
  </si>
  <si>
    <t>001-901-028-0025x4695</t>
  </si>
  <si>
    <t>tarajames@hendrix.com</t>
  </si>
  <si>
    <t>fd7fa9EbB33D9BB</t>
  </si>
  <si>
    <t>Rasmussenside</t>
  </si>
  <si>
    <t>001-895-763-2709x890</t>
  </si>
  <si>
    <t>victor51@dougherty.com</t>
  </si>
  <si>
    <t>B9515B4Ed7cEa0f</t>
  </si>
  <si>
    <t>Holder, Compton and Flynn</t>
  </si>
  <si>
    <t>New Raymond</t>
  </si>
  <si>
    <t>995.240.7384x301</t>
  </si>
  <si>
    <t>brent04@ware-leonard.org</t>
  </si>
  <si>
    <t>B341Ccc1FE19b79</t>
  </si>
  <si>
    <t>Bryant-Olson</t>
  </si>
  <si>
    <t>lori15@cochran.com</t>
  </si>
  <si>
    <t>F03a082765A3aA4</t>
  </si>
  <si>
    <t>Haleyport</t>
  </si>
  <si>
    <t>001-375-650-7957x2873</t>
  </si>
  <si>
    <t>alvaradojenny@stein.com</t>
  </si>
  <si>
    <t>4c7E5FbCEBA96bD</t>
  </si>
  <si>
    <t>Mckee Ltd</t>
  </si>
  <si>
    <t>216.862.2924x44350</t>
  </si>
  <si>
    <t>abentley@hendrix.com</t>
  </si>
  <si>
    <t>aefCBd26Fc3E9Fb</t>
  </si>
  <si>
    <t>Morris-Floyd</t>
  </si>
  <si>
    <t>001-111-164-3967</t>
  </si>
  <si>
    <t>fdavis@dickerson.com</t>
  </si>
  <si>
    <t>8759A65B1E17F23</t>
  </si>
  <si>
    <t>Kline-Duke</t>
  </si>
  <si>
    <t>New Veronicaburgh</t>
  </si>
  <si>
    <t>+1-787-508-8115x41048</t>
  </si>
  <si>
    <t>mallory14@lang.biz</t>
  </si>
  <si>
    <t>c00B7286C0Ee99d</t>
  </si>
  <si>
    <t>Shea-Bush</t>
  </si>
  <si>
    <t>(803)074-2374x9631</t>
  </si>
  <si>
    <t>garrett61@gonzalez-welch.com</t>
  </si>
  <si>
    <t>aBcaaa9B6Fe122D</t>
  </si>
  <si>
    <t>Glover, Wyatt and Shaw</t>
  </si>
  <si>
    <t>Brooksburgh</t>
  </si>
  <si>
    <t>124.257.8120</t>
  </si>
  <si>
    <t>pollardamy@parker.com</t>
  </si>
  <si>
    <t>dede2FAD5FE4Abe</t>
  </si>
  <si>
    <t>Riddle-Mejia</t>
  </si>
  <si>
    <t>Rubenborough</t>
  </si>
  <si>
    <t>920.518.2671x0279</t>
  </si>
  <si>
    <t>christinetravis@goodwin.org</t>
  </si>
  <si>
    <t>5b2987DADEDCEcc</t>
  </si>
  <si>
    <t>Lawrence, Case and Stone</t>
  </si>
  <si>
    <t>New Markland</t>
  </si>
  <si>
    <t>sherryhubbard@lyons-bruce.com</t>
  </si>
  <si>
    <t>AAFEf71DDFCf0ce</t>
  </si>
  <si>
    <t>Crane-Bruce</t>
  </si>
  <si>
    <t>West Vincentton</t>
  </si>
  <si>
    <t>001-425-008-9825x41046</t>
  </si>
  <si>
    <t>tyler98@garrett.com</t>
  </si>
  <si>
    <t>fBdC1999Bcfd0ab</t>
  </si>
  <si>
    <t>Valencia, Lynn and Weiss</t>
  </si>
  <si>
    <t>Macdonaldborough</t>
  </si>
  <si>
    <t>730-857-7256</t>
  </si>
  <si>
    <t>herbertsteele@reed.org</t>
  </si>
  <si>
    <t>f6EA5b66C33fdFb</t>
  </si>
  <si>
    <t>Tate LLC</t>
  </si>
  <si>
    <t>Weekston</t>
  </si>
  <si>
    <t>001-392-454-7116x761</t>
  </si>
  <si>
    <t>cgalloway@johnston.net</t>
  </si>
  <si>
    <t>8C22EBC2100D1AB</t>
  </si>
  <si>
    <t>Levy-Oneal</t>
  </si>
  <si>
    <t>Lanefurt</t>
  </si>
  <si>
    <t>(175)896-8255x1995</t>
  </si>
  <si>
    <t>sjordan@obrien-wolf.org</t>
  </si>
  <si>
    <t>f7CE6FC4CB63ddc</t>
  </si>
  <si>
    <t>Gibson, Benson and Kramer</t>
  </si>
  <si>
    <t>Alejandrafort</t>
  </si>
  <si>
    <t>754.014.4296</t>
  </si>
  <si>
    <t>janetabbott@potter.net</t>
  </si>
  <si>
    <t>3aE736eebEC66d1</t>
  </si>
  <si>
    <t>Mccullough-Dean</t>
  </si>
  <si>
    <t>Quinnfurt</t>
  </si>
  <si>
    <t>042.839.7938</t>
  </si>
  <si>
    <t>wandamcconnell@hines-cole.com</t>
  </si>
  <si>
    <t>dc44D67B1bE4182</t>
  </si>
  <si>
    <t>North Colleen</t>
  </si>
  <si>
    <t>001-365-155-4893x20142</t>
  </si>
  <si>
    <t>madelineharris@shah.com</t>
  </si>
  <si>
    <t>b5A44D3f02995E4</t>
  </si>
  <si>
    <t>Villarreal, Conway and Mcintosh</t>
  </si>
  <si>
    <t>West Leslie</t>
  </si>
  <si>
    <t>662.422.3607x885</t>
  </si>
  <si>
    <t>melvin61@curry-benton.com</t>
  </si>
  <si>
    <t>a9BA2bB0debDD4c</t>
  </si>
  <si>
    <t>Meza-Rangel</t>
  </si>
  <si>
    <t>+1-278-671-4085x5711</t>
  </si>
  <si>
    <t>molinaallen@parker-crawford.com</t>
  </si>
  <si>
    <t>4dab12b90f2Bb9b</t>
  </si>
  <si>
    <t>Case LLC</t>
  </si>
  <si>
    <t>Haysfort</t>
  </si>
  <si>
    <t>001-083-549-4306x46164</t>
  </si>
  <si>
    <t>nrosario@mcintosh.net</t>
  </si>
  <si>
    <t>7aC902B9BB093fC</t>
  </si>
  <si>
    <t>Allison-Ayers</t>
  </si>
  <si>
    <t>North Carriefurt</t>
  </si>
  <si>
    <t>527-316-8814x2978</t>
  </si>
  <si>
    <t>edwinjennings@rush.biz</t>
  </si>
  <si>
    <t>B62FfC93D6103c0</t>
  </si>
  <si>
    <t>Rich-Dunn</t>
  </si>
  <si>
    <t>Port Tamiton</t>
  </si>
  <si>
    <t>+1-460-240-0628x5502</t>
  </si>
  <si>
    <t>gallegostim@barrett.com</t>
  </si>
  <si>
    <t>9B61aAfD6fb6594</t>
  </si>
  <si>
    <t>Cohen PLC</t>
  </si>
  <si>
    <t>West Joshuamouth</t>
  </si>
  <si>
    <t>(033)422-2165x5846</t>
  </si>
  <si>
    <t>jpark@luna.biz</t>
  </si>
  <si>
    <t>b40Ab47Ae0dCEc9</t>
  </si>
  <si>
    <t>Bennett-Clark</t>
  </si>
  <si>
    <t>Boonefurt</t>
  </si>
  <si>
    <t>649-255-8311x245</t>
  </si>
  <si>
    <t>nicolas82@logan.biz</t>
  </si>
  <si>
    <t>0dD33e46C7bE769</t>
  </si>
  <si>
    <t>Atkins, Austin and Wiley</t>
  </si>
  <si>
    <t>Tomtown</t>
  </si>
  <si>
    <t>001-926-089-1322x021</t>
  </si>
  <si>
    <t>yrobbins@macdonald.com</t>
  </si>
  <si>
    <t>7d83c9362c7ADfA</t>
  </si>
  <si>
    <t>Compton, Johnston and Morgan</t>
  </si>
  <si>
    <t>Billyland</t>
  </si>
  <si>
    <t>001-069-787-9975x715</t>
  </si>
  <si>
    <t>kari72@castillo.com</t>
  </si>
  <si>
    <t>bcE70d90B1a37af</t>
  </si>
  <si>
    <t>Stephens-Wells</t>
  </si>
  <si>
    <t>Oliverborough</t>
  </si>
  <si>
    <t>waynechoi@morgan-vasquez.org</t>
  </si>
  <si>
    <t>e921CB5e5ccB0fe</t>
  </si>
  <si>
    <t>Bartlettside</t>
  </si>
  <si>
    <t>(231)198-5870x6531</t>
  </si>
  <si>
    <t>cynthiablack@walter.com</t>
  </si>
  <si>
    <t>fAB97e675E327F3</t>
  </si>
  <si>
    <t>Butler, Perez and Christian</t>
  </si>
  <si>
    <t>Lake Danburgh</t>
  </si>
  <si>
    <t>253.805.6031x67014</t>
  </si>
  <si>
    <t>schristian@frey.org</t>
  </si>
  <si>
    <t>D5e42F529c3770F</t>
  </si>
  <si>
    <t>Gregory, Macdonald and Hooper</t>
  </si>
  <si>
    <t>New Danielmouth</t>
  </si>
  <si>
    <t>001-242-818-3969</t>
  </si>
  <si>
    <t>hmckenzie@michael.org</t>
  </si>
  <si>
    <t>E10BC6F3d4eFef6</t>
  </si>
  <si>
    <t>Orr-Forbes</t>
  </si>
  <si>
    <t>Brownville</t>
  </si>
  <si>
    <t>001-023-187-7192x8271</t>
  </si>
  <si>
    <t>lmunoz@cook-rubio.com</t>
  </si>
  <si>
    <t>7dAE66D8A754Ab7</t>
  </si>
  <si>
    <t>Phelpsshire</t>
  </si>
  <si>
    <t>(321)544-1130x529</t>
  </si>
  <si>
    <t>wcannon@cameron.com</t>
  </si>
  <si>
    <t>b626132938FdEd8</t>
  </si>
  <si>
    <t>Black-Benton</t>
  </si>
  <si>
    <t>North Gilbertfort</t>
  </si>
  <si>
    <t>(547)876-6696</t>
  </si>
  <si>
    <t>victoria46@gonzales.com</t>
  </si>
  <si>
    <t>87E8bcaa763C106</t>
  </si>
  <si>
    <t>Kane, Mercer and Mccall</t>
  </si>
  <si>
    <t>Lake Shelleyside</t>
  </si>
  <si>
    <t>991-190-3160x31545</t>
  </si>
  <si>
    <t>carly75@cordova.com</t>
  </si>
  <si>
    <t>EB17C81D8f6Bd2A</t>
  </si>
  <si>
    <t>Clarkeland</t>
  </si>
  <si>
    <t>001-916-762-5840x0452</t>
  </si>
  <si>
    <t>bryantnancy@stafford.info</t>
  </si>
  <si>
    <t>eEbD7deF89c5C24</t>
  </si>
  <si>
    <t>Marks-Strickland</t>
  </si>
  <si>
    <t>Port Derrick</t>
  </si>
  <si>
    <t>normariddle@case.com</t>
  </si>
  <si>
    <t>080a1101E4D8908</t>
  </si>
  <si>
    <t>Nixon Ltd</t>
  </si>
  <si>
    <t>Gordonfurt</t>
  </si>
  <si>
    <t>347-801-4787x441</t>
  </si>
  <si>
    <t>jaimeortiz@curtis.info</t>
  </si>
  <si>
    <t>B7b6EffBEbA2C4d</t>
  </si>
  <si>
    <t>Glenn, Rasmussen and Franklin</t>
  </si>
  <si>
    <t>Port Kerri</t>
  </si>
  <si>
    <t>369-983-8007</t>
  </si>
  <si>
    <t>reneedecker@calhoun-kaufman.com</t>
  </si>
  <si>
    <t>2B428a0Bba5f7Ba</t>
  </si>
  <si>
    <t>Frederick-Wilson</t>
  </si>
  <si>
    <t>Allisonshire</t>
  </si>
  <si>
    <t>216.260.2785x4256</t>
  </si>
  <si>
    <t>gnavarro@estrada-norris.biz</t>
  </si>
  <si>
    <t>cBB3985e3BbBBC2</t>
  </si>
  <si>
    <t>Patton Group</t>
  </si>
  <si>
    <t>Eddieport</t>
  </si>
  <si>
    <t>529.168.1088x5103</t>
  </si>
  <si>
    <t>glennwalsh@cunningham-reyes.org</t>
  </si>
  <si>
    <t>81c60de7e3732Bc</t>
  </si>
  <si>
    <t>Mercer, Moon and Kaiser</t>
  </si>
  <si>
    <t>Cassandraland</t>
  </si>
  <si>
    <t>448-821-5930x9623</t>
  </si>
  <si>
    <t>matthewacevedo@mcfarland.info</t>
  </si>
  <si>
    <t>5BE08FA6E9fcc8e</t>
  </si>
  <si>
    <t>Weber Inc</t>
  </si>
  <si>
    <t>bob68@atkins-schneider.com</t>
  </si>
  <si>
    <t>AeEaeDc36fAa1BC</t>
  </si>
  <si>
    <t>Rowe Ltd</t>
  </si>
  <si>
    <t>Karenton</t>
  </si>
  <si>
    <t>653-114-8608</t>
  </si>
  <si>
    <t>jose41@mora.com</t>
  </si>
  <si>
    <t>61Def6a01D0371b</t>
  </si>
  <si>
    <t>Henry-Le</t>
  </si>
  <si>
    <t>North Teresaport</t>
  </si>
  <si>
    <t>001-405-242-9720</t>
  </si>
  <si>
    <t>frankrobin@trevino.com</t>
  </si>
  <si>
    <t>Da330Ee0cADB43C</t>
  </si>
  <si>
    <t>Osborne PLC</t>
  </si>
  <si>
    <t>676.269.6711</t>
  </si>
  <si>
    <t>maria04@buckley-keller.biz</t>
  </si>
  <si>
    <t>aCB4C0ADb2fFb45</t>
  </si>
  <si>
    <t>Wiley-Mcbride</t>
  </si>
  <si>
    <t>425.277.1467x09023</t>
  </si>
  <si>
    <t>bphillips@lamb-escobar.com</t>
  </si>
  <si>
    <t>a8f99f638c810a5</t>
  </si>
  <si>
    <t>Dalton, Edwards and Banks</t>
  </si>
  <si>
    <t>South Matthewfort</t>
  </si>
  <si>
    <t>906-758-5313</t>
  </si>
  <si>
    <t>uarcher@pugh.info</t>
  </si>
  <si>
    <t>Cd1Ecacaf6976d5</t>
  </si>
  <si>
    <t>Tate-Mooney</t>
  </si>
  <si>
    <t>Tristanland</t>
  </si>
  <si>
    <t>001-847-925-1594x9655</t>
  </si>
  <si>
    <t>tommyshelton@potts.org</t>
  </si>
  <si>
    <t>fF36d9FeEf6f876</t>
  </si>
  <si>
    <t>+1-338-997-6048x52664</t>
  </si>
  <si>
    <t>bergsamantha@bridges.net</t>
  </si>
  <si>
    <t>d8E4FD8671e30DA</t>
  </si>
  <si>
    <t>Port Ginastad</t>
  </si>
  <si>
    <t>(805)141-9630x0664</t>
  </si>
  <si>
    <t>alvaradoadam@mosley-maddox.info</t>
  </si>
  <si>
    <t>8d0a2aEAB2Bc1dd</t>
  </si>
  <si>
    <t>Ponce-Dickerson</t>
  </si>
  <si>
    <t>Hollowayside</t>
  </si>
  <si>
    <t>001-652-863-0103x79324</t>
  </si>
  <si>
    <t>xsteele@nunez.com</t>
  </si>
  <si>
    <t>2BE4Df474A726EA</t>
  </si>
  <si>
    <t>Kennedy Group</t>
  </si>
  <si>
    <t>South Sonyamouth</t>
  </si>
  <si>
    <t>001-765-698-1005x1887</t>
  </si>
  <si>
    <t>hurstseth@figueroa.com</t>
  </si>
  <si>
    <t>95299c08e6C0a9D</t>
  </si>
  <si>
    <t>Bray-Small</t>
  </si>
  <si>
    <t>(711)940-7991</t>
  </si>
  <si>
    <t>santosnathaniel@glover-patel.com</t>
  </si>
  <si>
    <t>853538c4466BbB3</t>
  </si>
  <si>
    <t>Ruiz, Mccarty and Schneider</t>
  </si>
  <si>
    <t>Kentview</t>
  </si>
  <si>
    <t>001-604-508-4709</t>
  </si>
  <si>
    <t>annette61@moreno-khan.com</t>
  </si>
  <si>
    <t>7dDD2eBAAFdc8cE</t>
  </si>
  <si>
    <t>Marshall LLC</t>
  </si>
  <si>
    <t>Randallmouth</t>
  </si>
  <si>
    <t>710.217.5270</t>
  </si>
  <si>
    <t>shane41@hooper.biz</t>
  </si>
  <si>
    <t>5EA8ba9662fFa3c</t>
  </si>
  <si>
    <t>Rowe, Delgado and Rubio</t>
  </si>
  <si>
    <t>North Roberta</t>
  </si>
  <si>
    <t>mayodamon@barr.info</t>
  </si>
  <si>
    <t>6b05EA2b0D4Bba4</t>
  </si>
  <si>
    <t>Allison-Cohen</t>
  </si>
  <si>
    <t>South Arthurborough</t>
  </si>
  <si>
    <t>354-856-1248</t>
  </si>
  <si>
    <t>alex54@colon.com</t>
  </si>
  <si>
    <t>E0DCaD3fFEB09A9</t>
  </si>
  <si>
    <t>Calhoun and Sons</t>
  </si>
  <si>
    <t>Michellebury</t>
  </si>
  <si>
    <t>+1-677-054-5112x0002</t>
  </si>
  <si>
    <t>andreszavala@castro.com</t>
  </si>
  <si>
    <t>0fcf2dCE9B6c455</t>
  </si>
  <si>
    <t>Villarreal Group</t>
  </si>
  <si>
    <t>Lake Oscarfurt</t>
  </si>
  <si>
    <t>(190)724-8940</t>
  </si>
  <si>
    <t>ybailey@white-wolf.com</t>
  </si>
  <si>
    <t>ee74dfB9deBC9bd</t>
  </si>
  <si>
    <t>Cummings, Watson and Hill</t>
  </si>
  <si>
    <t>Brownton</t>
  </si>
  <si>
    <t>boylemicheal@morrison.com</t>
  </si>
  <si>
    <t>B5a4DF53afbd3FE</t>
  </si>
  <si>
    <t>Maynard, Knight and Peck</t>
  </si>
  <si>
    <t>+1-661-232-0029x60054</t>
  </si>
  <si>
    <t>mitchelljoseph@cohen.com</t>
  </si>
  <si>
    <t>EeDF7F5EFD15f7A</t>
  </si>
  <si>
    <t>Hatfield-Bowman</t>
  </si>
  <si>
    <t>290.642.5436x7796</t>
  </si>
  <si>
    <t>ucarson@rivers.com</t>
  </si>
  <si>
    <t>48F1A4Bd49abfA4</t>
  </si>
  <si>
    <t>Serrano LLC</t>
  </si>
  <si>
    <t>Marissafort</t>
  </si>
  <si>
    <t>001-641-666-6477</t>
  </si>
  <si>
    <t>ykane@carpenter-grimes.com</t>
  </si>
  <si>
    <t>a5b4D563dcddAEa</t>
  </si>
  <si>
    <t>Walton, Frost and Hunter</t>
  </si>
  <si>
    <t>Johnathanchester</t>
  </si>
  <si>
    <t>927.933.9786</t>
  </si>
  <si>
    <t>rickholt@pena.com</t>
  </si>
  <si>
    <t>DC47c79b3FF93C4</t>
  </si>
  <si>
    <t>Sosa-Sanchez</t>
  </si>
  <si>
    <t>Lindseymouth</t>
  </si>
  <si>
    <t>ryan80@fox.com</t>
  </si>
  <si>
    <t>efE94dAB1adF0AA</t>
  </si>
  <si>
    <t>Arroyo, Rowland and Goodman</t>
  </si>
  <si>
    <t>Jordanside</t>
  </si>
  <si>
    <t>842.793.7114x4518</t>
  </si>
  <si>
    <t>crice@mora.com</t>
  </si>
  <si>
    <t>011Fd5CFcf9A05f</t>
  </si>
  <si>
    <t>Hodges, Kaufman and Logan</t>
  </si>
  <si>
    <t>Josephfort</t>
  </si>
  <si>
    <t>286.221.8420x034</t>
  </si>
  <si>
    <t>javiermarsh@porter.com</t>
  </si>
  <si>
    <t>56CBAE374fF1Fe2</t>
  </si>
  <si>
    <t>Benitez, Kim and Harvey</t>
  </si>
  <si>
    <t>East Eileenview</t>
  </si>
  <si>
    <t>001-961-776-3313x384</t>
  </si>
  <si>
    <t>tpham@downs.com</t>
  </si>
  <si>
    <t>04d5b4aa097ED87</t>
  </si>
  <si>
    <t>Montes, Bird and Ellis</t>
  </si>
  <si>
    <t>New Kimberlyside</t>
  </si>
  <si>
    <t>837.754.5092</t>
  </si>
  <si>
    <t>breese@frank.com</t>
  </si>
  <si>
    <t>c1204d27800378B</t>
  </si>
  <si>
    <t>Marquez Inc</t>
  </si>
  <si>
    <t>Shermanhaven</t>
  </si>
  <si>
    <t>094.596.6730x681</t>
  </si>
  <si>
    <t>vcarson@nelson-schmidt.com</t>
  </si>
  <si>
    <t>f0DAF3e0CCD0f1C</t>
  </si>
  <si>
    <t>Cuevas Ltd</t>
  </si>
  <si>
    <t>East Jerome</t>
  </si>
  <si>
    <t>+1-301-827-0954x2343</t>
  </si>
  <si>
    <t>cruzcory@romero.com</t>
  </si>
  <si>
    <t>d40c9828C71Ba14</t>
  </si>
  <si>
    <t>Acevedo Inc</t>
  </si>
  <si>
    <t>Stevenberg</t>
  </si>
  <si>
    <t>+1-940-136-4477x5736</t>
  </si>
  <si>
    <t>dmolina@daniel-galloway.info</t>
  </si>
  <si>
    <t>dD48fEb68fAf9BA</t>
  </si>
  <si>
    <t>Dennis-Pena</t>
  </si>
  <si>
    <t>Mcleantown</t>
  </si>
  <si>
    <t>+1-118-938-8437x06247</t>
  </si>
  <si>
    <t>yvette29@santana-solomon.com</t>
  </si>
  <si>
    <t>2c8b0b037Fc6b43</t>
  </si>
  <si>
    <t>Hanna-Short</t>
  </si>
  <si>
    <t>Lake Veronicatown</t>
  </si>
  <si>
    <t>226-137-1386x41879</t>
  </si>
  <si>
    <t>jerryberg@velez.com</t>
  </si>
  <si>
    <t>dB5776CbACAB33D</t>
  </si>
  <si>
    <t>Torres, Mcfarland and Matthews</t>
  </si>
  <si>
    <t>New Stanley</t>
  </si>
  <si>
    <t>+1-220-769-5873x39162</t>
  </si>
  <si>
    <t>nicolasmelton@bowers.info</t>
  </si>
  <si>
    <t>16e0CbCdFcaB8D2</t>
  </si>
  <si>
    <t>Porter Ltd</t>
  </si>
  <si>
    <t>East Heatherton</t>
  </si>
  <si>
    <t>900.754.1904</t>
  </si>
  <si>
    <t>fbender@steele.com</t>
  </si>
  <si>
    <t>dAccaA95A27293c</t>
  </si>
  <si>
    <t>Potter, Potter and Meza</t>
  </si>
  <si>
    <t>South Kylie</t>
  </si>
  <si>
    <t>998.274.4472x1843</t>
  </si>
  <si>
    <t>lromero@drake.com</t>
  </si>
  <si>
    <t>AFC3f9aFEb7f2BE</t>
  </si>
  <si>
    <t>Maldonado, Brewer and Hobbs</t>
  </si>
  <si>
    <t>Lake Katrinabury</t>
  </si>
  <si>
    <t>960-435-4529x48015</t>
  </si>
  <si>
    <t>sheliaruiz@simpson-anthony.info</t>
  </si>
  <si>
    <t>ed2B4beDCD098ba</t>
  </si>
  <si>
    <t>Price Ltd</t>
  </si>
  <si>
    <t>Katiestad</t>
  </si>
  <si>
    <t>007-005-6213x2785</t>
  </si>
  <si>
    <t>elijahcasey@butler-elliott.org</t>
  </si>
  <si>
    <t>Bdc130908DeafC1</t>
  </si>
  <si>
    <t>Simpson, Stuart and Rosario</t>
  </si>
  <si>
    <t>037-252-7105x0107</t>
  </si>
  <si>
    <t>claudiawoodard@warner.com</t>
  </si>
  <si>
    <t>eAF3e0D500E11BC</t>
  </si>
  <si>
    <t>Warner-Moreno</t>
  </si>
  <si>
    <t>Mirandaburgh</t>
  </si>
  <si>
    <t>(916)783-4149</t>
  </si>
  <si>
    <t>wallacefernando@olsen.biz</t>
  </si>
  <si>
    <t>ab50DA0C7C7a33c</t>
  </si>
  <si>
    <t>Page-Crane</t>
  </si>
  <si>
    <t>East Candice</t>
  </si>
  <si>
    <t>078.055.0781x19260</t>
  </si>
  <si>
    <t>millerwarren@richmond.com</t>
  </si>
  <si>
    <t>8944cedf6e311B2</t>
  </si>
  <si>
    <t>Cook, Barajas and Duncan</t>
  </si>
  <si>
    <t>Hickmanhaven</t>
  </si>
  <si>
    <t>(012)307-7238</t>
  </si>
  <si>
    <t>clinebridget@velez-rivera.com</t>
  </si>
  <si>
    <t>cCffAC2beBC5adF</t>
  </si>
  <si>
    <t>Trujillo, Sanford and Reynolds</t>
  </si>
  <si>
    <t>Raymondville</t>
  </si>
  <si>
    <t>323-329-8940x08589</t>
  </si>
  <si>
    <t>snowjake@hoffman.net</t>
  </si>
  <si>
    <t>966de4D2371AfB0</t>
  </si>
  <si>
    <t>Adkins Inc</t>
  </si>
  <si>
    <t>Port Ray</t>
  </si>
  <si>
    <t>+1-145-060-8136x572</t>
  </si>
  <si>
    <t>chenmelissa@shannon-chavez.com</t>
  </si>
  <si>
    <t>E00A87b6bDE631b</t>
  </si>
  <si>
    <t>Guzman, English and Saunders</t>
  </si>
  <si>
    <t>195-029-4497</t>
  </si>
  <si>
    <t>alishali@larsen.net</t>
  </si>
  <si>
    <t>09aC4D0ec877e3B</t>
  </si>
  <si>
    <t>Giles, Mckinney and Fuentes</t>
  </si>
  <si>
    <t>New Brett</t>
  </si>
  <si>
    <t>001-361-152-7082x5276</t>
  </si>
  <si>
    <t>lpowers@barnes.info</t>
  </si>
  <si>
    <t>A3AeeAeaFfCcFeA</t>
  </si>
  <si>
    <t>Holloway-Atkins</t>
  </si>
  <si>
    <t>Vegaton</t>
  </si>
  <si>
    <t>martin75@vega.com</t>
  </si>
  <si>
    <t>A7e177F7a1E823b</t>
  </si>
  <si>
    <t>Pitts, Jarvis and Gillespie</t>
  </si>
  <si>
    <t>Port Rogerville</t>
  </si>
  <si>
    <t>(278)807-0382x03991</t>
  </si>
  <si>
    <t>faithbarrett@richardson.com</t>
  </si>
  <si>
    <t>4fFB9298c0cFfdB</t>
  </si>
  <si>
    <t>Victorshire</t>
  </si>
  <si>
    <t>453.388.7203</t>
  </si>
  <si>
    <t>daltonadrian@blackwell.info</t>
  </si>
  <si>
    <t>a1Adf3271aBdd04</t>
  </si>
  <si>
    <t>Sexton-Lowery</t>
  </si>
  <si>
    <t>whiteheadtaylor@grant-olsen.com</t>
  </si>
  <si>
    <t>DCA0bE4346ef397</t>
  </si>
  <si>
    <t>Ward-Buckley</t>
  </si>
  <si>
    <t>(067)479-9607</t>
  </si>
  <si>
    <t>andre08@norton-pruitt.com</t>
  </si>
  <si>
    <t>feeDB184c9bebEe</t>
  </si>
  <si>
    <t>Rocha-Fleming</t>
  </si>
  <si>
    <t>Terrychester</t>
  </si>
  <si>
    <t>900.798.5869x3194</t>
  </si>
  <si>
    <t>patrickwall@shea.com</t>
  </si>
  <si>
    <t>D7ffdaBD6d1E492</t>
  </si>
  <si>
    <t>Conley, Bolton and Lucas</t>
  </si>
  <si>
    <t>Gilbertstad</t>
  </si>
  <si>
    <t>181-662-5793</t>
  </si>
  <si>
    <t>whitney04@peters-brewer.com</t>
  </si>
  <si>
    <t>F9745b186d16B0f</t>
  </si>
  <si>
    <t>Walls, Santana and Mcintosh</t>
  </si>
  <si>
    <t>135-434-2966x481</t>
  </si>
  <si>
    <t>kelleyerika@riley.biz</t>
  </si>
  <si>
    <t>8ea18A462e6b4ED</t>
  </si>
  <si>
    <t>Sexton, Howell and Mcgee</t>
  </si>
  <si>
    <t>Wolfechester</t>
  </si>
  <si>
    <t>001-290-172-0104x623</t>
  </si>
  <si>
    <t>erincombs@haley-hubbard.net</t>
  </si>
  <si>
    <t>Fe9fDBdaDdFAeA2</t>
  </si>
  <si>
    <t>Ibarra, Mercer and Tyler</t>
  </si>
  <si>
    <t>South Francismouth</t>
  </si>
  <si>
    <t>140.450.4364</t>
  </si>
  <si>
    <t>victor89@strong-barber.com</t>
  </si>
  <si>
    <t>90292E2d00E5f6e</t>
  </si>
  <si>
    <t>Stevens, Taylor and Dorsey</t>
  </si>
  <si>
    <t>(392)017-7098x044</t>
  </si>
  <si>
    <t>grant32@taylor.com</t>
  </si>
  <si>
    <t>CcdbFd741aC2e62</t>
  </si>
  <si>
    <t>Freeman Group</t>
  </si>
  <si>
    <t>West Joycechester</t>
  </si>
  <si>
    <t>879.403.8346x81473</t>
  </si>
  <si>
    <t>charles18@turner-rubio.com</t>
  </si>
  <si>
    <t>42a21A18031AbdD</t>
  </si>
  <si>
    <t>Holt Inc</t>
  </si>
  <si>
    <t>Hatfieldbury</t>
  </si>
  <si>
    <t>hayden09@cook.biz</t>
  </si>
  <si>
    <t>bAEcc6F19079Cb2</t>
  </si>
  <si>
    <t>Rogers, Estrada and Vazquez</t>
  </si>
  <si>
    <t>Geoffreyport</t>
  </si>
  <si>
    <t>(589)257-8573</t>
  </si>
  <si>
    <t>gregory52@colon.com</t>
  </si>
  <si>
    <t>aFC5f9cBCcAa3AC</t>
  </si>
  <si>
    <t>Glover-Peters</t>
  </si>
  <si>
    <t>+1-400-227-3634x2041</t>
  </si>
  <si>
    <t>joel31@shepard.net</t>
  </si>
  <si>
    <t>363B5210b1dDeCe</t>
  </si>
  <si>
    <t>Morgan, Macdonald and Byrd</t>
  </si>
  <si>
    <t>carmenfrancis@ward-meza.net</t>
  </si>
  <si>
    <t>aD7a9cde9bA7Af5</t>
  </si>
  <si>
    <t>Mullen-Raymond</t>
  </si>
  <si>
    <t>West Jeffview</t>
  </si>
  <si>
    <t>(166)090-7435x9352</t>
  </si>
  <si>
    <t>carla18@gonzalez.info</t>
  </si>
  <si>
    <t>eec4a2FDAF1acac</t>
  </si>
  <si>
    <t>Daugherty, Morris and Cline</t>
  </si>
  <si>
    <t>Ellisbury</t>
  </si>
  <si>
    <t>+1-259-717-4441x553</t>
  </si>
  <si>
    <t>leonfox@haas.com</t>
  </si>
  <si>
    <t>0929F53A08faE52</t>
  </si>
  <si>
    <t>Leonard-Hunt</t>
  </si>
  <si>
    <t>Bobtown</t>
  </si>
  <si>
    <t>+1-302-340-3595x5894</t>
  </si>
  <si>
    <t>isaiah58@burke.com</t>
  </si>
  <si>
    <t>d775FF99778369d</t>
  </si>
  <si>
    <t>Mckay-Moore</t>
  </si>
  <si>
    <t>jsimmons@stokes-avery.info</t>
  </si>
  <si>
    <t>14D38c2Ddce1015</t>
  </si>
  <si>
    <t>718-575-7707x598</t>
  </si>
  <si>
    <t>riverslauren@hall.com</t>
  </si>
  <si>
    <t>0d067dbEd7A39eA</t>
  </si>
  <si>
    <t>Mathews and Sons</t>
  </si>
  <si>
    <t>West Collinborough</t>
  </si>
  <si>
    <t>vward@chandler.com</t>
  </si>
  <si>
    <t>bFe73752eCFfCD7</t>
  </si>
  <si>
    <t>Lutz, Hunt and Roberts</t>
  </si>
  <si>
    <t>Selenaton</t>
  </si>
  <si>
    <t>683-066-3295x668</t>
  </si>
  <si>
    <t>phernandez@yates-fischer.com</t>
  </si>
  <si>
    <t>ea43D10489F80DA</t>
  </si>
  <si>
    <t>684.709.6435</t>
  </si>
  <si>
    <t>edwardvaughan@payne.net</t>
  </si>
  <si>
    <t>9210eb9ACf637C1</t>
  </si>
  <si>
    <t>Patrick, Poole and Hull</t>
  </si>
  <si>
    <t>Higginsview</t>
  </si>
  <si>
    <t>mollyduffy@dalton-prince.biz</t>
  </si>
  <si>
    <t>F9c1B6BfadA0eF8</t>
  </si>
  <si>
    <t>Beck, Price and Rasmussen</t>
  </si>
  <si>
    <t>Kingmouth</t>
  </si>
  <si>
    <t>053-001-3462x337</t>
  </si>
  <si>
    <t>wwillis@mcclure.net</t>
  </si>
  <si>
    <t>1fDC2A0dFbAADb5</t>
  </si>
  <si>
    <t>Bean-Hinton</t>
  </si>
  <si>
    <t>Makaylabury</t>
  </si>
  <si>
    <t>(375)605-9942</t>
  </si>
  <si>
    <t>kaylareilly@robbins.net</t>
  </si>
  <si>
    <t>Bf5fdadB6eB53bf</t>
  </si>
  <si>
    <t>Huff-Mendoza</t>
  </si>
  <si>
    <t>South Elainebury</t>
  </si>
  <si>
    <t>palmerkurt@yu.info</t>
  </si>
  <si>
    <t>52860F8FF6EDC10</t>
  </si>
  <si>
    <t>Mcneil, Page and Huber</t>
  </si>
  <si>
    <t>East Sarahmouth</t>
  </si>
  <si>
    <t>(167)325-4980</t>
  </si>
  <si>
    <t>breannasaunders@hull.biz</t>
  </si>
  <si>
    <t>1dfBCfbbab0B7f7</t>
  </si>
  <si>
    <t>Carey-Acevedo</t>
  </si>
  <si>
    <t>Wesleytown</t>
  </si>
  <si>
    <t>(076)600-9054x77352</t>
  </si>
  <si>
    <t>alishablevins@bell.com</t>
  </si>
  <si>
    <t>21Ed1a10B18fcAf</t>
  </si>
  <si>
    <t>Love Ltd</t>
  </si>
  <si>
    <t>East Kristopherhaven</t>
  </si>
  <si>
    <t>+1-867-177-0293x4866</t>
  </si>
  <si>
    <t>fred52@mitchell.net</t>
  </si>
  <si>
    <t>4BED16854D39FaB</t>
  </si>
  <si>
    <t>Koch-Flores</t>
  </si>
  <si>
    <t>West Normahaven</t>
  </si>
  <si>
    <t>753-607-7391x6154</t>
  </si>
  <si>
    <t>bevans@scott.com</t>
  </si>
  <si>
    <t>cc22dDCc0163cB2</t>
  </si>
  <si>
    <t>Cline, Velasquez and Mcpherson</t>
  </si>
  <si>
    <t>Cindyshire</t>
  </si>
  <si>
    <t>(436)650-1546x379</t>
  </si>
  <si>
    <t>hectoroliver@norman.com</t>
  </si>
  <si>
    <t>479Fbf73d78f24F</t>
  </si>
  <si>
    <t>Gomez, Higgins and Short</t>
  </si>
  <si>
    <t>(682)702-0132x079</t>
  </si>
  <si>
    <t>arose@noble.biz</t>
  </si>
  <si>
    <t>54Be82FddFdACB1</t>
  </si>
  <si>
    <t>Morrow, Sellers and Foster</t>
  </si>
  <si>
    <t>South Darren</t>
  </si>
  <si>
    <t>+1-937-832-0469x8399</t>
  </si>
  <si>
    <t>bowersglenda@cowan-koch.com</t>
  </si>
  <si>
    <t>51f787dBbddd8fD</t>
  </si>
  <si>
    <t>Howard LLC</t>
  </si>
  <si>
    <t>West Pam</t>
  </si>
  <si>
    <t>(482)230-8599x83276</t>
  </si>
  <si>
    <t>pam66@fowler.com</t>
  </si>
  <si>
    <t>D59a60fC6fAeAd5</t>
  </si>
  <si>
    <t>Ferguson and Sons</t>
  </si>
  <si>
    <t>Weaverton</t>
  </si>
  <si>
    <t>541-901-7619</t>
  </si>
  <si>
    <t>wflowers@king.com</t>
  </si>
  <si>
    <t>6F3cf4e089eFa47</t>
  </si>
  <si>
    <t>Fischer-Reeves</t>
  </si>
  <si>
    <t>Roachhaven</t>
  </si>
  <si>
    <t>001-553-112-2277x52162</t>
  </si>
  <si>
    <t>cbaird@gardner.com</t>
  </si>
  <si>
    <t>B71708bD45E5F9b</t>
  </si>
  <si>
    <t>Bates, Rodgers and Robbins</t>
  </si>
  <si>
    <t>Cantrellville</t>
  </si>
  <si>
    <t>(964)998-4331</t>
  </si>
  <si>
    <t>bbriggs@vaughn.com</t>
  </si>
  <si>
    <t>71aF6caA22164fD</t>
  </si>
  <si>
    <t>Jacobson, Lam and Trujillo</t>
  </si>
  <si>
    <t>South Christiestad</t>
  </si>
  <si>
    <t>(381)999-2056</t>
  </si>
  <si>
    <t>lambcaroline@martinez.info</t>
  </si>
  <si>
    <t>deC5f91ce4d0F1E</t>
  </si>
  <si>
    <t>Ellison, Diaz and Singh</t>
  </si>
  <si>
    <t>Lake Luismouth</t>
  </si>
  <si>
    <t>001-702-053-4577x775</t>
  </si>
  <si>
    <t>richard96@herman.com</t>
  </si>
  <si>
    <t>f2ECF9ad19EceEA</t>
  </si>
  <si>
    <t>Roberson, Ponce and Gamble</t>
  </si>
  <si>
    <t>Gainesshire</t>
  </si>
  <si>
    <t>068-926-5178x234</t>
  </si>
  <si>
    <t>lmichael@lawrence.org</t>
  </si>
  <si>
    <t>10ABa5ef6Fc48E8</t>
  </si>
  <si>
    <t>Bishop-Love</t>
  </si>
  <si>
    <t>Lydiabury</t>
  </si>
  <si>
    <t>(837)069-1719x5138</t>
  </si>
  <si>
    <t>langfrancis@edwards.net</t>
  </si>
  <si>
    <t>dC0A96048bc8F6a</t>
  </si>
  <si>
    <t>Bowen Ltd</t>
  </si>
  <si>
    <t>South Albertchester</t>
  </si>
  <si>
    <t>887.024.0829x06693</t>
  </si>
  <si>
    <t>chapmanzoe@porter-cooke.com</t>
  </si>
  <si>
    <t>75Cea3D9bacC1B6</t>
  </si>
  <si>
    <t>Pineda Ltd</t>
  </si>
  <si>
    <t>laurie38@aguirre-mcmillan.org</t>
  </si>
  <si>
    <t>c2f5Ff96cf38bCD</t>
  </si>
  <si>
    <t>Weiss Inc</t>
  </si>
  <si>
    <t>Feliciaton</t>
  </si>
  <si>
    <t>colleen09@holland-harrell.com</t>
  </si>
  <si>
    <t>C402ed3fBcdc97F</t>
  </si>
  <si>
    <t>Gross-Preston</t>
  </si>
  <si>
    <t>North Andreville</t>
  </si>
  <si>
    <t>noahspears@rubio.com</t>
  </si>
  <si>
    <t>34a85DCEA1F4792</t>
  </si>
  <si>
    <t>Shah, Wilkins and Bean</t>
  </si>
  <si>
    <t>Proctorport</t>
  </si>
  <si>
    <t>kparks@chung.org</t>
  </si>
  <si>
    <t>AADB6e12E29F6FA</t>
  </si>
  <si>
    <t>Moses Group</t>
  </si>
  <si>
    <t>Brittanyton</t>
  </si>
  <si>
    <t>408.654.9599x351</t>
  </si>
  <si>
    <t>annettedonaldson@rojas.com</t>
  </si>
  <si>
    <t>31B68C3A8c8c3Bb</t>
  </si>
  <si>
    <t>Rivera-Rivera</t>
  </si>
  <si>
    <t>New Normaland</t>
  </si>
  <si>
    <t>001-751-614-9145x35749</t>
  </si>
  <si>
    <t>jacob41@pierce-cruz.com</t>
  </si>
  <si>
    <t>0CD4DdF92bEA98C</t>
  </si>
  <si>
    <t>Massey Inc</t>
  </si>
  <si>
    <t>North Darryltown</t>
  </si>
  <si>
    <t>001-202-091-9405x83621</t>
  </si>
  <si>
    <t>kristinalvarado@merritt.com</t>
  </si>
  <si>
    <t>9A7BCcfa837a79B</t>
  </si>
  <si>
    <t>Levine, Bautista and Mercado</t>
  </si>
  <si>
    <t>New Tina</t>
  </si>
  <si>
    <t>001-972-796-7158x16142</t>
  </si>
  <si>
    <t>tpaul@stafford-roy.org</t>
  </si>
  <si>
    <t>da83EB51FaCBC8B</t>
  </si>
  <si>
    <t>Ayers, Zuniga and Lee</t>
  </si>
  <si>
    <t>Rowlandside</t>
  </si>
  <si>
    <t>860.813.2730x9964</t>
  </si>
  <si>
    <t>nicholasbradley@lutz-roman.net</t>
  </si>
  <si>
    <t>Ac50d57aB2bCbD5</t>
  </si>
  <si>
    <t>Callahan Group</t>
  </si>
  <si>
    <t>South Isaacfurt</t>
  </si>
  <si>
    <t>114.153.3688x64124</t>
  </si>
  <si>
    <t>kristamoss@shepherd.com</t>
  </si>
  <si>
    <t>2A7321Cc6E3db6C</t>
  </si>
  <si>
    <t>Kelliechester</t>
  </si>
  <si>
    <t>(621)381-9490x603</t>
  </si>
  <si>
    <t>icook@lynch.com</t>
  </si>
  <si>
    <t>c43cA8F92eaaFFF</t>
  </si>
  <si>
    <t>Spence-Velez</t>
  </si>
  <si>
    <t>Port Cristianberg</t>
  </si>
  <si>
    <t>(450)252-5085</t>
  </si>
  <si>
    <t>wilcoxsheena@figueroa.net</t>
  </si>
  <si>
    <t>18ccA3f39E22bA2</t>
  </si>
  <si>
    <t>Sheppard, Levine and Barker</t>
  </si>
  <si>
    <t>Gibbschester</t>
  </si>
  <si>
    <t>148.717.0719x846</t>
  </si>
  <si>
    <t>derekchavez@blankenship.biz</t>
  </si>
  <si>
    <t>f7c78D1a44a16f1</t>
  </si>
  <si>
    <t>Osborn, Mcgee and Austin</t>
  </si>
  <si>
    <t>Port Bryce</t>
  </si>
  <si>
    <t>001-277-847-0116</t>
  </si>
  <si>
    <t>zwelch@gutierrez.info</t>
  </si>
  <si>
    <t>dDfBAE72E41Bb91</t>
  </si>
  <si>
    <t>Cortez, Fuller and Harmon</t>
  </si>
  <si>
    <t>Mandyberg</t>
  </si>
  <si>
    <t>166.537.1349</t>
  </si>
  <si>
    <t>wyork@davila.net</t>
  </si>
  <si>
    <t>8d9AfDF5d4B5ed5</t>
  </si>
  <si>
    <t>Browning, Becker and Meyers</t>
  </si>
  <si>
    <t>902.666.8908x060</t>
  </si>
  <si>
    <t>johnskaren@parks.org</t>
  </si>
  <si>
    <t>Da1ad9A4F7AF6c6</t>
  </si>
  <si>
    <t>Cox-Shepherd</t>
  </si>
  <si>
    <t>Bonnieview</t>
  </si>
  <si>
    <t>(193)065-2728x320</t>
  </si>
  <si>
    <t>vangross@wolfe-mccarty.com</t>
  </si>
  <si>
    <t>D92F916b0bFd54c</t>
  </si>
  <si>
    <t>Marks Inc</t>
  </si>
  <si>
    <t>Jasminview</t>
  </si>
  <si>
    <t>001-054-998-5508x135</t>
  </si>
  <si>
    <t>blevinschelsea@lynch-gross.com</t>
  </si>
  <si>
    <t>4f6CEBf93ccFBBF</t>
  </si>
  <si>
    <t>Hoover-Beck</t>
  </si>
  <si>
    <t>Flowersside</t>
  </si>
  <si>
    <t>+1-410-233-2010x07601</t>
  </si>
  <si>
    <t>kowen@potter-stephenson.info</t>
  </si>
  <si>
    <t>a4492c442DcCE5b</t>
  </si>
  <si>
    <t>Salinas, Rivera and Hebert</t>
  </si>
  <si>
    <t>New Joy</t>
  </si>
  <si>
    <t>433-825-3326x8001</t>
  </si>
  <si>
    <t>amarshall@horn.com</t>
  </si>
  <si>
    <t>61BE16F85cBF99e</t>
  </si>
  <si>
    <t>Wells Group</t>
  </si>
  <si>
    <t>Breannafurt</t>
  </si>
  <si>
    <t>380-673-4235x616</t>
  </si>
  <si>
    <t>clairemooney@rasmussen.com</t>
  </si>
  <si>
    <t>decAB0399a52DeF</t>
  </si>
  <si>
    <t>Ramsey Group</t>
  </si>
  <si>
    <t>Jeffersonborough</t>
  </si>
  <si>
    <t>383.820.3967x3625</t>
  </si>
  <si>
    <t>perezjenny@rowland.biz</t>
  </si>
  <si>
    <t>26BFaaCDD60B411</t>
  </si>
  <si>
    <t>Arroyo and Sons</t>
  </si>
  <si>
    <t>West Rachel</t>
  </si>
  <si>
    <t>(224)419-6660x6970</t>
  </si>
  <si>
    <t>michellekline@escobar-leach.com</t>
  </si>
  <si>
    <t>4bC44DDBd45D087</t>
  </si>
  <si>
    <t>Leach, Delgado and Noble</t>
  </si>
  <si>
    <t>North Grantberg</t>
  </si>
  <si>
    <t>182.076.8713</t>
  </si>
  <si>
    <t>dyork@page-mcpherson.info</t>
  </si>
  <si>
    <t>6CEB79F8Be7fecd</t>
  </si>
  <si>
    <t>Nash-Davidson</t>
  </si>
  <si>
    <t>Kennedychester</t>
  </si>
  <si>
    <t>(992)726-3158x4575</t>
  </si>
  <si>
    <t>summer27@gilmore.com</t>
  </si>
  <si>
    <t>ebC4De12FAde3Ad</t>
  </si>
  <si>
    <t>Bentley, Mckee and Ford</t>
  </si>
  <si>
    <t>Olivialand</t>
  </si>
  <si>
    <t>001-536-548-7402</t>
  </si>
  <si>
    <t>mark60@beasley.org</t>
  </si>
  <si>
    <t>DA4d2afc3e5c831</t>
  </si>
  <si>
    <t>Burke Group</t>
  </si>
  <si>
    <t>Kimland</t>
  </si>
  <si>
    <t>001-103-754-3644</t>
  </si>
  <si>
    <t>allisonscott@colon.com</t>
  </si>
  <si>
    <t>e2Fd0fA55580b60</t>
  </si>
  <si>
    <t>Craig-Bright</t>
  </si>
  <si>
    <t>Port Anne</t>
  </si>
  <si>
    <t>(231)631-0649x6953</t>
  </si>
  <si>
    <t>vicki87@ramsey.biz</t>
  </si>
  <si>
    <t>9DFcfF30f9B915e</t>
  </si>
  <si>
    <t>Spence, Lara and Mora</t>
  </si>
  <si>
    <t>East Randychester</t>
  </si>
  <si>
    <t>593-726-1189</t>
  </si>
  <si>
    <t>fleach@stevens.com</t>
  </si>
  <si>
    <t>C4B93d4ec054aFe</t>
  </si>
  <si>
    <t>Shepard and Sons</t>
  </si>
  <si>
    <t>+1-065-671-4577x3102</t>
  </si>
  <si>
    <t>christie74@martinez.net</t>
  </si>
  <si>
    <t>9D41e5C65BbD2E0</t>
  </si>
  <si>
    <t>Daniel Group</t>
  </si>
  <si>
    <t>913-793-8266x34203</t>
  </si>
  <si>
    <t>joanhurst@morgan.info</t>
  </si>
  <si>
    <t>43fEa0e8ad281a1</t>
  </si>
  <si>
    <t>Navarro-Nixon</t>
  </si>
  <si>
    <t>(670)374-5978x699</t>
  </si>
  <si>
    <t>daisychen@terry.com</t>
  </si>
  <si>
    <t>c3EeEd28dB06e84</t>
  </si>
  <si>
    <t>Dariusberg</t>
  </si>
  <si>
    <t>787-941-1436x180</t>
  </si>
  <si>
    <t>audrey11@koch.com</t>
  </si>
  <si>
    <t>7aCdbE1F5d99Be6</t>
  </si>
  <si>
    <t>Cruz-Martin</t>
  </si>
  <si>
    <t>Bettystad</t>
  </si>
  <si>
    <t>(038)620-2282</t>
  </si>
  <si>
    <t>calvin21@gomez-avery.com</t>
  </si>
  <si>
    <t>c506877ba40bA2c</t>
  </si>
  <si>
    <t>Lester, Ochoa and Payne</t>
  </si>
  <si>
    <t>West Jennashire</t>
  </si>
  <si>
    <t>016-428-3804</t>
  </si>
  <si>
    <t>trevorhawkins@reynolds.net</t>
  </si>
  <si>
    <t>03AAB9c31E13E18</t>
  </si>
  <si>
    <t>Keith, Gentry and Kidd</t>
  </si>
  <si>
    <t>East Latoya</t>
  </si>
  <si>
    <t>179.965.5903x66240</t>
  </si>
  <si>
    <t>ariel27@stout.com</t>
  </si>
  <si>
    <t>eDc1236b33B5A6e</t>
  </si>
  <si>
    <t>Dudley Inc</t>
  </si>
  <si>
    <t>South Marilynview</t>
  </si>
  <si>
    <t>026.779.2356x17201</t>
  </si>
  <si>
    <t>adamprince@middleton.com</t>
  </si>
  <si>
    <t>4296df0C13e2BCE</t>
  </si>
  <si>
    <t>Meza, Fuller and Pittman</t>
  </si>
  <si>
    <t>East Kylieberg</t>
  </si>
  <si>
    <t>370.358.0435x3681</t>
  </si>
  <si>
    <t>jriley@fitzpatrick.net</t>
  </si>
  <si>
    <t>23DBb47113CD889</t>
  </si>
  <si>
    <t>Carson Inc</t>
  </si>
  <si>
    <t>Rickeyfort</t>
  </si>
  <si>
    <t>dwayne99@hogan-carter.net</t>
  </si>
  <si>
    <t>c7ffD76b4733FE2</t>
  </si>
  <si>
    <t>Henson, Barry and Malone</t>
  </si>
  <si>
    <t>Destinyside</t>
  </si>
  <si>
    <t>(484)107-1458</t>
  </si>
  <si>
    <t>zimmermanshirley@medina-zhang.org</t>
  </si>
  <si>
    <t>b19bCAF021ecE2C</t>
  </si>
  <si>
    <t>Abbott, Sampson and Huynh</t>
  </si>
  <si>
    <t>Brendanland</t>
  </si>
  <si>
    <t>751-762-9417x80561</t>
  </si>
  <si>
    <t>shelley60@ryan-rosario.com</t>
  </si>
  <si>
    <t>7d52bd7FDf7bA0E</t>
  </si>
  <si>
    <t>Finley, Crawford and Cobb</t>
  </si>
  <si>
    <t>Shahfurt</t>
  </si>
  <si>
    <t>gcrawford@avila.org</t>
  </si>
  <si>
    <t>DA5Cf694eeF22Bf</t>
  </si>
  <si>
    <t>Clark-Fernandez</t>
  </si>
  <si>
    <t>Stephensonberg</t>
  </si>
  <si>
    <t>001-465-598-1456x2712</t>
  </si>
  <si>
    <t>jenna20@chambers.org</t>
  </si>
  <si>
    <t>98F4ee7BABb2D6d</t>
  </si>
  <si>
    <t>Mays, Hale and Frye</t>
  </si>
  <si>
    <t>Lake Kendra</t>
  </si>
  <si>
    <t>670-703-5686x209</t>
  </si>
  <si>
    <t>riceisabel@rivera.net</t>
  </si>
  <si>
    <t>72B914acAFeaa00</t>
  </si>
  <si>
    <t>Vang, Schaefer and Wolf</t>
  </si>
  <si>
    <t>Petersonstad</t>
  </si>
  <si>
    <t>851-016-1308x558</t>
  </si>
  <si>
    <t>xleon@ewing.com</t>
  </si>
  <si>
    <t>8d8Ec265ba4BBDC</t>
  </si>
  <si>
    <t>Cook PLC</t>
  </si>
  <si>
    <t>New Antoniochester</t>
  </si>
  <si>
    <t>(830)506-2373x15662</t>
  </si>
  <si>
    <t>isharp@lee.com</t>
  </si>
  <si>
    <t>d2c342dc4F3cFbD</t>
  </si>
  <si>
    <t>Sexton, Goodman and Lam</t>
  </si>
  <si>
    <t>Port Biancaborough</t>
  </si>
  <si>
    <t>odonnellselena@meadows.com</t>
  </si>
  <si>
    <t>89b29bAb5c1aa2f</t>
  </si>
  <si>
    <t>Burnett, Leblanc and Keller</t>
  </si>
  <si>
    <t>North Zacharymouth</t>
  </si>
  <si>
    <t>001-385-508-1034</t>
  </si>
  <si>
    <t>toni01@beltran.com</t>
  </si>
  <si>
    <t>e9afebccEFCdDc3</t>
  </si>
  <si>
    <t>Pollard, Michael and Powell</t>
  </si>
  <si>
    <t>Port Gavinville</t>
  </si>
  <si>
    <t>001-177-689-2075x4203</t>
  </si>
  <si>
    <t>yvettewalters@arias.net</t>
  </si>
  <si>
    <t>72EdD664d0cb4d6</t>
  </si>
  <si>
    <t>French and Sons</t>
  </si>
  <si>
    <t>(067)562-2025</t>
  </si>
  <si>
    <t>ashlee96@mccormick.com</t>
  </si>
  <si>
    <t>4B58cDF6137BBfC</t>
  </si>
  <si>
    <t>Walker LLC</t>
  </si>
  <si>
    <t>Lake Kurt</t>
  </si>
  <si>
    <t>shawnmccann@ayala.org</t>
  </si>
  <si>
    <t>9e2fA9CF143e8A0</t>
  </si>
  <si>
    <t>Vaughan PLC</t>
  </si>
  <si>
    <t>Mullinsville</t>
  </si>
  <si>
    <t>(642)352-4206</t>
  </si>
  <si>
    <t>mejiajon@jefferson.net</t>
  </si>
  <si>
    <t>Bff26846aE2ceab</t>
  </si>
  <si>
    <t>Stanton, Paul and Cameron</t>
  </si>
  <si>
    <t>West Terry</t>
  </si>
  <si>
    <t>001-737-137-4822x228</t>
  </si>
  <si>
    <t>petersenterrence@charles.com</t>
  </si>
  <si>
    <t>F66039D6ED29dEa</t>
  </si>
  <si>
    <t>Wilkerson, Dunn and Carey</t>
  </si>
  <si>
    <t>Chungtown</t>
  </si>
  <si>
    <t>082.855.3128x71163</t>
  </si>
  <si>
    <t>bonnie77@anderson.org</t>
  </si>
  <si>
    <t>CF15AC9d290FB2c</t>
  </si>
  <si>
    <t>Mills-Casey</t>
  </si>
  <si>
    <t>Leviport</t>
  </si>
  <si>
    <t>001-331-082-6797</t>
  </si>
  <si>
    <t>priscilla54@mclaughlin.com</t>
  </si>
  <si>
    <t>7e15Fe803feCEFB</t>
  </si>
  <si>
    <t>Jesuschester</t>
  </si>
  <si>
    <t>(275)896-6813x56899</t>
  </si>
  <si>
    <t>arianahayes@stein.com</t>
  </si>
  <si>
    <t>AEef48aDeebF90A</t>
  </si>
  <si>
    <t>Salas-Roy</t>
  </si>
  <si>
    <t>Lake Markshire</t>
  </si>
  <si>
    <t>jean15@lam.com</t>
  </si>
  <si>
    <t>bA17Dc8eDcfF1eE</t>
  </si>
  <si>
    <t>Pineda Group</t>
  </si>
  <si>
    <t>Lake Audreyview</t>
  </si>
  <si>
    <t>287-652-3479x73903</t>
  </si>
  <si>
    <t>jzimmerman@morse.com</t>
  </si>
  <si>
    <t>69e0dF73110fbFb</t>
  </si>
  <si>
    <t>Feliciamouth</t>
  </si>
  <si>
    <t>+1-725-675-0546x5847</t>
  </si>
  <si>
    <t>hannahpalmer@molina.net</t>
  </si>
  <si>
    <t>BedfbB8AEADF1D5</t>
  </si>
  <si>
    <t>Black Ltd</t>
  </si>
  <si>
    <t>New Veronicaside</t>
  </si>
  <si>
    <t>485.570.2703</t>
  </si>
  <si>
    <t>zachary01@anderson-forbes.com</t>
  </si>
  <si>
    <t>A0ae6C4182FaDbA</t>
  </si>
  <si>
    <t>Krueger, Holt and Dawson</t>
  </si>
  <si>
    <t>606.819.3447x624</t>
  </si>
  <si>
    <t>elliottrose@lindsey.com</t>
  </si>
  <si>
    <t>87A2cCA5453e8B5</t>
  </si>
  <si>
    <t>Ayala-Solomon</t>
  </si>
  <si>
    <t>Mossborough</t>
  </si>
  <si>
    <t>+1-715-129-3040x18155</t>
  </si>
  <si>
    <t>fkidd@medina.org</t>
  </si>
  <si>
    <t>fE3defBFAfEaa69</t>
  </si>
  <si>
    <t>Galvan-Phillips</t>
  </si>
  <si>
    <t>North Evelynshire</t>
  </si>
  <si>
    <t>037-792-1649x3723</t>
  </si>
  <si>
    <t>lisa11@olsen-daugherty.com</t>
  </si>
  <si>
    <t>DCe8F3b47d47693</t>
  </si>
  <si>
    <t>Villa-Rangel</t>
  </si>
  <si>
    <t>Benjaminburgh</t>
  </si>
  <si>
    <t>(656)696-1669x7617</t>
  </si>
  <si>
    <t>gsilva@quinn.biz</t>
  </si>
  <si>
    <t>6b612C90DfF1BaB</t>
  </si>
  <si>
    <t>Cox, Macdonald and Pineda</t>
  </si>
  <si>
    <t>+1-995-411-2041x86598</t>
  </si>
  <si>
    <t>derrickbeltran@harrington-gill.biz</t>
  </si>
  <si>
    <t>9815FedB24BdaDB</t>
  </si>
  <si>
    <t>Thornton-Elliott</t>
  </si>
  <si>
    <t>North Roberto</t>
  </si>
  <si>
    <t>(752)908-2977x070</t>
  </si>
  <si>
    <t>claire53@everett.com</t>
  </si>
  <si>
    <t>63595a0c00d9cd8</t>
  </si>
  <si>
    <t>Bolton-Hendricks</t>
  </si>
  <si>
    <t>North Joanstad</t>
  </si>
  <si>
    <t>285-335-1315x27728</t>
  </si>
  <si>
    <t>kmckee@norman.com</t>
  </si>
  <si>
    <t>B0f84A20c7c0dc9</t>
  </si>
  <si>
    <t>Masseymouth</t>
  </si>
  <si>
    <t>duarteoscar@nunez.com</t>
  </si>
  <si>
    <t>f9D6e9069d6a17c</t>
  </si>
  <si>
    <t>(156)784-2167x806</t>
  </si>
  <si>
    <t>stanley30@mcfarland.com</t>
  </si>
  <si>
    <t>b0f8AfD88089ad0</t>
  </si>
  <si>
    <t>Jacquelineshire</t>
  </si>
  <si>
    <t>(126)224-1085x90218</t>
  </si>
  <si>
    <t>dbender@simpson.com</t>
  </si>
  <si>
    <t>0FCc35fFecfC168</t>
  </si>
  <si>
    <t>Flowers, Reynolds and Baxter</t>
  </si>
  <si>
    <t>Port Shane</t>
  </si>
  <si>
    <t>245-781-6649</t>
  </si>
  <si>
    <t>joshuamathews@bruce.com</t>
  </si>
  <si>
    <t>cAfa5f1A9df0a3b</t>
  </si>
  <si>
    <t>Glenn-Eaton</t>
  </si>
  <si>
    <t>Alexandrafurt</t>
  </si>
  <si>
    <t>488-680-3896x98811</t>
  </si>
  <si>
    <t>elizabethcrosby@mays-owens.com</t>
  </si>
  <si>
    <t>ec786A3A7879A48</t>
  </si>
  <si>
    <t>Hicks-Small</t>
  </si>
  <si>
    <t>South Phyllisside</t>
  </si>
  <si>
    <t>(095)032-6123x38177</t>
  </si>
  <si>
    <t>arianasandoval@shea-atkinson.info</t>
  </si>
  <si>
    <t>Acd3Cbfb0f1F9d4</t>
  </si>
  <si>
    <t>Tucker Group</t>
  </si>
  <si>
    <t>Sethborough</t>
  </si>
  <si>
    <t>+1-112-701-7709x3992</t>
  </si>
  <si>
    <t>tamara88@valentine.biz</t>
  </si>
  <si>
    <t>AE7d02ec579ace4</t>
  </si>
  <si>
    <t>Byrd-Irwin</t>
  </si>
  <si>
    <t>South Cassandrafort</t>
  </si>
  <si>
    <t>+1-964-192-9926x78222</t>
  </si>
  <si>
    <t>hurstsean@wade-preston.com</t>
  </si>
  <si>
    <t>FdFE0dfF3C3eC33</t>
  </si>
  <si>
    <t>Rosales and Sons</t>
  </si>
  <si>
    <t>Glenstad</t>
  </si>
  <si>
    <t>131.983.9899x411</t>
  </si>
  <si>
    <t>jbeltran@simon.com</t>
  </si>
  <si>
    <t>9C775CbF2Ba0A92</t>
  </si>
  <si>
    <t>Shariview</t>
  </si>
  <si>
    <t>183.720.6362</t>
  </si>
  <si>
    <t>mathew31@steele.com</t>
  </si>
  <si>
    <t>BF71CCFa5FD9e50</t>
  </si>
  <si>
    <t>Kerr Inc</t>
  </si>
  <si>
    <t>Andresborough</t>
  </si>
  <si>
    <t>319-889-9659</t>
  </si>
  <si>
    <t>dominguezholly@paul.com</t>
  </si>
  <si>
    <t>fB63ACeDA5635A5</t>
  </si>
  <si>
    <t>Montes-Lutz</t>
  </si>
  <si>
    <t>New Kerristad</t>
  </si>
  <si>
    <t>041.904.4071</t>
  </si>
  <si>
    <t>douglas08@cameron.info</t>
  </si>
  <si>
    <t>2d70c20FF2DCFe0</t>
  </si>
  <si>
    <t>Moran-Farrell</t>
  </si>
  <si>
    <t>West Mike</t>
  </si>
  <si>
    <t>001-768-908-5887x414</t>
  </si>
  <si>
    <t>rivasjames@kelley.com</t>
  </si>
  <si>
    <t>dbA5ce60ddC23BE</t>
  </si>
  <si>
    <t>Espinoza, Shah and Blanchard</t>
  </si>
  <si>
    <t>+1-230-595-4542x607</t>
  </si>
  <si>
    <t>helenrasmussen@klein-manning.com</t>
  </si>
  <si>
    <t>1AacD8d00BB4d0C</t>
  </si>
  <si>
    <t>Ray-Cantrell</t>
  </si>
  <si>
    <t>001-799-619-4368</t>
  </si>
  <si>
    <t>jeremyspence@frazier-skinner.biz</t>
  </si>
  <si>
    <t>59EED312CCA35F5</t>
  </si>
  <si>
    <t>Mccoy, Wang and Moss</t>
  </si>
  <si>
    <t>001-088-260-1755x78482</t>
  </si>
  <si>
    <t>iturner@shields.com</t>
  </si>
  <si>
    <t>6EF41fba31bfe2B</t>
  </si>
  <si>
    <t>Clements, Rasmussen and Edwards</t>
  </si>
  <si>
    <t>Port Erinstad</t>
  </si>
  <si>
    <t>pscott@oneal-riley.org</t>
  </si>
  <si>
    <t>FBCB1D2BA326bBB</t>
  </si>
  <si>
    <t>Manning-Velasquez</t>
  </si>
  <si>
    <t>West Caitlin</t>
  </si>
  <si>
    <t>mccormickstephen@pugh.com</t>
  </si>
  <si>
    <t>fE1EB65C9C70c51</t>
  </si>
  <si>
    <t>Chavez PLC</t>
  </si>
  <si>
    <t>Karinafurt</t>
  </si>
  <si>
    <t>300-384-2335x06145</t>
  </si>
  <si>
    <t>hammondnoah@bruce-kelly.org</t>
  </si>
  <si>
    <t>6B4FA73bdc2fcFD</t>
  </si>
  <si>
    <t>Hogan LLC</t>
  </si>
  <si>
    <t>South Jillianfurt</t>
  </si>
  <si>
    <t>503-201-6797</t>
  </si>
  <si>
    <t>mmeyer@saunders.com</t>
  </si>
  <si>
    <t>DAFfBd2aC85655D</t>
  </si>
  <si>
    <t>North Ronaldshire</t>
  </si>
  <si>
    <t>308-545-9982</t>
  </si>
  <si>
    <t>morselaurie@hart.org</t>
  </si>
  <si>
    <t>ea5FEBad94BDF31</t>
  </si>
  <si>
    <t>Owens PLC</t>
  </si>
  <si>
    <t>Graceview</t>
  </si>
  <si>
    <t>(840)775-9739x4361</t>
  </si>
  <si>
    <t>duffymiguel@blanchard-hebert.net</t>
  </si>
  <si>
    <t>d9aC4EefF0a36E4</t>
  </si>
  <si>
    <t>Freeman, Woods and Drake</t>
  </si>
  <si>
    <t>Cannonland</t>
  </si>
  <si>
    <t>313.864.8069</t>
  </si>
  <si>
    <t>darrenduarte@boyer-freeman.com</t>
  </si>
  <si>
    <t>4CAFa16DDD7CB98</t>
  </si>
  <si>
    <t>Franco, Burgess and Pena</t>
  </si>
  <si>
    <t>(442)457-6281x60521</t>
  </si>
  <si>
    <t>patricksandra@lang-bradford.com</t>
  </si>
  <si>
    <t>BBBC9D845b9cCf9</t>
  </si>
  <si>
    <t>West Rachaelborough</t>
  </si>
  <si>
    <t>lindsay08@wilkerson.com</t>
  </si>
  <si>
    <t>dfFE0Ad4C1D70Af</t>
  </si>
  <si>
    <t>Li-Simon</t>
  </si>
  <si>
    <t>Keyport</t>
  </si>
  <si>
    <t>(208)783-4162x65732</t>
  </si>
  <si>
    <t>chaseprince@copeland.info</t>
  </si>
  <si>
    <t>4e49bCa6aa7dfb2</t>
  </si>
  <si>
    <t>Lowery-Little</t>
  </si>
  <si>
    <t>645-610-3843</t>
  </si>
  <si>
    <t>aryan@humphrey.com</t>
  </si>
  <si>
    <t>3724f3906248BA6</t>
  </si>
  <si>
    <t>Cannon Group</t>
  </si>
  <si>
    <t>Lake Jon</t>
  </si>
  <si>
    <t>552.632.1812</t>
  </si>
  <si>
    <t>cchandler@andrews.com</t>
  </si>
  <si>
    <t>EEBdcedE0C720b1</t>
  </si>
  <si>
    <t>Mora, Davila and Ballard</t>
  </si>
  <si>
    <t>931-540-6411x2225</t>
  </si>
  <si>
    <t>savannahdowns@hood.com</t>
  </si>
  <si>
    <t>0e3998CFeAAd3Ee</t>
  </si>
  <si>
    <t>Petersen LLC</t>
  </si>
  <si>
    <t>North Emilyshire</t>
  </si>
  <si>
    <t>122.365.1847x081</t>
  </si>
  <si>
    <t>kristinepoole@huffman.org</t>
  </si>
  <si>
    <t>f0E72DEb0BA9b8B</t>
  </si>
  <si>
    <t>Ferguson-Saunders</t>
  </si>
  <si>
    <t>+1-607-943-1043x08537</t>
  </si>
  <si>
    <t>jennifer32@pearson.net</t>
  </si>
  <si>
    <t>FFefCdCB4F8Bc2B</t>
  </si>
  <si>
    <t>Farley, Dunlap and Sawyer</t>
  </si>
  <si>
    <t>Penafort</t>
  </si>
  <si>
    <t>872-803-1692x21963</t>
  </si>
  <si>
    <t>coreydickson@escobar.com</t>
  </si>
  <si>
    <t>B2BefAc0fD883Ae</t>
  </si>
  <si>
    <t>Castro LLC</t>
  </si>
  <si>
    <t>Haaschester</t>
  </si>
  <si>
    <t>940-157-2185</t>
  </si>
  <si>
    <t>blakebruce@lozano-chandler.org</t>
  </si>
  <si>
    <t>Fd4Df2BBDD6c0Ac</t>
  </si>
  <si>
    <t>Montgomery-Kirk</t>
  </si>
  <si>
    <t>South Erica</t>
  </si>
  <si>
    <t>(468)209-9454x9145</t>
  </si>
  <si>
    <t>juarezkirsten@morrison.com</t>
  </si>
  <si>
    <t>0caDf60cC2fD25f</t>
  </si>
  <si>
    <t>Strickland LLC</t>
  </si>
  <si>
    <t>Latashaberg</t>
  </si>
  <si>
    <t>brittanygray@kidd.biz</t>
  </si>
  <si>
    <t>34F05a988E1cfC6</t>
  </si>
  <si>
    <t>South Selenaside</t>
  </si>
  <si>
    <t>(402)045-4960</t>
  </si>
  <si>
    <t>bushdarlene@ali-lowery.org</t>
  </si>
  <si>
    <t>81EcdBEd03Bda27</t>
  </si>
  <si>
    <t>Solomon-Mcmillan</t>
  </si>
  <si>
    <t>nblanchard@holmes-lucero.com</t>
  </si>
  <si>
    <t>d2433acAE69c869</t>
  </si>
  <si>
    <t>Branch LLC</t>
  </si>
  <si>
    <t>New Leon</t>
  </si>
  <si>
    <t>carlastewart@merritt-mays.info</t>
  </si>
  <si>
    <t>739D75F20206Ac6</t>
  </si>
  <si>
    <t>Greer, Waller and Nicholson</t>
  </si>
  <si>
    <t>North Cynthiaville</t>
  </si>
  <si>
    <t>418.143.8935</t>
  </si>
  <si>
    <t>ystafford@lutz.net</t>
  </si>
  <si>
    <t>443cDaA2Da0Df0B</t>
  </si>
  <si>
    <t>Cobb-Gross</t>
  </si>
  <si>
    <t>Port Kristinastad</t>
  </si>
  <si>
    <t>(509)184-5112</t>
  </si>
  <si>
    <t>jackson88@crawford.com</t>
  </si>
  <si>
    <t>7a45D52E0cD8Bc5</t>
  </si>
  <si>
    <t>990-240-7538x299</t>
  </si>
  <si>
    <t>rpennington@gross-norman.info</t>
  </si>
  <si>
    <t>aAc24D7D5AbdBc8</t>
  </si>
  <si>
    <t>Kennedy, Lam and Reynolds</t>
  </si>
  <si>
    <t>Andrademouth</t>
  </si>
  <si>
    <t>001-990-231-3794x7129</t>
  </si>
  <si>
    <t>novakdominique@gould.com</t>
  </si>
  <si>
    <t>deA84F5D1aB4aFa</t>
  </si>
  <si>
    <t>Alvarez, Lee and Ali</t>
  </si>
  <si>
    <t>South Annettemouth</t>
  </si>
  <si>
    <t>(867)792-3073</t>
  </si>
  <si>
    <t>lgibson@carpenter.com</t>
  </si>
  <si>
    <t>24991d88D469BFC</t>
  </si>
  <si>
    <t>Barr-Sawyer</t>
  </si>
  <si>
    <t>West Autumnberg</t>
  </si>
  <si>
    <t>001-656-756-6618</t>
  </si>
  <si>
    <t>nicole66@graham-burnett.org</t>
  </si>
  <si>
    <t>55Ef2BcDaAEDCC5</t>
  </si>
  <si>
    <t>Leonport</t>
  </si>
  <si>
    <t>(431)863-8882x521</t>
  </si>
  <si>
    <t>roblesselena@huber-arroyo.com</t>
  </si>
  <si>
    <t>Afacf0b8cDA0384</t>
  </si>
  <si>
    <t>Powers Inc</t>
  </si>
  <si>
    <t>East Shawnside</t>
  </si>
  <si>
    <t>(801)350-1785x93724</t>
  </si>
  <si>
    <t>jackrobinson@arias.info</t>
  </si>
  <si>
    <t>d4Ce0a6E46CD3Ae</t>
  </si>
  <si>
    <t>Chaney, Wong and Ali</t>
  </si>
  <si>
    <t>(780)279-0323</t>
  </si>
  <si>
    <t>englishjose@oconnell.org</t>
  </si>
  <si>
    <t>b5fceAA9bdFa8ed</t>
  </si>
  <si>
    <t>Arias Group</t>
  </si>
  <si>
    <t>Ginaborough</t>
  </si>
  <si>
    <t>piercecharlotte@oliver-clayton.com</t>
  </si>
  <si>
    <t>A1FBac2dDdA8F4C</t>
  </si>
  <si>
    <t>Domingueztown</t>
  </si>
  <si>
    <t>852-554-2833</t>
  </si>
  <si>
    <t>pkline@morris-francis.org</t>
  </si>
  <si>
    <t>b1D5F0D054F65E8</t>
  </si>
  <si>
    <t>Bernard Group</t>
  </si>
  <si>
    <t>Chelseyville</t>
  </si>
  <si>
    <t>(820)895-5438x87752</t>
  </si>
  <si>
    <t>zavalajaclyn@summers-trujillo.com</t>
  </si>
  <si>
    <t>3Ede0A8B4B9bDdb</t>
  </si>
  <si>
    <t>Sparks and Sons</t>
  </si>
  <si>
    <t>Port Rogermouth</t>
  </si>
  <si>
    <t>cvalenzuela@stafford.com</t>
  </si>
  <si>
    <t>E520ccbAd7CB37F</t>
  </si>
  <si>
    <t>Stanton-Gray</t>
  </si>
  <si>
    <t>Vanceview</t>
  </si>
  <si>
    <t>319.562.0897x11594</t>
  </si>
  <si>
    <t>velezalvin@hancock.com</t>
  </si>
  <si>
    <t>cfDF24BE81fE1F0</t>
  </si>
  <si>
    <t>Heath-Macias</t>
  </si>
  <si>
    <t>South Lynnburgh</t>
  </si>
  <si>
    <t>ana45@roth.com</t>
  </si>
  <si>
    <t>aF38bb62D8B04b4</t>
  </si>
  <si>
    <t>Vega-Pearson</t>
  </si>
  <si>
    <t>(854)495-4634</t>
  </si>
  <si>
    <t>michael64@goodman.com</t>
  </si>
  <si>
    <t>cDAe2508Df4Da9f</t>
  </si>
  <si>
    <t>Larsen, Moon and Burton</t>
  </si>
  <si>
    <t>North Ernest</t>
  </si>
  <si>
    <t>149-890-7192x26129</t>
  </si>
  <si>
    <t>kristy93@costa-vazquez.com</t>
  </si>
  <si>
    <t>18BDa0cbd688df8</t>
  </si>
  <si>
    <t>Castillo-Cooper</t>
  </si>
  <si>
    <t>East Kendra</t>
  </si>
  <si>
    <t>950-643-4471x657</t>
  </si>
  <si>
    <t>thompsonfelicia@gibbs.net</t>
  </si>
  <si>
    <t>bcE3Fbe7cfAfaFa</t>
  </si>
  <si>
    <t>North Olivia</t>
  </si>
  <si>
    <t>(279)295-1295</t>
  </si>
  <si>
    <t>dillon37@cruz-rosales.info</t>
  </si>
  <si>
    <t>4fb1ff44b8dC5cd</t>
  </si>
  <si>
    <t>Bowen-Maldonado</t>
  </si>
  <si>
    <t>Mullenmouth</t>
  </si>
  <si>
    <t>198.338.2994</t>
  </si>
  <si>
    <t>yyates@delacruz.net</t>
  </si>
  <si>
    <t>2c7B67f6C0f5c67</t>
  </si>
  <si>
    <t>Murphy-Estrada</t>
  </si>
  <si>
    <t>Rowlandchester</t>
  </si>
  <si>
    <t>001-228-286-0841</t>
  </si>
  <si>
    <t>ritaanderson@cain.com</t>
  </si>
  <si>
    <t>18beD7B01DaFFD1</t>
  </si>
  <si>
    <t>Moran, Hendrix and Porter</t>
  </si>
  <si>
    <t>Staceyside</t>
  </si>
  <si>
    <t>(861)422-2092</t>
  </si>
  <si>
    <t>ypoole@ruiz.com</t>
  </si>
  <si>
    <t>c85b65C3cFC5472</t>
  </si>
  <si>
    <t>Cox Inc</t>
  </si>
  <si>
    <t>018-024-1129x20775</t>
  </si>
  <si>
    <t>martinjimenez@osborne-lowery.com</t>
  </si>
  <si>
    <t>9C27Ef395A5B3Fa</t>
  </si>
  <si>
    <t>Oneal, Archer and Castro</t>
  </si>
  <si>
    <t>635.675.3935x40355</t>
  </si>
  <si>
    <t>craigwebster@patrick.com</t>
  </si>
  <si>
    <t>5Bcbdf9C20C3fac</t>
  </si>
  <si>
    <t>Conrad, Le and Marshall</t>
  </si>
  <si>
    <t>Andrestown</t>
  </si>
  <si>
    <t>001-217-453-0016x3559</t>
  </si>
  <si>
    <t>kurtchavez@mann.org</t>
  </si>
  <si>
    <t>210da3EeaceDb3c</t>
  </si>
  <si>
    <t>Santos, Salinas and Kennedy</t>
  </si>
  <si>
    <t>New Virginia</t>
  </si>
  <si>
    <t>413.682.9038</t>
  </si>
  <si>
    <t>georgegail@hopkins-moreno.com</t>
  </si>
  <si>
    <t>B80dEC9Ae1CB6dC</t>
  </si>
  <si>
    <t>Drake-Cantu</t>
  </si>
  <si>
    <t>379-317-7415x94693</t>
  </si>
  <si>
    <t>ybates@schneider.com</t>
  </si>
  <si>
    <t>b42d695aFA8Ebd6</t>
  </si>
  <si>
    <t>Castillo-Larson</t>
  </si>
  <si>
    <t>Helenshire</t>
  </si>
  <si>
    <t>001-051-148-2157x339</t>
  </si>
  <si>
    <t>shannonbenjamin@sanders-payne.com</t>
  </si>
  <si>
    <t>bF4e8A45B33A1fb</t>
  </si>
  <si>
    <t>Mccarthy, Chapman and Estrada</t>
  </si>
  <si>
    <t>Rickybury</t>
  </si>
  <si>
    <t>(081)008-4992x84631</t>
  </si>
  <si>
    <t>blakegillespie@ashley-mccall.com</t>
  </si>
  <si>
    <t>F5d03148eb09e8C</t>
  </si>
  <si>
    <t>New Nicholas</t>
  </si>
  <si>
    <t>444.275.2143</t>
  </si>
  <si>
    <t>downsjorge@osborne.com</t>
  </si>
  <si>
    <t>b4f8F1D3Cb5F7cf</t>
  </si>
  <si>
    <t>Bowman, Allen and Rhodes</t>
  </si>
  <si>
    <t>North Madison</t>
  </si>
  <si>
    <t>732-028-3480x6134</t>
  </si>
  <si>
    <t>staffordnatasha@shields.net</t>
  </si>
  <si>
    <t>3f8a76c2CA8D3Dc</t>
  </si>
  <si>
    <t>Gould Ltd</t>
  </si>
  <si>
    <t>North Marthafort</t>
  </si>
  <si>
    <t>605-277-2028</t>
  </si>
  <si>
    <t>hamptonamanda@chavez-bender.com</t>
  </si>
  <si>
    <t>3487A48DBCEfCfC</t>
  </si>
  <si>
    <t>Skinner, Perez and May</t>
  </si>
  <si>
    <t>Summersberg</t>
  </si>
  <si>
    <t>(192)993-8692x35970</t>
  </si>
  <si>
    <t>vincentkrause@fischer-brandt.com</t>
  </si>
  <si>
    <t>FF406cbcD8faB53</t>
  </si>
  <si>
    <t>Holden Ltd</t>
  </si>
  <si>
    <t>West Natashaport</t>
  </si>
  <si>
    <t>194.213.6205</t>
  </si>
  <si>
    <t>qparsons@ray-flynn.com</t>
  </si>
  <si>
    <t>476207e6dEc241F</t>
  </si>
  <si>
    <t>Ayers-Massey</t>
  </si>
  <si>
    <t>+1-253-115-8536x583</t>
  </si>
  <si>
    <t>fday@levine.org</t>
  </si>
  <si>
    <t>9f3793d6cDae5fc</t>
  </si>
  <si>
    <t>Leon, Ayers and Baldwin</t>
  </si>
  <si>
    <t>(615)006-4199x002</t>
  </si>
  <si>
    <t>vernonturner@murphy-holt.com</t>
  </si>
  <si>
    <t>7C4dC4b1bDeFfbc</t>
  </si>
  <si>
    <t>Parrish, Fitzgerald and Gibson</t>
  </si>
  <si>
    <t>Sydneyshire</t>
  </si>
  <si>
    <t>713.169.9384x19216</t>
  </si>
  <si>
    <t>elizabeth14@zimmerman.com</t>
  </si>
  <si>
    <t>DdcCc4670bA94AB</t>
  </si>
  <si>
    <t>Mcmahon LLC</t>
  </si>
  <si>
    <t>001-586-345-5307</t>
  </si>
  <si>
    <t>sarahkirby@holt.com</t>
  </si>
  <si>
    <t>B5BcFFDf4D903B9</t>
  </si>
  <si>
    <t>West Gina</t>
  </si>
  <si>
    <t>(047)381-5470x7055</t>
  </si>
  <si>
    <t>qsantos@ortega.net</t>
  </si>
  <si>
    <t>bCCaDdA9C688FcB</t>
  </si>
  <si>
    <t>Greer-Mata</t>
  </si>
  <si>
    <t>South Joanneton</t>
  </si>
  <si>
    <t>457-963-6670</t>
  </si>
  <si>
    <t>ashleygates@greer.com</t>
  </si>
  <si>
    <t>d9CdA8A223Bac8A</t>
  </si>
  <si>
    <t>Warner</t>
  </si>
  <si>
    <t>North Ivanport</t>
  </si>
  <si>
    <t>audreybird@davis.com</t>
  </si>
  <si>
    <t>f663eE36Dfa75db</t>
  </si>
  <si>
    <t>Robinson, Stephens and Martin</t>
  </si>
  <si>
    <t>South Melanie</t>
  </si>
  <si>
    <t>224-435-2080x813</t>
  </si>
  <si>
    <t>rhansen@franco.org</t>
  </si>
  <si>
    <t>BCE86dcc31E41Ac</t>
  </si>
  <si>
    <t>Mcintosh</t>
  </si>
  <si>
    <t>Middleton, Gibbs and Edwards</t>
  </si>
  <si>
    <t>Lake Natasha</t>
  </si>
  <si>
    <t>(367)683-7905</t>
  </si>
  <si>
    <t>diana33@barber-underwood.com</t>
  </si>
  <si>
    <t>2f52A888d5D60dc</t>
  </si>
  <si>
    <t>Atkins, Livingston and Ware</t>
  </si>
  <si>
    <t>North Leonborough</t>
  </si>
  <si>
    <t>smatthews@bowman-holden.com</t>
  </si>
  <si>
    <t>c76Ee68BAC6eA3E</t>
  </si>
  <si>
    <t>Medina and Sons</t>
  </si>
  <si>
    <t>Port Destiny</t>
  </si>
  <si>
    <t>129.571.7116</t>
  </si>
  <si>
    <t>bethanymarquez@vega.com</t>
  </si>
  <si>
    <t>5B3d4B6F6cBbA64</t>
  </si>
  <si>
    <t>Richmond-Lambert</t>
  </si>
  <si>
    <t>Krauseview</t>
  </si>
  <si>
    <t>sperez@suarez.com</t>
  </si>
  <si>
    <t>dFf0beC1aE7b2Ce</t>
  </si>
  <si>
    <t>+1-454-508-7393x587</t>
  </si>
  <si>
    <t>clintonnorris@griffin.biz</t>
  </si>
  <si>
    <t>E9D2EFd7E08f8E9</t>
  </si>
  <si>
    <t>Douglas, Young and Hamilton</t>
  </si>
  <si>
    <t>West Virginia</t>
  </si>
  <si>
    <t>misty40@dixon-ford.net</t>
  </si>
  <si>
    <t>F0DcCEdEefdcBC9</t>
  </si>
  <si>
    <t>Adkins, Sampson and Holloway</t>
  </si>
  <si>
    <t>New Lanceshire</t>
  </si>
  <si>
    <t>tbarajas@sparks-mullen.com</t>
  </si>
  <si>
    <t>EDe7ec6beEaff00</t>
  </si>
  <si>
    <t>Snow, Gilmore and Cantrell</t>
  </si>
  <si>
    <t>Gilbertfurt</t>
  </si>
  <si>
    <t>bobbyglover@ho.biz</t>
  </si>
  <si>
    <t>55e6FCbf0ed876d</t>
  </si>
  <si>
    <t>Giles-Le</t>
  </si>
  <si>
    <t>Yustad</t>
  </si>
  <si>
    <t>(293)395-2865x2251</t>
  </si>
  <si>
    <t>rhays@house.com</t>
  </si>
  <si>
    <t>FecA437C8e5496d</t>
  </si>
  <si>
    <t>Taylor-Peterson</t>
  </si>
  <si>
    <t>Rivashaven</t>
  </si>
  <si>
    <t>001-846-622-6902x84539</t>
  </si>
  <si>
    <t>ian13@wolfe-livingston.net</t>
  </si>
  <si>
    <t>CdDfBead33aE32C</t>
  </si>
  <si>
    <t>Glover, Hammond and Garner</t>
  </si>
  <si>
    <t>Rojasbury</t>
  </si>
  <si>
    <t>(262)388-6312x0382</t>
  </si>
  <si>
    <t>nyoung@osborn.net</t>
  </si>
  <si>
    <t>9Acb8bB6F39D723</t>
  </si>
  <si>
    <t>East Autumnburgh</t>
  </si>
  <si>
    <t>001-708-622-4633</t>
  </si>
  <si>
    <t>becky65@hess-stokes.com</t>
  </si>
  <si>
    <t>A6c0BaFbd38Bdce</t>
  </si>
  <si>
    <t>Harrell, Carr and Tran</t>
  </si>
  <si>
    <t>Bettyborough</t>
  </si>
  <si>
    <t>+1-560-075-2040x02447</t>
  </si>
  <si>
    <t>nparsons@hernandez.com</t>
  </si>
  <si>
    <t>Fc3f0F435f3Afc7</t>
  </si>
  <si>
    <t>Gibbs-Keller</t>
  </si>
  <si>
    <t>West Paul</t>
  </si>
  <si>
    <t>211.926.9017</t>
  </si>
  <si>
    <t>schaeferfranklin@rubio.com</t>
  </si>
  <si>
    <t>CA4c5bDd8fB6616</t>
  </si>
  <si>
    <t>Singleton, Brennan and Salazar</t>
  </si>
  <si>
    <t>East Mandyview</t>
  </si>
  <si>
    <t>001-329-199-0440x476</t>
  </si>
  <si>
    <t>zphillips@schroeder.com</t>
  </si>
  <si>
    <t>aDdbd86Ca3B910D</t>
  </si>
  <si>
    <t>Alvarado, Quinn and Mercado</t>
  </si>
  <si>
    <t>250.349.0686x32396</t>
  </si>
  <si>
    <t>vatkinson@collier-santos.info</t>
  </si>
  <si>
    <t>C1d9a7AEDDd9637</t>
  </si>
  <si>
    <t>Bryan Group</t>
  </si>
  <si>
    <t>South Alex</t>
  </si>
  <si>
    <t>(496)028-4986x1060</t>
  </si>
  <si>
    <t>nsantos@rangel.info</t>
  </si>
  <si>
    <t>0AE6a8a0e57Fafc</t>
  </si>
  <si>
    <t>Bauer Inc</t>
  </si>
  <si>
    <t>New Xaviershire</t>
  </si>
  <si>
    <t>(651)313-6899</t>
  </si>
  <si>
    <t>bford@terrell.com</t>
  </si>
  <si>
    <t>d0Cf4980dB7e9ce</t>
  </si>
  <si>
    <t>Middleton, Bowen and Herring</t>
  </si>
  <si>
    <t>Barberbury</t>
  </si>
  <si>
    <t>(228)649-9679x4756</t>
  </si>
  <si>
    <t>ryanreese@hernandez-calhoun.biz</t>
  </si>
  <si>
    <t>ffFeE0cc3b4bBb1</t>
  </si>
  <si>
    <t>Vaughn-Dickerson</t>
  </si>
  <si>
    <t>West Gregorytown</t>
  </si>
  <si>
    <t>wwalker@mcdonald.com</t>
  </si>
  <si>
    <t>BffFFed20cb0fD1</t>
  </si>
  <si>
    <t>Cantu-Wolf</t>
  </si>
  <si>
    <t>Brandyton</t>
  </si>
  <si>
    <t>+1-667-747-3352x909</t>
  </si>
  <si>
    <t>lori84@mcgee-weber.net</t>
  </si>
  <si>
    <t>475ADa35d24eaC6</t>
  </si>
  <si>
    <t>Singleton-Johns</t>
  </si>
  <si>
    <t>Meredithside</t>
  </si>
  <si>
    <t>+1-213-831-5401x075</t>
  </si>
  <si>
    <t>chaneynatasha@burnett-preston.com</t>
  </si>
  <si>
    <t>E4cAaBEe2c91cc8</t>
  </si>
  <si>
    <t>Coreyberg</t>
  </si>
  <si>
    <t>(242)993-8122x53797</t>
  </si>
  <si>
    <t>ivan16@nichols-bennett.com</t>
  </si>
  <si>
    <t>dA1edadCCE4CB8e</t>
  </si>
  <si>
    <t>Townsend, Compton and Goodwin</t>
  </si>
  <si>
    <t>North Alvinmouth</t>
  </si>
  <si>
    <t>828.617.2884x66695</t>
  </si>
  <si>
    <t>zbridges@floyd.com</t>
  </si>
  <si>
    <t>F9Ca2c184437d03</t>
  </si>
  <si>
    <t>Crosby PLC</t>
  </si>
  <si>
    <t>Skinnerburgh</t>
  </si>
  <si>
    <t>001-456-243-8798x75376</t>
  </si>
  <si>
    <t>mhays@peterson-hull.com</t>
  </si>
  <si>
    <t>ed7cf6Ac7cEfDDe</t>
  </si>
  <si>
    <t>West Mikeborough</t>
  </si>
  <si>
    <t>(796)329-3007x958</t>
  </si>
  <si>
    <t>travisayers@rojas.com</t>
  </si>
  <si>
    <t>96DD165F4Cf0E9C</t>
  </si>
  <si>
    <t>Sheppard, Goodman and Knapp</t>
  </si>
  <si>
    <t>Lake Nathaniel</t>
  </si>
  <si>
    <t>whitneyjonathan@gillespie-mcknight.com</t>
  </si>
  <si>
    <t>edCbEc43f18cEbC</t>
  </si>
  <si>
    <t>Lake Karla</t>
  </si>
  <si>
    <t>tracey71@lynch.com</t>
  </si>
  <si>
    <t>b47DF82DfcAd5db</t>
  </si>
  <si>
    <t>South Lacey</t>
  </si>
  <si>
    <t>872.965.7485x4994</t>
  </si>
  <si>
    <t>lsherman@bean.com</t>
  </si>
  <si>
    <t>3F389fdde74aaAB</t>
  </si>
  <si>
    <t>Strong and Sons</t>
  </si>
  <si>
    <t>Wangfort</t>
  </si>
  <si>
    <t>(156)793-6917x4940</t>
  </si>
  <si>
    <t>bradsolomon@bryan.org</t>
  </si>
  <si>
    <t>0F84a7Bda5645af</t>
  </si>
  <si>
    <t>Duran-Trujillo</t>
  </si>
  <si>
    <t>East Christina</t>
  </si>
  <si>
    <t>707.132.5606x11444</t>
  </si>
  <si>
    <t>zrosales@brennan-velazquez.info</t>
  </si>
  <si>
    <t>E6C47b74D34BfE3</t>
  </si>
  <si>
    <t>Fowler-Obrien</t>
  </si>
  <si>
    <t>West Sarahton</t>
  </si>
  <si>
    <t>(318)242-9807x7403</t>
  </si>
  <si>
    <t>dlucas@carson.biz</t>
  </si>
  <si>
    <t>c1b42F0Df4E14e4</t>
  </si>
  <si>
    <t>Duran, Marshall and Moreno</t>
  </si>
  <si>
    <t>Ellisfurt</t>
  </si>
  <si>
    <t>923.529.7130x5310</t>
  </si>
  <si>
    <t>shane87@mcbride-moore.com</t>
  </si>
  <si>
    <t>CdD1f122Bf4bA5a</t>
  </si>
  <si>
    <t>Rasmussen-Ingram</t>
  </si>
  <si>
    <t>727-956-1923x2621</t>
  </si>
  <si>
    <t>shane24@cantu.com</t>
  </si>
  <si>
    <t>1Bfc41A31d0aF6E</t>
  </si>
  <si>
    <t>Church, Koch and Harrington</t>
  </si>
  <si>
    <t>Marcfort</t>
  </si>
  <si>
    <t>697.664.7663x58593</t>
  </si>
  <si>
    <t>adamskarla@frazier.net</t>
  </si>
  <si>
    <t>E829eca0E1cB1bD</t>
  </si>
  <si>
    <t>Macias Group</t>
  </si>
  <si>
    <t>Esparzafurt</t>
  </si>
  <si>
    <t>092-912-6671</t>
  </si>
  <si>
    <t>douglas74@mcneil.info</t>
  </si>
  <si>
    <t>760ec91Cf5bd84b</t>
  </si>
  <si>
    <t>Hoover, Irwin and Houston</t>
  </si>
  <si>
    <t>Lake Robert</t>
  </si>
  <si>
    <t>439-899-1307x4955</t>
  </si>
  <si>
    <t>lucas33@vega-mcintosh.com</t>
  </si>
  <si>
    <t>4eeF6290293BeB0</t>
  </si>
  <si>
    <t>Cochran Inc</t>
  </si>
  <si>
    <t>Brucechester</t>
  </si>
  <si>
    <t>+1-532-920-9935x990</t>
  </si>
  <si>
    <t>qpatrick@robertson.com</t>
  </si>
  <si>
    <t>6618Cf94dEDdC37</t>
  </si>
  <si>
    <t>Moss, Case and Camacho</t>
  </si>
  <si>
    <t>Bernardstad</t>
  </si>
  <si>
    <t>071-621-4097</t>
  </si>
  <si>
    <t>tinasuarez@charles.com</t>
  </si>
  <si>
    <t>8ea1450e01bb7D9</t>
  </si>
  <si>
    <t>Dean-Love</t>
  </si>
  <si>
    <t>Brandtburgh</t>
  </si>
  <si>
    <t>dmercado@byrd.biz</t>
  </si>
  <si>
    <t>19EE920b5514dD6</t>
  </si>
  <si>
    <t>Wyatt-Mendoza</t>
  </si>
  <si>
    <t>West Dalton</t>
  </si>
  <si>
    <t>claire01@stevens.com</t>
  </si>
  <si>
    <t>3ffA651B6e94dad</t>
  </si>
  <si>
    <t>Page Ltd</t>
  </si>
  <si>
    <t>Jonathanmouth</t>
  </si>
  <si>
    <t>(485)968-8146</t>
  </si>
  <si>
    <t>derekdalton@richard.biz</t>
  </si>
  <si>
    <t>30C1d7FB333c119</t>
  </si>
  <si>
    <t>Dixon, Clements and Forbes</t>
  </si>
  <si>
    <t>+1-488-738-0205x70007</t>
  </si>
  <si>
    <t>mario69@crawford-whitaker.com</t>
  </si>
  <si>
    <t>fbDc5F2dEfEaf2A</t>
  </si>
  <si>
    <t>Snow-Gray</t>
  </si>
  <si>
    <t>(293)527-7253x73522</t>
  </si>
  <si>
    <t>unielsen@roth-branch.info</t>
  </si>
  <si>
    <t>e6136a710AcE824</t>
  </si>
  <si>
    <t>Guerra-Vega</t>
  </si>
  <si>
    <t>Shelleymouth</t>
  </si>
  <si>
    <t>ccarson@wallace-howell.com</t>
  </si>
  <si>
    <t>19A5D9Fc80c7b8b</t>
  </si>
  <si>
    <t>Finley-Bell</t>
  </si>
  <si>
    <t>South Rebekahborough</t>
  </si>
  <si>
    <t>359-218-3472</t>
  </si>
  <si>
    <t>michaela94@house.com</t>
  </si>
  <si>
    <t>87Ac651c9B8e8E2</t>
  </si>
  <si>
    <t>Meyers-Tapia</t>
  </si>
  <si>
    <t>Alvinside</t>
  </si>
  <si>
    <t>523-342-5112x369</t>
  </si>
  <si>
    <t>kaitlyn53@yates.com</t>
  </si>
  <si>
    <t>eEeeBC5f877DdF5</t>
  </si>
  <si>
    <t>Larsen Inc</t>
  </si>
  <si>
    <t>Beverlyview</t>
  </si>
  <si>
    <t>805-916-5642x04643</t>
  </si>
  <si>
    <t>thomasselena@patton.com</t>
  </si>
  <si>
    <t>fEa501c3aCD2e9F</t>
  </si>
  <si>
    <t>Port Annton</t>
  </si>
  <si>
    <t>+1-447-809-6952x1087</t>
  </si>
  <si>
    <t>douglasbradley@roach.info</t>
  </si>
  <si>
    <t>7346C2DFc1EcE72</t>
  </si>
  <si>
    <t>Abbott, Holder and Hoover</t>
  </si>
  <si>
    <t>East Michaelview</t>
  </si>
  <si>
    <t>526.236.6696</t>
  </si>
  <si>
    <t>cummingsselena@mcdonald.com</t>
  </si>
  <si>
    <t>fe9bdADcFAddcAd</t>
  </si>
  <si>
    <t>Hernandez-Caldwell</t>
  </si>
  <si>
    <t>North Cliffordborough</t>
  </si>
  <si>
    <t>george99@lynch.com</t>
  </si>
  <si>
    <t>6E2f5f6cdBBfD6E</t>
  </si>
  <si>
    <t>Evans Inc</t>
  </si>
  <si>
    <t>Ronnieshire</t>
  </si>
  <si>
    <t>924.099.7533x486</t>
  </si>
  <si>
    <t>jade57@sullivan.com</t>
  </si>
  <si>
    <t>aBF98dFd3034AEE</t>
  </si>
  <si>
    <t>Henry-Trujillo</t>
  </si>
  <si>
    <t>East Jasmineland</t>
  </si>
  <si>
    <t>(175)855-7201x53391</t>
  </si>
  <si>
    <t>wburns@chase.com</t>
  </si>
  <si>
    <t>C0ca3F3cE065dCf</t>
  </si>
  <si>
    <t>Armstrong, Cox and Proctor</t>
  </si>
  <si>
    <t>Kramerland</t>
  </si>
  <si>
    <t>001-599-527-5875</t>
  </si>
  <si>
    <t>donovankelli@kaufman.com</t>
  </si>
  <si>
    <t>F415d117DfE19e9</t>
  </si>
  <si>
    <t>Craig and Sons</t>
  </si>
  <si>
    <t>South Haley</t>
  </si>
  <si>
    <t>001-904-856-5618x255</t>
  </si>
  <si>
    <t>margaretgallagher@novak.com</t>
  </si>
  <si>
    <t>CbBA6A9AA6d2b3B</t>
  </si>
  <si>
    <t>Perry Ltd</t>
  </si>
  <si>
    <t>Lake Scottstad</t>
  </si>
  <si>
    <t>531.997.2394</t>
  </si>
  <si>
    <t>barnettparker@jimenez.com</t>
  </si>
  <si>
    <t>cc0ddAc3FBCE7D0</t>
  </si>
  <si>
    <t>Eduardofort</t>
  </si>
  <si>
    <t>057.797.6613</t>
  </si>
  <si>
    <t>luke40@holloway.info</t>
  </si>
  <si>
    <t>8C748685c6027F5</t>
  </si>
  <si>
    <t>Macias PLC</t>
  </si>
  <si>
    <t>Port Maxville</t>
  </si>
  <si>
    <t>001-554-052-4697x25951</t>
  </si>
  <si>
    <t>zpham@clayton.com</t>
  </si>
  <si>
    <t>AAE10aB2CfF0C7E</t>
  </si>
  <si>
    <t>Elliott Inc</t>
  </si>
  <si>
    <t>Debbieville</t>
  </si>
  <si>
    <t>904-535-4953x683</t>
  </si>
  <si>
    <t>mason29@manning.net</t>
  </si>
  <si>
    <t>61c7dFc2fbcEa5C</t>
  </si>
  <si>
    <t>Hickman Inc</t>
  </si>
  <si>
    <t>Richardsonside</t>
  </si>
  <si>
    <t>669-928-1307</t>
  </si>
  <si>
    <t>hurstbrittany@marquez.net</t>
  </si>
  <si>
    <t>7F95CBD0AbAE575</t>
  </si>
  <si>
    <t>Webster, Pace and Tucker</t>
  </si>
  <si>
    <t>Stephenstown</t>
  </si>
  <si>
    <t>+1-106-264-8005x481</t>
  </si>
  <si>
    <t>iwang@bray.com</t>
  </si>
  <si>
    <t>d1aCDbfCf97c12b</t>
  </si>
  <si>
    <t>Vang-Shaw</t>
  </si>
  <si>
    <t>Tuckertown</t>
  </si>
  <si>
    <t>001-856-091-2956x52587</t>
  </si>
  <si>
    <t>myu@cox.com</t>
  </si>
  <si>
    <t>3cF6a711dF78c5b</t>
  </si>
  <si>
    <t>Ferguson-Shepherd</t>
  </si>
  <si>
    <t>Mitchellchester</t>
  </si>
  <si>
    <t>001-324-805-7754x04402</t>
  </si>
  <si>
    <t>savannah50@hebert-galloway.com</t>
  </si>
  <si>
    <t>cEfF8A6eFabb142</t>
  </si>
  <si>
    <t>Mcintosh Ltd</t>
  </si>
  <si>
    <t>Lake Alishaville</t>
  </si>
  <si>
    <t>alicia91@mueller-wade.net</t>
  </si>
  <si>
    <t>76C2b8Ba59DD762</t>
  </si>
  <si>
    <t>Duffy, Villarreal and Berger</t>
  </si>
  <si>
    <t>Jaredside</t>
  </si>
  <si>
    <t>367-116-7421x80810</t>
  </si>
  <si>
    <t>hmolina@leblanc-harrington.com</t>
  </si>
  <si>
    <t>f16D0ef136bEaeC</t>
  </si>
  <si>
    <t>New Gailberg</t>
  </si>
  <si>
    <t>001-268-674-6368</t>
  </si>
  <si>
    <t>jeff90@jensen.com</t>
  </si>
  <si>
    <t>CfFCa1A289c824b</t>
  </si>
  <si>
    <t>Boone, Robertson and Morse</t>
  </si>
  <si>
    <t>Barkerberg</t>
  </si>
  <si>
    <t>810-098-4074x823</t>
  </si>
  <si>
    <t>stonebrittney@best.com</t>
  </si>
  <si>
    <t>5cfCeAC1F0fc6De</t>
  </si>
  <si>
    <t>Joanfurt</t>
  </si>
  <si>
    <t>ctapia@travis.com</t>
  </si>
  <si>
    <t>4eBB0de7Bc452fB</t>
  </si>
  <si>
    <t>Gomez-Calderon</t>
  </si>
  <si>
    <t>Bakerside</t>
  </si>
  <si>
    <t>parker07@baker.com</t>
  </si>
  <si>
    <t>83b0F8CfDB1E906</t>
  </si>
  <si>
    <t>Barajas-Gonzalez</t>
  </si>
  <si>
    <t>North Allisonside</t>
  </si>
  <si>
    <t>(142)379-4118x875</t>
  </si>
  <si>
    <t>ldavidson@glass.net</t>
  </si>
  <si>
    <t>a0FcfecCcfF0b8A</t>
  </si>
  <si>
    <t>Wood Inc</t>
  </si>
  <si>
    <t>South Ninamouth</t>
  </si>
  <si>
    <t>379-697-4994x90928</t>
  </si>
  <si>
    <t>odonnellbob@watts.net</t>
  </si>
  <si>
    <t>E8A97381Afe1EF3</t>
  </si>
  <si>
    <t>Hunt Inc</t>
  </si>
  <si>
    <t>Port Eduardo</t>
  </si>
  <si>
    <t>682-695-6846</t>
  </si>
  <si>
    <t>jaredsimon@henson.info</t>
  </si>
  <si>
    <t>fb6F888A84f87b0</t>
  </si>
  <si>
    <t>Cortez, Martin and Christensen</t>
  </si>
  <si>
    <t>170.328.3670</t>
  </si>
  <si>
    <t>jarvisalvin@bean-garcia.com</t>
  </si>
  <si>
    <t>2BDb52292Aac5fe</t>
  </si>
  <si>
    <t>Aguilar-Blair</t>
  </si>
  <si>
    <t>Swansonville</t>
  </si>
  <si>
    <t>584-654-5737</t>
  </si>
  <si>
    <t>saralara@brady.com</t>
  </si>
  <si>
    <t>f139cFFc1B6b0AD</t>
  </si>
  <si>
    <t>Barron-Mueller</t>
  </si>
  <si>
    <t>(813)408-0152x2407</t>
  </si>
  <si>
    <t>dwaynemontes@frost-delgado.com</t>
  </si>
  <si>
    <t>7E827eb3763be1c</t>
  </si>
  <si>
    <t>Wu-Hanson</t>
  </si>
  <si>
    <t>Dorisside</t>
  </si>
  <si>
    <t>001-086-005-9457</t>
  </si>
  <si>
    <t>stefanie94@chung-sawyer.com</t>
  </si>
  <si>
    <t>db3F7Bd8eA85106</t>
  </si>
  <si>
    <t>Huerta-Dillon</t>
  </si>
  <si>
    <t>North Greggbury</t>
  </si>
  <si>
    <t>+1-159-746-3842x53553</t>
  </si>
  <si>
    <t>sherrygolden@beck.com</t>
  </si>
  <si>
    <t>823CF2d5B6f8a82</t>
  </si>
  <si>
    <t>Alvarez, Hardy and Boyle</t>
  </si>
  <si>
    <t>North Dalemouth</t>
  </si>
  <si>
    <t>(580)576-4772x65826</t>
  </si>
  <si>
    <t>marissa50@howell.info</t>
  </si>
  <si>
    <t>C3Fd307ca1bAdEa</t>
  </si>
  <si>
    <t>Bird, Gamble and Mcguire</t>
  </si>
  <si>
    <t>East Maxwelltown</t>
  </si>
  <si>
    <t>(038)466-0435x48397</t>
  </si>
  <si>
    <t>nancypetty@fletcher.com</t>
  </si>
  <si>
    <t>cF7F3FFD67aCC5d</t>
  </si>
  <si>
    <t>Robles, Horton and Banks</t>
  </si>
  <si>
    <t>Tammiefort</t>
  </si>
  <si>
    <t>hickmancameron@moreno-randolph.net</t>
  </si>
  <si>
    <t>10d2A0Cf5d4E6a7</t>
  </si>
  <si>
    <t>Mclean-Armstrong</t>
  </si>
  <si>
    <t>North Glennstad</t>
  </si>
  <si>
    <t>+1-419-718-3106x2737</t>
  </si>
  <si>
    <t>toniavila@mendez-frye.org</t>
  </si>
  <si>
    <t>ed0CabEdA1e3B0e</t>
  </si>
  <si>
    <t>Beard-Ramirez</t>
  </si>
  <si>
    <t>Port Kristy</t>
  </si>
  <si>
    <t>398.079.6111x5438</t>
  </si>
  <si>
    <t>pottsricardo@sutton.biz</t>
  </si>
  <si>
    <t>f20Cac39a9bB582</t>
  </si>
  <si>
    <t>Carr, Parsons and Weaver</t>
  </si>
  <si>
    <t>West Sheena</t>
  </si>
  <si>
    <t>053.650.9093</t>
  </si>
  <si>
    <t>agilbert@abbott-patrick.org</t>
  </si>
  <si>
    <t>025d9B97DEaB5cf</t>
  </si>
  <si>
    <t>Ruiz Inc</t>
  </si>
  <si>
    <t>Marshfort</t>
  </si>
  <si>
    <t>001-697-158-3924x915</t>
  </si>
  <si>
    <t>cheyenneguerra@burke.com</t>
  </si>
  <si>
    <t>b04Baaa39CaEDf7</t>
  </si>
  <si>
    <t>Tanner, Wang and Velasquez</t>
  </si>
  <si>
    <t>Lake Noahhaven</t>
  </si>
  <si>
    <t>004-442-1871</t>
  </si>
  <si>
    <t>khubbard@yoder.org</t>
  </si>
  <si>
    <t>805Ccb6ec08EFcA</t>
  </si>
  <si>
    <t>Vaughan, Glover and Shepherd</t>
  </si>
  <si>
    <t>Mejiafort</t>
  </si>
  <si>
    <t>hwise@lowery.info</t>
  </si>
  <si>
    <t>06Fbf62135CbBF9</t>
  </si>
  <si>
    <t>Montgomery Inc</t>
  </si>
  <si>
    <t>New Ralphfort</t>
  </si>
  <si>
    <t>001-700-209-7838x110</t>
  </si>
  <si>
    <t>edward24@fischer.biz</t>
  </si>
  <si>
    <t>beeBADb0E7AF242</t>
  </si>
  <si>
    <t>Bell-Howe</t>
  </si>
  <si>
    <t>Margaretburgh</t>
  </si>
  <si>
    <t>687.498.7230</t>
  </si>
  <si>
    <t>orrmadison@mcdaniel.net</t>
  </si>
  <si>
    <t>501528E8F110CC0</t>
  </si>
  <si>
    <t>Keith PLC</t>
  </si>
  <si>
    <t>Port Stevenville</t>
  </si>
  <si>
    <t>(053)213-1171x32403</t>
  </si>
  <si>
    <t>micheal82@lynn.com</t>
  </si>
  <si>
    <t>E1cEC0f7DAD1C4e</t>
  </si>
  <si>
    <t>Stuart-Mcintyre</t>
  </si>
  <si>
    <t>Savagebury</t>
  </si>
  <si>
    <t>001-141-681-3417</t>
  </si>
  <si>
    <t>norman50@duncan-browning.com</t>
  </si>
  <si>
    <t>C86bDF64EA2D51d</t>
  </si>
  <si>
    <t>Terry-Oconnell</t>
  </si>
  <si>
    <t>Larrytown</t>
  </si>
  <si>
    <t>899.261.8169</t>
  </si>
  <si>
    <t>glasskaren@francis.net</t>
  </si>
  <si>
    <t>EBacAAA71010CD8</t>
  </si>
  <si>
    <t>Villegas, Rodgers and Andrews</t>
  </si>
  <si>
    <t>Traceyhaven</t>
  </si>
  <si>
    <t>194-080-4778</t>
  </si>
  <si>
    <t>albertmullen@soto.net</t>
  </si>
  <si>
    <t>B7Feba507CD00f5</t>
  </si>
  <si>
    <t>Walter Inc</t>
  </si>
  <si>
    <t>South Marcia</t>
  </si>
  <si>
    <t>charlotte42@rojas.com</t>
  </si>
  <si>
    <t>1addFe3dCaceD3a</t>
  </si>
  <si>
    <t>Marshall-Gaines</t>
  </si>
  <si>
    <t>West Chelsea</t>
  </si>
  <si>
    <t>001-672-895-9209x6742</t>
  </si>
  <si>
    <t>henrygill@bender.com</t>
  </si>
  <si>
    <t>EECADA00218bfFd</t>
  </si>
  <si>
    <t>Hendricks-Mccarty</t>
  </si>
  <si>
    <t>Blairside</t>
  </si>
  <si>
    <t>380-567-7639x5218</t>
  </si>
  <si>
    <t>judith29@maddox.com</t>
  </si>
  <si>
    <t>12CC251DE0d12b4</t>
  </si>
  <si>
    <t>Brock, Jimenez and Mosley</t>
  </si>
  <si>
    <t>Bellview</t>
  </si>
  <si>
    <t>(631)503-2472x99128</t>
  </si>
  <si>
    <t>maytanner@tanner.com</t>
  </si>
  <si>
    <t>C9dBA2f2e264d80</t>
  </si>
  <si>
    <t>Boyer, Bennett and Kirby</t>
  </si>
  <si>
    <t>Autumnshire</t>
  </si>
  <si>
    <t>960-570-1312x12031</t>
  </si>
  <si>
    <t>gspears@frederick.com</t>
  </si>
  <si>
    <t>2f9F0c87EEbfBd7</t>
  </si>
  <si>
    <t>Leon-Bell</t>
  </si>
  <si>
    <t>North Andrewhaven</t>
  </si>
  <si>
    <t>+1-643-748-3369x166</t>
  </si>
  <si>
    <t>morristravis@castro.com</t>
  </si>
  <si>
    <t>aB989e37Eba5fD7</t>
  </si>
  <si>
    <t>Pineda-Dudley</t>
  </si>
  <si>
    <t>001-309-095-3807</t>
  </si>
  <si>
    <t>ernest11@joyce-yang.com</t>
  </si>
  <si>
    <t>a2388FE34332e3E</t>
  </si>
  <si>
    <t>alisonmontgomery@lyons.biz</t>
  </si>
  <si>
    <t>BC8Cbf2AeD7EF0b</t>
  </si>
  <si>
    <t>Hickman-Cross</t>
  </si>
  <si>
    <t>New Kathleentown</t>
  </si>
  <si>
    <t>(055)954-9609x77967</t>
  </si>
  <si>
    <t>zamoragabrielle@forbes-barber.net</t>
  </si>
  <si>
    <t>AE3e9B1BB54acEc</t>
  </si>
  <si>
    <t>Farrellton</t>
  </si>
  <si>
    <t>094.095.1970</t>
  </si>
  <si>
    <t>juliarichardson@welch.com</t>
  </si>
  <si>
    <t>6DBC18e5EAc8Ce0</t>
  </si>
  <si>
    <t>Sparks, Snow and Gaines</t>
  </si>
  <si>
    <t>Tammieside</t>
  </si>
  <si>
    <t>(509)852-4640</t>
  </si>
  <si>
    <t>rpacheco@blanchard.info</t>
  </si>
  <si>
    <t>C6b62Ed169d0f4F</t>
  </si>
  <si>
    <t>Greene, Moon and Allen</t>
  </si>
  <si>
    <t>Duartemouth</t>
  </si>
  <si>
    <t>427-519-7457x27731</t>
  </si>
  <si>
    <t>alexandermorgan@conley-fischer.org</t>
  </si>
  <si>
    <t>EE1cAaabcfebcFa</t>
  </si>
  <si>
    <t>Gates, Beltran and Kramer</t>
  </si>
  <si>
    <t>Yorkborough</t>
  </si>
  <si>
    <t>677.394.6870x4621</t>
  </si>
  <si>
    <t>yangrickey@gilbert.com</t>
  </si>
  <si>
    <t>02E3e35DAc3354B</t>
  </si>
  <si>
    <t>Bartlett-Howell</t>
  </si>
  <si>
    <t>Sethhaven</t>
  </si>
  <si>
    <t>(054)909-5403x54225</t>
  </si>
  <si>
    <t>jeffcarter@molina.biz</t>
  </si>
  <si>
    <t>F322eAEeDeA6caC</t>
  </si>
  <si>
    <t>Armstrong and Sons</t>
  </si>
  <si>
    <t>(162)018-7142</t>
  </si>
  <si>
    <t>sylviamoody@farmer.info</t>
  </si>
  <si>
    <t>34382663A4AEaB5</t>
  </si>
  <si>
    <t>Jonesport</t>
  </si>
  <si>
    <t>004-624-7123</t>
  </si>
  <si>
    <t>ifrazier@andrews.com</t>
  </si>
  <si>
    <t>D6AF4BeB6eC02dc</t>
  </si>
  <si>
    <t>gallowayclifford@galloway.com</t>
  </si>
  <si>
    <t>e02c3911E7d7cD2</t>
  </si>
  <si>
    <t>Pugh, Simon and Hatfield</t>
  </si>
  <si>
    <t>South Mauriceton</t>
  </si>
  <si>
    <t>789.408.7831x6551</t>
  </si>
  <si>
    <t>adkinsdana@abbott.com</t>
  </si>
  <si>
    <t>f19dFaB5630ABF7</t>
  </si>
  <si>
    <t>Harmon-Roth</t>
  </si>
  <si>
    <t>West Harrytown</t>
  </si>
  <si>
    <t>910-257-6626</t>
  </si>
  <si>
    <t>edwin73@daniel-kane.net</t>
  </si>
  <si>
    <t>26c6Aae94EAEbB1</t>
  </si>
  <si>
    <t>Fitzgerald-Norman</t>
  </si>
  <si>
    <t>Meredithmouth</t>
  </si>
  <si>
    <t>691-673-5458x18626</t>
  </si>
  <si>
    <t>fguerra@raymond.info</t>
  </si>
  <si>
    <t>1De8a2d05cb2ab4</t>
  </si>
  <si>
    <t>Guerra, Montes and Pearson</t>
  </si>
  <si>
    <t>Bethshire</t>
  </si>
  <si>
    <t>250-017-6628x986</t>
  </si>
  <si>
    <t>glenn24@ward.net</t>
  </si>
  <si>
    <t>73E32fAB8DE9c5B</t>
  </si>
  <si>
    <t>Mendez, Rasmussen and Burgess</t>
  </si>
  <si>
    <t>Glendaborough</t>
  </si>
  <si>
    <t>175.859.0736</t>
  </si>
  <si>
    <t>wolfecindy@buck.com</t>
  </si>
  <si>
    <t>22fCd7A2AD9C70b</t>
  </si>
  <si>
    <t>Lawson, Murillo and Sellers</t>
  </si>
  <si>
    <t>Bernardland</t>
  </si>
  <si>
    <t>(755)283-3944x2268</t>
  </si>
  <si>
    <t>heather30@gordon-reynolds.com</t>
  </si>
  <si>
    <t>7cF3fA9AdFcde2c</t>
  </si>
  <si>
    <t>Adkins Ltd</t>
  </si>
  <si>
    <t>East Terriland</t>
  </si>
  <si>
    <t>(958)827-1468x209</t>
  </si>
  <si>
    <t>brandon82@hernandez.com</t>
  </si>
  <si>
    <t>d6e2A2cb6BA9D9C</t>
  </si>
  <si>
    <t>Hensley-Maddox</t>
  </si>
  <si>
    <t>001-498-541-5482x5780</t>
  </si>
  <si>
    <t>mollywilson@hinton.biz</t>
  </si>
  <si>
    <t>3495F76c8FfF9c9</t>
  </si>
  <si>
    <t>Reid-Gibbs</t>
  </si>
  <si>
    <t>South Nicoleland</t>
  </si>
  <si>
    <t>001-009-187-7301x49419</t>
  </si>
  <si>
    <t>timothypayne@estes-camacho.com</t>
  </si>
  <si>
    <t>D85dAFb3f840B32</t>
  </si>
  <si>
    <t>Li-Lynch</t>
  </si>
  <si>
    <t>East Heidi</t>
  </si>
  <si>
    <t>001-860-529-2500x513</t>
  </si>
  <si>
    <t>douglassalas@dougherty.info</t>
  </si>
  <si>
    <t>b9Ce9c92FdFb2eA</t>
  </si>
  <si>
    <t>Young, Swanson and Aguilar</t>
  </si>
  <si>
    <t>North Darrenville</t>
  </si>
  <si>
    <t>515-733-4945x347</t>
  </si>
  <si>
    <t>navarroemily@briggs-mcguire.com</t>
  </si>
  <si>
    <t>51B4D3DA40ECA1d</t>
  </si>
  <si>
    <t>Frost-Pugh</t>
  </si>
  <si>
    <t>South Parker</t>
  </si>
  <si>
    <t>(916)863-9176</t>
  </si>
  <si>
    <t>sloanbryan@mccarthy-ortega.com</t>
  </si>
  <si>
    <t>CcCecee5C3BbAae</t>
  </si>
  <si>
    <t>Jennings, Torres and Fry</t>
  </si>
  <si>
    <t>Charlestown</t>
  </si>
  <si>
    <t>668.181.6011</t>
  </si>
  <si>
    <t>mowens@castaneda.biz</t>
  </si>
  <si>
    <t>9A479F7D485ea5e</t>
  </si>
  <si>
    <t>Collier, Sanchez and Valencia</t>
  </si>
  <si>
    <t>North Paula</t>
  </si>
  <si>
    <t>001-947-085-1450x6338</t>
  </si>
  <si>
    <t>staffordshirley@zamora.org</t>
  </si>
  <si>
    <t>a5Cfdaf71B6c3fe</t>
  </si>
  <si>
    <t>Hendricks LLC</t>
  </si>
  <si>
    <t>Hughesfurt</t>
  </si>
  <si>
    <t>844.817.5403x29668</t>
  </si>
  <si>
    <t>wongeddie@wallace.biz</t>
  </si>
  <si>
    <t>5ab036db472aB64</t>
  </si>
  <si>
    <t>Aguirre-Hill</t>
  </si>
  <si>
    <t>Lanechester</t>
  </si>
  <si>
    <t>183-821-8581x855</t>
  </si>
  <si>
    <t>meaganmcclure@carlson.com</t>
  </si>
  <si>
    <t>BfA4101829aF6F2</t>
  </si>
  <si>
    <t>Haney-Klein</t>
  </si>
  <si>
    <t>Barajasville</t>
  </si>
  <si>
    <t>397.237.5023x50488</t>
  </si>
  <si>
    <t>piercekayla@bowen.com</t>
  </si>
  <si>
    <t>5baFCDCA40d5f45</t>
  </si>
  <si>
    <t>Barber, Wells and Compton</t>
  </si>
  <si>
    <t>Davenportfort</t>
  </si>
  <si>
    <t>668.714.7697</t>
  </si>
  <si>
    <t>briggsclayton@flores.com</t>
  </si>
  <si>
    <t>CbBc4C1ed7Ae6F6</t>
  </si>
  <si>
    <t>Cameron Group</t>
  </si>
  <si>
    <t>Dannyport</t>
  </si>
  <si>
    <t>001-754-730-6777x2479</t>
  </si>
  <si>
    <t>angelingram@snow.org</t>
  </si>
  <si>
    <t>A39b2DBd0CDBacB</t>
  </si>
  <si>
    <t>Cain Inc</t>
  </si>
  <si>
    <t>Velazquezbury</t>
  </si>
  <si>
    <t>+1-945-158-4594x8528</t>
  </si>
  <si>
    <t>bobkirk@greene.com</t>
  </si>
  <si>
    <t>02952bafBECf8ba</t>
  </si>
  <si>
    <t>Rodriguez, Ortiz and Calhoun</t>
  </si>
  <si>
    <t>North Curtis</t>
  </si>
  <si>
    <t>001-947-841-6456x8400</t>
  </si>
  <si>
    <t>ymiller@floyd-roman.com</t>
  </si>
  <si>
    <t>Ee3ebbc2B0EAE15</t>
  </si>
  <si>
    <t>New Rebeccaland</t>
  </si>
  <si>
    <t>547.660.1202x498</t>
  </si>
  <si>
    <t>stokesjoel@ryan.biz</t>
  </si>
  <si>
    <t>eFa1Fcac802AB58</t>
  </si>
  <si>
    <t>Kramerchester</t>
  </si>
  <si>
    <t>234-823-5024x4575</t>
  </si>
  <si>
    <t>tmaxwell@mosley.net</t>
  </si>
  <si>
    <t>8cC6CD209d9ff55</t>
  </si>
  <si>
    <t>Potts, Levine and Ballard</t>
  </si>
  <si>
    <t>Gilesborough</t>
  </si>
  <si>
    <t>388-354-6528x498</t>
  </si>
  <si>
    <t>bonnieneal@henderson.com</t>
  </si>
  <si>
    <t>C56dE21C712eF10</t>
  </si>
  <si>
    <t>Miles-Salas</t>
  </si>
  <si>
    <t>Wilkinsontown</t>
  </si>
  <si>
    <t>+1-813-823-9295x86008</t>
  </si>
  <si>
    <t>fmccann@ford.com</t>
  </si>
  <si>
    <t>fc4D66918AB0a4A</t>
  </si>
  <si>
    <t>Alvarez, Velazquez and Bolton</t>
  </si>
  <si>
    <t>Lake Marilynshire</t>
  </si>
  <si>
    <t>(532)804-3450x49985</t>
  </si>
  <si>
    <t>alex47@mckinney.com</t>
  </si>
  <si>
    <t>bd5d0273EcAcaE8</t>
  </si>
  <si>
    <t>George-Cordova</t>
  </si>
  <si>
    <t>Dylanbury</t>
  </si>
  <si>
    <t>825.866.6665</t>
  </si>
  <si>
    <t>lgreene@kerr.org</t>
  </si>
  <si>
    <t>FfDfEcc5FFFdA95</t>
  </si>
  <si>
    <t>Wall, Walter and Page</t>
  </si>
  <si>
    <t>Port Joel</t>
  </si>
  <si>
    <t>001-089-129-6082x036</t>
  </si>
  <si>
    <t>melanie55@kelley.biz</t>
  </si>
  <si>
    <t>77E31aee6FfE5AB</t>
  </si>
  <si>
    <t>Howard PLC</t>
  </si>
  <si>
    <t>Fieldsmouth</t>
  </si>
  <si>
    <t>(923)250-6226x441</t>
  </si>
  <si>
    <t>mathewford@irwin.com</t>
  </si>
  <si>
    <t>98abbfe7Fe5b20e</t>
  </si>
  <si>
    <t>Howe Group</t>
  </si>
  <si>
    <t>Gaybury</t>
  </si>
  <si>
    <t>758.120.7684</t>
  </si>
  <si>
    <t>carolineduran@singleton-ho.info</t>
  </si>
  <si>
    <t>BDb0a052fb1D6A2</t>
  </si>
  <si>
    <t>Lynn, Andrews and Hopkins</t>
  </si>
  <si>
    <t>South Connie</t>
  </si>
  <si>
    <t>(521)349-4414</t>
  </si>
  <si>
    <t>cameron75@montes-simmons.com</t>
  </si>
  <si>
    <t>f63ac7B26d281e9</t>
  </si>
  <si>
    <t>Breannaburgh</t>
  </si>
  <si>
    <t>+1-238-758-8654x7828</t>
  </si>
  <si>
    <t>jknight@hudson.net</t>
  </si>
  <si>
    <t>9AA4c0bbAeEadf2</t>
  </si>
  <si>
    <t>Edwardport</t>
  </si>
  <si>
    <t>+1-482-413-7046x7213</t>
  </si>
  <si>
    <t>lmcintyre@alexander.org</t>
  </si>
  <si>
    <t>8C3F3fE7AEbEa0D</t>
  </si>
  <si>
    <t>Blackwell Inc</t>
  </si>
  <si>
    <t>Nunezfort</t>
  </si>
  <si>
    <t>467-832-8678x641</t>
  </si>
  <si>
    <t>qavery@vincent.com</t>
  </si>
  <si>
    <t>4262Dcdc013a0c2</t>
  </si>
  <si>
    <t>Hurst, Patterson and Cooper</t>
  </si>
  <si>
    <t>Johnsonchester</t>
  </si>
  <si>
    <t>(258)559-7396</t>
  </si>
  <si>
    <t>sbranch@welch-santana.net</t>
  </si>
  <si>
    <t>a099Ffe1bc2ADda</t>
  </si>
  <si>
    <t>Rubio-Beck</t>
  </si>
  <si>
    <t>Lake Noah</t>
  </si>
  <si>
    <t>(036)692-3356x75342</t>
  </si>
  <si>
    <t>rebeccasutton@olsen.com</t>
  </si>
  <si>
    <t>763ED2e150f8aCC</t>
  </si>
  <si>
    <t>Dickson-Owens</t>
  </si>
  <si>
    <t>North Shariland</t>
  </si>
  <si>
    <t>662-739-0422</t>
  </si>
  <si>
    <t>francisco09@frank-mcdowell.com</t>
  </si>
  <si>
    <t>bdf56fB7bf35E9B</t>
  </si>
  <si>
    <t>Gaines Ltd</t>
  </si>
  <si>
    <t>South Robert</t>
  </si>
  <si>
    <t>764.612.4957x1933</t>
  </si>
  <si>
    <t>llambert@blevins-curtis.com</t>
  </si>
  <si>
    <t>B0B76b1dc860Ff6</t>
  </si>
  <si>
    <t>Fox, Sherman and Love</t>
  </si>
  <si>
    <t>Charleneville</t>
  </si>
  <si>
    <t>001-083-395-7832</t>
  </si>
  <si>
    <t>estark@berger-villegas.com</t>
  </si>
  <si>
    <t>1eb9a595dea4aEA</t>
  </si>
  <si>
    <t>Archerborough</t>
  </si>
  <si>
    <t>851-076-5096x37877</t>
  </si>
  <si>
    <t>darrenlewis@santiago.com</t>
  </si>
  <si>
    <t>0cD37EdED3Dff5d</t>
  </si>
  <si>
    <t>Chase-Everett</t>
  </si>
  <si>
    <t>Deanside</t>
  </si>
  <si>
    <t>(290)054-8925x4691</t>
  </si>
  <si>
    <t>cowanariel@hutchinson.com</t>
  </si>
  <si>
    <t>14cA2aCba51FD06</t>
  </si>
  <si>
    <t>Maldonado Ltd</t>
  </si>
  <si>
    <t>Elizabethtown</t>
  </si>
  <si>
    <t>(248)740-5970x66105</t>
  </si>
  <si>
    <t>danagaines@combs-glass.org</t>
  </si>
  <si>
    <t>4CfcBf68d2AAdEf</t>
  </si>
  <si>
    <t>Kelly Group</t>
  </si>
  <si>
    <t>226.973.0402x413</t>
  </si>
  <si>
    <t>greerconnor@livingston.com</t>
  </si>
  <si>
    <t>5d8d6D9D50ff6dF</t>
  </si>
  <si>
    <t>Wagner Group</t>
  </si>
  <si>
    <t>Port Gabriel</t>
  </si>
  <si>
    <t>+1-288-718-4997x736</t>
  </si>
  <si>
    <t>meaganharvey@hunt.org</t>
  </si>
  <si>
    <t>5EBEAeEAB39Fec1</t>
  </si>
  <si>
    <t>Snyder, Johnston and Long</t>
  </si>
  <si>
    <t>Dudleyton</t>
  </si>
  <si>
    <t>445-982-7269x8280</t>
  </si>
  <si>
    <t>hrojas@moreno.net</t>
  </si>
  <si>
    <t>DD0F0C7aa9eAA49</t>
  </si>
  <si>
    <t>Lowe, Fritz and Hatfield</t>
  </si>
  <si>
    <t>Lake Mckenzie</t>
  </si>
  <si>
    <t>107.771.2308</t>
  </si>
  <si>
    <t>rroberts@collins.com</t>
  </si>
  <si>
    <t>E3b1341eef400aA</t>
  </si>
  <si>
    <t>Bolton-Hale</t>
  </si>
  <si>
    <t>Dyerville</t>
  </si>
  <si>
    <t>(398)706-5415x013</t>
  </si>
  <si>
    <t>randallwesley@santana.com</t>
  </si>
  <si>
    <t>fc415E95Be291cA</t>
  </si>
  <si>
    <t>York LLC</t>
  </si>
  <si>
    <t>Lake Jacob</t>
  </si>
  <si>
    <t>+1-190-102-1796x910</t>
  </si>
  <si>
    <t>kentdarren@chen-fields.info</t>
  </si>
  <si>
    <t>aC3CC586cfEbF6B</t>
  </si>
  <si>
    <t>Cuevas-Boyer</t>
  </si>
  <si>
    <t>Lake Erikfort</t>
  </si>
  <si>
    <t>593.570.1320x32993</t>
  </si>
  <si>
    <t>anthonyfischer@yoder.info</t>
  </si>
  <si>
    <t>F56a9EfD12d5fFD</t>
  </si>
  <si>
    <t>Arias, Robertson and Bruce</t>
  </si>
  <si>
    <t>Lake Bryanmouth</t>
  </si>
  <si>
    <t>+1-575-844-7186x28361</t>
  </si>
  <si>
    <t>nicole94@chambers.net</t>
  </si>
  <si>
    <t>b5833b20B6f0FF1</t>
  </si>
  <si>
    <t>Cannon PLC</t>
  </si>
  <si>
    <t>Duaneville</t>
  </si>
  <si>
    <t>673-817-4380</t>
  </si>
  <si>
    <t>breannaburns@wright-mahoney.org</t>
  </si>
  <si>
    <t>DAeBA87Fa32A36D</t>
  </si>
  <si>
    <t>Pricemouth</t>
  </si>
  <si>
    <t>011-580-0679</t>
  </si>
  <si>
    <t>freemanmelody@gonzalez-hunt.org</t>
  </si>
  <si>
    <t>711c51B9cE48f5C</t>
  </si>
  <si>
    <t>Walter-Mccall</t>
  </si>
  <si>
    <t>North Trevorhaven</t>
  </si>
  <si>
    <t>(537)001-8265</t>
  </si>
  <si>
    <t>rollinsjulian@ritter.biz</t>
  </si>
  <si>
    <t>3C5CF71DAc453ae</t>
  </si>
  <si>
    <t>Lopez, Walls and Simmons</t>
  </si>
  <si>
    <t>Dannyborough</t>
  </si>
  <si>
    <t>251-870-8597</t>
  </si>
  <si>
    <t>julianellis@whitney-padilla.com</t>
  </si>
  <si>
    <t>DF42EfcdACF9952</t>
  </si>
  <si>
    <t>Stokes Group</t>
  </si>
  <si>
    <t>New Colebury</t>
  </si>
  <si>
    <t>920-235-9919</t>
  </si>
  <si>
    <t>bernardhowe@schultz.com</t>
  </si>
  <si>
    <t>A93fAAB6Fb4Ce96</t>
  </si>
  <si>
    <t>Walters Group</t>
  </si>
  <si>
    <t>Isabelton</t>
  </si>
  <si>
    <t>(084)061-7285x9369</t>
  </si>
  <si>
    <t>albert92@morales.biz</t>
  </si>
  <si>
    <t>36CB19cB2Dc2278</t>
  </si>
  <si>
    <t>Sparks, Trevino and Wu</t>
  </si>
  <si>
    <t>Bradbury</t>
  </si>
  <si>
    <t>414-781-2814x9906</t>
  </si>
  <si>
    <t>kfields@faulkner.com</t>
  </si>
  <si>
    <t>ac0dE575ceFEcF9</t>
  </si>
  <si>
    <t>Haley, Marsh and Anderson</t>
  </si>
  <si>
    <t>North Rogerfort</t>
  </si>
  <si>
    <t>131-188-7387x494</t>
  </si>
  <si>
    <t>dominic54@ochoa-harrington.com</t>
  </si>
  <si>
    <t>E49AE51D8b29fEA</t>
  </si>
  <si>
    <t>East Traci</t>
  </si>
  <si>
    <t>001-035-461-3753x26106</t>
  </si>
  <si>
    <t>rle@cannon.biz</t>
  </si>
  <si>
    <t>FAdFdc9CEfB33fb</t>
  </si>
  <si>
    <t>Wilson PLC</t>
  </si>
  <si>
    <t>Tonyland</t>
  </si>
  <si>
    <t>315-433-8152x064</t>
  </si>
  <si>
    <t>mallory92@payne.com</t>
  </si>
  <si>
    <t>291128A1bBDCBe5</t>
  </si>
  <si>
    <t>Brennan-Cooke</t>
  </si>
  <si>
    <t>Gordonport</t>
  </si>
  <si>
    <t>(197)423-8196x13259</t>
  </si>
  <si>
    <t>robynpeck@austin.com</t>
  </si>
  <si>
    <t>01958cCCe8aB8A8</t>
  </si>
  <si>
    <t>Raymond, Juarez and Werner</t>
  </si>
  <si>
    <t>+1-397-794-8374x7296</t>
  </si>
  <si>
    <t>michelle32@reese-marshall.com</t>
  </si>
  <si>
    <t>6c925e307a5E149</t>
  </si>
  <si>
    <t>Best-Compton</t>
  </si>
  <si>
    <t>South Elaine</t>
  </si>
  <si>
    <t>(995)906-2540x998</t>
  </si>
  <si>
    <t>brichmond@adkins.com</t>
  </si>
  <si>
    <t>FbdB4CF8A3D2396</t>
  </si>
  <si>
    <t>Green, Brennan and Coleman</t>
  </si>
  <si>
    <t>+1-877-729-1574x52997</t>
  </si>
  <si>
    <t>kdavidson@baird-schwartz.com</t>
  </si>
  <si>
    <t>d9EBD3Ddf4F83B3</t>
  </si>
  <si>
    <t>Dudley-Pope</t>
  </si>
  <si>
    <t>South Thomasborough</t>
  </si>
  <si>
    <t>(477)880-5488</t>
  </si>
  <si>
    <t>stevenstoni@madden-oconnor.biz</t>
  </si>
  <si>
    <t>C56b5c53DfF8471</t>
  </si>
  <si>
    <t>Higgins, Warren and Kemp</t>
  </si>
  <si>
    <t>West Marisa</t>
  </si>
  <si>
    <t>(555)904-9179</t>
  </si>
  <si>
    <t>terrence99@rush-goodman.com</t>
  </si>
  <si>
    <t>6ae1ebdFf7859E6</t>
  </si>
  <si>
    <t>Ramos-Flowers</t>
  </si>
  <si>
    <t>Manuelbury</t>
  </si>
  <si>
    <t>217-540-8154x59095</t>
  </si>
  <si>
    <t>tom09@small.info</t>
  </si>
  <si>
    <t>39cfaAAbFcbca34</t>
  </si>
  <si>
    <t>Vazquez, Paul and Harvey</t>
  </si>
  <si>
    <t>West Chasefurt</t>
  </si>
  <si>
    <t>001-984-254-2322x62004</t>
  </si>
  <si>
    <t>trevorhanna@hurley.biz</t>
  </si>
  <si>
    <t>94a86bCc5c456D1</t>
  </si>
  <si>
    <t>Jefferson, Todd and Dougherty</t>
  </si>
  <si>
    <t>Sullivanmouth</t>
  </si>
  <si>
    <t>776-472-9494x4135</t>
  </si>
  <si>
    <t>mitchellmendez@small.com</t>
  </si>
  <si>
    <t>9D9B2e5Be8847Df</t>
  </si>
  <si>
    <t>Allison, Goodman and Camacho</t>
  </si>
  <si>
    <t>rebekahlynch@gray.info</t>
  </si>
  <si>
    <t>EF8Def0C3F5BF68</t>
  </si>
  <si>
    <t>Haas Inc</t>
  </si>
  <si>
    <t>Christyfort</t>
  </si>
  <si>
    <t>459-657-4691</t>
  </si>
  <si>
    <t>jensenjeanette@reeves.com</t>
  </si>
  <si>
    <t>c8C0DC6B1b1cbDF</t>
  </si>
  <si>
    <t>Schneider, Mcintosh and Key</t>
  </si>
  <si>
    <t>Kellerville</t>
  </si>
  <si>
    <t>001-894-357-8906x48091</t>
  </si>
  <si>
    <t>marilynsloan@duncan.com</t>
  </si>
  <si>
    <t>6d1dB53a9ad2E25</t>
  </si>
  <si>
    <t>Davidson-Barton</t>
  </si>
  <si>
    <t>001-917-302-1382</t>
  </si>
  <si>
    <t>jay67@patel.com</t>
  </si>
  <si>
    <t>FD6Fe62ed5A02f1</t>
  </si>
  <si>
    <t>Brock Ltd</t>
  </si>
  <si>
    <t>Lake Cynthia</t>
  </si>
  <si>
    <t>001-469-809-0412x62925</t>
  </si>
  <si>
    <t>warejeff@salas.com</t>
  </si>
  <si>
    <t>4bBEcA2CDCc12Ce</t>
  </si>
  <si>
    <t>Merritt-Atkins</t>
  </si>
  <si>
    <t>Desireehaven</t>
  </si>
  <si>
    <t>+1-999-107-6131x65363</t>
  </si>
  <si>
    <t>tara21@meyers-garrison.com</t>
  </si>
  <si>
    <t>ffAcBbd4cBBF187</t>
  </si>
  <si>
    <t>Davila, Koch and Decker</t>
  </si>
  <si>
    <t>North Paulfort</t>
  </si>
  <si>
    <t>+1-812-977-3072x02292</t>
  </si>
  <si>
    <t>hutchinsonjessica@prince.biz</t>
  </si>
  <si>
    <t>8C7B9B10C7786Cf</t>
  </si>
  <si>
    <t>Copeland, Glass and Charles</t>
  </si>
  <si>
    <t>Rubiotown</t>
  </si>
  <si>
    <t>durhammarilyn@merritt.com</t>
  </si>
  <si>
    <t>9EBDc5A06dF5EAC</t>
  </si>
  <si>
    <t>Irwin Ltd</t>
  </si>
  <si>
    <t>001-243-591-3118x430</t>
  </si>
  <si>
    <t>tcowan@sutton.com</t>
  </si>
  <si>
    <t>7Cb95D11c747Ae3</t>
  </si>
  <si>
    <t>Hooper, Wilson and Peterson</t>
  </si>
  <si>
    <t>New Natashafort</t>
  </si>
  <si>
    <t>001-160-047-9031x494</t>
  </si>
  <si>
    <t>robertaduke@case.com</t>
  </si>
  <si>
    <t>811c27Cadfc7114</t>
  </si>
  <si>
    <t>Fisher, Jennings and Travis</t>
  </si>
  <si>
    <t>(116)814-8212x017</t>
  </si>
  <si>
    <t>perry27@york-burch.com</t>
  </si>
  <si>
    <t>150A8E6d3E7Bc68</t>
  </si>
  <si>
    <t>Simon-Barton</t>
  </si>
  <si>
    <t>Melvinborough</t>
  </si>
  <si>
    <t>245-548-4832x22703</t>
  </si>
  <si>
    <t>raymondsnow@cantrell.biz</t>
  </si>
  <si>
    <t>FDf385eFBfA3e1e</t>
  </si>
  <si>
    <t>Potter-Meadows</t>
  </si>
  <si>
    <t>149-765-7021x0721</t>
  </si>
  <si>
    <t>nallison@mcmillan.biz</t>
  </si>
  <si>
    <t>Beb14Bbee95FEFE</t>
  </si>
  <si>
    <t>Mcbride-Zavala</t>
  </si>
  <si>
    <t>Wallerton</t>
  </si>
  <si>
    <t>340-687-9715x989</t>
  </si>
  <si>
    <t>mezakristine@knox.org</t>
  </si>
  <si>
    <t>b7D4cE5BFd3aA6C</t>
  </si>
  <si>
    <t>Quinn PLC</t>
  </si>
  <si>
    <t>Meredithland</t>
  </si>
  <si>
    <t>517.865.7525</t>
  </si>
  <si>
    <t>fholder@cameron.net</t>
  </si>
  <si>
    <t>bd5B96bA2EeE95F</t>
  </si>
  <si>
    <t>Meyers-Dawson</t>
  </si>
  <si>
    <t>West Ashlee</t>
  </si>
  <si>
    <t>428.936.1587</t>
  </si>
  <si>
    <t>april68@henry.org</t>
  </si>
  <si>
    <t>95FfbCB8c62dFa3</t>
  </si>
  <si>
    <t>Lake Billy</t>
  </si>
  <si>
    <t>001-230-074-4025x83006</t>
  </si>
  <si>
    <t>cowanvictor@clark-jordan.info</t>
  </si>
  <si>
    <t>cED6aA1cE4d19Db</t>
  </si>
  <si>
    <t>Coleman, Holder and Cunningham</t>
  </si>
  <si>
    <t>North Garrettville</t>
  </si>
  <si>
    <t>roberta24@luna-montoya.com</t>
  </si>
  <si>
    <t>47b3F290AD653e8</t>
  </si>
  <si>
    <t>Gaines-Stephenson</t>
  </si>
  <si>
    <t>Woodsville</t>
  </si>
  <si>
    <t>001-358-557-2875</t>
  </si>
  <si>
    <t>kathrynburns@perkins.biz</t>
  </si>
  <si>
    <t>C4D9DCcDf774Db5</t>
  </si>
  <si>
    <t>May, Stanton and Goodwin</t>
  </si>
  <si>
    <t>West Emma</t>
  </si>
  <si>
    <t>001-841-325-5694</t>
  </si>
  <si>
    <t>sue20@castro.com</t>
  </si>
  <si>
    <t>97acd1e5655a58C</t>
  </si>
  <si>
    <t>Ramsey, Wilkerson and Cooper</t>
  </si>
  <si>
    <t>North Vicki</t>
  </si>
  <si>
    <t>022.253.4820x42626</t>
  </si>
  <si>
    <t>friedmansummer@burns-chen.com</t>
  </si>
  <si>
    <t>05AFD17cdA2c018</t>
  </si>
  <si>
    <t>Browning-Jenkins</t>
  </si>
  <si>
    <t>Ayersfurt</t>
  </si>
  <si>
    <t>539-298-6571x4540</t>
  </si>
  <si>
    <t>mistyritter@cross.info</t>
  </si>
  <si>
    <t>0DD78d08BBa5D6F</t>
  </si>
  <si>
    <t>Faulkner and Sons</t>
  </si>
  <si>
    <t>Micheleville</t>
  </si>
  <si>
    <t>035.234.0494</t>
  </si>
  <si>
    <t>tomjarvis@calderon.com</t>
  </si>
  <si>
    <t>DeccBc9e79228a6</t>
  </si>
  <si>
    <t>Poole, Montes and Wu</t>
  </si>
  <si>
    <t>Kellertown</t>
  </si>
  <si>
    <t>(924)262-9279x99388</t>
  </si>
  <si>
    <t>darrell55@bradley-simmons.com</t>
  </si>
  <si>
    <t>c0b8e6254F657B2</t>
  </si>
  <si>
    <t>Ray Inc</t>
  </si>
  <si>
    <t>Shawland</t>
  </si>
  <si>
    <t>231-385-7521x6416</t>
  </si>
  <si>
    <t>kelliereese@love.info</t>
  </si>
  <si>
    <t>dEDccd3De84931b</t>
  </si>
  <si>
    <t>Kane-Hanson</t>
  </si>
  <si>
    <t>West Stephentown</t>
  </si>
  <si>
    <t>001-689-491-8569x626</t>
  </si>
  <si>
    <t>mcconnellshirley@beasley-caldwell.com</t>
  </si>
  <si>
    <t>D5Ce15306dFde9b</t>
  </si>
  <si>
    <t>Downs-Boone</t>
  </si>
  <si>
    <t>Connieview</t>
  </si>
  <si>
    <t>986.831.0613x3159</t>
  </si>
  <si>
    <t>garrett72@miller.biz</t>
  </si>
  <si>
    <t>E77Db548dEB2Dac</t>
  </si>
  <si>
    <t>Richards, Baird and Keith</t>
  </si>
  <si>
    <t>927.325.7860</t>
  </si>
  <si>
    <t>karinablair@esparza.com</t>
  </si>
  <si>
    <t>CB01D1BcA55341a</t>
  </si>
  <si>
    <t>Contreras, Robles and Lara</t>
  </si>
  <si>
    <t>New Kerryside</t>
  </si>
  <si>
    <t>197.041.6321</t>
  </si>
  <si>
    <t>keymelvin@morse-ramsey.net</t>
  </si>
  <si>
    <t>09dB4fA1a47f90a</t>
  </si>
  <si>
    <t>Chung PLC</t>
  </si>
  <si>
    <t>Elizabethmouth</t>
  </si>
  <si>
    <t>323-597-9163</t>
  </si>
  <si>
    <t>dramsey@ramos.com</t>
  </si>
  <si>
    <t>EceB260BfCEFC4d</t>
  </si>
  <si>
    <t>Olson, Wiggins and Nolan</t>
  </si>
  <si>
    <t>North Sheri</t>
  </si>
  <si>
    <t>+1-143-567-7361x94046</t>
  </si>
  <si>
    <t>alicegomez@mahoney.com</t>
  </si>
  <si>
    <t>415cBaD5FCECaBf</t>
  </si>
  <si>
    <t>Hartman Group</t>
  </si>
  <si>
    <t>South Kellitown</t>
  </si>
  <si>
    <t>533-155-7888</t>
  </si>
  <si>
    <t>jenniferharmon@schultz.biz</t>
  </si>
  <si>
    <t>1dEc03AD36cb506</t>
  </si>
  <si>
    <t>Griffin Ltd</t>
  </si>
  <si>
    <t>South Monicaview</t>
  </si>
  <si>
    <t>341-250-5312</t>
  </si>
  <si>
    <t>ocox@figueroa.com</t>
  </si>
  <si>
    <t>5B8430b6B89BBfd</t>
  </si>
  <si>
    <t>Trevorfurt</t>
  </si>
  <si>
    <t>gonzalesjonathan@wyatt.net</t>
  </si>
  <si>
    <t>067404D6B83FDBa</t>
  </si>
  <si>
    <t>Boyle, Reynolds and Fowler</t>
  </si>
  <si>
    <t>Reneeside</t>
  </si>
  <si>
    <t>(822)576-6871x655</t>
  </si>
  <si>
    <t>meghanhill@huff-robertson.net</t>
  </si>
  <si>
    <t>a90f476FDf38828</t>
  </si>
  <si>
    <t>Heath-Barrera</t>
  </si>
  <si>
    <t>001-253-528-4483x6741</t>
  </si>
  <si>
    <t>reidbilly@fleming-fischer.com</t>
  </si>
  <si>
    <t>cedFD0EfcFFcab6</t>
  </si>
  <si>
    <t>Oconnell, Willis and Cortez</t>
  </si>
  <si>
    <t>Port Fredchester</t>
  </si>
  <si>
    <t>(023)214-9747x52158</t>
  </si>
  <si>
    <t>ebonyharmon@kemp.com</t>
  </si>
  <si>
    <t>AB84fCC0f4cF0eD</t>
  </si>
  <si>
    <t>Wolf-Moore</t>
  </si>
  <si>
    <t>Lake Bailey</t>
  </si>
  <si>
    <t>044-607-0584x570</t>
  </si>
  <si>
    <t>theresahickman@mclean.com</t>
  </si>
  <si>
    <t>eA21ec3eF72E62D</t>
  </si>
  <si>
    <t>Brooks Group</t>
  </si>
  <si>
    <t>Myerston</t>
  </si>
  <si>
    <t>ashleycharles@blackwell.com</t>
  </si>
  <si>
    <t>d8DEeee0fDF0B72</t>
  </si>
  <si>
    <t>Hawkins, Mathews and Gregory</t>
  </si>
  <si>
    <t>East Barry</t>
  </si>
  <si>
    <t>+1-842-072-7982x5276</t>
  </si>
  <si>
    <t>alvin35@bright-benitez.com</t>
  </si>
  <si>
    <t>0cb0ceC431291Ef</t>
  </si>
  <si>
    <t>Hunt-Acosta</t>
  </si>
  <si>
    <t>Lake Lydiabury</t>
  </si>
  <si>
    <t>835.884.1985x2582</t>
  </si>
  <si>
    <t>kylie90@berger.info</t>
  </si>
  <si>
    <t>aE59D9095B68d23</t>
  </si>
  <si>
    <t>Schroeder, Key and Meyer</t>
  </si>
  <si>
    <t>Port Chasefurt</t>
  </si>
  <si>
    <t>323-203-2274</t>
  </si>
  <si>
    <t>dennishaas@sparks.com</t>
  </si>
  <si>
    <t>0B94efF2fb312DE</t>
  </si>
  <si>
    <t>Chan Inc</t>
  </si>
  <si>
    <t>East Melinda</t>
  </si>
  <si>
    <t>(700)308-0722</t>
  </si>
  <si>
    <t>hodom@oconnor-welch.com</t>
  </si>
  <si>
    <t>6Fb3cBf1ad12742</t>
  </si>
  <si>
    <t>Mercer, Romero and Tyler</t>
  </si>
  <si>
    <t>Port Jared</t>
  </si>
  <si>
    <t>718-019-2510x4148</t>
  </si>
  <si>
    <t>francesmartinez@tate-arias.org</t>
  </si>
  <si>
    <t>E5bfC2454F6878e</t>
  </si>
  <si>
    <t>Griffith PLC</t>
  </si>
  <si>
    <t>Mccallport</t>
  </si>
  <si>
    <t>(894)149-4310x5224</t>
  </si>
  <si>
    <t>abbottbrandy@sparks.net</t>
  </si>
  <si>
    <t>aD1aADDF08cdea9</t>
  </si>
  <si>
    <t>Harvey LLC</t>
  </si>
  <si>
    <t>New Colinside</t>
  </si>
  <si>
    <t>193.362.3151</t>
  </si>
  <si>
    <t>sdavidson@garrett-briggs.com</t>
  </si>
  <si>
    <t>eEE595E2C3D448e</t>
  </si>
  <si>
    <t>Zhang, Carlson and Collier</t>
  </si>
  <si>
    <t>New Madison</t>
  </si>
  <si>
    <t>(495)499-9824x646</t>
  </si>
  <si>
    <t>larataylor@oconnell.org</t>
  </si>
  <si>
    <t>5f45710F6bebce4</t>
  </si>
  <si>
    <t>Juarez-Sheppard</t>
  </si>
  <si>
    <t>Kiaramouth</t>
  </si>
  <si>
    <t>247.914.5009</t>
  </si>
  <si>
    <t>jackie14@stevenson-chaney.biz</t>
  </si>
  <si>
    <t>496d2Ca80Ff4E6c</t>
  </si>
  <si>
    <t>Ho-Harvey</t>
  </si>
  <si>
    <t>New Jade</t>
  </si>
  <si>
    <t>(170)727-0987x057</t>
  </si>
  <si>
    <t>ischwartz@blackwell.net</t>
  </si>
  <si>
    <t>9EaA8Bc67cfeDA2</t>
  </si>
  <si>
    <t>Savageside</t>
  </si>
  <si>
    <t>257-046-7681</t>
  </si>
  <si>
    <t>maddenlatoya@dyer-krueger.com</t>
  </si>
  <si>
    <t>2f9991CfE9c2Ff2</t>
  </si>
  <si>
    <t>Ellison-Hutchinson</t>
  </si>
  <si>
    <t>Joanneport</t>
  </si>
  <si>
    <t>+1-582-086-3133x755</t>
  </si>
  <si>
    <t>wrowland@leon.biz</t>
  </si>
  <si>
    <t>73A70Eecf3dF991</t>
  </si>
  <si>
    <t>Beck-Watkins</t>
  </si>
  <si>
    <t>Caitlynland</t>
  </si>
  <si>
    <t>781.606.8803</t>
  </si>
  <si>
    <t>doughertysally@randall.org</t>
  </si>
  <si>
    <t>8024D7CFb9C451B</t>
  </si>
  <si>
    <t>Montgomery-Woodward</t>
  </si>
  <si>
    <t>New Hayleymouth</t>
  </si>
  <si>
    <t>frylaurie@thornton-roman.info</t>
  </si>
  <si>
    <t>8e7B7aea003B8f9</t>
  </si>
  <si>
    <t>Jarvis-Espinoza</t>
  </si>
  <si>
    <t>Rogerville</t>
  </si>
  <si>
    <t>+1-588-574-3302x87331</t>
  </si>
  <si>
    <t>blakezhang@pollard.info</t>
  </si>
  <si>
    <t>7Cbfa3f3b0FFde0</t>
  </si>
  <si>
    <t>Oconnor, Lynn and Kelly</t>
  </si>
  <si>
    <t>Kenthaven</t>
  </si>
  <si>
    <t>001-379-217-6685</t>
  </si>
  <si>
    <t>bibarra@proctor-melendez.net</t>
  </si>
  <si>
    <t>3fe51DC0EC01aCb</t>
  </si>
  <si>
    <t>Bass-Cervantes</t>
  </si>
  <si>
    <t>South Nicoleborough</t>
  </si>
  <si>
    <t>770-441-8838</t>
  </si>
  <si>
    <t>becky20@bentley.com</t>
  </si>
  <si>
    <t>A92054Cd8b9D34e</t>
  </si>
  <si>
    <t>Reed, Phelps and Gray</t>
  </si>
  <si>
    <t>Claytonland</t>
  </si>
  <si>
    <t>+1-794-566-3044x91163</t>
  </si>
  <si>
    <t>bonnie24@perkins.com</t>
  </si>
  <si>
    <t>C9A9aB03556CAfC</t>
  </si>
  <si>
    <t>East Pedroville</t>
  </si>
  <si>
    <t>975-968-7033</t>
  </si>
  <si>
    <t>carlcompton@sparks.net</t>
  </si>
  <si>
    <t>d96fC3DcBb6BCcA</t>
  </si>
  <si>
    <t>Barron, Ayala and Hicks</t>
  </si>
  <si>
    <t>West Fernando</t>
  </si>
  <si>
    <t>653.027.2134x2981</t>
  </si>
  <si>
    <t>watkinsbreanna@eaton.org</t>
  </si>
  <si>
    <t>e29487E9f050c6C</t>
  </si>
  <si>
    <t>Suarez-Cruz</t>
  </si>
  <si>
    <t>Erikamouth</t>
  </si>
  <si>
    <t>geraldmichael@santos.biz</t>
  </si>
  <si>
    <t>e47Bd7BAacFbDd2</t>
  </si>
  <si>
    <t>Holt, Galloway and Gomez</t>
  </si>
  <si>
    <t>Hamiltonhaven</t>
  </si>
  <si>
    <t>111.299.2893x79264</t>
  </si>
  <si>
    <t>frostjasmin@benson.com</t>
  </si>
  <si>
    <t>195c71b876bf11d</t>
  </si>
  <si>
    <t>Levy-Shepard</t>
  </si>
  <si>
    <t>Fritzberg</t>
  </si>
  <si>
    <t>053-757-0709</t>
  </si>
  <si>
    <t>candicechan@salazar.biz</t>
  </si>
  <si>
    <t>AeCEd2b0b9CD25A</t>
  </si>
  <si>
    <t>Proctor LLC</t>
  </si>
  <si>
    <t>Henryfurt</t>
  </si>
  <si>
    <t>001-466-247-8049</t>
  </si>
  <si>
    <t>allenkent@gregory.com</t>
  </si>
  <si>
    <t>d22223aF8e2d3BC</t>
  </si>
  <si>
    <t>Padilla</t>
  </si>
  <si>
    <t>North Ebony</t>
  </si>
  <si>
    <t>(323)643-1891x2890</t>
  </si>
  <si>
    <t>wilsonshari@beck.biz</t>
  </si>
  <si>
    <t>1B40A2cf45E6af2</t>
  </si>
  <si>
    <t>578.766.3997x453</t>
  </si>
  <si>
    <t>garzaricky@ortega.com</t>
  </si>
  <si>
    <t>E0CcAC9Ea5Ee656</t>
  </si>
  <si>
    <t>Sims-Bishop</t>
  </si>
  <si>
    <t>West Rossville</t>
  </si>
  <si>
    <t>156.510.9933x270</t>
  </si>
  <si>
    <t>aherman@cline.com</t>
  </si>
  <si>
    <t>5fDf2DA29aeaE9b</t>
  </si>
  <si>
    <t>Daniels PLC</t>
  </si>
  <si>
    <t>001-495-059-6297</t>
  </si>
  <si>
    <t>isabelvelasquez@cunningham.com</t>
  </si>
  <si>
    <t>0F2d6F1479ed1A1</t>
  </si>
  <si>
    <t>Estrada PLC</t>
  </si>
  <si>
    <t>Mccallstad</t>
  </si>
  <si>
    <t>omarblanchard@wood-cabrera.com</t>
  </si>
  <si>
    <t>2DEFEfcAAf640aB</t>
  </si>
  <si>
    <t>Herring, Arroyo and Ashley</t>
  </si>
  <si>
    <t>West Isabellatown</t>
  </si>
  <si>
    <t>992-775-4658x4598</t>
  </si>
  <si>
    <t>kevinmullins@levine.biz</t>
  </si>
  <si>
    <t>15B4dFBCFFFe863</t>
  </si>
  <si>
    <t>Lynnbury</t>
  </si>
  <si>
    <t>+1-440-680-0239x558</t>
  </si>
  <si>
    <t>holtfrank@hughes-newman.com</t>
  </si>
  <si>
    <t>4FbFAFDfF28d6b4</t>
  </si>
  <si>
    <t>Rangel-Curry</t>
  </si>
  <si>
    <t>592-549-0967x51402</t>
  </si>
  <si>
    <t>bondapril@richardson.com</t>
  </si>
  <si>
    <t>D69C3ef77AbD0eC</t>
  </si>
  <si>
    <t>Levy PLC</t>
  </si>
  <si>
    <t>Virginiahaven</t>
  </si>
  <si>
    <t>825.540.6318x10917</t>
  </si>
  <si>
    <t>jaclyn71@wright.org</t>
  </si>
  <si>
    <t>3Ab5BAb01cCEdee</t>
  </si>
  <si>
    <t>Miller-Arroyo</t>
  </si>
  <si>
    <t>Port Helen</t>
  </si>
  <si>
    <t>+1-934-183-8889x03523</t>
  </si>
  <si>
    <t>oarcher@conway.com</t>
  </si>
  <si>
    <t>9B37Cdf4C52aD74</t>
  </si>
  <si>
    <t>001-609-158-9714x4692</t>
  </si>
  <si>
    <t>summer50@shaffer.org</t>
  </si>
  <si>
    <t>Fdf7CD9Cad5FEda</t>
  </si>
  <si>
    <t>Proctor, Kline and Villanueva</t>
  </si>
  <si>
    <t>Wolfemouth</t>
  </si>
  <si>
    <t>685-554-9714x22821</t>
  </si>
  <si>
    <t>latoya67@horne.org</t>
  </si>
  <si>
    <t>8d8FF8D3527828b</t>
  </si>
  <si>
    <t>Cortez-Solomon</t>
  </si>
  <si>
    <t>Erikaside</t>
  </si>
  <si>
    <t>805-281-8333x839</t>
  </si>
  <si>
    <t>timothy92@mullins.com</t>
  </si>
  <si>
    <t>1b5851b304fE8B3</t>
  </si>
  <si>
    <t>Stevens LLC</t>
  </si>
  <si>
    <t>Sparksstad</t>
  </si>
  <si>
    <t>925-780-9614</t>
  </si>
  <si>
    <t>allenhartman@cain.com</t>
  </si>
  <si>
    <t>49f0b48a8adc5B0</t>
  </si>
  <si>
    <t>Moran-Barry</t>
  </si>
  <si>
    <t>Melendezburgh</t>
  </si>
  <si>
    <t>413.554.9065x5264</t>
  </si>
  <si>
    <t>jackandrade@cunningham.com</t>
  </si>
  <si>
    <t>72aDAE4eD831e48</t>
  </si>
  <si>
    <t>Webster, Hess and Clarke</t>
  </si>
  <si>
    <t>Danielchester</t>
  </si>
  <si>
    <t>001-112-654-9388x49279</t>
  </si>
  <si>
    <t>barry47@blackburn.net</t>
  </si>
  <si>
    <t>Ba5d97ccb36E6B6</t>
  </si>
  <si>
    <t>Lyons LLC</t>
  </si>
  <si>
    <t>North Warrenshire</t>
  </si>
  <si>
    <t>001-565-991-9313x05394</t>
  </si>
  <si>
    <t>kerri33@gates.com</t>
  </si>
  <si>
    <t>f8a4cABdcCa4f94</t>
  </si>
  <si>
    <t>Cooper LLC</t>
  </si>
  <si>
    <t>Whiteheadtown</t>
  </si>
  <si>
    <t>001-702-634-2868x45177</t>
  </si>
  <si>
    <t>max08@ortiz-allen.com</t>
  </si>
  <si>
    <t>f87965cFfF0DC0E</t>
  </si>
  <si>
    <t>Long, Carpenter and Cantu</t>
  </si>
  <si>
    <t>001-351-938-5703x131</t>
  </si>
  <si>
    <t>jshaw@rocha.info</t>
  </si>
  <si>
    <t>46De9F2918Eaada</t>
  </si>
  <si>
    <t>Marsh, Brock and Bernard</t>
  </si>
  <si>
    <t>Alexandriashire</t>
  </si>
  <si>
    <t>715-869-5155x6883</t>
  </si>
  <si>
    <t>chart@kim.info</t>
  </si>
  <si>
    <t>D00c223EA1F72D1</t>
  </si>
  <si>
    <t>Hebert, Curry and Figueroa</t>
  </si>
  <si>
    <t>Brandonview</t>
  </si>
  <si>
    <t>+1-759-893-9156x6299</t>
  </si>
  <si>
    <t>rowejulia@simmons.info</t>
  </si>
  <si>
    <t>a785c65eeecbFDC</t>
  </si>
  <si>
    <t>Pierce-Greer</t>
  </si>
  <si>
    <t>Port Becky</t>
  </si>
  <si>
    <t>(910)716-6178</t>
  </si>
  <si>
    <t>garciaparker@nolan-stevens.net</t>
  </si>
  <si>
    <t>3fC290EeC07EF4B</t>
  </si>
  <si>
    <t>Grimes-Pollard</t>
  </si>
  <si>
    <t>Martinburgh</t>
  </si>
  <si>
    <t>001-113-287-2114x8829</t>
  </si>
  <si>
    <t>veronica66@lawson-mack.org</t>
  </si>
  <si>
    <t>6B36c6b5dCeE0Ca</t>
  </si>
  <si>
    <t>Walsh and Sons</t>
  </si>
  <si>
    <t>Port Joycefort</t>
  </si>
  <si>
    <t>119.700.7391x50051</t>
  </si>
  <si>
    <t>glenadams@whitaker.com</t>
  </si>
  <si>
    <t>Fd6F2FBcD6d0d47</t>
  </si>
  <si>
    <t>Walker, Blanchard and Combs</t>
  </si>
  <si>
    <t>West Leeport</t>
  </si>
  <si>
    <t>610-757-2217x04373</t>
  </si>
  <si>
    <t>qgentry@morrow.org</t>
  </si>
  <si>
    <t>bdBa4AdEBCC4DF9</t>
  </si>
  <si>
    <t>Bullock Ltd</t>
  </si>
  <si>
    <t>Deborahport</t>
  </si>
  <si>
    <t>(083)324-5348</t>
  </si>
  <si>
    <t>umarshall@miranda-camacho.com</t>
  </si>
  <si>
    <t>a9F84B64d2aa4Ad</t>
  </si>
  <si>
    <t>Dalefort</t>
  </si>
  <si>
    <t>001-616-468-4871</t>
  </si>
  <si>
    <t>sheryl48@king.com</t>
  </si>
  <si>
    <t>BDA897F22d2cDa2</t>
  </si>
  <si>
    <t>Carlson PLC</t>
  </si>
  <si>
    <t>South Tannerberg</t>
  </si>
  <si>
    <t>267-186-8475</t>
  </si>
  <si>
    <t>melinda06@meyer.info</t>
  </si>
  <si>
    <t>Fab5EfEf821BbE6</t>
  </si>
  <si>
    <t>Glass, Chan and Daugherty</t>
  </si>
  <si>
    <t>852.344.2897x99870</t>
  </si>
  <si>
    <t>franklin20@cox-stokes.org</t>
  </si>
  <si>
    <t>0dAEF35b5cCAa82</t>
  </si>
  <si>
    <t>Gill, Roman and Blair</t>
  </si>
  <si>
    <t>West Bradleyberg</t>
  </si>
  <si>
    <t>489-652-6564x3529</t>
  </si>
  <si>
    <t>jenniferleon@santos-atkinson.biz</t>
  </si>
  <si>
    <t>AF450C6afE69DCd</t>
  </si>
  <si>
    <t>Duffy, Moss and Best</t>
  </si>
  <si>
    <t>South Edward</t>
  </si>
  <si>
    <t>(676)617-2714x4461</t>
  </si>
  <si>
    <t>briggsjerome@vaughan.biz</t>
  </si>
  <si>
    <t>EBEd3f98C1E1cFa</t>
  </si>
  <si>
    <t>Beck, Horne and Oneill</t>
  </si>
  <si>
    <t>New Annette</t>
  </si>
  <si>
    <t>uho@bryan-zuniga.com</t>
  </si>
  <si>
    <t>FE5B1180E5C8E3e</t>
  </si>
  <si>
    <t>New Brianafurt</t>
  </si>
  <si>
    <t>(068)581-4018</t>
  </si>
  <si>
    <t>jocelyn52@velez.info</t>
  </si>
  <si>
    <t>80B0AF2E4ca1a5D</t>
  </si>
  <si>
    <t>Russo, Buckley and Lang</t>
  </si>
  <si>
    <t>513.769.7162x69405</t>
  </si>
  <si>
    <t>meghanroy@murphy-bennett.com</t>
  </si>
  <si>
    <t>acbfDf0AFD7df4c</t>
  </si>
  <si>
    <t>Morton-Leblanc</t>
  </si>
  <si>
    <t>West Harrymouth</t>
  </si>
  <si>
    <t>(482)330-8934</t>
  </si>
  <si>
    <t>sonyameyer@montoya-nichols.info</t>
  </si>
  <si>
    <t>4d44BEDBE8C8bAe</t>
  </si>
  <si>
    <t>Mcneilborough</t>
  </si>
  <si>
    <t>+1-937-639-7652x1822</t>
  </si>
  <si>
    <t>kristopherolsen@huynh.com</t>
  </si>
  <si>
    <t>f1dEE3BA4482d58</t>
  </si>
  <si>
    <t>Monroe, Olsen and Arellano</t>
  </si>
  <si>
    <t>Port Grantstad</t>
  </si>
  <si>
    <t>001-980-482-5055x3124</t>
  </si>
  <si>
    <t>qknight@giles-eaton.com</t>
  </si>
  <si>
    <t>5A2FCfE05e1B8e8</t>
  </si>
  <si>
    <t>Wallace LLC</t>
  </si>
  <si>
    <t>West Chelseyville</t>
  </si>
  <si>
    <t>253-578-8603</t>
  </si>
  <si>
    <t>yhatfield@shea.net</t>
  </si>
  <si>
    <t>5F86FcFDcCCfCDf</t>
  </si>
  <si>
    <t>Cooper, Carrillo and Kim</t>
  </si>
  <si>
    <t>(006)974-3444x1024</t>
  </si>
  <si>
    <t>prestonpace@cardenas-mckay.biz</t>
  </si>
  <si>
    <t>eaca8d4b8D3bcB1</t>
  </si>
  <si>
    <t>Travis PLC</t>
  </si>
  <si>
    <t>krasmussen@yu.info</t>
  </si>
  <si>
    <t>eaaBfa86a5c3F3D</t>
  </si>
  <si>
    <t>Ferguson Ltd</t>
  </si>
  <si>
    <t>Schneiderchester</t>
  </si>
  <si>
    <t>(535)842-7173</t>
  </si>
  <si>
    <t>dwayne08@dennis.org</t>
  </si>
  <si>
    <t>7F4A1DB0eCeA643</t>
  </si>
  <si>
    <t>New Gloria</t>
  </si>
  <si>
    <t>(300)326-6978x460</t>
  </si>
  <si>
    <t>hubbardsonia@bartlett.com</t>
  </si>
  <si>
    <t>01DAd2cf14AF90a</t>
  </si>
  <si>
    <t>Brennan-Johnson</t>
  </si>
  <si>
    <t>East Madelinemouth</t>
  </si>
  <si>
    <t>001-251-402-2117</t>
  </si>
  <si>
    <t>dwatts@norman.info</t>
  </si>
  <si>
    <t>CB9F1d8b7838222</t>
  </si>
  <si>
    <t>Dudley, Hines and Barker</t>
  </si>
  <si>
    <t>South Sharon</t>
  </si>
  <si>
    <t>felicia48@wall.com</t>
  </si>
  <si>
    <t>6a2601B3A4f28A2</t>
  </si>
  <si>
    <t>Gibson-Santos</t>
  </si>
  <si>
    <t>North Kristieside</t>
  </si>
  <si>
    <t>(509)881-5963x191</t>
  </si>
  <si>
    <t>eric18@harding.com</t>
  </si>
  <si>
    <t>ae33A6EDd1f5d39</t>
  </si>
  <si>
    <t>Gallagher, Heath and Fitzgerald</t>
  </si>
  <si>
    <t>North Thomas</t>
  </si>
  <si>
    <t>324-328-2835x1368</t>
  </si>
  <si>
    <t>beardpaula@kirk.com</t>
  </si>
  <si>
    <t>1a030C658EC6b5F</t>
  </si>
  <si>
    <t>Galvan-Rosales</t>
  </si>
  <si>
    <t>New Isabellaburgh</t>
  </si>
  <si>
    <t>001-631-149-6657</t>
  </si>
  <si>
    <t>kingerik@yang.info</t>
  </si>
  <si>
    <t>EcdaeCb557446ab</t>
  </si>
  <si>
    <t>Zhang-Conley</t>
  </si>
  <si>
    <t>Port Alexfurt</t>
  </si>
  <si>
    <t>001-549-358-4184x84280</t>
  </si>
  <si>
    <t>steven50@cowan.com</t>
  </si>
  <si>
    <t>6b50Fd669Ee0eA1</t>
  </si>
  <si>
    <t>Cabrera, Francis and Parrish</t>
  </si>
  <si>
    <t>East Alejandrofort</t>
  </si>
  <si>
    <t>938.813.4909x42394</t>
  </si>
  <si>
    <t>sonyalyons@branch.org</t>
  </si>
  <si>
    <t>0cF95ECbBEd88eD</t>
  </si>
  <si>
    <t>Higgins Group</t>
  </si>
  <si>
    <t>001-594-009-6153x58013</t>
  </si>
  <si>
    <t>maxwellcolton@petty-zamora.com</t>
  </si>
  <si>
    <t>bc10ba4Cab8b40b</t>
  </si>
  <si>
    <t>Oconnell and Sons</t>
  </si>
  <si>
    <t>Vasquezshire</t>
  </si>
  <si>
    <t>477-615-4596x99764</t>
  </si>
  <si>
    <t>scottdawn@acevedo.biz</t>
  </si>
  <si>
    <t>dCeA2494Eb3dbBe</t>
  </si>
  <si>
    <t>Bowenberg</t>
  </si>
  <si>
    <t>+1-333-398-8573x29781</t>
  </si>
  <si>
    <t>harperdarin@hart.com</t>
  </si>
  <si>
    <t>5F18b07Efe0fEdB</t>
  </si>
  <si>
    <t>Huff, Carr and Moore</t>
  </si>
  <si>
    <t>Howardberg</t>
  </si>
  <si>
    <t>792-131-2685x51573</t>
  </si>
  <si>
    <t>felicia09@hayden.com</t>
  </si>
  <si>
    <t>c4C6FF58ac9DA75</t>
  </si>
  <si>
    <t>Lake Kerri</t>
  </si>
  <si>
    <t>001-116-433-2743x0163</t>
  </si>
  <si>
    <t>maureen54@fernandez.com</t>
  </si>
  <si>
    <t>F5Efa7B36f8FB53</t>
  </si>
  <si>
    <t>Henry Group</t>
  </si>
  <si>
    <t>Lake Johnathan</t>
  </si>
  <si>
    <t>arthur41@mckay.org</t>
  </si>
  <si>
    <t>d481535dce5DE3A</t>
  </si>
  <si>
    <t>+1-634-771-6071x966</t>
  </si>
  <si>
    <t>ileblanc@swanson.com</t>
  </si>
  <si>
    <t>F02CAE4aCB56bbD</t>
  </si>
  <si>
    <t>Rosario-Rocha</t>
  </si>
  <si>
    <t>001-300-853-8254</t>
  </si>
  <si>
    <t>joy55@bradley.org</t>
  </si>
  <si>
    <t>5306bCcCAACA922</t>
  </si>
  <si>
    <t>Crosby, Moses and Best</t>
  </si>
  <si>
    <t>Lake Eugene</t>
  </si>
  <si>
    <t>015.049.5163x181</t>
  </si>
  <si>
    <t>ernest31@moore.com</t>
  </si>
  <si>
    <t>94BeD4EdCB3A2ea</t>
  </si>
  <si>
    <t>Howard-Cantrell</t>
  </si>
  <si>
    <t>Rothside</t>
  </si>
  <si>
    <t>001-535-739-3581</t>
  </si>
  <si>
    <t>trevorchristian@rowland.com</t>
  </si>
  <si>
    <t>E8c0e0a7C7DEF59</t>
  </si>
  <si>
    <t>Mosley-Kennedy</t>
  </si>
  <si>
    <t>South Marioview</t>
  </si>
  <si>
    <t>084-311-5017</t>
  </si>
  <si>
    <t>trevinobreanna@murphy.com</t>
  </si>
  <si>
    <t>beed56F4538Cfa3</t>
  </si>
  <si>
    <t>Dodson Inc</t>
  </si>
  <si>
    <t>Lindabury</t>
  </si>
  <si>
    <t>+1-995-784-6309x404</t>
  </si>
  <si>
    <t>mcdonaldralph@lara-conner.com</t>
  </si>
  <si>
    <t>0403AD1FfcDDee5</t>
  </si>
  <si>
    <t>South Aaronland</t>
  </si>
  <si>
    <t>+1-733-643-9100x7470</t>
  </si>
  <si>
    <t>doris78@gross.com</t>
  </si>
  <si>
    <t>1A9bE5EbBfdC9b6</t>
  </si>
  <si>
    <t>Bird Ltd</t>
  </si>
  <si>
    <t>Port Bobbymouth</t>
  </si>
  <si>
    <t>001-895-793-9015</t>
  </si>
  <si>
    <t>stacy08@gentry-neal.com</t>
  </si>
  <si>
    <t>10c51C9E4AbA3c1</t>
  </si>
  <si>
    <t>Lowery-Ray</t>
  </si>
  <si>
    <t>South Marciabury</t>
  </si>
  <si>
    <t>+1-987-848-8735x7465</t>
  </si>
  <si>
    <t>cantrelldwayne@meyer-richardson.com</t>
  </si>
  <si>
    <t>16a134DD444Aecc</t>
  </si>
  <si>
    <t>Kellerton</t>
  </si>
  <si>
    <t>ibryant@becker.biz</t>
  </si>
  <si>
    <t>afcACDAae7ae7cC</t>
  </si>
  <si>
    <t>Sawyer-Acevedo</t>
  </si>
  <si>
    <t>North Terrance</t>
  </si>
  <si>
    <t>+1-954-175-5823x340</t>
  </si>
  <si>
    <t>opalmer@cooke.net</t>
  </si>
  <si>
    <t>FDc2ffd408122Cf</t>
  </si>
  <si>
    <t>Fitzpatrick-Ward</t>
  </si>
  <si>
    <t>Gabrielleburgh</t>
  </si>
  <si>
    <t>606.710.3134x07413</t>
  </si>
  <si>
    <t>ktucker@peterson.com</t>
  </si>
  <si>
    <t>B50A89e75687f0b</t>
  </si>
  <si>
    <t>Carroll, Hogan and Contreras</t>
  </si>
  <si>
    <t>South Margarettown</t>
  </si>
  <si>
    <t>888-605-6272</t>
  </si>
  <si>
    <t>villaelaine@oneill-hicks.com</t>
  </si>
  <si>
    <t>dbe094E4757d44b</t>
  </si>
  <si>
    <t>Giles Inc</t>
  </si>
  <si>
    <t>West Jenny</t>
  </si>
  <si>
    <t>(948)866-0209x2630</t>
  </si>
  <si>
    <t>hbean@wheeler.org</t>
  </si>
  <si>
    <t>bCa8ce25bcfEE32</t>
  </si>
  <si>
    <t>Walters, Braun and Guerra</t>
  </si>
  <si>
    <t>North Suzannestad</t>
  </si>
  <si>
    <t>140-145-0174</t>
  </si>
  <si>
    <t>clintonbest@patrick-rogers.com</t>
  </si>
  <si>
    <t>Fdb37BfBBA1Fbd3</t>
  </si>
  <si>
    <t>Hardin Inc</t>
  </si>
  <si>
    <t>+1-700-989-5957x601</t>
  </si>
  <si>
    <t>jared62@pollard-grant.org</t>
  </si>
  <si>
    <t>e69CFC352Ef07D4</t>
  </si>
  <si>
    <t>Salinas Group</t>
  </si>
  <si>
    <t>East Yvettemouth</t>
  </si>
  <si>
    <t>485-921-1451x08028</t>
  </si>
  <si>
    <t>wgalloway@berry.com</t>
  </si>
  <si>
    <t>abcBd0FbBcA2F4c</t>
  </si>
  <si>
    <t>Wilkerson, Anthony and Hatfield</t>
  </si>
  <si>
    <t>(337)094-5325x2413</t>
  </si>
  <si>
    <t>kathleen90@vaughn.com</t>
  </si>
  <si>
    <t>bBc670d8404F8ba</t>
  </si>
  <si>
    <t>Joseph-Ashley</t>
  </si>
  <si>
    <t>Marciafort</t>
  </si>
  <si>
    <t>834-628-0048x119</t>
  </si>
  <si>
    <t>nicolas81@maddox.com</t>
  </si>
  <si>
    <t>c3FE9fCd5D26e8E</t>
  </si>
  <si>
    <t>Olson-Parsons</t>
  </si>
  <si>
    <t>Beanberg</t>
  </si>
  <si>
    <t>phamjaime@schultz.com</t>
  </si>
  <si>
    <t>71E6AacA21eD4BF</t>
  </si>
  <si>
    <t>Sullivan and Sons</t>
  </si>
  <si>
    <t>Stewartfurt</t>
  </si>
  <si>
    <t>787-755-0943</t>
  </si>
  <si>
    <t>jsimon@cox-carpenter.net</t>
  </si>
  <si>
    <t>4cdE1c880EF03Cd</t>
  </si>
  <si>
    <t>Levine PLC</t>
  </si>
  <si>
    <t>Lake Peter</t>
  </si>
  <si>
    <t>(979)524-6033x295</t>
  </si>
  <si>
    <t>zoe67@arellano-stokes.com</t>
  </si>
  <si>
    <t>BD34Ee5E186B64E</t>
  </si>
  <si>
    <t>Brewer-Mejia</t>
  </si>
  <si>
    <t>South Maxwellton</t>
  </si>
  <si>
    <t>104.435.6152x36190</t>
  </si>
  <si>
    <t>linstacey@benjamin-dorsey.com</t>
  </si>
  <si>
    <t>FFAf8ebB69Eb8eE</t>
  </si>
  <si>
    <t>Levy-Ballard</t>
  </si>
  <si>
    <t>Omarside</t>
  </si>
  <si>
    <t>001-627-656-8523x126</t>
  </si>
  <si>
    <t>rodney41@wall-noble.biz</t>
  </si>
  <si>
    <t>adaFD40F0ffBbca</t>
  </si>
  <si>
    <t>Cobb-James</t>
  </si>
  <si>
    <t>146-532-7057</t>
  </si>
  <si>
    <t>garzatasha@christian.com</t>
  </si>
  <si>
    <t>A8cD1D5aFc195Db</t>
  </si>
  <si>
    <t>New Martinbury</t>
  </si>
  <si>
    <t>+1-821-978-7374x074</t>
  </si>
  <si>
    <t>christine16@houston.com</t>
  </si>
  <si>
    <t>9F6FAc8EEE4F4fa</t>
  </si>
  <si>
    <t>Cooley, Horton and Woodard</t>
  </si>
  <si>
    <t>South Normanview</t>
  </si>
  <si>
    <t>+1-399-447-8820x90749</t>
  </si>
  <si>
    <t>stanleyomar@wolf.com</t>
  </si>
  <si>
    <t>1a7cED1E5b8Cc1b</t>
  </si>
  <si>
    <t>Michael-Mcguire</t>
  </si>
  <si>
    <t>East Austin</t>
  </si>
  <si>
    <t>828-525-2286x453</t>
  </si>
  <si>
    <t>ediaz@pruitt.com</t>
  </si>
  <si>
    <t>A3872DfDeE7c365</t>
  </si>
  <si>
    <t>Lutz-Mcconnell</t>
  </si>
  <si>
    <t>East Lisafort</t>
  </si>
  <si>
    <t>754-525-9152x2253</t>
  </si>
  <si>
    <t>alyssa93@caldwell-burch.com</t>
  </si>
  <si>
    <t>9eFAc686b5feCdF</t>
  </si>
  <si>
    <t>Robinson-Santiago</t>
  </si>
  <si>
    <t>West Raymondtown</t>
  </si>
  <si>
    <t>697-331-8771x135</t>
  </si>
  <si>
    <t>fwall@hancock.org</t>
  </si>
  <si>
    <t>B3B8f910f605401</t>
  </si>
  <si>
    <t>Kerr-Williams</t>
  </si>
  <si>
    <t>East Yolandamouth</t>
  </si>
  <si>
    <t>(352)821-9786x76120</t>
  </si>
  <si>
    <t>kristen16@spencer-oconnor.com</t>
  </si>
  <si>
    <t>aDD9391DeBdF839</t>
  </si>
  <si>
    <t>Donaldson and Sons</t>
  </si>
  <si>
    <t>Rosarioport</t>
  </si>
  <si>
    <t>(926)659-8757</t>
  </si>
  <si>
    <t>danielle18@francis.com</t>
  </si>
  <si>
    <t>9eD86d9C8F37FFD</t>
  </si>
  <si>
    <t>Chase, Hebert and Ewing</t>
  </si>
  <si>
    <t>+1-013-887-7611x8004</t>
  </si>
  <si>
    <t>blaircody@wiggins.com</t>
  </si>
  <si>
    <t>d993cfBbF3b36cd</t>
  </si>
  <si>
    <t>Skinner, Fields and Chase</t>
  </si>
  <si>
    <t>Wallsville</t>
  </si>
  <si>
    <t>327.184.9150</t>
  </si>
  <si>
    <t>mfisher@krueger.com</t>
  </si>
  <si>
    <t>D45A49A8c98eb91</t>
  </si>
  <si>
    <t>Bishop PLC</t>
  </si>
  <si>
    <t>Gregoryberg</t>
  </si>
  <si>
    <t>171.384.1426x9576</t>
  </si>
  <si>
    <t>tannermathews@hutchinson.org</t>
  </si>
  <si>
    <t>6E9cE0A1eCb6Fd5</t>
  </si>
  <si>
    <t>Boyle, English and Ramirez</t>
  </si>
  <si>
    <t>Walterfort</t>
  </si>
  <si>
    <t>116-165-3140x579</t>
  </si>
  <si>
    <t>sherry54@velasquez-russell.com</t>
  </si>
  <si>
    <t>4096c18Ffe12d1f</t>
  </si>
  <si>
    <t>Graceburgh</t>
  </si>
  <si>
    <t>+1-907-371-1962x6132</t>
  </si>
  <si>
    <t>jillian40@patel-banks.com</t>
  </si>
  <si>
    <t>Aa3bB6CfbcFFADE</t>
  </si>
  <si>
    <t>Garcia, Sparks and Quinn</t>
  </si>
  <si>
    <t>001-762-430-4210x04715</t>
  </si>
  <si>
    <t>oscar83@sherman.com</t>
  </si>
  <si>
    <t>a895a9dfea93dD7</t>
  </si>
  <si>
    <t>Schroeder LLC</t>
  </si>
  <si>
    <t>001-629-907-7727x336</t>
  </si>
  <si>
    <t>jeanettemarshall@gay-haney.info</t>
  </si>
  <si>
    <t>1213dAff15A21A4</t>
  </si>
  <si>
    <t>Chase PLC</t>
  </si>
  <si>
    <t>Maddenborough</t>
  </si>
  <si>
    <t>brandy45@everett.info</t>
  </si>
  <si>
    <t>Fa08f2adbDa958a</t>
  </si>
  <si>
    <t>Chen, Shea and King</t>
  </si>
  <si>
    <t>East Miafort</t>
  </si>
  <si>
    <t>134.270.0119x570</t>
  </si>
  <si>
    <t>pearsonalexandra@mcfarland-frye.biz</t>
  </si>
  <si>
    <t>128aB9ca17FCcF8</t>
  </si>
  <si>
    <t>French, Riley and Lee</t>
  </si>
  <si>
    <t>South Kellyfort</t>
  </si>
  <si>
    <t>+1-039-248-2513x8095</t>
  </si>
  <si>
    <t>rbates@webster-mcintyre.com</t>
  </si>
  <si>
    <t>fa3E6abDDF7Ee10</t>
  </si>
  <si>
    <t>Allison, Leonard and Dixon</t>
  </si>
  <si>
    <t>South Mindyshire</t>
  </si>
  <si>
    <t>729-946-1520</t>
  </si>
  <si>
    <t>qerickson@dickson.com</t>
  </si>
  <si>
    <t>48aFE66C2B48b37</t>
  </si>
  <si>
    <t>Ochoa-Stokes</t>
  </si>
  <si>
    <t>East Alexandria</t>
  </si>
  <si>
    <t>098.228.3878</t>
  </si>
  <si>
    <t>carolyn61@preston.net</t>
  </si>
  <si>
    <t>aA9787B3AC0bcb5</t>
  </si>
  <si>
    <t>New Pennymouth</t>
  </si>
  <si>
    <t>(999)569-0601</t>
  </si>
  <si>
    <t>andrewerickson@hurst.com</t>
  </si>
  <si>
    <t>15ffA1e0cC8cAf3</t>
  </si>
  <si>
    <t>Woodard-Salas</t>
  </si>
  <si>
    <t>East Breanna</t>
  </si>
  <si>
    <t>677.912.7740</t>
  </si>
  <si>
    <t>lewisallison@fields.net</t>
  </si>
  <si>
    <t>Ef73ac1AEB56F0c</t>
  </si>
  <si>
    <t>Simpson, Allen and Bennett</t>
  </si>
  <si>
    <t>keith78@lynch-goodman.org</t>
  </si>
  <si>
    <t>80a6ab7D70a4eE4</t>
  </si>
  <si>
    <t>Gordon, Thomas and Dyer</t>
  </si>
  <si>
    <t>Stacieshire</t>
  </si>
  <si>
    <t>+1-064-940-3352x92364</t>
  </si>
  <si>
    <t>yucole@mcintosh.biz</t>
  </si>
  <si>
    <t>C3f0Ea038d01696</t>
  </si>
  <si>
    <t>Herrera, Bruce and Erickson</t>
  </si>
  <si>
    <t>Mikemouth</t>
  </si>
  <si>
    <t>637-785-8393x5847</t>
  </si>
  <si>
    <t>jeffreylopez@vincent-mitchell.com</t>
  </si>
  <si>
    <t>b338BCaC4FF2CcF</t>
  </si>
  <si>
    <t>Wolfside</t>
  </si>
  <si>
    <t>001-794-362-5318x2499</t>
  </si>
  <si>
    <t>javierbowen@leach-ray.info</t>
  </si>
  <si>
    <t>5Fe6A5796fc19c5</t>
  </si>
  <si>
    <t>Bennett, Allison and Brandt</t>
  </si>
  <si>
    <t>521-877-7221x7293</t>
  </si>
  <si>
    <t>doughertyterry@bender.info</t>
  </si>
  <si>
    <t>Df897616EAbeD3d</t>
  </si>
  <si>
    <t>Soto, Proctor and Berg</t>
  </si>
  <si>
    <t>Carrilloborough</t>
  </si>
  <si>
    <t>(192)233-8039x77124</t>
  </si>
  <si>
    <t>ugardner@berry.com</t>
  </si>
  <si>
    <t>e87b3FC63CB7173</t>
  </si>
  <si>
    <t>Duncan and Sons</t>
  </si>
  <si>
    <t>South Catherineview</t>
  </si>
  <si>
    <t>457.779.8231</t>
  </si>
  <si>
    <t>petersonnichole@travis-morrison.biz</t>
  </si>
  <si>
    <t>B3fFe3b49DB7cBF</t>
  </si>
  <si>
    <t>Lukebury</t>
  </si>
  <si>
    <t>+1-647-044-6168x0479</t>
  </si>
  <si>
    <t>ritteramber@sparks-west.net</t>
  </si>
  <si>
    <t>B0d87a3B4DA501a</t>
  </si>
  <si>
    <t>Fredchester</t>
  </si>
  <si>
    <t>199.473.8253</t>
  </si>
  <si>
    <t>eshields@kim-mcintyre.biz</t>
  </si>
  <si>
    <t>B0c0c19BaCD8D6B</t>
  </si>
  <si>
    <t>Bullock-Burns</t>
  </si>
  <si>
    <t>(625)451-1974</t>
  </si>
  <si>
    <t>nwheeler@moss.net</t>
  </si>
  <si>
    <t>EB796F1cc5464cc</t>
  </si>
  <si>
    <t>Cardenas PLC</t>
  </si>
  <si>
    <t>West Samanthafort</t>
  </si>
  <si>
    <t>001-953-761-1211</t>
  </si>
  <si>
    <t>ginaprice@gardner-ruiz.net</t>
  </si>
  <si>
    <t>BecDD3D19b302a2</t>
  </si>
  <si>
    <t>Ritter, Levy and Schmitt</t>
  </si>
  <si>
    <t>West Ashley</t>
  </si>
  <si>
    <t>001-427-693-1096x76506</t>
  </si>
  <si>
    <t>alyssastanley@holden.com</t>
  </si>
  <si>
    <t>56a3Aa633Eb3fad</t>
  </si>
  <si>
    <t>Kramer-Sanford</t>
  </si>
  <si>
    <t>Fryeside</t>
  </si>
  <si>
    <t>392.885.4953</t>
  </si>
  <si>
    <t>wshea@lawson-parker.com</t>
  </si>
  <si>
    <t>3A69C4E0929fA6C</t>
  </si>
  <si>
    <t>Rush, Stone and Burton</t>
  </si>
  <si>
    <t>East Kevinburgh</t>
  </si>
  <si>
    <t>529.256.7196x9217</t>
  </si>
  <si>
    <t>thaas@chan-jones.com</t>
  </si>
  <si>
    <t>390de3b1476207E</t>
  </si>
  <si>
    <t>Reeves, Hernandez and Goodwin</t>
  </si>
  <si>
    <t>East Debra</t>
  </si>
  <si>
    <t>hinesanita@gonzalez-gill.com</t>
  </si>
  <si>
    <t>B7eb7C0e1e7c35c</t>
  </si>
  <si>
    <t>Herrera-Vance</t>
  </si>
  <si>
    <t>Port Veronicaland</t>
  </si>
  <si>
    <t>478-244-3635x5750</t>
  </si>
  <si>
    <t>caroline46@stone.com</t>
  </si>
  <si>
    <t>b2cd2E4C6621E9A</t>
  </si>
  <si>
    <t>Nash-Rowe</t>
  </si>
  <si>
    <t>South Vincentmouth</t>
  </si>
  <si>
    <t>756-246-4023x92312</t>
  </si>
  <si>
    <t>shanehumphrey@newton.com</t>
  </si>
  <si>
    <t>0eA62bA1bB689eF</t>
  </si>
  <si>
    <t>David-Holden</t>
  </si>
  <si>
    <t>Dianeport</t>
  </si>
  <si>
    <t>136.006.3734</t>
  </si>
  <si>
    <t>daltonjulie@wolfe-figueroa.com</t>
  </si>
  <si>
    <t>Fcd97F87Bd9d9a6</t>
  </si>
  <si>
    <t>Huffman-Lynn</t>
  </si>
  <si>
    <t>Hermanshire</t>
  </si>
  <si>
    <t>736-203-8124x4364</t>
  </si>
  <si>
    <t>gileselijah@arnold.com</t>
  </si>
  <si>
    <t>a4Bca3efd46afD0</t>
  </si>
  <si>
    <t>Hensley, Warren and Wolf</t>
  </si>
  <si>
    <t>Alyssaton</t>
  </si>
  <si>
    <t>gibbsdarius@stanton.net</t>
  </si>
  <si>
    <t>39EaF5ac3a30efE</t>
  </si>
  <si>
    <t>Rivera, Holmes and Carey</t>
  </si>
  <si>
    <t>Kathrynside</t>
  </si>
  <si>
    <t>+1-292-874-6013x76596</t>
  </si>
  <si>
    <t>xmorales@munoz.com</t>
  </si>
  <si>
    <t>5CB0De5F9dCCDff</t>
  </si>
  <si>
    <t>Orozco Inc</t>
  </si>
  <si>
    <t>006.539.0727</t>
  </si>
  <si>
    <t>emilyschwartz@levy.com</t>
  </si>
  <si>
    <t>5Ba3a87e1F5B5B0</t>
  </si>
  <si>
    <t>Dougherty-Yates</t>
  </si>
  <si>
    <t>Carmenbury</t>
  </si>
  <si>
    <t>+1-640-524-9357x901</t>
  </si>
  <si>
    <t>suarezjaclyn@cochran.com</t>
  </si>
  <si>
    <t>cf5EfBBBcF9eDcb</t>
  </si>
  <si>
    <t>Pennington Inc</t>
  </si>
  <si>
    <t>Maciasville</t>
  </si>
  <si>
    <t>+1-562-318-0154x5624</t>
  </si>
  <si>
    <t>mindy57@yu.com</t>
  </si>
  <si>
    <t>C7Bd1a0eBFa8646</t>
  </si>
  <si>
    <t>Moore-Frye</t>
  </si>
  <si>
    <t>Bentonmouth</t>
  </si>
  <si>
    <t>651-908-4625x377</t>
  </si>
  <si>
    <t>qgarrett@edwards-webb.com</t>
  </si>
  <si>
    <t>d0C6c7A3081aa4d</t>
  </si>
  <si>
    <t>Oconnor LLC</t>
  </si>
  <si>
    <t>Chelseyland</t>
  </si>
  <si>
    <t>001-508-405-2380x611</t>
  </si>
  <si>
    <t>vangronald@chang.org</t>
  </si>
  <si>
    <t>8fDE40996eAc589</t>
  </si>
  <si>
    <t>Odonnell, Gilbert and Galloway</t>
  </si>
  <si>
    <t>001-555-979-2140x594</t>
  </si>
  <si>
    <t>nfarmer@savage.com</t>
  </si>
  <si>
    <t>587B81dFb100315</t>
  </si>
  <si>
    <t>Prince PLC</t>
  </si>
  <si>
    <t>001-261-733-3483x6691</t>
  </si>
  <si>
    <t>caleb33@huerta-moss.biz</t>
  </si>
  <si>
    <t>faD4be183C5f4B1</t>
  </si>
  <si>
    <t>Barry, Duffy and Madden</t>
  </si>
  <si>
    <t>South Bobbyhaven</t>
  </si>
  <si>
    <t>(787)487-6630x6190</t>
  </si>
  <si>
    <t>dan71@mcclure-salas.info</t>
  </si>
  <si>
    <t>59bDE56C1053b64</t>
  </si>
  <si>
    <t>Henson</t>
  </si>
  <si>
    <t>Glenn, Macias and Shannon</t>
  </si>
  <si>
    <t>Keithfurt</t>
  </si>
  <si>
    <t>001-833-902-2467x49521</t>
  </si>
  <si>
    <t>uhamilton@sawyer-cardenas.com</t>
  </si>
  <si>
    <t>cbA0cFC84b215d8</t>
  </si>
  <si>
    <t>Castaneda-Freeman</t>
  </si>
  <si>
    <t>001-355-850-7699x094</t>
  </si>
  <si>
    <t>robin38@rollins.com</t>
  </si>
  <si>
    <t>61D4878C8c8A5dA</t>
  </si>
  <si>
    <t>Rosales-Solomon</t>
  </si>
  <si>
    <t>Port Johnathan</t>
  </si>
  <si>
    <t>(579)299-1628</t>
  </si>
  <si>
    <t>madeline97@osborn-tyler.com</t>
  </si>
  <si>
    <t>e726c15179C9b55</t>
  </si>
  <si>
    <t>Lin, Mosley and Day</t>
  </si>
  <si>
    <t>Lake Melinda</t>
  </si>
  <si>
    <t>001-639-951-2835x81119</t>
  </si>
  <si>
    <t>vbenitez@huff.org</t>
  </si>
  <si>
    <t>9eCACF2A95A5C28</t>
  </si>
  <si>
    <t>Robbins-Benjamin</t>
  </si>
  <si>
    <t>Jeanburgh</t>
  </si>
  <si>
    <t>190-292-5739</t>
  </si>
  <si>
    <t>romantaylor@benjamin.biz</t>
  </si>
  <si>
    <t>17e4A78baDF1e4F</t>
  </si>
  <si>
    <t>Contreras, Morrison and Morrow</t>
  </si>
  <si>
    <t>310.970.4879x68012</t>
  </si>
  <si>
    <t>tracy77@english.org</t>
  </si>
  <si>
    <t>c08d8F81d57ccAC</t>
  </si>
  <si>
    <t>Karlamouth</t>
  </si>
  <si>
    <t>+1-414-174-2290x7628</t>
  </si>
  <si>
    <t>ppollard@cox.info</t>
  </si>
  <si>
    <t>C03446cc839bFEe</t>
  </si>
  <si>
    <t>Dennis-Richardson</t>
  </si>
  <si>
    <t>Bergview</t>
  </si>
  <si>
    <t>001-134-209-1820x0690</t>
  </si>
  <si>
    <t>ypotter@hobbs.com</t>
  </si>
  <si>
    <t>E57B53CAdDE12aa</t>
  </si>
  <si>
    <t>Hays-Powers</t>
  </si>
  <si>
    <t>001-967-140-4027x6240</t>
  </si>
  <si>
    <t>apriltran@sexton-herrera.org</t>
  </si>
  <si>
    <t>2CdAa11D2f8EFea</t>
  </si>
  <si>
    <t>Rowe-Sellers</t>
  </si>
  <si>
    <t>South Matthew</t>
  </si>
  <si>
    <t>(624)393-0138x891</t>
  </si>
  <si>
    <t>billyowens@mcdowell.com</t>
  </si>
  <si>
    <t>5F44869BdDDBf96</t>
  </si>
  <si>
    <t>Barker Inc</t>
  </si>
  <si>
    <t>North Leonbury</t>
  </si>
  <si>
    <t>346.483.5547x1464</t>
  </si>
  <si>
    <t>melissahanson@simmons-hodges.com</t>
  </si>
  <si>
    <t>E2fd8d6dFEAD1Ce</t>
  </si>
  <si>
    <t>Perry and Sons</t>
  </si>
  <si>
    <t>Ruizview</t>
  </si>
  <si>
    <t>961.444.4234x818</t>
  </si>
  <si>
    <t>haroldruiz@baxter.com</t>
  </si>
  <si>
    <t>f45e5b4d8afaf9B</t>
  </si>
  <si>
    <t>Chaney and Sons</t>
  </si>
  <si>
    <t>Changburgh</t>
  </si>
  <si>
    <t>016-205-9767x87669</t>
  </si>
  <si>
    <t>yrice@chan.com</t>
  </si>
  <si>
    <t>c99c594b57E321A</t>
  </si>
  <si>
    <t>Castro, Calhoun and Frey</t>
  </si>
  <si>
    <t>279-959-3973x9439</t>
  </si>
  <si>
    <t>abigailhahn@boone.org</t>
  </si>
  <si>
    <t>bBa3FB624C7d5A0</t>
  </si>
  <si>
    <t>Mullen-Hodges</t>
  </si>
  <si>
    <t>Lake Joditown</t>
  </si>
  <si>
    <t>919-562-7423x1895</t>
  </si>
  <si>
    <t>chase32@rivers-shah.com</t>
  </si>
  <si>
    <t>2aeaEcE5a7e7d59</t>
  </si>
  <si>
    <t>Luna Group</t>
  </si>
  <si>
    <t>331.827.7748x244</t>
  </si>
  <si>
    <t>lhahn@johnson-chambers.info</t>
  </si>
  <si>
    <t>FACbB38ec0661F2</t>
  </si>
  <si>
    <t>Benton, Huynh and English</t>
  </si>
  <si>
    <t>New Waltertown</t>
  </si>
  <si>
    <t>601.798.1663x82257</t>
  </si>
  <si>
    <t>masonchapman@richard-miller.com</t>
  </si>
  <si>
    <t>E98Fb2a913BbDfd</t>
  </si>
  <si>
    <t>Luna, Rowland and Mcintosh</t>
  </si>
  <si>
    <t>South Pennyhaven</t>
  </si>
  <si>
    <t>+1-142-621-6762x33260</t>
  </si>
  <si>
    <t>ginamiller@sexton-johnson.com</t>
  </si>
  <si>
    <t>565a8c3436A8909</t>
  </si>
  <si>
    <t>Harper, Bailey and Santana</t>
  </si>
  <si>
    <t>West Rick</t>
  </si>
  <si>
    <t>+1-697-055-3677x1126</t>
  </si>
  <si>
    <t>pattyhodge@howe-dunn.com</t>
  </si>
  <si>
    <t>2fB6bC11D650b9E</t>
  </si>
  <si>
    <t>Clayton Group</t>
  </si>
  <si>
    <t>Feliciaborough</t>
  </si>
  <si>
    <t>+1-869-820-0527x42505</t>
  </si>
  <si>
    <t>marthamercer@summers-brennan.com</t>
  </si>
  <si>
    <t>96B48Fc66aAE0da</t>
  </si>
  <si>
    <t>Davis-Krueger</t>
  </si>
  <si>
    <t>Port Heidifurt</t>
  </si>
  <si>
    <t>+1-590-339-2155x50570</t>
  </si>
  <si>
    <t>edwin38@chen-vasquez.biz</t>
  </si>
  <si>
    <t>fd57BCF8fe82eaf</t>
  </si>
  <si>
    <t>Mathis Ltd</t>
  </si>
  <si>
    <t>001-293-351-1425</t>
  </si>
  <si>
    <t>tim02@gilmore-fleming.com</t>
  </si>
  <si>
    <t>9ac1F8C30C651c4</t>
  </si>
  <si>
    <t>Turner-Summers</t>
  </si>
  <si>
    <t>North Virginiatown</t>
  </si>
  <si>
    <t>+1-211-669-7970x877</t>
  </si>
  <si>
    <t>ariasmia@bonilla-payne.info</t>
  </si>
  <si>
    <t>cb20DD3eB62AdDE</t>
  </si>
  <si>
    <t>Holland-Lane</t>
  </si>
  <si>
    <t>Holmesville</t>
  </si>
  <si>
    <t>161.166.0330</t>
  </si>
  <si>
    <t>kathryn44@vaughan.com</t>
  </si>
  <si>
    <t>14Bd8abd7779aec</t>
  </si>
  <si>
    <t>Calderon, Zavala and Harmon</t>
  </si>
  <si>
    <t>001-374-444-9239x847</t>
  </si>
  <si>
    <t>charlottebenitez@donovan.biz</t>
  </si>
  <si>
    <t>ac43B4eC675bE87</t>
  </si>
  <si>
    <t>Rojas, Hughes and Hancock</t>
  </si>
  <si>
    <t>Derekfort</t>
  </si>
  <si>
    <t>528.721.0567x046</t>
  </si>
  <si>
    <t>vincentthornton@key.org</t>
  </si>
  <si>
    <t>2C6A30d3F9f892c</t>
  </si>
  <si>
    <t>Pugh-Sloan</t>
  </si>
  <si>
    <t>001-378-454-4274x9668</t>
  </si>
  <si>
    <t>miguel49@ferguson.com</t>
  </si>
  <si>
    <t>c4FbEF712D7cFDb</t>
  </si>
  <si>
    <t>Matthews, Camacho and Holmes</t>
  </si>
  <si>
    <t>782-389-6234x4087</t>
  </si>
  <si>
    <t>nlittle@good.com</t>
  </si>
  <si>
    <t>2CAce399B7168be</t>
  </si>
  <si>
    <t>Callahan Ltd</t>
  </si>
  <si>
    <t>005.428.8714x1665</t>
  </si>
  <si>
    <t>birwin@dudley-phillips.com</t>
  </si>
  <si>
    <t>83BC5c5dDFb512c</t>
  </si>
  <si>
    <t>Juarez-Eaton</t>
  </si>
  <si>
    <t>387.012.2204x387</t>
  </si>
  <si>
    <t>christie55@ramsey.com</t>
  </si>
  <si>
    <t>bd1393D0a137698</t>
  </si>
  <si>
    <t>Barnett, Chase and Clay</t>
  </si>
  <si>
    <t>Lake Dominicton</t>
  </si>
  <si>
    <t>wmcconnell@johnson-macdonald.info</t>
  </si>
  <si>
    <t>e1bF4771028CB13</t>
  </si>
  <si>
    <t>Carlson and Sons</t>
  </si>
  <si>
    <t>Bonnieside</t>
  </si>
  <si>
    <t>(871)437-5366</t>
  </si>
  <si>
    <t>gina58@wagner-gomez.com</t>
  </si>
  <si>
    <t>fB028faA71AcEA4</t>
  </si>
  <si>
    <t>Ferrell-Mcclure</t>
  </si>
  <si>
    <t>Cordovachester</t>
  </si>
  <si>
    <t>bondtoni@haley-wong.biz</t>
  </si>
  <si>
    <t>8d0e6AbD8eFe9F7</t>
  </si>
  <si>
    <t>Booth-French</t>
  </si>
  <si>
    <t>Cherylside</t>
  </si>
  <si>
    <t>(428)664-4219x2043</t>
  </si>
  <si>
    <t>kimgolden@porter.com</t>
  </si>
  <si>
    <t>B9Cd4d6725CC3de</t>
  </si>
  <si>
    <t>Carr Inc</t>
  </si>
  <si>
    <t>South Cindychester</t>
  </si>
  <si>
    <t>+1-457-903-5438x0399</t>
  </si>
  <si>
    <t>steinariana@kane-gonzales.com</t>
  </si>
  <si>
    <t>290D433DDc9FA44</t>
  </si>
  <si>
    <t>Oconnor-Wheeler</t>
  </si>
  <si>
    <t>West Brady</t>
  </si>
  <si>
    <t>110.483.9449x445</t>
  </si>
  <si>
    <t>guy24@mullins.com</t>
  </si>
  <si>
    <t>FFC3CEF8f775799</t>
  </si>
  <si>
    <t>Heath-Pearson</t>
  </si>
  <si>
    <t>Lake Trevor</t>
  </si>
  <si>
    <t>399.826.9583x30860</t>
  </si>
  <si>
    <t>clarkcathy@booth-barker.com</t>
  </si>
  <si>
    <t>AB0a97Eb0acCd5b</t>
  </si>
  <si>
    <t>Sharp, Castillo and Curry</t>
  </si>
  <si>
    <t>North Savannahmouth</t>
  </si>
  <si>
    <t>+1-389-353-9715x9585</t>
  </si>
  <si>
    <t>richmondrick@armstrong.com</t>
  </si>
  <si>
    <t>Bf3Bc19ed8deBe2</t>
  </si>
  <si>
    <t>Brandt, Torres and Stein</t>
  </si>
  <si>
    <t>South Hailey</t>
  </si>
  <si>
    <t>(879)372-8159</t>
  </si>
  <si>
    <t>curtisshepard@wiggins.com</t>
  </si>
  <si>
    <t>AB0170CBB439bbA</t>
  </si>
  <si>
    <t>Castaneda-Torres</t>
  </si>
  <si>
    <t>Port Dorothymouth</t>
  </si>
  <si>
    <t>014-562-6889</t>
  </si>
  <si>
    <t>micheal76@adams.org</t>
  </si>
  <si>
    <t>C290F3617E6ff3b</t>
  </si>
  <si>
    <t>Alvarez, Rice and Abbott</t>
  </si>
  <si>
    <t>Yorkburgh</t>
  </si>
  <si>
    <t>(297)034-3016x625</t>
  </si>
  <si>
    <t>elizabeth32@rose-bullock.com</t>
  </si>
  <si>
    <t>A631028fcDEa4fb</t>
  </si>
  <si>
    <t>Mullins, Haas and Carrillo</t>
  </si>
  <si>
    <t>Sydneyberg</t>
  </si>
  <si>
    <t>979.195.0641</t>
  </si>
  <si>
    <t>vincentwinters@benton.com</t>
  </si>
  <si>
    <t>7Cbe9d78AEAF0ED</t>
  </si>
  <si>
    <t>Bennett Group</t>
  </si>
  <si>
    <t>Calebview</t>
  </si>
  <si>
    <t>(449)492-4660</t>
  </si>
  <si>
    <t>washingtonruben@hayes-peck.com</t>
  </si>
  <si>
    <t>F551BAbe8F4ACcd</t>
  </si>
  <si>
    <t>Meghanburgh</t>
  </si>
  <si>
    <t>(321)894-9871x0621</t>
  </si>
  <si>
    <t>williamsonyvette@hayes-simpson.com</t>
  </si>
  <si>
    <t>BEb090eEcd50deD</t>
  </si>
  <si>
    <t>Lin Inc</t>
  </si>
  <si>
    <t>New Brandon</t>
  </si>
  <si>
    <t>254.934.8712x60950</t>
  </si>
  <si>
    <t>blackburnkristopher@blackburn.biz</t>
  </si>
  <si>
    <t>d4B127e66FaFeC0</t>
  </si>
  <si>
    <t>Phillips-Turner</t>
  </si>
  <si>
    <t>Lake Kellie</t>
  </si>
  <si>
    <t>kurtvelazquez@koch.org</t>
  </si>
  <si>
    <t>9ecc05ceAfcFDFB</t>
  </si>
  <si>
    <t>Sweeney, Miller and Booker</t>
  </si>
  <si>
    <t>North Sallyview</t>
  </si>
  <si>
    <t>705.503.6017x8827</t>
  </si>
  <si>
    <t>sgarza@hughes-bowers.com</t>
  </si>
  <si>
    <t>0fD4DbA8a17C6e9</t>
  </si>
  <si>
    <t>West Darin</t>
  </si>
  <si>
    <t>227-885-3262</t>
  </si>
  <si>
    <t>wareaaron@shaffer.com</t>
  </si>
  <si>
    <t>7cFaD5Bc7B4aB7b</t>
  </si>
  <si>
    <t>Lawrence and Sons</t>
  </si>
  <si>
    <t>+1-954-487-6577x1498</t>
  </si>
  <si>
    <t>hickmangrant@joseph.org</t>
  </si>
  <si>
    <t>d9F5F1fa3AfBF59</t>
  </si>
  <si>
    <t>Rollins Inc</t>
  </si>
  <si>
    <t>Samuelland</t>
  </si>
  <si>
    <t>+1-419-654-2728x74629</t>
  </si>
  <si>
    <t>patriciamckee@peck-martinez.org</t>
  </si>
  <si>
    <t>8c0eCe217eb83b6</t>
  </si>
  <si>
    <t>Duffy, Mitchell and Jimenez</t>
  </si>
  <si>
    <t>Bowmanhaven</t>
  </si>
  <si>
    <t>631.584.2509</t>
  </si>
  <si>
    <t>brianna84@blake-fowler.biz</t>
  </si>
  <si>
    <t>200B678cA01B5d5</t>
  </si>
  <si>
    <t>Reed-Whitehead</t>
  </si>
  <si>
    <t>Janiceville</t>
  </si>
  <si>
    <t>+1-549-399-7368x97225</t>
  </si>
  <si>
    <t>claireromero@tran.com</t>
  </si>
  <si>
    <t>C3C3a9b3B9cdB36</t>
  </si>
  <si>
    <t>Morgan, Sandoval and Irwin</t>
  </si>
  <si>
    <t>+1-841-152-7050x20247</t>
  </si>
  <si>
    <t>alisonbrady@carson.com</t>
  </si>
  <si>
    <t>AbE2c5cbecb1EF8</t>
  </si>
  <si>
    <t>Ramirez Ltd</t>
  </si>
  <si>
    <t>West Tom</t>
  </si>
  <si>
    <t>+1-634-664-0363x70216</t>
  </si>
  <si>
    <t>alexmatthews@hudson-dougherty.net</t>
  </si>
  <si>
    <t>dD3FAF3b214dB3e</t>
  </si>
  <si>
    <t>Arellano-Shah</t>
  </si>
  <si>
    <t>North Jason</t>
  </si>
  <si>
    <t>923-445-4501x402</t>
  </si>
  <si>
    <t>hinesvernon@gonzales.org</t>
  </si>
  <si>
    <t>2028eAbCcc10DBC</t>
  </si>
  <si>
    <t>Bauer-Lane</t>
  </si>
  <si>
    <t>Schmittfurt</t>
  </si>
  <si>
    <t>709.769.1540x511</t>
  </si>
  <si>
    <t>holdendustin@allen.com</t>
  </si>
  <si>
    <t>F54ace91C55Fe81</t>
  </si>
  <si>
    <t>Mendoza, Cardenas and Austin</t>
  </si>
  <si>
    <t>Lake Patricktown</t>
  </si>
  <si>
    <t>+1-379-002-3615x9828</t>
  </si>
  <si>
    <t>mathewnorris@snyder.info</t>
  </si>
  <si>
    <t>e3BC53e714ff83A</t>
  </si>
  <si>
    <t>Gould, Vincent and Huff</t>
  </si>
  <si>
    <t>Madisonfurt</t>
  </si>
  <si>
    <t>747.853.9176x44490</t>
  </si>
  <si>
    <t>tamara82@khan.net</t>
  </si>
  <si>
    <t>E7e3702F2871950</t>
  </si>
  <si>
    <t>Marks, Braun and Cohen</t>
  </si>
  <si>
    <t>South Baileyshire</t>
  </si>
  <si>
    <t>001-092-286-2391x8307</t>
  </si>
  <si>
    <t>isabelcarr@chavez.org</t>
  </si>
  <si>
    <t>5Ab3bebbC6dcB3F</t>
  </si>
  <si>
    <t>Macdonald-Nixon</t>
  </si>
  <si>
    <t>North Summerview</t>
  </si>
  <si>
    <t>jessica55@harvey-reeves.org</t>
  </si>
  <si>
    <t>d5EdD3356cF0F9A</t>
  </si>
  <si>
    <t>Walls, Bird and Cameron</t>
  </si>
  <si>
    <t>East Darrellfurt</t>
  </si>
  <si>
    <t>(102)099-1300x05300</t>
  </si>
  <si>
    <t>carpenterpenny@schmitt-skinner.com</t>
  </si>
  <si>
    <t>5ECED0624DD7BE6</t>
  </si>
  <si>
    <t>Cochran-Moon</t>
  </si>
  <si>
    <t>(642)208-7661</t>
  </si>
  <si>
    <t>qwilliamson@lozano.com</t>
  </si>
  <si>
    <t>7527E3bA330Bf6B</t>
  </si>
  <si>
    <t>Martinez, Walker and Gould</t>
  </si>
  <si>
    <t>Newtonport</t>
  </si>
  <si>
    <t>001-886-190-8548x335</t>
  </si>
  <si>
    <t>meganmacias@doyle.net</t>
  </si>
  <si>
    <t>CaCAC56bBDaF0db</t>
  </si>
  <si>
    <t>Stanton Inc</t>
  </si>
  <si>
    <t>West Aimee</t>
  </si>
  <si>
    <t>417-457-0682</t>
  </si>
  <si>
    <t>bairdmikayla@roberson.biz</t>
  </si>
  <si>
    <t>ea9B7dC6DD2c549</t>
  </si>
  <si>
    <t>Heath LLC</t>
  </si>
  <si>
    <t>Rodneyfurt</t>
  </si>
  <si>
    <t>+1-257-203-7392x55421</t>
  </si>
  <si>
    <t>carol21@cobb.com</t>
  </si>
  <si>
    <t>c68dceBaDa0fBEB</t>
  </si>
  <si>
    <t>Wise, Hopkins and Key</t>
  </si>
  <si>
    <t>Lake Bridgetstad</t>
  </si>
  <si>
    <t>691-412-3229</t>
  </si>
  <si>
    <t>bradshawdeanna@jimenez.com</t>
  </si>
  <si>
    <t>fCAEd4cEBA29D26</t>
  </si>
  <si>
    <t>Buck-Schmitt</t>
  </si>
  <si>
    <t>(779)548-8896x96637</t>
  </si>
  <si>
    <t>fjames@forbes.com</t>
  </si>
  <si>
    <t>6dEbC2815A43D78</t>
  </si>
  <si>
    <t>Gentry LLC</t>
  </si>
  <si>
    <t>West Darrellton</t>
  </si>
  <si>
    <t>maddenmeredith@knox.org</t>
  </si>
  <si>
    <t>1f7BBF50fCfE25a</t>
  </si>
  <si>
    <t>Franco, Gross and Ayala</t>
  </si>
  <si>
    <t>Mitchellberg</t>
  </si>
  <si>
    <t>001-112-477-2281</t>
  </si>
  <si>
    <t>beardandres@lee-bartlett.info</t>
  </si>
  <si>
    <t>2e7CcAe55fB6c6c</t>
  </si>
  <si>
    <t>Waller-Terrell</t>
  </si>
  <si>
    <t>Riddlefort</t>
  </si>
  <si>
    <t>(750)781-8770</t>
  </si>
  <si>
    <t>adonovan@buckley.org</t>
  </si>
  <si>
    <t>FD6a3C5052c10D7</t>
  </si>
  <si>
    <t>Baker-Young</t>
  </si>
  <si>
    <t>Nataliechester</t>
  </si>
  <si>
    <t>marcturner@harper-sampson.com</t>
  </si>
  <si>
    <t>36C7F6ec70BF1EA</t>
  </si>
  <si>
    <t>Hubbard-Mann</t>
  </si>
  <si>
    <t>East Georgemouth</t>
  </si>
  <si>
    <t>001-151-781-6175x041</t>
  </si>
  <si>
    <t>hillgabriela@shepard-vang.com</t>
  </si>
  <si>
    <t>374FDD8e1fA34C1</t>
  </si>
  <si>
    <t>Mercer PLC</t>
  </si>
  <si>
    <t>Lake Jorgefort</t>
  </si>
  <si>
    <t>175-571-0868x461</t>
  </si>
  <si>
    <t>sarah41@duran.com</t>
  </si>
  <si>
    <t>9F3D9260fE4dE0b</t>
  </si>
  <si>
    <t>Lopez-Acevedo</t>
  </si>
  <si>
    <t>643.708.9607</t>
  </si>
  <si>
    <t>brittany29@jones-burton.com</t>
  </si>
  <si>
    <t>6aFe67Fa630bffA</t>
  </si>
  <si>
    <t>Solomon LLC</t>
  </si>
  <si>
    <t>North Debbiechester</t>
  </si>
  <si>
    <t>545.298.4243</t>
  </si>
  <si>
    <t>chelsey96@hahn.biz</t>
  </si>
  <si>
    <t>FDA733eEc39bef2</t>
  </si>
  <si>
    <t>Carrillo-Daniel</t>
  </si>
  <si>
    <t>Port Kayleefurt</t>
  </si>
  <si>
    <t>(119)882-3338x84765</t>
  </si>
  <si>
    <t>ydickerson@gentry-brock.com</t>
  </si>
  <si>
    <t>a2E9C0e8e8a23AB</t>
  </si>
  <si>
    <t>Maldonado, Fitzgerald and Hendricks</t>
  </si>
  <si>
    <t>Cardenasmouth</t>
  </si>
  <si>
    <t>(004)029-1431</t>
  </si>
  <si>
    <t>brettmarks@tate.net</t>
  </si>
  <si>
    <t>Af068c5BACEc77a</t>
  </si>
  <si>
    <t>Jacobs Group</t>
  </si>
  <si>
    <t>Luceromouth</t>
  </si>
  <si>
    <t>302.435.8829</t>
  </si>
  <si>
    <t>claytonstephenson@gates.com</t>
  </si>
  <si>
    <t>6EA771E9ADdDbC5</t>
  </si>
  <si>
    <t>Katiemouth</t>
  </si>
  <si>
    <t>smccann@lawrence-george.com</t>
  </si>
  <si>
    <t>20f858Ba0d8bE40</t>
  </si>
  <si>
    <t>Mahoney Group</t>
  </si>
  <si>
    <t>Hutchinsonhaven</t>
  </si>
  <si>
    <t>lydiarichards@velez.info</t>
  </si>
  <si>
    <t>bdEBAb6a9c68Be4</t>
  </si>
  <si>
    <t>Shelton, Murphy and Villarreal</t>
  </si>
  <si>
    <t>Graybury</t>
  </si>
  <si>
    <t>001-811-892-2409x839</t>
  </si>
  <si>
    <t>alisonterrell@jenkins.com</t>
  </si>
  <si>
    <t>493AeB9df6fCEE7</t>
  </si>
  <si>
    <t>Cherry, Huffman and Mathews</t>
  </si>
  <si>
    <t>North Jenna</t>
  </si>
  <si>
    <t>mathisjudy@small.com</t>
  </si>
  <si>
    <t>fCd8c13197D6a1D</t>
  </si>
  <si>
    <t>Spears, Meadows and Lam</t>
  </si>
  <si>
    <t>West Abigailburgh</t>
  </si>
  <si>
    <t>(176)537-6983</t>
  </si>
  <si>
    <t>evelynwebster@greer.com</t>
  </si>
  <si>
    <t>B0bFECCd6BCC6C5</t>
  </si>
  <si>
    <t>Harper, Lane and Silva</t>
  </si>
  <si>
    <t>South Drewtown</t>
  </si>
  <si>
    <t>kanevictor@mclean-black.com</t>
  </si>
  <si>
    <t>eFd88b7DFC290D8</t>
  </si>
  <si>
    <t>Washington-Mejia</t>
  </si>
  <si>
    <t>(607)586-7753</t>
  </si>
  <si>
    <t>tristancollins@donovan.com</t>
  </si>
  <si>
    <t>e84ebfADEd98b43</t>
  </si>
  <si>
    <t>Katrinamouth</t>
  </si>
  <si>
    <t>(707)447-6198</t>
  </si>
  <si>
    <t>tmckee@hobbs.net</t>
  </si>
  <si>
    <t>D090DDBBCB4Db7b</t>
  </si>
  <si>
    <t>Kirk, Vega and Lester</t>
  </si>
  <si>
    <t>Lake Rodneyshire</t>
  </si>
  <si>
    <t>012-471-5355</t>
  </si>
  <si>
    <t>joann09@faulkner.com</t>
  </si>
  <si>
    <t>bEeB4bF2C0B9A3b</t>
  </si>
  <si>
    <t>Angelland</t>
  </si>
  <si>
    <t>+1-377-268-9393x19984</t>
  </si>
  <si>
    <t>sarah65@preston.com</t>
  </si>
  <si>
    <t>1AADC0EB7A17ff0</t>
  </si>
  <si>
    <t>Parrish, Greene and Valentine</t>
  </si>
  <si>
    <t>Port Stacie</t>
  </si>
  <si>
    <t>+1-145-993-7712x3125</t>
  </si>
  <si>
    <t>kerritrujillo@brewer.com</t>
  </si>
  <si>
    <t>AdC21cFC3C9521b</t>
  </si>
  <si>
    <t>Davila-Price</t>
  </si>
  <si>
    <t>virginiacox@compton-pineda.com</t>
  </si>
  <si>
    <t>7Dc46036ec9d8F0</t>
  </si>
  <si>
    <t>Massey-Avery</t>
  </si>
  <si>
    <t>East Amberland</t>
  </si>
  <si>
    <t>(689)921-2307</t>
  </si>
  <si>
    <t>robinsondestiny@wood-bolton.org</t>
  </si>
  <si>
    <t>0CcF9BdE3A77D5b</t>
  </si>
  <si>
    <t>Hess-Holloway</t>
  </si>
  <si>
    <t>Port Janeberg</t>
  </si>
  <si>
    <t>566-911-9168</t>
  </si>
  <si>
    <t>kbridges@meadows-turner.net</t>
  </si>
  <si>
    <t>91f00bF306FfAfA</t>
  </si>
  <si>
    <t>Richardson PLC</t>
  </si>
  <si>
    <t>chandlerbeth@madden.info</t>
  </si>
  <si>
    <t>88c7Cd0aC9e8E3a</t>
  </si>
  <si>
    <t>Ramirez, Berger and Simpson</t>
  </si>
  <si>
    <t>West Haroldton</t>
  </si>
  <si>
    <t>001-562-430-5216x099</t>
  </si>
  <si>
    <t>mchaney@landry.net</t>
  </si>
  <si>
    <t>8cc8cBE18EaaC05</t>
  </si>
  <si>
    <t>Bailey, Anderson and Porter</t>
  </si>
  <si>
    <t>Joview</t>
  </si>
  <si>
    <t>(656)891-0080x410</t>
  </si>
  <si>
    <t>sonia95@bartlett-macias.net</t>
  </si>
  <si>
    <t>fCDEbc9aEF7a098</t>
  </si>
  <si>
    <t>Mckee, Mayer and Norton</t>
  </si>
  <si>
    <t>South Sonia</t>
  </si>
  <si>
    <t>434-855-6498x9122</t>
  </si>
  <si>
    <t>nroberson@yang.com</t>
  </si>
  <si>
    <t>f7F909A8143F0D5</t>
  </si>
  <si>
    <t>Brewer-Obrien</t>
  </si>
  <si>
    <t>Wiseville</t>
  </si>
  <si>
    <t>331-716-9416x957</t>
  </si>
  <si>
    <t>preston28@simon.net</t>
  </si>
  <si>
    <t>1EBeA37d789b7fa</t>
  </si>
  <si>
    <t>Clarke-Trevino</t>
  </si>
  <si>
    <t>Staceybury</t>
  </si>
  <si>
    <t>(480)412-0451x7728</t>
  </si>
  <si>
    <t>mmoon@washington.com</t>
  </si>
  <si>
    <t>02Ea36f8a0a8A3A</t>
  </si>
  <si>
    <t>Davila, Gomez and Jarvis</t>
  </si>
  <si>
    <t>Port Yvettefurt</t>
  </si>
  <si>
    <t>001-887-121-9789x06672</t>
  </si>
  <si>
    <t>danielssandy@mejia.com</t>
  </si>
  <si>
    <t>4ee662b0fC4B856</t>
  </si>
  <si>
    <t>Sellers-Rich</t>
  </si>
  <si>
    <t>North Dan</t>
  </si>
  <si>
    <t>+1-755-838-4960x21124</t>
  </si>
  <si>
    <t>noah45@petersen-herrera.info</t>
  </si>
  <si>
    <t>21b5Da71bc814aA</t>
  </si>
  <si>
    <t>Novak-Woodward</t>
  </si>
  <si>
    <t>South Leonshire</t>
  </si>
  <si>
    <t>(644)366-4492x4516</t>
  </si>
  <si>
    <t>shannon15@hull-richards.com</t>
  </si>
  <si>
    <t>eFe7fBBAFEC50dA</t>
  </si>
  <si>
    <t>Thompson-Barber</t>
  </si>
  <si>
    <t>Port Suzannemouth</t>
  </si>
  <si>
    <t>192-294-4222x986</t>
  </si>
  <si>
    <t>natalie84@gibson-kent.biz</t>
  </si>
  <si>
    <t>Fd04d0a7E2BB85D</t>
  </si>
  <si>
    <t>Love, Gardner and Price</t>
  </si>
  <si>
    <t>Port Adrienneburgh</t>
  </si>
  <si>
    <t>(397)062-2064x9327</t>
  </si>
  <si>
    <t>alec34@andersen.com</t>
  </si>
  <si>
    <t>CbE4C5BCEFB7d82</t>
  </si>
  <si>
    <t>Dickerson-Ford</t>
  </si>
  <si>
    <t>New Kimberly</t>
  </si>
  <si>
    <t>reynoldssusan@fleming-buckley.net</t>
  </si>
  <si>
    <t>cd06aCAb00eCfBe</t>
  </si>
  <si>
    <t>Cuevas-Ali</t>
  </si>
  <si>
    <t>Geoffreyfort</t>
  </si>
  <si>
    <t>001-367-204-7593</t>
  </si>
  <si>
    <t>omardelacruz@clayton.com</t>
  </si>
  <si>
    <t>3D083CCeaB3aBfd</t>
  </si>
  <si>
    <t>Baird, Flynn and Watkins</t>
  </si>
  <si>
    <t>Dicksonport</t>
  </si>
  <si>
    <t>bgarrison@alvarado-bowers.net</t>
  </si>
  <si>
    <t>A561A1Dad20de31</t>
  </si>
  <si>
    <t>Reynolds, Mullins and Stuart</t>
  </si>
  <si>
    <t>West Kristopherville</t>
  </si>
  <si>
    <t>christieperez@long-briggs.net</t>
  </si>
  <si>
    <t>a2f3DBd4d6143EA</t>
  </si>
  <si>
    <t>Patterson, Ayala and Lowe</t>
  </si>
  <si>
    <t>Haydenhaven</t>
  </si>
  <si>
    <t>001-029-282-8237</t>
  </si>
  <si>
    <t>elainecox@lowe.com</t>
  </si>
  <si>
    <t>f548deC5DcF2C13</t>
  </si>
  <si>
    <t>Lucas Ltd</t>
  </si>
  <si>
    <t>Hillfurt</t>
  </si>
  <si>
    <t>+1-299-484-2918x124</t>
  </si>
  <si>
    <t>marshdakota@norman-hebert.com</t>
  </si>
  <si>
    <t>50c1bAd0B750cB9</t>
  </si>
  <si>
    <t>Odom, Serrano and Gregory</t>
  </si>
  <si>
    <t>dawnponce@jacobs.com</t>
  </si>
  <si>
    <t>533e78d7a02026D</t>
  </si>
  <si>
    <t>Church Group</t>
  </si>
  <si>
    <t>West Erikville</t>
  </si>
  <si>
    <t>001-804-189-6214x32790</t>
  </si>
  <si>
    <t>newing@dawson.com</t>
  </si>
  <si>
    <t>3ea82c0eDED9fAC</t>
  </si>
  <si>
    <t>Adams, Castaneda and Stevenson</t>
  </si>
  <si>
    <t>Vickimouth</t>
  </si>
  <si>
    <t>001-754-409-2316</t>
  </si>
  <si>
    <t>clarkebradley@orozco-willis.com</t>
  </si>
  <si>
    <t>D6A8A19C3E41aDC</t>
  </si>
  <si>
    <t>Larsen, Cherry and Roy</t>
  </si>
  <si>
    <t>Kirstenport</t>
  </si>
  <si>
    <t>dpadilla@levy-leonard.info</t>
  </si>
  <si>
    <t>a0A3E6e4DccD4C8</t>
  </si>
  <si>
    <t>Holder, Ford and Wallace</t>
  </si>
  <si>
    <t>North Malik</t>
  </si>
  <si>
    <t>008.483.8471</t>
  </si>
  <si>
    <t>reesejoy@barry.net</t>
  </si>
  <si>
    <t>881e35bac03aC94</t>
  </si>
  <si>
    <t>Chang-Mcguire</t>
  </si>
  <si>
    <t>Bethmouth</t>
  </si>
  <si>
    <t>(257)822-5470</t>
  </si>
  <si>
    <t>costacassidy@dunn.info</t>
  </si>
  <si>
    <t>5aB555b1DBCdfA4</t>
  </si>
  <si>
    <t>Vasquez, Rodgers and Carrillo</t>
  </si>
  <si>
    <t>Ortizberg</t>
  </si>
  <si>
    <t>001-691-165-9065</t>
  </si>
  <si>
    <t>austinbautista@hickman-garner.com</t>
  </si>
  <si>
    <t>B68DC9CfBCe279c</t>
  </si>
  <si>
    <t>Shaw-Burnett</t>
  </si>
  <si>
    <t>Moraside</t>
  </si>
  <si>
    <t>001-824-221-7748x61238</t>
  </si>
  <si>
    <t>tanyamalone@mccormick.net</t>
  </si>
  <si>
    <t>91F08f19ECd707c</t>
  </si>
  <si>
    <t>Dyer, Armstrong and Pearson</t>
  </si>
  <si>
    <t>Thomasberg</t>
  </si>
  <si>
    <t>+1-327-045-5317x62624</t>
  </si>
  <si>
    <t>bautistacaitlyn@wood-newman.com</t>
  </si>
  <si>
    <t>81aec2a9e2DD5C7</t>
  </si>
  <si>
    <t>Richards, Bullock and Steele</t>
  </si>
  <si>
    <t>Sarahfurt</t>
  </si>
  <si>
    <t>804.811.3305</t>
  </si>
  <si>
    <t>courtneyliu@vega.com</t>
  </si>
  <si>
    <t>AFfcf8CFA19F5CA</t>
  </si>
  <si>
    <t>selenashields@hopkins-proctor.com</t>
  </si>
  <si>
    <t>43eBC5D90A693da</t>
  </si>
  <si>
    <t>Thompson-Reeves</t>
  </si>
  <si>
    <t>East Rachael</t>
  </si>
  <si>
    <t>613-767-0557x968</t>
  </si>
  <si>
    <t>shelby99@kline.com</t>
  </si>
  <si>
    <t>EADd0FbFbdf62aC</t>
  </si>
  <si>
    <t>Madden, Howard and Moody</t>
  </si>
  <si>
    <t>Myersville</t>
  </si>
  <si>
    <t>+1-772-660-0095x4623</t>
  </si>
  <si>
    <t>humphreyalbert@harrell.com</t>
  </si>
  <si>
    <t>77c6CB8e031AfbF</t>
  </si>
  <si>
    <t>964.841.2758x3351</t>
  </si>
  <si>
    <t>jhaynes@salas.com</t>
  </si>
  <si>
    <t>5EC2d1C5dad0DeA</t>
  </si>
  <si>
    <t>Johnson, Cochran and Decker</t>
  </si>
  <si>
    <t>New Andrestad</t>
  </si>
  <si>
    <t>674.388.4963x2695</t>
  </si>
  <si>
    <t>mindy36@moss.com</t>
  </si>
  <si>
    <t>f40A85B5CFDaf3E</t>
  </si>
  <si>
    <t>Benitez-Browning</t>
  </si>
  <si>
    <t>Port Dana</t>
  </si>
  <si>
    <t>(382)056-6608x881</t>
  </si>
  <si>
    <t>leonard63@romero.biz</t>
  </si>
  <si>
    <t>F4e3385238F6e43</t>
  </si>
  <si>
    <t>Blankenship and Sons</t>
  </si>
  <si>
    <t>Henryhaven</t>
  </si>
  <si>
    <t>001-064-826-4431x8978</t>
  </si>
  <si>
    <t>leroy88@byrd-clayton.com</t>
  </si>
  <si>
    <t>67ABEC77D7D7E1E</t>
  </si>
  <si>
    <t>Pugh-Holden</t>
  </si>
  <si>
    <t>Haleychester</t>
  </si>
  <si>
    <t>068.324.2011x82140</t>
  </si>
  <si>
    <t>hopkinsconnie@oneal.com</t>
  </si>
  <si>
    <t>95c03dB35fe23BE</t>
  </si>
  <si>
    <t>Walterton</t>
  </si>
  <si>
    <t>001-280-326-6253x786</t>
  </si>
  <si>
    <t>cmora@abbott.com</t>
  </si>
  <si>
    <t>8B012B7dD7A97cF</t>
  </si>
  <si>
    <t>Giles and Sons</t>
  </si>
  <si>
    <t>Hooperside</t>
  </si>
  <si>
    <t>(202)100-4149x30343</t>
  </si>
  <si>
    <t>richmondcole@walters-walls.info</t>
  </si>
  <si>
    <t>63dd1a53ee67370</t>
  </si>
  <si>
    <t>Villarreal Ltd</t>
  </si>
  <si>
    <t>West Dave</t>
  </si>
  <si>
    <t>948-548-6737x545</t>
  </si>
  <si>
    <t>gerald94@cline-juarez.com</t>
  </si>
  <si>
    <t>4f44fe880bce4eE</t>
  </si>
  <si>
    <t>Ingram-Richardson</t>
  </si>
  <si>
    <t>East Javierburgh</t>
  </si>
  <si>
    <t>330-246-1481</t>
  </si>
  <si>
    <t>tyronebaird@griffin-barrera.com</t>
  </si>
  <si>
    <t>9d870e901b752E8</t>
  </si>
  <si>
    <t>Rivera, Glover and Escobar</t>
  </si>
  <si>
    <t>Anneton</t>
  </si>
  <si>
    <t>009.561.9920x382</t>
  </si>
  <si>
    <t>ihouston@warren-trujillo.com</t>
  </si>
  <si>
    <t>7F46F6E259fbDde</t>
  </si>
  <si>
    <t>Cortez, Stewart and Weeks</t>
  </si>
  <si>
    <t>(578)156-5322x9588</t>
  </si>
  <si>
    <t>sonia05@barker.info</t>
  </si>
  <si>
    <t>318C871DC39180F</t>
  </si>
  <si>
    <t>Mooney-Braun</t>
  </si>
  <si>
    <t>001-476-620-0143x943</t>
  </si>
  <si>
    <t>englishstephanie@cole.info</t>
  </si>
  <si>
    <t>cE777938aDf0bB5</t>
  </si>
  <si>
    <t>Klein LLC</t>
  </si>
  <si>
    <t>Micheleberg</t>
  </si>
  <si>
    <t>desiree18@gregory-rivas.info</t>
  </si>
  <si>
    <t>202B0AAa3CbFAbe</t>
  </si>
  <si>
    <t>Vasquez-Bernard</t>
  </si>
  <si>
    <t>North Jodibury</t>
  </si>
  <si>
    <t>+1-879-250-2708x028</t>
  </si>
  <si>
    <t>zswanson@cantrell-gonzales.net</t>
  </si>
  <si>
    <t>7bdB2180cFADF46</t>
  </si>
  <si>
    <t>Malone-Mathis</t>
  </si>
  <si>
    <t>Perkinsport</t>
  </si>
  <si>
    <t>001-002-879-6028x6328</t>
  </si>
  <si>
    <t>mercedespreston@sutton.com</t>
  </si>
  <si>
    <t>C3EfcED8116f39B</t>
  </si>
  <si>
    <t>Figueroa-Galloway</t>
  </si>
  <si>
    <t>Conradmouth</t>
  </si>
  <si>
    <t>(913)260-8838</t>
  </si>
  <si>
    <t>rebekahphillips@conrad.com</t>
  </si>
  <si>
    <t>BDcF546acEC0D00</t>
  </si>
  <si>
    <t>Cardenas, Mcknight and Mitchell</t>
  </si>
  <si>
    <t>Latashabury</t>
  </si>
  <si>
    <t>001-408-376-7398x926</t>
  </si>
  <si>
    <t>cole11@gallagher.com</t>
  </si>
  <si>
    <t>6589c11dcd3c11f</t>
  </si>
  <si>
    <t>Bradshaw LLC</t>
  </si>
  <si>
    <t>Briannaview</t>
  </si>
  <si>
    <t>benjaminpitts@haas.com</t>
  </si>
  <si>
    <t>DAa797522a03681</t>
  </si>
  <si>
    <t>Calderon, Villanueva and Dixon</t>
  </si>
  <si>
    <t>Port Shaneport</t>
  </si>
  <si>
    <t>001-457-755-0456x36239</t>
  </si>
  <si>
    <t>vjames@mcguire.com</t>
  </si>
  <si>
    <t>cF9c1Cc4BfaA85e</t>
  </si>
  <si>
    <t>Mcbride LLC</t>
  </si>
  <si>
    <t>South Kirsten</t>
  </si>
  <si>
    <t>caitlynguzman@farmer.com</t>
  </si>
  <si>
    <t>2D0594c3bBe028B</t>
  </si>
  <si>
    <t>Wheeler, Roy and Dillon</t>
  </si>
  <si>
    <t>East Julie</t>
  </si>
  <si>
    <t>998-838-1558x1043</t>
  </si>
  <si>
    <t>kbarnes@mccarty.com</t>
  </si>
  <si>
    <t>E8BB9D4dd4B7C81</t>
  </si>
  <si>
    <t>Roy LLC</t>
  </si>
  <si>
    <t>South Willie</t>
  </si>
  <si>
    <t>sally53@valdez.com</t>
  </si>
  <si>
    <t>C634aa2E042eCBB</t>
  </si>
  <si>
    <t>Powers-Hartman</t>
  </si>
  <si>
    <t>Clintonfurt</t>
  </si>
  <si>
    <t>001-058-976-2993</t>
  </si>
  <si>
    <t>terristeele@lowe-chen.com</t>
  </si>
  <si>
    <t>D0c4AD82CE491ed</t>
  </si>
  <si>
    <t>Mccullough-Eaton</t>
  </si>
  <si>
    <t>072-510-5439x866</t>
  </si>
  <si>
    <t>albertkramer@cameron.org</t>
  </si>
  <si>
    <t>503BbBF9c5E0276</t>
  </si>
  <si>
    <t>Guerrero-Phillips</t>
  </si>
  <si>
    <t>West Albertside</t>
  </si>
  <si>
    <t>+1-552-515-9075x923</t>
  </si>
  <si>
    <t>sallymelendez@estrada.net</t>
  </si>
  <si>
    <t>EFde36ceaEDAB6C</t>
  </si>
  <si>
    <t>Garza, Hines and Bright</t>
  </si>
  <si>
    <t>Courtneyfort</t>
  </si>
  <si>
    <t>001-482-073-1230x67155</t>
  </si>
  <si>
    <t>farleygabrielle@bauer.com</t>
  </si>
  <si>
    <t>B2193618C90eaBE</t>
  </si>
  <si>
    <t>Ramos-Michael</t>
  </si>
  <si>
    <t>New Joyville</t>
  </si>
  <si>
    <t>+1-131-367-9790x55336</t>
  </si>
  <si>
    <t>tiffanymcgrath@kemp-mendoza.info</t>
  </si>
  <si>
    <t>0e36f9a5AcB10EE</t>
  </si>
  <si>
    <t>Norris LLC</t>
  </si>
  <si>
    <t>Michaelaland</t>
  </si>
  <si>
    <t>216.125.1071</t>
  </si>
  <si>
    <t>pconner@combs.com</t>
  </si>
  <si>
    <t>5Be4e9dAC7A2a6C</t>
  </si>
  <si>
    <t>Cain, Hart and Rasmussen</t>
  </si>
  <si>
    <t>925.679.7928</t>
  </si>
  <si>
    <t>ymerritt@bryant.com</t>
  </si>
  <si>
    <t>88881cFbE0bAb96</t>
  </si>
  <si>
    <t>Maynard-Cooke</t>
  </si>
  <si>
    <t>South Shannonburgh</t>
  </si>
  <si>
    <t>001-980-647-4181x913</t>
  </si>
  <si>
    <t>bailey65@dunn-carter.com</t>
  </si>
  <si>
    <t>a7519d8a0C7fF2E</t>
  </si>
  <si>
    <t>Milesshire</t>
  </si>
  <si>
    <t>phillip29@rivers-rasmussen.com</t>
  </si>
  <si>
    <t>D5f17Db99bA00Cf</t>
  </si>
  <si>
    <t>Avery-Pacheco</t>
  </si>
  <si>
    <t>Hornefort</t>
  </si>
  <si>
    <t>666.686.5884</t>
  </si>
  <si>
    <t>vargasadrienne@baird-simon.org</t>
  </si>
  <si>
    <t>cD6B75f2cca273f</t>
  </si>
  <si>
    <t>Norton, Valdez and Burch</t>
  </si>
  <si>
    <t>Port Traciemouth</t>
  </si>
  <si>
    <t>068-816-5008</t>
  </si>
  <si>
    <t>rebecca30@moran-george.com</t>
  </si>
  <si>
    <t>87E1A3fDfEe4813</t>
  </si>
  <si>
    <t>Hutchinson Group</t>
  </si>
  <si>
    <t>Donberg</t>
  </si>
  <si>
    <t>969-209-6592</t>
  </si>
  <si>
    <t>jbarron@bradford.com</t>
  </si>
  <si>
    <t>5aFAadaE373EbFD</t>
  </si>
  <si>
    <t>Johnson, Byrd and Wilkerson</t>
  </si>
  <si>
    <t>Schmidtside</t>
  </si>
  <si>
    <t>(873)617-6107x8721</t>
  </si>
  <si>
    <t>landryevan@shannon.net</t>
  </si>
  <si>
    <t>AD0F1A7b11DeAa0</t>
  </si>
  <si>
    <t>Meadows, Pruitt and Powell</t>
  </si>
  <si>
    <t>Teresahaven</t>
  </si>
  <si>
    <t>533-472-0887x81797</t>
  </si>
  <si>
    <t>qstafford@vasquez.com</t>
  </si>
  <si>
    <t>DbCdEc4b7aa13e3</t>
  </si>
  <si>
    <t>Webb LLC</t>
  </si>
  <si>
    <t>Sweeneychester</t>
  </si>
  <si>
    <t>(716)311-5808</t>
  </si>
  <si>
    <t>gstafford@kline-shepard.com</t>
  </si>
  <si>
    <t>497bFE60296a7C5</t>
  </si>
  <si>
    <t>Carson, Hutchinson and Hickman</t>
  </si>
  <si>
    <t>West Heidiside</t>
  </si>
  <si>
    <t>531.564.4470x949</t>
  </si>
  <si>
    <t>pjacobs@ellison.com</t>
  </si>
  <si>
    <t>A598D6Aea0624B1</t>
  </si>
  <si>
    <t>Bauer, Santana and Hunter</t>
  </si>
  <si>
    <t>East Manuelton</t>
  </si>
  <si>
    <t>001-983-463-5007x799</t>
  </si>
  <si>
    <t>xwaters@holden.com</t>
  </si>
  <si>
    <t>ad2220B7e8F9bb0</t>
  </si>
  <si>
    <t>Hunter, Dickerson and Stout</t>
  </si>
  <si>
    <t>Shahstad</t>
  </si>
  <si>
    <t>455.570.9832</t>
  </si>
  <si>
    <t>wdaniels@walsh.com</t>
  </si>
  <si>
    <t>0A8Ab0Fffb2835f</t>
  </si>
  <si>
    <t>Barrera LLC</t>
  </si>
  <si>
    <t>Sherylmouth</t>
  </si>
  <si>
    <t>548-343-3775x3501</t>
  </si>
  <si>
    <t>brendan91@shea-bond.com</t>
  </si>
  <si>
    <t>1c5DaDFbC06Ed43</t>
  </si>
  <si>
    <t>Humphrey, Bradford and Cooley</t>
  </si>
  <si>
    <t>West Sabrinaville</t>
  </si>
  <si>
    <t>764-438-7914x3609</t>
  </si>
  <si>
    <t>sergiomccullough@hart.com</t>
  </si>
  <si>
    <t>659E922BDc0b2a1</t>
  </si>
  <si>
    <t>Carney and Sons</t>
  </si>
  <si>
    <t>Miatown</t>
  </si>
  <si>
    <t>(793)766-8763x525</t>
  </si>
  <si>
    <t>mossclaire@wright-wallace.biz</t>
  </si>
  <si>
    <t>aCd0BFbcf7958bd</t>
  </si>
  <si>
    <t>Dyer Group</t>
  </si>
  <si>
    <t>West Edwardland</t>
  </si>
  <si>
    <t>527.775.0393x5666</t>
  </si>
  <si>
    <t>hollowaykristie@camacho.com</t>
  </si>
  <si>
    <t>0A3d0Bf5D2d67d6</t>
  </si>
  <si>
    <t>Horton, Curry and Chung</t>
  </si>
  <si>
    <t>Port Jackside</t>
  </si>
  <si>
    <t>631-511-5101x27245</t>
  </si>
  <si>
    <t>ipetty@navarro-little.com</t>
  </si>
  <si>
    <t>A89Ca3f124cFc06</t>
  </si>
  <si>
    <t>Ingram, Gordon and Bauer</t>
  </si>
  <si>
    <t>East Steveberg</t>
  </si>
  <si>
    <t>001-929-905-0784x8118</t>
  </si>
  <si>
    <t>paige93@atkinson-michael.com</t>
  </si>
  <si>
    <t>49D0c593E7ffAa3</t>
  </si>
  <si>
    <t>Costa-Shea</t>
  </si>
  <si>
    <t>Lake Carlosfurt</t>
  </si>
  <si>
    <t>001-405-110-6416</t>
  </si>
  <si>
    <t>pruittkendra@thornton.biz</t>
  </si>
  <si>
    <t>faBBE357AeDfaEC</t>
  </si>
  <si>
    <t>Morgan, Hubbard and Frank</t>
  </si>
  <si>
    <t>North Christinafurt</t>
  </si>
  <si>
    <t>351-716-7821x522</t>
  </si>
  <si>
    <t>jasmin32@wallace-hawkins.com</t>
  </si>
  <si>
    <t>DFcFcA6a4C8f4Ef</t>
  </si>
  <si>
    <t>Jenkins and Sons</t>
  </si>
  <si>
    <t>Arthurton</t>
  </si>
  <si>
    <t>057.819.2015x6701</t>
  </si>
  <si>
    <t>matthewhowell@dodson-fitzpatrick.com</t>
  </si>
  <si>
    <t>f2BcB41D5d1BE28</t>
  </si>
  <si>
    <t>Bruce, Harper and Shelton</t>
  </si>
  <si>
    <t>North Marcobury</t>
  </si>
  <si>
    <t>888-502-5416x717</t>
  </si>
  <si>
    <t>ericprice@andrade.com</t>
  </si>
  <si>
    <t>bDB12e007FB7ed1</t>
  </si>
  <si>
    <t>Hendricks-Barton</t>
  </si>
  <si>
    <t>Conradborough</t>
  </si>
  <si>
    <t>001-402-803-2983x9503</t>
  </si>
  <si>
    <t>vicki28@shea.net</t>
  </si>
  <si>
    <t>BEd0ACBfb90fDAC</t>
  </si>
  <si>
    <t>Russo LLC</t>
  </si>
  <si>
    <t>Lake Ricky</t>
  </si>
  <si>
    <t>255-568-7014x00471</t>
  </si>
  <si>
    <t>swansonpeter@luna.com</t>
  </si>
  <si>
    <t>2CD6A8fd5F1aAcf</t>
  </si>
  <si>
    <t>Mcdaniel-Allen</t>
  </si>
  <si>
    <t>South Sophia</t>
  </si>
  <si>
    <t>(081)152-2488</t>
  </si>
  <si>
    <t>brandon14@maxwell.com</t>
  </si>
  <si>
    <t>c6A66ab99886c2B</t>
  </si>
  <si>
    <t>Gill, Everett and Beard</t>
  </si>
  <si>
    <t>Rogerstad</t>
  </si>
  <si>
    <t>740-621-2074x46964</t>
  </si>
  <si>
    <t>stephenrowe@cantrell.info</t>
  </si>
  <si>
    <t>3B002Ca124e6a04</t>
  </si>
  <si>
    <t>Daugherty, Howell and Poole</t>
  </si>
  <si>
    <t>Port Toni</t>
  </si>
  <si>
    <t>201.050.4291x408</t>
  </si>
  <si>
    <t>julianmorse@castaneda-juarez.net</t>
  </si>
  <si>
    <t>CBbC6177bed56ac</t>
  </si>
  <si>
    <t>Liu, Jennings and Church</t>
  </si>
  <si>
    <t>624.499.8640</t>
  </si>
  <si>
    <t>mahoneydillon@owens.com</t>
  </si>
  <si>
    <t>85a4a4b4CeAF8B3</t>
  </si>
  <si>
    <t>Golden, Ibarra and Mendez</t>
  </si>
  <si>
    <t>Kurtville</t>
  </si>
  <si>
    <t>001-676-094-1335x407</t>
  </si>
  <si>
    <t>gary95@leach-watkins.com</t>
  </si>
  <si>
    <t>E14B3b8a2f83F60</t>
  </si>
  <si>
    <t>Beltran, Stark and Wolfe</t>
  </si>
  <si>
    <t>Wolfestad</t>
  </si>
  <si>
    <t>+1-865-153-8376x6969</t>
  </si>
  <si>
    <t>zacosta@mccall.com</t>
  </si>
  <si>
    <t>a5BAc6c81B461bB</t>
  </si>
  <si>
    <t>Cuevas and Sons</t>
  </si>
  <si>
    <t>Peckstad</t>
  </si>
  <si>
    <t>+1-888-902-4628x7731</t>
  </si>
  <si>
    <t>harryhodge@hall-owen.com</t>
  </si>
  <si>
    <t>D3bafBcbF9dcad5</t>
  </si>
  <si>
    <t>Mcpherson-Byrd</t>
  </si>
  <si>
    <t>Galvanton</t>
  </si>
  <si>
    <t>429.776.2543</t>
  </si>
  <si>
    <t>pollardjasmin@cooke.com</t>
  </si>
  <si>
    <t>3240aC3deefc4e4</t>
  </si>
  <si>
    <t>Moreno LLC</t>
  </si>
  <si>
    <t>Eatonberg</t>
  </si>
  <si>
    <t>+1-854-348-2422x127</t>
  </si>
  <si>
    <t>gina88@cowan-howell.com</t>
  </si>
  <si>
    <t>8d9d844eDbb2FfF</t>
  </si>
  <si>
    <t>Murillo, Valenzuela and Decker</t>
  </si>
  <si>
    <t>Kristinaland</t>
  </si>
  <si>
    <t>942.387.2315</t>
  </si>
  <si>
    <t>wilkinsondonald@chase-odom.com</t>
  </si>
  <si>
    <t>974cc8Fd5C44eE9</t>
  </si>
  <si>
    <t>Fleming, Petty and Cohen</t>
  </si>
  <si>
    <t>Janetport</t>
  </si>
  <si>
    <t>+1-981-750-1950x56843</t>
  </si>
  <si>
    <t>jordan64@hines-chandler.net</t>
  </si>
  <si>
    <t>1dFB22F16d11e25</t>
  </si>
  <si>
    <t>Guzman and Sons</t>
  </si>
  <si>
    <t>Nicholasside</t>
  </si>
  <si>
    <t>(150)212-0745</t>
  </si>
  <si>
    <t>maureenblankenship@mcintyre.com</t>
  </si>
  <si>
    <t>f33CCF613BD016b</t>
  </si>
  <si>
    <t>Downs-Baxter</t>
  </si>
  <si>
    <t>Ritastad</t>
  </si>
  <si>
    <t>(389)862-1831x78208</t>
  </si>
  <si>
    <t>joanna12@watson-serrano.biz</t>
  </si>
  <si>
    <t>724908850ec77dB</t>
  </si>
  <si>
    <t>Potts-Wiggins</t>
  </si>
  <si>
    <t>West Max</t>
  </si>
  <si>
    <t>001-705-601-2127x28403</t>
  </si>
  <si>
    <t>stanleyhansen@chambers.net</t>
  </si>
  <si>
    <t>F7A069f4A8A1cdd</t>
  </si>
  <si>
    <t>Baxter Inc</t>
  </si>
  <si>
    <t>Shirleychester</t>
  </si>
  <si>
    <t>131-484-7916x76075</t>
  </si>
  <si>
    <t>strongalexandra@bowers-schroeder.com</t>
  </si>
  <si>
    <t>c715bE241fE293e</t>
  </si>
  <si>
    <t>Quinn-Underwood</t>
  </si>
  <si>
    <t>(116)990-7376</t>
  </si>
  <si>
    <t>bholloway@lin-wallace.net</t>
  </si>
  <si>
    <t>09f7c3a71F70A9f</t>
  </si>
  <si>
    <t>Richmond, Garrison and Williamson</t>
  </si>
  <si>
    <t>Port Shelia</t>
  </si>
  <si>
    <t>(356)147-3215</t>
  </si>
  <si>
    <t>chancarl@walters.com</t>
  </si>
  <si>
    <t>4Ad6e1bdCFDA8eF</t>
  </si>
  <si>
    <t>Liu, Moody and Holden</t>
  </si>
  <si>
    <t>South Calvinland</t>
  </si>
  <si>
    <t>(987)951-7845x11831</t>
  </si>
  <si>
    <t>dana13@serrano-bird.com</t>
  </si>
  <si>
    <t>E79E6e5Db3A2eE5</t>
  </si>
  <si>
    <t>Shelton-Patton</t>
  </si>
  <si>
    <t>East Jessicaport</t>
  </si>
  <si>
    <t>621.836.5745</t>
  </si>
  <si>
    <t>lydiachoi@fitzpatrick.biz</t>
  </si>
  <si>
    <t>ff1a40cA96beB0F</t>
  </si>
  <si>
    <t>Craig, Herrera and Benton</t>
  </si>
  <si>
    <t>North Johnathan</t>
  </si>
  <si>
    <t>699.766.2169x702</t>
  </si>
  <si>
    <t>egill@payne.com</t>
  </si>
  <si>
    <t>8F10BDD57dFcFd6</t>
  </si>
  <si>
    <t>Rojas-George</t>
  </si>
  <si>
    <t>Reginaldside</t>
  </si>
  <si>
    <t>129.124.4184x4604</t>
  </si>
  <si>
    <t>stacie43@vaughan-hinton.net</t>
  </si>
  <si>
    <t>85C2dE54bF40DBF</t>
  </si>
  <si>
    <t>Cisneros, Merritt and Arnold</t>
  </si>
  <si>
    <t>Ninamouth</t>
  </si>
  <si>
    <t>(829)731-8205x30667</t>
  </si>
  <si>
    <t>morrowdon@hutchinson.net</t>
  </si>
  <si>
    <t>Cb8777AEFfad6E4</t>
  </si>
  <si>
    <t>Burnett Group</t>
  </si>
  <si>
    <t>Leebury</t>
  </si>
  <si>
    <t>073.393.4676x8887</t>
  </si>
  <si>
    <t>richmondsteven@robinson.biz</t>
  </si>
  <si>
    <t>FA05E9A4d17F6fc</t>
  </si>
  <si>
    <t>Mckay Inc</t>
  </si>
  <si>
    <t>001-509-371-7918x55768</t>
  </si>
  <si>
    <t>fstuart@clarke-rios.com</t>
  </si>
  <si>
    <t>7343664912a4CdC</t>
  </si>
  <si>
    <t>Rodgers, Blackburn and House</t>
  </si>
  <si>
    <t>Millsberg</t>
  </si>
  <si>
    <t>(326)193-5548</t>
  </si>
  <si>
    <t>swashington@barnes-perkins.net</t>
  </si>
  <si>
    <t>Fcd0Ae434dbD7E7</t>
  </si>
  <si>
    <t>Mcdonald-Blake</t>
  </si>
  <si>
    <t>New Donna</t>
  </si>
  <si>
    <t>758.576.1186</t>
  </si>
  <si>
    <t>reginald41@jacobson.info</t>
  </si>
  <si>
    <t>f5c6f2bdf8d64BF</t>
  </si>
  <si>
    <t>Adams and Sons</t>
  </si>
  <si>
    <t>Goldenport</t>
  </si>
  <si>
    <t>699.483.6571x355</t>
  </si>
  <si>
    <t>apearson@carson-schmitt.com</t>
  </si>
  <si>
    <t>Add5c18c6c7cAd1</t>
  </si>
  <si>
    <t>Adams, Bishop and Gentry</t>
  </si>
  <si>
    <t>Robertside</t>
  </si>
  <si>
    <t>338.005.5311x716</t>
  </si>
  <si>
    <t>mikayla80@mcguire.com</t>
  </si>
  <si>
    <t>00DB2c9cDf7ea90</t>
  </si>
  <si>
    <t>Carroll, Johns and Dominguez</t>
  </si>
  <si>
    <t>Littleburgh</t>
  </si>
  <si>
    <t>971.202.5127x050</t>
  </si>
  <si>
    <t>leonbarton@wiley-sandoval.com</t>
  </si>
  <si>
    <t>726dCF0E593c07f</t>
  </si>
  <si>
    <t>Barrera, Kline and Shea</t>
  </si>
  <si>
    <t>Branchville</t>
  </si>
  <si>
    <t>001-167-961-5481x1609</t>
  </si>
  <si>
    <t>bobby65@pratt.com</t>
  </si>
  <si>
    <t>6efE2e5A94a8a4B</t>
  </si>
  <si>
    <t>Chandler-Long</t>
  </si>
  <si>
    <t>Nancyshire</t>
  </si>
  <si>
    <t>740.931.8971</t>
  </si>
  <si>
    <t>mterry@fletcher-allison.com</t>
  </si>
  <si>
    <t>31C64Dc03Bb4FEf</t>
  </si>
  <si>
    <t>Bauer, Cowan and Beltran</t>
  </si>
  <si>
    <t>Jimmyview</t>
  </si>
  <si>
    <t>(074)120-2792x3249</t>
  </si>
  <si>
    <t>hectoryoder@liu.com</t>
  </si>
  <si>
    <t>Ff76BFAEeBCE31f</t>
  </si>
  <si>
    <t>Herring-Mahoney</t>
  </si>
  <si>
    <t>North Gabriela</t>
  </si>
  <si>
    <t>001-909-367-3286x1469</t>
  </si>
  <si>
    <t>castillobrianna@gallagher.com</t>
  </si>
  <si>
    <t>A1b76D766d08e97</t>
  </si>
  <si>
    <t>Underwood LLC</t>
  </si>
  <si>
    <t>Isabellaville</t>
  </si>
  <si>
    <t>+1-189-516-1899x90474</t>
  </si>
  <si>
    <t>rferguson@benton-christensen.com</t>
  </si>
  <si>
    <t>3769A67Aea2EA29</t>
  </si>
  <si>
    <t>Hudson-Hurley</t>
  </si>
  <si>
    <t>Blakeberg</t>
  </si>
  <si>
    <t>360-771-8613</t>
  </si>
  <si>
    <t>isabella19@mayo.com</t>
  </si>
  <si>
    <t>DE5cD8ABBcaAeFa</t>
  </si>
  <si>
    <t>Madden, Frazier and Stone</t>
  </si>
  <si>
    <t>Bryantburgh</t>
  </si>
  <si>
    <t>322.017.3409x61066</t>
  </si>
  <si>
    <t>michaelamoyer@duran.info</t>
  </si>
  <si>
    <t>6817CCe5488bbee</t>
  </si>
  <si>
    <t>Wang-Spencer</t>
  </si>
  <si>
    <t>001-524-670-3579x564</t>
  </si>
  <si>
    <t>brent21@koch.org</t>
  </si>
  <si>
    <t>8Aff30cd4dd4edE</t>
  </si>
  <si>
    <t>Callahan, Wilson and Chandler</t>
  </si>
  <si>
    <t>Eddiemouth</t>
  </si>
  <si>
    <t>111-983-4084x2452</t>
  </si>
  <si>
    <t>rubenrocha@yang.info</t>
  </si>
  <si>
    <t>F9217f26fC028De</t>
  </si>
  <si>
    <t>Spears-Calderon</t>
  </si>
  <si>
    <t>South Jonathonbury</t>
  </si>
  <si>
    <t>604-067-1322x2771</t>
  </si>
  <si>
    <t>jeanbell@cantu-booker.com</t>
  </si>
  <si>
    <t>BCb3f0dEBf64d1D</t>
  </si>
  <si>
    <t>Samanthamouth</t>
  </si>
  <si>
    <t>365.465.8775</t>
  </si>
  <si>
    <t>debbie85@cole.biz</t>
  </si>
  <si>
    <t>27AacEA1eBf1bEc</t>
  </si>
  <si>
    <t>Bartlett, Mendoza and Holland</t>
  </si>
  <si>
    <t>East Sergio</t>
  </si>
  <si>
    <t>+1-157-084-7432x1070</t>
  </si>
  <si>
    <t>elliottjesse@solis.com</t>
  </si>
  <si>
    <t>DdbF9F59cB1FF2a</t>
  </si>
  <si>
    <t>Roth, Murphy and Estrada</t>
  </si>
  <si>
    <t>East Josephburgh</t>
  </si>
  <si>
    <t>108.582.0557x31475</t>
  </si>
  <si>
    <t>victoria10@cohen.com</t>
  </si>
  <si>
    <t>bd57BaAdcc701Ec</t>
  </si>
  <si>
    <t>Blevins-Hill</t>
  </si>
  <si>
    <t>Drewview</t>
  </si>
  <si>
    <t>578.295.4229x285</t>
  </si>
  <si>
    <t>stewartnancy@franco-reyes.biz</t>
  </si>
  <si>
    <t>FbcFd5fCd7BDD5a</t>
  </si>
  <si>
    <t>Campos PLC</t>
  </si>
  <si>
    <t>Estesfurt</t>
  </si>
  <si>
    <t>237.638.8196</t>
  </si>
  <si>
    <t>franklin19@ross.com</t>
  </si>
  <si>
    <t>6f6C9a2fc5b45dA</t>
  </si>
  <si>
    <t>Dodson-Baird</t>
  </si>
  <si>
    <t>Ronnieburgh</t>
  </si>
  <si>
    <t>(644)771-8029x2158</t>
  </si>
  <si>
    <t>landrymario@vance.com</t>
  </si>
  <si>
    <t>5aC42d670A481FB</t>
  </si>
  <si>
    <t>Shepard, Vega and Trevino</t>
  </si>
  <si>
    <t>Port Judymouth</t>
  </si>
  <si>
    <t>303-823-3332</t>
  </si>
  <si>
    <t>daisypoole@rhodes.com</t>
  </si>
  <si>
    <t>F67BC7DFc0F2Bee</t>
  </si>
  <si>
    <t>West Alishaberg</t>
  </si>
  <si>
    <t>(104)723-4889</t>
  </si>
  <si>
    <t>sandy36@mclean.com</t>
  </si>
  <si>
    <t>fFCCC40Ea890e61</t>
  </si>
  <si>
    <t>Soto LLC</t>
  </si>
  <si>
    <t>North Preston</t>
  </si>
  <si>
    <t>001-597-072-7981x8443</t>
  </si>
  <si>
    <t>emilygaines@hoover-rich.com</t>
  </si>
  <si>
    <t>50Eadc900bb0a6A</t>
  </si>
  <si>
    <t>Adrianhaven</t>
  </si>
  <si>
    <t>(578)892-2301</t>
  </si>
  <si>
    <t>yblackburn@wilkins-travis.com</t>
  </si>
  <si>
    <t>BFe9ca8dF5648ff</t>
  </si>
  <si>
    <t>Santiago-Wang</t>
  </si>
  <si>
    <t>Mercadofurt</t>
  </si>
  <si>
    <t>+1-016-334-6653x4524</t>
  </si>
  <si>
    <t>enovak@thornton.com</t>
  </si>
  <si>
    <t>8Cb06227F6B9bD2</t>
  </si>
  <si>
    <t>Townsend Group</t>
  </si>
  <si>
    <t>Lake Destiny</t>
  </si>
  <si>
    <t>058-395-7815x5047</t>
  </si>
  <si>
    <t>lorrainehill@paul.info</t>
  </si>
  <si>
    <t>5a9f3f4F7837aC6</t>
  </si>
  <si>
    <t>Wall Ltd</t>
  </si>
  <si>
    <t>Obrienport</t>
  </si>
  <si>
    <t>976-829-4721</t>
  </si>
  <si>
    <t>wkramer@mejia.net</t>
  </si>
  <si>
    <t>5ac476d798a9EE1</t>
  </si>
  <si>
    <t>Mills Inc</t>
  </si>
  <si>
    <t>575.089.1288</t>
  </si>
  <si>
    <t>dcrawford@cisneros-daniels.org</t>
  </si>
  <si>
    <t>7C3f96cdBc97d08</t>
  </si>
  <si>
    <t>House Ltd</t>
  </si>
  <si>
    <t>Erikbury</t>
  </si>
  <si>
    <t>+1-904-876-9111x364</t>
  </si>
  <si>
    <t>adrienne97@abbott-good.com</t>
  </si>
  <si>
    <t>64fDb3a8482FDc2</t>
  </si>
  <si>
    <t>Kramer-Nash</t>
  </si>
  <si>
    <t>Vasquezburgh</t>
  </si>
  <si>
    <t>(144)048-4023</t>
  </si>
  <si>
    <t>zhowell@orozco.com</t>
  </si>
  <si>
    <t>57E4e85AF40bBb8</t>
  </si>
  <si>
    <t>Perez, Fleming and Greene</t>
  </si>
  <si>
    <t>Kristinashire</t>
  </si>
  <si>
    <t>565-278-2725x796</t>
  </si>
  <si>
    <t>mindy49@kirk.com</t>
  </si>
  <si>
    <t>7FDE65Cbdd11a44</t>
  </si>
  <si>
    <t>Oconnell, Lowery and Hardin</t>
  </si>
  <si>
    <t>Butlertown</t>
  </si>
  <si>
    <t>(993)041-5889</t>
  </si>
  <si>
    <t>bakerbenjamin@levy.info</t>
  </si>
  <si>
    <t>aeA1De2cFBC364C</t>
  </si>
  <si>
    <t>Velazquez-Lawson</t>
  </si>
  <si>
    <t>West Whitneyfort</t>
  </si>
  <si>
    <t>001-560-395-1863x3749</t>
  </si>
  <si>
    <t>raymonddestiny@banks-benitez.com</t>
  </si>
  <si>
    <t>c98ECFDE22d7997</t>
  </si>
  <si>
    <t>Frederick, Dennis and House</t>
  </si>
  <si>
    <t>Kerrimouth</t>
  </si>
  <si>
    <t>+1-840-111-7641x2556</t>
  </si>
  <si>
    <t>katelyn27@sosa.com</t>
  </si>
  <si>
    <t>2Fd3d1AFE2FbeE1</t>
  </si>
  <si>
    <t>Mooney PLC</t>
  </si>
  <si>
    <t>Mcdowellmouth</t>
  </si>
  <si>
    <t>(922)213-0228x3570</t>
  </si>
  <si>
    <t>careymargaret@logan.com</t>
  </si>
  <si>
    <t>EaF880AfB58bb2D</t>
  </si>
  <si>
    <t>Greer and Sons</t>
  </si>
  <si>
    <t>Lake Lindseyburgh</t>
  </si>
  <si>
    <t>493-459-3330x7742</t>
  </si>
  <si>
    <t>erinjoseph@tran.biz</t>
  </si>
  <si>
    <t>b0DfF8eAADaA2Be</t>
  </si>
  <si>
    <t>Whitehead, Duke and Graham</t>
  </si>
  <si>
    <t>Lyonsland</t>
  </si>
  <si>
    <t>198-730-3631</t>
  </si>
  <si>
    <t>jaclynsnow@olsen.biz</t>
  </si>
  <si>
    <t>c4f04892ee673bE</t>
  </si>
  <si>
    <t>Mccarty, Browning and Mclaughlin</t>
  </si>
  <si>
    <t>Port Theodoremouth</t>
  </si>
  <si>
    <t>001-740-236-4310x0088</t>
  </si>
  <si>
    <t>marisanewman@drake.com</t>
  </si>
  <si>
    <t>4F1deABbaB7CdC2</t>
  </si>
  <si>
    <t>Hanson Ltd</t>
  </si>
  <si>
    <t>Blackburntown</t>
  </si>
  <si>
    <t>+1-289-389-5304x7147</t>
  </si>
  <si>
    <t>lutzclinton@livingston.com</t>
  </si>
  <si>
    <t>8686ca97e587BA7</t>
  </si>
  <si>
    <t>Potter-Murphy</t>
  </si>
  <si>
    <t>Kelseyburgh</t>
  </si>
  <si>
    <t>708-746-6809</t>
  </si>
  <si>
    <t>victor30@solis.info</t>
  </si>
  <si>
    <t>EED6bFf2dacAdf2</t>
  </si>
  <si>
    <t>Cervantesbury</t>
  </si>
  <si>
    <t>(946)918-0346x779</t>
  </si>
  <si>
    <t>ericksondave@taylor-bond.com</t>
  </si>
  <si>
    <t>b2729cce9390e94</t>
  </si>
  <si>
    <t>Wade, Stuart and Charles</t>
  </si>
  <si>
    <t>Thomasport</t>
  </si>
  <si>
    <t>140-002-3731x05445</t>
  </si>
  <si>
    <t>lsingleton@hubbard.com</t>
  </si>
  <si>
    <t>21ef8F29da31bF0</t>
  </si>
  <si>
    <t>Snyder Ltd</t>
  </si>
  <si>
    <t>New Darinfort</t>
  </si>
  <si>
    <t>(349)712-7562</t>
  </si>
  <si>
    <t>sherrera@wise-warner.net</t>
  </si>
  <si>
    <t>Aef541889C939f6</t>
  </si>
  <si>
    <t>Barry Inc</t>
  </si>
  <si>
    <t>Spearstown</t>
  </si>
  <si>
    <t>135.963.5086x115</t>
  </si>
  <si>
    <t>jorgehess@key-fitzpatrick.org</t>
  </si>
  <si>
    <t>AC7Eaf9cAb2E66A</t>
  </si>
  <si>
    <t>Ballard, Holden and Wang</t>
  </si>
  <si>
    <t>Lake Sydneyborough</t>
  </si>
  <si>
    <t>001-537-462-7135</t>
  </si>
  <si>
    <t>saunderssue@montoya.com</t>
  </si>
  <si>
    <t>8D0bCEDAA2b6E32</t>
  </si>
  <si>
    <t>Juarez-Levine</t>
  </si>
  <si>
    <t>Daltonport</t>
  </si>
  <si>
    <t>490-388-8228x3811</t>
  </si>
  <si>
    <t>saustin@buck-jefferson.biz</t>
  </si>
  <si>
    <t>17A14abf3f6f2aF</t>
  </si>
  <si>
    <t>Simmons-Pierce</t>
  </si>
  <si>
    <t>Woodardland</t>
  </si>
  <si>
    <t>017-364-4186x351</t>
  </si>
  <si>
    <t>andresvasquez@rowe.com</t>
  </si>
  <si>
    <t>701EC3F3Aa5EA1b</t>
  </si>
  <si>
    <t>Boyer and Sons</t>
  </si>
  <si>
    <t>Port Rebeccaport</t>
  </si>
  <si>
    <t>001-981-864-7055x101</t>
  </si>
  <si>
    <t>clayton77@gilmore.com</t>
  </si>
  <si>
    <t>bfb8a8b41ddc8F9</t>
  </si>
  <si>
    <t>Kim-Galloway</t>
  </si>
  <si>
    <t>Barrerafort</t>
  </si>
  <si>
    <t>(915)920-8541x597</t>
  </si>
  <si>
    <t>shelia91@frye-arellano.org</t>
  </si>
  <si>
    <t>A8B3f3AB539AF11</t>
  </si>
  <si>
    <t>Ali-Coffey</t>
  </si>
  <si>
    <t>North Crystalfort</t>
  </si>
  <si>
    <t>288.848.5745x9536</t>
  </si>
  <si>
    <t>sarah35@combs-krause.com</t>
  </si>
  <si>
    <t>F68eDCB42Bdc4BC</t>
  </si>
  <si>
    <t>Schultz, Wilson and Collins</t>
  </si>
  <si>
    <t>Cathyport</t>
  </si>
  <si>
    <t>040-734-1331x554</t>
  </si>
  <si>
    <t>priscillali@adams.com</t>
  </si>
  <si>
    <t>c058aF48FD2Dc64</t>
  </si>
  <si>
    <t>Rodgers-Barrera</t>
  </si>
  <si>
    <t>Michealburgh</t>
  </si>
  <si>
    <t>(057)970-4674x338</t>
  </si>
  <si>
    <t>tdickson@gay.com</t>
  </si>
  <si>
    <t>a81C9E005B089Df</t>
  </si>
  <si>
    <t>Mcdaniel-Briggs</t>
  </si>
  <si>
    <t>Derekberg</t>
  </si>
  <si>
    <t>097-147-8720x751</t>
  </si>
  <si>
    <t>carrillomckenzie@kline.info</t>
  </si>
  <si>
    <t>AFbE63b72452168</t>
  </si>
  <si>
    <t>Day, Galvan and Juarez</t>
  </si>
  <si>
    <t>West Jodi</t>
  </si>
  <si>
    <t>581.887.1294</t>
  </si>
  <si>
    <t>kirkmoyer@deleon.info</t>
  </si>
  <si>
    <t>c20Ad51A7EE25eb</t>
  </si>
  <si>
    <t>Bridges-Merritt</t>
  </si>
  <si>
    <t>Melendezhaven</t>
  </si>
  <si>
    <t>(314)860-7919x3018</t>
  </si>
  <si>
    <t>curtisrowland@lambert.net</t>
  </si>
  <si>
    <t>37EAd13bcB2af9E</t>
  </si>
  <si>
    <t>New Samantha</t>
  </si>
  <si>
    <t>332.640.4453x584</t>
  </si>
  <si>
    <t>loridiaz@cook.com</t>
  </si>
  <si>
    <t>fCFb1eE64B57c31</t>
  </si>
  <si>
    <t>Wang and Sons</t>
  </si>
  <si>
    <t>Malikchester</t>
  </si>
  <si>
    <t>293-700-9640</t>
  </si>
  <si>
    <t>smithfrank@benitez.net</t>
  </si>
  <si>
    <t>3dBfebafCB5831d</t>
  </si>
  <si>
    <t>Mathis, Dennis and Franco</t>
  </si>
  <si>
    <t>(445)620-7998x502</t>
  </si>
  <si>
    <t>prestonjustin@mcintyre.info</t>
  </si>
  <si>
    <t>B63B9FAAAAab64e</t>
  </si>
  <si>
    <t>Mack, Harding and Combs</t>
  </si>
  <si>
    <t>Estradamouth</t>
  </si>
  <si>
    <t>346.461.7261x2102</t>
  </si>
  <si>
    <t>calvin02@morrison.net</t>
  </si>
  <si>
    <t>DA362AFEB5E6491</t>
  </si>
  <si>
    <t>Fritz, Valdez and Nixon</t>
  </si>
  <si>
    <t>Stephensontown</t>
  </si>
  <si>
    <t>509-370-5178x95198</t>
  </si>
  <si>
    <t>bethanyweaver@vasquez.info</t>
  </si>
  <si>
    <t>bA6955c70A6e7a4</t>
  </si>
  <si>
    <t>Meyer, Kemp and Gonzalez</t>
  </si>
  <si>
    <t>Harrellton</t>
  </si>
  <si>
    <t>(355)917-9942x4787</t>
  </si>
  <si>
    <t>shawna23@patel-branch.com</t>
  </si>
  <si>
    <t>9c1Dbb91cbe3D2f</t>
  </si>
  <si>
    <t>Barry, Robles and Mcdonald</t>
  </si>
  <si>
    <t>New Mariahmouth</t>
  </si>
  <si>
    <t>145-215-2886</t>
  </si>
  <si>
    <t>april97@sloan-fuller.com</t>
  </si>
  <si>
    <t>Def85EffBeF0440</t>
  </si>
  <si>
    <t>Oconnor-Bowen</t>
  </si>
  <si>
    <t>Kaiserstad</t>
  </si>
  <si>
    <t>(924)974-8863x4750</t>
  </si>
  <si>
    <t>rangelclaudia@lawrence.com</t>
  </si>
  <si>
    <t>aCbC6B26d4382D7</t>
  </si>
  <si>
    <t>Morton, Kerr and Berry</t>
  </si>
  <si>
    <t>(841)474-5389x362</t>
  </si>
  <si>
    <t>joshuapetersen@joyce-riggs.com</t>
  </si>
  <si>
    <t>30A890BEAA7C7C3</t>
  </si>
  <si>
    <t>Gomez, Fletcher and Conrad</t>
  </si>
  <si>
    <t>East Jessica</t>
  </si>
  <si>
    <t>051-800-5172</t>
  </si>
  <si>
    <t>drew86@oliver.com</t>
  </si>
  <si>
    <t>3BE17D7a9cB9F93</t>
  </si>
  <si>
    <t>Brewer-Rollins</t>
  </si>
  <si>
    <t>East Kellie</t>
  </si>
  <si>
    <t>(733)549-8633</t>
  </si>
  <si>
    <t>sawyercindy@weaver.info</t>
  </si>
  <si>
    <t>21bAD5deAffd240</t>
  </si>
  <si>
    <t>Herring, Thompson and Burton</t>
  </si>
  <si>
    <t>Jillianville</t>
  </si>
  <si>
    <t>+1-238-912-7961x552</t>
  </si>
  <si>
    <t>ohampton@roberts.com</t>
  </si>
  <si>
    <t>E16A0d37Bd48A8d</t>
  </si>
  <si>
    <t>Monroe-Brooks</t>
  </si>
  <si>
    <t>Silvaville</t>
  </si>
  <si>
    <t>001-225-315-0004</t>
  </si>
  <si>
    <t>camachobrandi@horne.com</t>
  </si>
  <si>
    <t>043B0085561b767</t>
  </si>
  <si>
    <t>Chambers-Quinn</t>
  </si>
  <si>
    <t>Hayneschester</t>
  </si>
  <si>
    <t>idavies@ayala.com</t>
  </si>
  <si>
    <t>83F0B1D11A63aEB</t>
  </si>
  <si>
    <t>Schroeder, Ramirez and Parker</t>
  </si>
  <si>
    <t>Cynthiastad</t>
  </si>
  <si>
    <t>001-443-067-2044x65930</t>
  </si>
  <si>
    <t>mullinstyrone@henry-weber.com</t>
  </si>
  <si>
    <t>dD0AFa0092C39Ba</t>
  </si>
  <si>
    <t>Morton-Swanson</t>
  </si>
  <si>
    <t>Harrisonbury</t>
  </si>
  <si>
    <t>871-651-6029</t>
  </si>
  <si>
    <t>bestmarcia@carrillo-mccarty.com</t>
  </si>
  <si>
    <t>6aCaEdBbA4bFfc4</t>
  </si>
  <si>
    <t>Sullivan Ltd</t>
  </si>
  <si>
    <t>West Colleenmouth</t>
  </si>
  <si>
    <t>967-573-7667x0329</t>
  </si>
  <si>
    <t>greg20@nicholson.biz</t>
  </si>
  <si>
    <t>4FfEDAb1aCCB99F</t>
  </si>
  <si>
    <t>Bradley, Fields and Choi</t>
  </si>
  <si>
    <t>Camachobury</t>
  </si>
  <si>
    <t>821-390-0091</t>
  </si>
  <si>
    <t>bianca29@barker-hansen.com</t>
  </si>
  <si>
    <t>dEbD9B1BAed0b02</t>
  </si>
  <si>
    <t>Torres-Estrada</t>
  </si>
  <si>
    <t>Aguilarshire</t>
  </si>
  <si>
    <t>084.706.1065x005</t>
  </si>
  <si>
    <t>desiree23@cole.com</t>
  </si>
  <si>
    <t>2a46be6BB5F1C4D</t>
  </si>
  <si>
    <t>Fitzgerald, Simon and Rocha</t>
  </si>
  <si>
    <t>Alejandraport</t>
  </si>
  <si>
    <t>(544)714-9849x6526</t>
  </si>
  <si>
    <t>jessicasingh@moreno.org</t>
  </si>
  <si>
    <t>CdFECf4FE6aFfD4</t>
  </si>
  <si>
    <t>Cannon, Riggs and Parsons</t>
  </si>
  <si>
    <t>South Kathy</t>
  </si>
  <si>
    <t>001-036-890-8672x2325</t>
  </si>
  <si>
    <t>scastro@collins.com</t>
  </si>
  <si>
    <t>606fBedaD99B8bb</t>
  </si>
  <si>
    <t>Wilson LLC</t>
  </si>
  <si>
    <t>West Calvin</t>
  </si>
  <si>
    <t>519-332-2607x56948</t>
  </si>
  <si>
    <t>holdercasey@park-goodwin.com</t>
  </si>
  <si>
    <t>C9bFa849Cd1DeEe</t>
  </si>
  <si>
    <t>Sweeney, Newman and Guerra</t>
  </si>
  <si>
    <t>South Bryce</t>
  </si>
  <si>
    <t>+1-545-223-7038x98874</t>
  </si>
  <si>
    <t>lancemayer@webster.info</t>
  </si>
  <si>
    <t>D5d2aEf36B2f3b3</t>
  </si>
  <si>
    <t>Chase Ltd</t>
  </si>
  <si>
    <t>788-426-4348</t>
  </si>
  <si>
    <t>villagabriella@petersen.com</t>
  </si>
  <si>
    <t>ad4Aedd7EFDd55d</t>
  </si>
  <si>
    <t>Gonzales, Mann and Fernandez</t>
  </si>
  <si>
    <t>Timothyfort</t>
  </si>
  <si>
    <t>011.787.0580x31630</t>
  </si>
  <si>
    <t>shannon72@mahoney-stark.com</t>
  </si>
  <si>
    <t>bbF6b6caD8aa3e8</t>
  </si>
  <si>
    <t>Valenzuela and Sons</t>
  </si>
  <si>
    <t>Jeremyport</t>
  </si>
  <si>
    <t>098.812.6668</t>
  </si>
  <si>
    <t>rhahn@jones.net</t>
  </si>
  <si>
    <t>Bfbade7aCC44ddb</t>
  </si>
  <si>
    <t>Payne, Valenzuela and Bryant</t>
  </si>
  <si>
    <t>Kayleemouth</t>
  </si>
  <si>
    <t>445.265.9031</t>
  </si>
  <si>
    <t>freydon@newton.com</t>
  </si>
  <si>
    <t>7d8BbfCC9D589aE</t>
  </si>
  <si>
    <t>Acosta-Marshall</t>
  </si>
  <si>
    <t>Marieland</t>
  </si>
  <si>
    <t>011-937-0083x486</t>
  </si>
  <si>
    <t>edward53@kemp.com</t>
  </si>
  <si>
    <t>6724d84547e3193</t>
  </si>
  <si>
    <t>Shaw Ltd</t>
  </si>
  <si>
    <t>East Roberta</t>
  </si>
  <si>
    <t>450-920-8949x042</t>
  </si>
  <si>
    <t>dodsonkatie@boyer.com</t>
  </si>
  <si>
    <t>992aCbc5d9eaCcb</t>
  </si>
  <si>
    <t>Schroeder-Hinton</t>
  </si>
  <si>
    <t>Genechester</t>
  </si>
  <si>
    <t>+1-365-987-5141x427</t>
  </si>
  <si>
    <t>brentparker@fisher.com</t>
  </si>
  <si>
    <t>F1c119b4E27b68B</t>
  </si>
  <si>
    <t>James-Phelps</t>
  </si>
  <si>
    <t>New Anthonymouth</t>
  </si>
  <si>
    <t>+1-821-397-5906x16426</t>
  </si>
  <si>
    <t>rebekah14@mcdaniel.com</t>
  </si>
  <si>
    <t>9B1d815c9eac9BB</t>
  </si>
  <si>
    <t>marc79@dyer.net</t>
  </si>
  <si>
    <t>8FAB0F6BC07013D</t>
  </si>
  <si>
    <t>Wolf-Trevino</t>
  </si>
  <si>
    <t>East Daisyshire</t>
  </si>
  <si>
    <t>strongjamie@rodgers.biz</t>
  </si>
  <si>
    <t>ab5fcAF6C108a6f</t>
  </si>
  <si>
    <t>Odom-Mejia</t>
  </si>
  <si>
    <t>North Jeffery</t>
  </si>
  <si>
    <t>872-741-9897</t>
  </si>
  <si>
    <t>nrichardson@blair.biz</t>
  </si>
  <si>
    <t>0cbb5Ac5DDBDE8d</t>
  </si>
  <si>
    <t>Arias-Stanley</t>
  </si>
  <si>
    <t>Lake Natalie</t>
  </si>
  <si>
    <t>488-233-1146x7821</t>
  </si>
  <si>
    <t>sho@johnson.org</t>
  </si>
  <si>
    <t>94fe337cb0DdceA</t>
  </si>
  <si>
    <t>Gilbert, Webb and Franklin</t>
  </si>
  <si>
    <t>Lake Ann</t>
  </si>
  <si>
    <t>091-190-7733</t>
  </si>
  <si>
    <t>eblack@deleon.info</t>
  </si>
  <si>
    <t>7Fa6aBbcB40f03e</t>
  </si>
  <si>
    <t>Kidd, Oconnell and Fitzgerald</t>
  </si>
  <si>
    <t>Makaylaton</t>
  </si>
  <si>
    <t>243.313.3600x499</t>
  </si>
  <si>
    <t>andrew70@davis.com</t>
  </si>
  <si>
    <t>68CF36A0be8Bd1c</t>
  </si>
  <si>
    <t>Englishborough</t>
  </si>
  <si>
    <t>gracemoore@holden.com</t>
  </si>
  <si>
    <t>77ed05654f4d6ae</t>
  </si>
  <si>
    <t>Cline-Sherman</t>
  </si>
  <si>
    <t>Riddlehaven</t>
  </si>
  <si>
    <t>307-401-5578x70474</t>
  </si>
  <si>
    <t>liuabigail@buck.com</t>
  </si>
  <si>
    <t>2Ec0E0bf2D7CCD0</t>
  </si>
  <si>
    <t>Paul Inc</t>
  </si>
  <si>
    <t>Port Richardton</t>
  </si>
  <si>
    <t>+1-427-722-4724x29221</t>
  </si>
  <si>
    <t>odawson@hardy.info</t>
  </si>
  <si>
    <t>bdaCc10A21Ffdab</t>
  </si>
  <si>
    <t>Keller-Gallagher</t>
  </si>
  <si>
    <t>Christieland</t>
  </si>
  <si>
    <t>+1-417-155-5387x450</t>
  </si>
  <si>
    <t>neil42@mcdonald.com</t>
  </si>
  <si>
    <t>b535A2b632bbdf1</t>
  </si>
  <si>
    <t>Schmitt-Figueroa</t>
  </si>
  <si>
    <t>Lake Mindyton</t>
  </si>
  <si>
    <t>167.975.3556</t>
  </si>
  <si>
    <t>sheri94@terrell.net</t>
  </si>
  <si>
    <t>19Cf6505a1Cca05</t>
  </si>
  <si>
    <t>Singleton, Vaughn and Espinoza</t>
  </si>
  <si>
    <t>Batesmouth</t>
  </si>
  <si>
    <t>001-608-606-2939x01198</t>
  </si>
  <si>
    <t>lyonssheila@mcknight.com</t>
  </si>
  <si>
    <t>0aA5e9F1edda48f</t>
  </si>
  <si>
    <t>Carney LLC</t>
  </si>
  <si>
    <t>Lake Brandyberg</t>
  </si>
  <si>
    <t>038-520-5566x947</t>
  </si>
  <si>
    <t>justinmccormick@spence.info</t>
  </si>
  <si>
    <t>6d6F3fb9EdE210f</t>
  </si>
  <si>
    <t>Anthony-Mercado</t>
  </si>
  <si>
    <t>094.167.7605</t>
  </si>
  <si>
    <t>wberger@pope.com</t>
  </si>
  <si>
    <t>81dcffffDB34C5c</t>
  </si>
  <si>
    <t>Duke, Logan and Craig</t>
  </si>
  <si>
    <t>Jillianton</t>
  </si>
  <si>
    <t>674-984-2963</t>
  </si>
  <si>
    <t>kristacarey@cain.com</t>
  </si>
  <si>
    <t>E8ACEA62adD4b1f</t>
  </si>
  <si>
    <t>001-901-075-8072</t>
  </si>
  <si>
    <t>gene24@mcclain.org</t>
  </si>
  <si>
    <t>A01fAD8d8FBFdFC</t>
  </si>
  <si>
    <t>Hancock-Mcdaniel</t>
  </si>
  <si>
    <t>Petersfurt</t>
  </si>
  <si>
    <t>(589)959-4035x15581</t>
  </si>
  <si>
    <t>carrieyang@glover.net</t>
  </si>
  <si>
    <t>08758848B79B0F9</t>
  </si>
  <si>
    <t>Yang and Sons</t>
  </si>
  <si>
    <t>062-685-2032</t>
  </si>
  <si>
    <t>pwilkins@blankenship.com</t>
  </si>
  <si>
    <t>E9c20c939ACBF5a</t>
  </si>
  <si>
    <t>Sanford Group</t>
  </si>
  <si>
    <t>Wagnerton</t>
  </si>
  <si>
    <t>001-488-066-9530x6511</t>
  </si>
  <si>
    <t>fconway@costa.com</t>
  </si>
  <si>
    <t>8c3A244Ea2eB3f0</t>
  </si>
  <si>
    <t>West, Rubio and Dennis</t>
  </si>
  <si>
    <t>426.751.0693x460</t>
  </si>
  <si>
    <t>shepherdmartin@gould-stephenson.com</t>
  </si>
  <si>
    <t>8bEfF473c4b5C6f</t>
  </si>
  <si>
    <t>Johnson, Choi and Hinton</t>
  </si>
  <si>
    <t>Reneeburgh</t>
  </si>
  <si>
    <t>055-864-2672x243</t>
  </si>
  <si>
    <t>diamondpatterson@hardy-terrell.com</t>
  </si>
  <si>
    <t>c9c569C1FE7ACbf</t>
  </si>
  <si>
    <t>Campos and Sons</t>
  </si>
  <si>
    <t>906.396.0856x04265</t>
  </si>
  <si>
    <t>jonathanedwards@kemp-werner.com</t>
  </si>
  <si>
    <t>CE70B2Bb909D00f</t>
  </si>
  <si>
    <t>Espinoza, Dodson and Mack</t>
  </si>
  <si>
    <t>Krystalstad</t>
  </si>
  <si>
    <t>006.638.3335x919</t>
  </si>
  <si>
    <t>wblevins@ashley.info</t>
  </si>
  <si>
    <t>1Ee561fc5165E4C</t>
  </si>
  <si>
    <t>Heath, Blankenship and Fuentes</t>
  </si>
  <si>
    <t>Lake Pam</t>
  </si>
  <si>
    <t>001-168-490-1965x38063</t>
  </si>
  <si>
    <t>abigailhubbard@simon.com</t>
  </si>
  <si>
    <t>203c1b2DF2B91D0</t>
  </si>
  <si>
    <t>Hickman, Mcintyre and Hodge</t>
  </si>
  <si>
    <t>123-040-5924</t>
  </si>
  <si>
    <t>velazquezhector@dodson.com</t>
  </si>
  <si>
    <t>ceB0803aE93E4EE</t>
  </si>
  <si>
    <t>123.044.1400</t>
  </si>
  <si>
    <t>randall44@trevino.org</t>
  </si>
  <si>
    <t>10Bde21Aefb07f4</t>
  </si>
  <si>
    <t>Wade, Vasquez and Tyler</t>
  </si>
  <si>
    <t>Welchmouth</t>
  </si>
  <si>
    <t>xparker@neal-cisneros.com</t>
  </si>
  <si>
    <t>a580AEbEc6780aA</t>
  </si>
  <si>
    <t>Ward, Lin and Kim</t>
  </si>
  <si>
    <t>Leonburgh</t>
  </si>
  <si>
    <t>norrispriscilla@patrick.org</t>
  </si>
  <si>
    <t>637Ba6912CB1dBB</t>
  </si>
  <si>
    <t>Gardner, Russell and Booker</t>
  </si>
  <si>
    <t>Cristianberg</t>
  </si>
  <si>
    <t>191.735.5168x5937</t>
  </si>
  <si>
    <t>jonathon25@ramsey.net</t>
  </si>
  <si>
    <t>34F4BBC2abD4431</t>
  </si>
  <si>
    <t>Martinez-Davenport</t>
  </si>
  <si>
    <t>North Katrinafurt</t>
  </si>
  <si>
    <t>368.003.6401</t>
  </si>
  <si>
    <t>operry@green.org</t>
  </si>
  <si>
    <t>01f7Cb51B4aa8bE</t>
  </si>
  <si>
    <t>Matthews Group</t>
  </si>
  <si>
    <t>Barkershire</t>
  </si>
  <si>
    <t>001-870-372-3317</t>
  </si>
  <si>
    <t>fskinner@boyer.info</t>
  </si>
  <si>
    <t>e815681eb913Ef5</t>
  </si>
  <si>
    <t>Briggs Inc</t>
  </si>
  <si>
    <t>Deckertown</t>
  </si>
  <si>
    <t>115-529-4046x804</t>
  </si>
  <si>
    <t>herrerajerry@yang.com</t>
  </si>
  <si>
    <t>12FBd65eadd00E5</t>
  </si>
  <si>
    <t>Harrison Ltd</t>
  </si>
  <si>
    <t>(416)544-1619x84358</t>
  </si>
  <si>
    <t>jeremyswanson@cook-casey.org</t>
  </si>
  <si>
    <t>2a6fBb57d4FF166</t>
  </si>
  <si>
    <t>Shaffer, Rhodes and Romero</t>
  </si>
  <si>
    <t>Boyershire</t>
  </si>
  <si>
    <t>001-609-170-4002x14892</t>
  </si>
  <si>
    <t>jacob28@jacobs.com</t>
  </si>
  <si>
    <t>00Ca6fC8a63f6bb</t>
  </si>
  <si>
    <t>Cameron Inc</t>
  </si>
  <si>
    <t>New Jodichester</t>
  </si>
  <si>
    <t>sandersjaime@benson.net</t>
  </si>
  <si>
    <t>EDd7B74cE3DED1C</t>
  </si>
  <si>
    <t>Port Victoria</t>
  </si>
  <si>
    <t>001-246-211-6088x62199</t>
  </si>
  <si>
    <t>yroman@mason.info</t>
  </si>
  <si>
    <t>1eADAAE12e3fe17</t>
  </si>
  <si>
    <t>Hernandez-Harrington</t>
  </si>
  <si>
    <t>New Craig</t>
  </si>
  <si>
    <t>michele58@grant.biz</t>
  </si>
  <si>
    <t>D58eEE41BF8e77D</t>
  </si>
  <si>
    <t>Williamson, Mcintosh and Grimes</t>
  </si>
  <si>
    <t>Rodriguezmouth</t>
  </si>
  <si>
    <t>239.350.3151</t>
  </si>
  <si>
    <t>dchavez@mckay.org</t>
  </si>
  <si>
    <t>ebed34126980Cb7</t>
  </si>
  <si>
    <t>Nolan-Gallegos</t>
  </si>
  <si>
    <t>East Kiarahaven</t>
  </si>
  <si>
    <t>622.949.5024</t>
  </si>
  <si>
    <t>johnathan64@bradshaw-nelson.com</t>
  </si>
  <si>
    <t>97FD7134aA26d09</t>
  </si>
  <si>
    <t>Harmon, Benitez and Walker</t>
  </si>
  <si>
    <t>Garretttown</t>
  </si>
  <si>
    <t>(573)461-7817</t>
  </si>
  <si>
    <t>grantbrenda@gardner-orr.com</t>
  </si>
  <si>
    <t>6FeCb831b47F18C</t>
  </si>
  <si>
    <t>Horne, Hebert and Michael</t>
  </si>
  <si>
    <t>Isabeltown</t>
  </si>
  <si>
    <t>frances48@hines.info</t>
  </si>
  <si>
    <t>5D24eb6c7Ba0fBe</t>
  </si>
  <si>
    <t>Morton-Sampson</t>
  </si>
  <si>
    <t>Cynthiaside</t>
  </si>
  <si>
    <t>980.756.5889</t>
  </si>
  <si>
    <t>brendaandersen@spence-galvan.com</t>
  </si>
  <si>
    <t>d5BbcEE7E4da8ae</t>
  </si>
  <si>
    <t>Thomas-Perry</t>
  </si>
  <si>
    <t>East Feliciaview</t>
  </si>
  <si>
    <t>(971)398-3742</t>
  </si>
  <si>
    <t>alexamiddleton@golden.org</t>
  </si>
  <si>
    <t>3CFbBfdBCc5A9dF</t>
  </si>
  <si>
    <t>Hanson, Bass and Guerrero</t>
  </si>
  <si>
    <t>Jermaineshire</t>
  </si>
  <si>
    <t>001-138-661-3646x41540</t>
  </si>
  <si>
    <t>craigkhan@bradshaw-macdonald.com</t>
  </si>
  <si>
    <t>A425ace78C9Bf03</t>
  </si>
  <si>
    <t>Morton, Cantu and Conley</t>
  </si>
  <si>
    <t>(330)649-8299x019</t>
  </si>
  <si>
    <t>traciethompson@patterson.biz</t>
  </si>
  <si>
    <t>f8Fe7d62aAeB27e</t>
  </si>
  <si>
    <t>North Hayden</t>
  </si>
  <si>
    <t>wmorton@wells.com</t>
  </si>
  <si>
    <t>e1c0FB5E0dF8FeB</t>
  </si>
  <si>
    <t>Tran-Golden</t>
  </si>
  <si>
    <t>949-679-7145x85758</t>
  </si>
  <si>
    <t>tbright@roman-rich.biz</t>
  </si>
  <si>
    <t>Ea5c0e13f25520D</t>
  </si>
  <si>
    <t>Clements, Morrison and Wright</t>
  </si>
  <si>
    <t>East Sydneymouth</t>
  </si>
  <si>
    <t>189-066-6270x893</t>
  </si>
  <si>
    <t>jackhale@lyons.com</t>
  </si>
  <si>
    <t>B48c0Ab1cc90fe2</t>
  </si>
  <si>
    <t>Howell, Walker and Warren</t>
  </si>
  <si>
    <t>West Debra</t>
  </si>
  <si>
    <t>jillholmes@barnett-mcknight.info</t>
  </si>
  <si>
    <t>BAB0Bcb6253f2dd</t>
  </si>
  <si>
    <t>Cain-Yu</t>
  </si>
  <si>
    <t>Mejiaton</t>
  </si>
  <si>
    <t>+1-000-466-1886x9604</t>
  </si>
  <si>
    <t>megan30@clayton.com</t>
  </si>
  <si>
    <t>A1E45be6F37f3e1</t>
  </si>
  <si>
    <t>York-Duran</t>
  </si>
  <si>
    <t>South Gabriellastad</t>
  </si>
  <si>
    <t>+1-397-864-4290x17232</t>
  </si>
  <si>
    <t>fgreene@mayo.com</t>
  </si>
  <si>
    <t>C24E4c1C9b88E89</t>
  </si>
  <si>
    <t>Mcgrath Inc</t>
  </si>
  <si>
    <t>314.791.6200</t>
  </si>
  <si>
    <t>mossmandy@davis-crane.com</t>
  </si>
  <si>
    <t>483fE2AD3cFfA6A</t>
  </si>
  <si>
    <t>Haas-Ritter</t>
  </si>
  <si>
    <t>Thorntonport</t>
  </si>
  <si>
    <t>741.874.6342x57821</t>
  </si>
  <si>
    <t>olawson@holt.com</t>
  </si>
  <si>
    <t>2D56b24f5d5dbEd</t>
  </si>
  <si>
    <t>Marshall PLC</t>
  </si>
  <si>
    <t>Drakeville</t>
  </si>
  <si>
    <t>001-995-009-3217x844</t>
  </si>
  <si>
    <t>donnasosa@obrien-mcpherson.com</t>
  </si>
  <si>
    <t>BE0D2032F378cb0</t>
  </si>
  <si>
    <t>Guerrero Inc</t>
  </si>
  <si>
    <t>Lake Veronicaside</t>
  </si>
  <si>
    <t>883.265.4444x4503</t>
  </si>
  <si>
    <t>harrymccarthy@bentley-bird.com</t>
  </si>
  <si>
    <t>d8fEE7b3ccf5BAC</t>
  </si>
  <si>
    <t>Mclaughlin, Bush and Russo</t>
  </si>
  <si>
    <t>North Rubenside</t>
  </si>
  <si>
    <t>+1-207-361-3173x57607</t>
  </si>
  <si>
    <t>gailmoon@randolph.com</t>
  </si>
  <si>
    <t>dAFf1fC8CcFe956</t>
  </si>
  <si>
    <t>David-Schmitt</t>
  </si>
  <si>
    <t>Baileyburgh</t>
  </si>
  <si>
    <t>514.944.7179x907</t>
  </si>
  <si>
    <t>sgray@stanton-peters.com</t>
  </si>
  <si>
    <t>7ca1dbE1BFCd7f7</t>
  </si>
  <si>
    <t>Cervantes and Sons</t>
  </si>
  <si>
    <t>West Shelly</t>
  </si>
  <si>
    <t>ralph21@braun.org</t>
  </si>
  <si>
    <t>5BCb7e64d93aAcd</t>
  </si>
  <si>
    <t>Bray and Sons</t>
  </si>
  <si>
    <t>East Bob</t>
  </si>
  <si>
    <t>785.213.6240x17365</t>
  </si>
  <si>
    <t>joannenash@hurst-leon.com</t>
  </si>
  <si>
    <t>C79a97e99CD6a3f</t>
  </si>
  <si>
    <t>Barker, Paul and Walsh</t>
  </si>
  <si>
    <t>New Sherylshire</t>
  </si>
  <si>
    <t>(079)146-9140</t>
  </si>
  <si>
    <t>montgomeryclinton@shea.com</t>
  </si>
  <si>
    <t>CDB373AfDeD0DEe</t>
  </si>
  <si>
    <t>(618)316-4078</t>
  </si>
  <si>
    <t>igriffin@small.net</t>
  </si>
  <si>
    <t>205D8B311C1E33A</t>
  </si>
  <si>
    <t>Hayes PLC</t>
  </si>
  <si>
    <t>891-953-8289x64208</t>
  </si>
  <si>
    <t>laura05@guzman.org</t>
  </si>
  <si>
    <t>44BFBE2aca469c0</t>
  </si>
  <si>
    <t>Murray, Byrd and Vega</t>
  </si>
  <si>
    <t>West Kentland</t>
  </si>
  <si>
    <t>290.284.3793</t>
  </si>
  <si>
    <t>melindarobertson@dodson.info</t>
  </si>
  <si>
    <t>fcECDE5fE92Dcc0</t>
  </si>
  <si>
    <t>May-Dodson</t>
  </si>
  <si>
    <t>Lake Anita</t>
  </si>
  <si>
    <t>445.231.7411x93693</t>
  </si>
  <si>
    <t>wharmon@mckay.info</t>
  </si>
  <si>
    <t>2C6f1dd68510C6c</t>
  </si>
  <si>
    <t>Bender-Armstrong</t>
  </si>
  <si>
    <t>West Darrylmouth</t>
  </si>
  <si>
    <t>808.762.3742</t>
  </si>
  <si>
    <t>hdouglas@hull.com</t>
  </si>
  <si>
    <t>EeeFa6DaAc086ea</t>
  </si>
  <si>
    <t>Patel Ltd</t>
  </si>
  <si>
    <t>Jonathonberg</t>
  </si>
  <si>
    <t>032.305.8922x70389</t>
  </si>
  <si>
    <t>jennifermiller@keller-galloway.info</t>
  </si>
  <si>
    <t>c36eEcb8Cd4CC5b</t>
  </si>
  <si>
    <t>Anderson, Curry and Ruiz</t>
  </si>
  <si>
    <t>North Anthonyville</t>
  </si>
  <si>
    <t>001-006-467-6232</t>
  </si>
  <si>
    <t>carpenterwhitney@caldwell.com</t>
  </si>
  <si>
    <t>35a4CBB6dB1Abff</t>
  </si>
  <si>
    <t>Kelley-Riggs</t>
  </si>
  <si>
    <t>Mcguireville</t>
  </si>
  <si>
    <t>306.863.0936</t>
  </si>
  <si>
    <t>dominiccameron@downs-boone.net</t>
  </si>
  <si>
    <t>61AF4ED6e96fCF9</t>
  </si>
  <si>
    <t>Miller-Wang</t>
  </si>
  <si>
    <t>Stevensfurt</t>
  </si>
  <si>
    <t>052-679-2374x480</t>
  </si>
  <si>
    <t>ryanmosley@brewer.com</t>
  </si>
  <si>
    <t>2eb07bD20aE016e</t>
  </si>
  <si>
    <t>Fry and Sons</t>
  </si>
  <si>
    <t>East Rebekah</t>
  </si>
  <si>
    <t>310-214-8785</t>
  </si>
  <si>
    <t>muellercarl@wagner.com</t>
  </si>
  <si>
    <t>beDDbdf4BD0ADcc</t>
  </si>
  <si>
    <t>Bryant PLC</t>
  </si>
  <si>
    <t>Lindsayview</t>
  </si>
  <si>
    <t>(173)197-2970x388</t>
  </si>
  <si>
    <t>john91@marshall-zhang.com</t>
  </si>
  <si>
    <t>7A1e14FeD822df4</t>
  </si>
  <si>
    <t>Bryan LLC</t>
  </si>
  <si>
    <t>New Anita</t>
  </si>
  <si>
    <t>838.329.9665x637</t>
  </si>
  <si>
    <t>ogould@brown.com</t>
  </si>
  <si>
    <t>9f8a8EFd7d551cc</t>
  </si>
  <si>
    <t>Ryan-Underwood</t>
  </si>
  <si>
    <t>Snyderview</t>
  </si>
  <si>
    <t>350-687-1416x49706</t>
  </si>
  <si>
    <t>huffjacqueline@cross.net</t>
  </si>
  <si>
    <t>FC3C16DACd5e3EC</t>
  </si>
  <si>
    <t>Powell, Rios and Bass</t>
  </si>
  <si>
    <t>South Theresa</t>
  </si>
  <si>
    <t>(360)866-0179x944</t>
  </si>
  <si>
    <t>gregorykristi@kline-scott.com</t>
  </si>
  <si>
    <t>54757E1b01cdBeF</t>
  </si>
  <si>
    <t>Weeks, Barajas and Mack</t>
  </si>
  <si>
    <t>Lake Julianmouth</t>
  </si>
  <si>
    <t>977-216-9515</t>
  </si>
  <si>
    <t>chris81@nunez.biz</t>
  </si>
  <si>
    <t>D36F7eF8aBd5CbB</t>
  </si>
  <si>
    <t>Terry, Woodward and Weaver</t>
  </si>
  <si>
    <t>North Kylie</t>
  </si>
  <si>
    <t>(522)845-3975x716</t>
  </si>
  <si>
    <t>brookebauer@chavez.info</t>
  </si>
  <si>
    <t>07076DBd0216DC7</t>
  </si>
  <si>
    <t>Chandler, Ewing and Holt</t>
  </si>
  <si>
    <t>West Pamelamouth</t>
  </si>
  <si>
    <t>alivingston@salas.com</t>
  </si>
  <si>
    <t>cE9bf90bBcd20e6</t>
  </si>
  <si>
    <t>Martinez, Brewer and Pruitt</t>
  </si>
  <si>
    <t>Hesterfort</t>
  </si>
  <si>
    <t>sheliaglenn@davila.com</t>
  </si>
  <si>
    <t>07D06AAD0A0Dff7</t>
  </si>
  <si>
    <t>Rowland, Michael and Case</t>
  </si>
  <si>
    <t>Watersstad</t>
  </si>
  <si>
    <t>933-795-5466</t>
  </si>
  <si>
    <t>jeffersonselena@meyers.com</t>
  </si>
  <si>
    <t>5eA4d5B2Fb28BE5</t>
  </si>
  <si>
    <t>Berger, Lewis and Small</t>
  </si>
  <si>
    <t>Ryanshire</t>
  </si>
  <si>
    <t>485-735-6231</t>
  </si>
  <si>
    <t>belinda97@lopez-shaffer.net</t>
  </si>
  <si>
    <t>cFbdCAdcfbBA735</t>
  </si>
  <si>
    <t>Lambert-Dennis</t>
  </si>
  <si>
    <t>Lake Aimee</t>
  </si>
  <si>
    <t>001-743-228-6430x4517</t>
  </si>
  <si>
    <t>cristian03@hopkins.biz</t>
  </si>
  <si>
    <t>C4CEd1A78A4fC4C</t>
  </si>
  <si>
    <t>Mckee Group</t>
  </si>
  <si>
    <t>tonywilson@nash.com</t>
  </si>
  <si>
    <t>8Acb14a4FBB1F42</t>
  </si>
  <si>
    <t>Jordan, Bradshaw and Barber</t>
  </si>
  <si>
    <t>South Jayhaven</t>
  </si>
  <si>
    <t>001-626-577-9248x0032</t>
  </si>
  <si>
    <t>chaselarsen@holland.info</t>
  </si>
  <si>
    <t>312eCdFb2e944eE</t>
  </si>
  <si>
    <t>Ritter-Valdez</t>
  </si>
  <si>
    <t>East Coltonstad</t>
  </si>
  <si>
    <t>844.503.4785x9516</t>
  </si>
  <si>
    <t>terrencehaynes@lowe.org</t>
  </si>
  <si>
    <t>1D250acFCcA9dB1</t>
  </si>
  <si>
    <t>Horton, Shepherd and Rosario</t>
  </si>
  <si>
    <t>New Danny</t>
  </si>
  <si>
    <t>001-043-811-9450x035</t>
  </si>
  <si>
    <t>penny64@buchanan-sutton.com</t>
  </si>
  <si>
    <t>Ae353b2c01Ba60a</t>
  </si>
  <si>
    <t>Beck-Raymond</t>
  </si>
  <si>
    <t>Jeanside</t>
  </si>
  <si>
    <t>(818)071-0150x788</t>
  </si>
  <si>
    <t>ethanmorton@love.com</t>
  </si>
  <si>
    <t>b942f7F5CB2cd8d</t>
  </si>
  <si>
    <t>Mcgrath-Graham</t>
  </si>
  <si>
    <t>Port Jeanetteborough</t>
  </si>
  <si>
    <t>(308)859-2900</t>
  </si>
  <si>
    <t>jaclynespinoza@park-hopkins.org</t>
  </si>
  <si>
    <t>EcdF6A25cAdbD64</t>
  </si>
  <si>
    <t>Carey-Morgan</t>
  </si>
  <si>
    <t>West Lori</t>
  </si>
  <si>
    <t>001-622-694-2181x120</t>
  </si>
  <si>
    <t>dwayne39@bell-stein.biz</t>
  </si>
  <si>
    <t>18Eda9dD769C9df</t>
  </si>
  <si>
    <t>Mann, Miranda and Livingston</t>
  </si>
  <si>
    <t>Joshualand</t>
  </si>
  <si>
    <t>142-453-2469</t>
  </si>
  <si>
    <t>smithstephanie@campbell.com</t>
  </si>
  <si>
    <t>B47C43ea6e70772</t>
  </si>
  <si>
    <t>Dodson-Proctor</t>
  </si>
  <si>
    <t>Lake Amandatown</t>
  </si>
  <si>
    <t>550.736.0226x730</t>
  </si>
  <si>
    <t>drasmussen@hamilton.net</t>
  </si>
  <si>
    <t>6b03916FCB75C2A</t>
  </si>
  <si>
    <t>Edwards-Burgess</t>
  </si>
  <si>
    <t>Port Desiree</t>
  </si>
  <si>
    <t>+1-388-093-2322x1456</t>
  </si>
  <si>
    <t>brenda81@lambert.info</t>
  </si>
  <si>
    <t>AC8c81220eCdE45</t>
  </si>
  <si>
    <t>Mcbride, Barnes and Horton</t>
  </si>
  <si>
    <t>Derrickside</t>
  </si>
  <si>
    <t>(003)857-6952</t>
  </si>
  <si>
    <t>ronaldacosta@lewis.com</t>
  </si>
  <si>
    <t>8e1eEA85bbCac14</t>
  </si>
  <si>
    <t>Soto-Boone</t>
  </si>
  <si>
    <t>Lake Sergiofurt</t>
  </si>
  <si>
    <t>391-218-3785</t>
  </si>
  <si>
    <t>lauriequinn@schneider-byrd.com</t>
  </si>
  <si>
    <t>4EdbcFcfdEEA1bf</t>
  </si>
  <si>
    <t>Sandoval, Riley and Blair</t>
  </si>
  <si>
    <t>South Sharonshire</t>
  </si>
  <si>
    <t>+1-418-528-0742x805</t>
  </si>
  <si>
    <t>darylhogan@morrison.com</t>
  </si>
  <si>
    <t>AfC371dcd89dbC4</t>
  </si>
  <si>
    <t>Solomon Ltd</t>
  </si>
  <si>
    <t>North Miguelhaven</t>
  </si>
  <si>
    <t>(358)896-2140</t>
  </si>
  <si>
    <t>timvelez@matthews-rhodes.com</t>
  </si>
  <si>
    <t>7fe2B624892Dc90</t>
  </si>
  <si>
    <t>Estes, Mendez and Owen</t>
  </si>
  <si>
    <t>Marisaborough</t>
  </si>
  <si>
    <t>352.836.6973</t>
  </si>
  <si>
    <t>vortega@mccarty.net</t>
  </si>
  <si>
    <t>f6EA2cAC3FaDdbA</t>
  </si>
  <si>
    <t>Campos, Roth and Braun</t>
  </si>
  <si>
    <t>Darylville</t>
  </si>
  <si>
    <t>597.460.9569x518</t>
  </si>
  <si>
    <t>elaine01@williams-wood.com</t>
  </si>
  <si>
    <t>8Ba4dcbcf255F1B</t>
  </si>
  <si>
    <t>Murphy, Walls and Baxter</t>
  </si>
  <si>
    <t>Mendozaberg</t>
  </si>
  <si>
    <t>125.734.7896x4632</t>
  </si>
  <si>
    <t>lpotts@blankenship.com</t>
  </si>
  <si>
    <t>AeADc4168a3a188</t>
  </si>
  <si>
    <t>Gillespie, Rogers and Conway</t>
  </si>
  <si>
    <t>+1-754-706-3743x771</t>
  </si>
  <si>
    <t>terricurtis@murray.biz</t>
  </si>
  <si>
    <t>902fEEbCb34E4d8</t>
  </si>
  <si>
    <t>Lawrence-Mcknight</t>
  </si>
  <si>
    <t>Curtischester</t>
  </si>
  <si>
    <t>448-539-0044x038</t>
  </si>
  <si>
    <t>qherring@banks.info</t>
  </si>
  <si>
    <t>43872E4fFEA7Fb7</t>
  </si>
  <si>
    <t>Villarreal, Yang and Chan</t>
  </si>
  <si>
    <t>Jessicaport</t>
  </si>
  <si>
    <t>748-750-9461x909</t>
  </si>
  <si>
    <t>kristi19@compton-malone.com</t>
  </si>
  <si>
    <t>4BC48b4e1e005Fe</t>
  </si>
  <si>
    <t>Rosales-Anthony</t>
  </si>
  <si>
    <t>Juliaborough</t>
  </si>
  <si>
    <t>453.390.4600</t>
  </si>
  <si>
    <t>vicki66@raymond.net</t>
  </si>
  <si>
    <t>f6077990DDBC0Fe</t>
  </si>
  <si>
    <t>Nunez, Phelps and Gross</t>
  </si>
  <si>
    <t>+1-240-523-8852x504</t>
  </si>
  <si>
    <t>tiffanyfrey@pierce.biz</t>
  </si>
  <si>
    <t>bF6FcEfC2a0D16d</t>
  </si>
  <si>
    <t>Le, Escobar and Church</t>
  </si>
  <si>
    <t>Devintown</t>
  </si>
  <si>
    <t>+1-882-387-1857x44986</t>
  </si>
  <si>
    <t>andradedarlene@nguyen.com</t>
  </si>
  <si>
    <t>05a734fB7EbE534</t>
  </si>
  <si>
    <t>Sandoval-Caldwell</t>
  </si>
  <si>
    <t>South Rodneybury</t>
  </si>
  <si>
    <t>(639)612-9351</t>
  </si>
  <si>
    <t>vrubio@wilcox.info</t>
  </si>
  <si>
    <t>700CB89487C83de</t>
  </si>
  <si>
    <t>Ayala, Salas and House</t>
  </si>
  <si>
    <t>Larryton</t>
  </si>
  <si>
    <t>(193)080-6358</t>
  </si>
  <si>
    <t>powellalfred@francis.info</t>
  </si>
  <si>
    <t>B1e9adD62E7f8dC</t>
  </si>
  <si>
    <t>Pennington and Sons</t>
  </si>
  <si>
    <t>Rhodeshaven</t>
  </si>
  <si>
    <t>283-253-3270x9619</t>
  </si>
  <si>
    <t>kathleen96@sullivan-stevens.net</t>
  </si>
  <si>
    <t>cbfcF1c0BAB625f</t>
  </si>
  <si>
    <t>Mendoza-Norris</t>
  </si>
  <si>
    <t>Travisburgh</t>
  </si>
  <si>
    <t>200-986-4808</t>
  </si>
  <si>
    <t>hgriffith@duran.org</t>
  </si>
  <si>
    <t>20C41E2CfBe30b3</t>
  </si>
  <si>
    <t>Buchananburgh</t>
  </si>
  <si>
    <t>971.530.5187x096</t>
  </si>
  <si>
    <t>nvelasquez@powers.biz</t>
  </si>
  <si>
    <t>Cb45e41b5EcDabd</t>
  </si>
  <si>
    <t>New Nina</t>
  </si>
  <si>
    <t>268-311-5781x92045</t>
  </si>
  <si>
    <t>wmccarthy@mann.org</t>
  </si>
  <si>
    <t>Bf7cA8C3A47EdDe</t>
  </si>
  <si>
    <t>Diaz Group</t>
  </si>
  <si>
    <t>Lake Angelaview</t>
  </si>
  <si>
    <t>(065)391-0121x4428</t>
  </si>
  <si>
    <t>zclarke@clements.net</t>
  </si>
  <si>
    <t>DEBCf7eED3fe621</t>
  </si>
  <si>
    <t>Wilkinson-Oconnor</t>
  </si>
  <si>
    <t>Huangmouth</t>
  </si>
  <si>
    <t>008-548-7862x4363</t>
  </si>
  <si>
    <t>bryanjordan@schmidt-browning.com</t>
  </si>
  <si>
    <t>A2Eb5DdD516FAE8</t>
  </si>
  <si>
    <t>Terry-Mayo</t>
  </si>
  <si>
    <t>South Rileychester</t>
  </si>
  <si>
    <t>(926)067-2619x2922</t>
  </si>
  <si>
    <t>adrienne69@ali-meza.com</t>
  </si>
  <si>
    <t>f5dd3cD6fACA03f</t>
  </si>
  <si>
    <t>New Tracimouth</t>
  </si>
  <si>
    <t>(133)569-2914x9380</t>
  </si>
  <si>
    <t>bblackburn@lowery.net</t>
  </si>
  <si>
    <t>eDcDfF5e8Cf8d3D</t>
  </si>
  <si>
    <t>Parker-Bonilla</t>
  </si>
  <si>
    <t>(634)638-2635</t>
  </si>
  <si>
    <t>wilkinsontasha@schneider-thomas.com</t>
  </si>
  <si>
    <t>B6dD8a68caae1fA</t>
  </si>
  <si>
    <t>Barry, Weeks and Blevins</t>
  </si>
  <si>
    <t>001-066-520-4802</t>
  </si>
  <si>
    <t>kathleenwilcox@trujillo.net</t>
  </si>
  <si>
    <t>84fdf20935c4D8e</t>
  </si>
  <si>
    <t>Lucero-Parks</t>
  </si>
  <si>
    <t>Chanville</t>
  </si>
  <si>
    <t>+1-405-027-0302x666</t>
  </si>
  <si>
    <t>qmiles@baxter.info</t>
  </si>
  <si>
    <t>e9C0FEEff97DD3b</t>
  </si>
  <si>
    <t>Huerta-Hardy</t>
  </si>
  <si>
    <t>Ninaburgh</t>
  </si>
  <si>
    <t>collinsbrianna@nielsen.com</t>
  </si>
  <si>
    <t>38bfC93D5649816</t>
  </si>
  <si>
    <t>Hoffman, Robinson and Wade</t>
  </si>
  <si>
    <t>057-875-1917x1989</t>
  </si>
  <si>
    <t>katrinaharmon@rollins.com</t>
  </si>
  <si>
    <t>FdF7F6e6D49739a</t>
  </si>
  <si>
    <t>Hodge LLC</t>
  </si>
  <si>
    <t>West Francistown</t>
  </si>
  <si>
    <t>(820)794-9460</t>
  </si>
  <si>
    <t>adrienneescobar@gardner.com</t>
  </si>
  <si>
    <t>aB883abf8BFD23b</t>
  </si>
  <si>
    <t>Dunlap, Hicks and Rogers</t>
  </si>
  <si>
    <t>Stewartville</t>
  </si>
  <si>
    <t>001-074-691-9670x179</t>
  </si>
  <si>
    <t>rhonda66@green.com</t>
  </si>
  <si>
    <t>364cEF4d6ac96dD</t>
  </si>
  <si>
    <t>Gilmore, Berg and Parrish</t>
  </si>
  <si>
    <t>Cristinaland</t>
  </si>
  <si>
    <t>048.835.2415</t>
  </si>
  <si>
    <t>braunholly@sherman-santiago.com</t>
  </si>
  <si>
    <t>7A44c27C64Cd3e1</t>
  </si>
  <si>
    <t>Bryan-Wright</t>
  </si>
  <si>
    <t>Bethburgh</t>
  </si>
  <si>
    <t>242.583.7862x19676</t>
  </si>
  <si>
    <t>karina57@ballard-cowan.com</t>
  </si>
  <si>
    <t>f597c947aBAA2F9</t>
  </si>
  <si>
    <t>Galloway, Hancock and Davila</t>
  </si>
  <si>
    <t>Tapiaton</t>
  </si>
  <si>
    <t>+1-596-344-7702x7655</t>
  </si>
  <si>
    <t>owensbethany@mercer-browning.net</t>
  </si>
  <si>
    <t>964c7DeB1aAD951</t>
  </si>
  <si>
    <t>Porter-Boyle</t>
  </si>
  <si>
    <t>West Beverly</t>
  </si>
  <si>
    <t>001-023-988-0725x41614</t>
  </si>
  <si>
    <t>ddudley@norton.org</t>
  </si>
  <si>
    <t>6674Ed0dA9Cb2dF</t>
  </si>
  <si>
    <t>Montoya-Petty</t>
  </si>
  <si>
    <t>(929)829-8517x75439</t>
  </si>
  <si>
    <t>fbridges@waters.com</t>
  </si>
  <si>
    <t>f0cB36a60F549eb</t>
  </si>
  <si>
    <t>Garrison Ltd</t>
  </si>
  <si>
    <t>Juarezton</t>
  </si>
  <si>
    <t>+1-390-155-0221x328</t>
  </si>
  <si>
    <t>yeseniareese@rodriguez.com</t>
  </si>
  <si>
    <t>735eD4E9Bb970Bd</t>
  </si>
  <si>
    <t>Chaneystad</t>
  </si>
  <si>
    <t>823.944.6122</t>
  </si>
  <si>
    <t>xmorales@flores.net</t>
  </si>
  <si>
    <t>7eeFb805E1b293a</t>
  </si>
  <si>
    <t>Ellis and Sons</t>
  </si>
  <si>
    <t>467-591-3498</t>
  </si>
  <si>
    <t>bautistajeremiah@oneill.com</t>
  </si>
  <si>
    <t>4c33F39aDf59BBe</t>
  </si>
  <si>
    <t>Mathews-Mann</t>
  </si>
  <si>
    <t>West Leahville</t>
  </si>
  <si>
    <t>hendricksglenn@pena.com</t>
  </si>
  <si>
    <t>a2aFD7BcEEC45EB</t>
  </si>
  <si>
    <t>Carter, Horne and Mcmillan</t>
  </si>
  <si>
    <t>001-011-914-6334x7620</t>
  </si>
  <si>
    <t>ofry@rivera-norton.com</t>
  </si>
  <si>
    <t>46Ae5DcdE05fDEE</t>
  </si>
  <si>
    <t>Drake, Harvey and Lindsey</t>
  </si>
  <si>
    <t>preynolds@bailey.com</t>
  </si>
  <si>
    <t>63fE75C9859F5bD</t>
  </si>
  <si>
    <t>Pineda-Griffith</t>
  </si>
  <si>
    <t>Nicholsburgh</t>
  </si>
  <si>
    <t>001-584-801-7804x5582</t>
  </si>
  <si>
    <t>fwilkinson@patrick.com</t>
  </si>
  <si>
    <t>B0D7FCFC52FECa4</t>
  </si>
  <si>
    <t>West Aliceton</t>
  </si>
  <si>
    <t>(588)496-5618x83262</t>
  </si>
  <si>
    <t>lawrenceashlee@pham.com</t>
  </si>
  <si>
    <t>bd421F2B3F4e7cc</t>
  </si>
  <si>
    <t>Oconnell, Price and Cowan</t>
  </si>
  <si>
    <t>gabrielaparker@montoya.net</t>
  </si>
  <si>
    <t>c07c6ad2Af0d8D1</t>
  </si>
  <si>
    <t>Cochran Ltd</t>
  </si>
  <si>
    <t>Ballside</t>
  </si>
  <si>
    <t>552-411-7282x10995</t>
  </si>
  <si>
    <t>bryanbeverly@atkins-cordova.com</t>
  </si>
  <si>
    <t>1e20C691daFdD9C</t>
  </si>
  <si>
    <t>Pierce PLC</t>
  </si>
  <si>
    <t>Leblancshire</t>
  </si>
  <si>
    <t>692-409-9374x3223</t>
  </si>
  <si>
    <t>njenkins@frazier.biz</t>
  </si>
  <si>
    <t>101283D2Cae7F8a</t>
  </si>
  <si>
    <t>Carey-Bradley</t>
  </si>
  <si>
    <t>East Bradley</t>
  </si>
  <si>
    <t>mckenzie00@giles.biz</t>
  </si>
  <si>
    <t>4e7ddEBDe7bE2cc</t>
  </si>
  <si>
    <t>New Carloston</t>
  </si>
  <si>
    <t>+1-925-891-7882x8286</t>
  </si>
  <si>
    <t>sally60@velasquez.com</t>
  </si>
  <si>
    <t>4EDA8a0D021dd89</t>
  </si>
  <si>
    <t>Lozanoview</t>
  </si>
  <si>
    <t>omathis@andrade.net</t>
  </si>
  <si>
    <t>C19EFaF7c14DF0f</t>
  </si>
  <si>
    <t>Leon, Duarte and Pacheco</t>
  </si>
  <si>
    <t>Brendafurt</t>
  </si>
  <si>
    <t>301-920-9572</t>
  </si>
  <si>
    <t>elijahshepard@gregory-mcknight.com</t>
  </si>
  <si>
    <t>947E3b94CAeCEef</t>
  </si>
  <si>
    <t>Freyborough</t>
  </si>
  <si>
    <t>219.950.3125</t>
  </si>
  <si>
    <t>gonzalezmarco@moody-madden.org</t>
  </si>
  <si>
    <t>fA5bA0F8d4C0dEe</t>
  </si>
  <si>
    <t>White, Bradley and Byrd</t>
  </si>
  <si>
    <t>Katelynborough</t>
  </si>
  <si>
    <t>001-342-555-9782</t>
  </si>
  <si>
    <t>rcrane@bradley-hancock.com</t>
  </si>
  <si>
    <t>DAD2fBCc3ce4AF2</t>
  </si>
  <si>
    <t>Noble, Valencia and Cannon</t>
  </si>
  <si>
    <t>West Marisaland</t>
  </si>
  <si>
    <t>196-737-2030x8798</t>
  </si>
  <si>
    <t>tatesheena@griffin.org</t>
  </si>
  <si>
    <t>30fc7d3Bcb9DBFE</t>
  </si>
  <si>
    <t>Avila-Horn</t>
  </si>
  <si>
    <t>(810)454-3784</t>
  </si>
  <si>
    <t>calvin55@duffy.com</t>
  </si>
  <si>
    <t>A5BC21eAB190AFE</t>
  </si>
  <si>
    <t>Cameron, Williamson and Price</t>
  </si>
  <si>
    <t>Haroldfurt</t>
  </si>
  <si>
    <t>+1-456-415-7502x5762</t>
  </si>
  <si>
    <t>jvilla@moody.com</t>
  </si>
  <si>
    <t>D7102aaeb97bFfe</t>
  </si>
  <si>
    <t>Arellano Ltd</t>
  </si>
  <si>
    <t>Lake Adrianport</t>
  </si>
  <si>
    <t>001-113-823-9078x064</t>
  </si>
  <si>
    <t>urojas@strong.com</t>
  </si>
  <si>
    <t>ea556ADC10dF0a5</t>
  </si>
  <si>
    <t>Buck LLC</t>
  </si>
  <si>
    <t>Hurleyborough</t>
  </si>
  <si>
    <t>+1-695-744-6323x735</t>
  </si>
  <si>
    <t>terrihodges@braun.com</t>
  </si>
  <si>
    <t>3aC416AfeEfA6fc</t>
  </si>
  <si>
    <t>Logan LLC</t>
  </si>
  <si>
    <t>Parsonston</t>
  </si>
  <si>
    <t>julia20@blackburn-buckley.com</t>
  </si>
  <si>
    <t>7830fDDeB2394FD</t>
  </si>
  <si>
    <t>Richards-Sosa</t>
  </si>
  <si>
    <t>Candacefurt</t>
  </si>
  <si>
    <t>billysantos@dawson.net</t>
  </si>
  <si>
    <t>efec3aAbf0dC3cA</t>
  </si>
  <si>
    <t>Wall Group</t>
  </si>
  <si>
    <t>Lake Amber</t>
  </si>
  <si>
    <t>940-838-6567x568</t>
  </si>
  <si>
    <t>dclark@krause.com</t>
  </si>
  <si>
    <t>70B7259Ef3bBD38</t>
  </si>
  <si>
    <t>Wheeler Inc</t>
  </si>
  <si>
    <t>Billytown</t>
  </si>
  <si>
    <t>(308)183-4059x2005</t>
  </si>
  <si>
    <t>katelyn33@haynes-conner.info</t>
  </si>
  <si>
    <t>B94E2c1610078D4</t>
  </si>
  <si>
    <t>Humphrey-Avila</t>
  </si>
  <si>
    <t>South Dalton</t>
  </si>
  <si>
    <t>+1-649-950-8796x3368</t>
  </si>
  <si>
    <t>kristen45@richard.com</t>
  </si>
  <si>
    <t>9eecaeBE8d4c8B3</t>
  </si>
  <si>
    <t>Zhang, Schneider and Gill</t>
  </si>
  <si>
    <t>Lake Ethan</t>
  </si>
  <si>
    <t>001-018-367-5078x6102</t>
  </si>
  <si>
    <t>pamela28@yang-rowland.info</t>
  </si>
  <si>
    <t>ec7A7dFBC57799a</t>
  </si>
  <si>
    <t>Larson Group</t>
  </si>
  <si>
    <t>Port Yolandabury</t>
  </si>
  <si>
    <t>alyssa65@key.com</t>
  </si>
  <si>
    <t>CBa8ff17be0e433</t>
  </si>
  <si>
    <t>Richardson-Lutz</t>
  </si>
  <si>
    <t>New Tabithafort</t>
  </si>
  <si>
    <t>636.143.1739x11872</t>
  </si>
  <si>
    <t>kaufmaneric@olsen.com</t>
  </si>
  <si>
    <t>57B6d3584aabffa</t>
  </si>
  <si>
    <t>Mathis, Bruce and Braun</t>
  </si>
  <si>
    <t>Kaitlinfort</t>
  </si>
  <si>
    <t>512-630-2244x29031</t>
  </si>
  <si>
    <t>stacyduncan@boyer.com</t>
  </si>
  <si>
    <t>D75359fDf334f77</t>
  </si>
  <si>
    <t>Wright-Stevenson</t>
  </si>
  <si>
    <t>North Gabriellachester</t>
  </si>
  <si>
    <t>001-981-256-8845x4980</t>
  </si>
  <si>
    <t>alvin42@oneal-pittman.com</t>
  </si>
  <si>
    <t>dDCCcCEEb244DCB</t>
  </si>
  <si>
    <t>Mooney-Schroeder</t>
  </si>
  <si>
    <t>Port Tony</t>
  </si>
  <si>
    <t>(612)252-4788</t>
  </si>
  <si>
    <t>tyronepeterson@parks.net</t>
  </si>
  <si>
    <t>949AA8ccC9FEBe5</t>
  </si>
  <si>
    <t>Mckee-Sexton</t>
  </si>
  <si>
    <t>Connieside</t>
  </si>
  <si>
    <t>phillipsyvonne@wiggins.net</t>
  </si>
  <si>
    <t>166dC9a56fe1239</t>
  </si>
  <si>
    <t>Gomez, Bartlett and Melton</t>
  </si>
  <si>
    <t>South Julia</t>
  </si>
  <si>
    <t>rivaskenneth@whitaker-blevins.com</t>
  </si>
  <si>
    <t>5Ed1117CBBacB0f</t>
  </si>
  <si>
    <t>Wendyville</t>
  </si>
  <si>
    <t>garrettmelvin@schmidt-oconnell.info</t>
  </si>
  <si>
    <t>BD6eAcf3766539A</t>
  </si>
  <si>
    <t>Rowland, Calderon and Davis</t>
  </si>
  <si>
    <t>North Mercedes</t>
  </si>
  <si>
    <t>081-145-4613x473</t>
  </si>
  <si>
    <t>foleyallen@chase-sellers.com</t>
  </si>
  <si>
    <t>FdFD7F0C69a77ff</t>
  </si>
  <si>
    <t>Melendez, Charles and Choi</t>
  </si>
  <si>
    <t>New Shirleytown</t>
  </si>
  <si>
    <t>722.924.4386x89008</t>
  </si>
  <si>
    <t>clinton04@jordan-hernandez.com</t>
  </si>
  <si>
    <t>edfef6DBaF4ADA2</t>
  </si>
  <si>
    <t>Kane, Solis and Becker</t>
  </si>
  <si>
    <t>North Lindsay</t>
  </si>
  <si>
    <t>140-119-1035x4211</t>
  </si>
  <si>
    <t>harringtonjose@cabrera-myers.com</t>
  </si>
  <si>
    <t>27E7c4E3aa2f845</t>
  </si>
  <si>
    <t>Mendez Inc</t>
  </si>
  <si>
    <t>Donaldsonhaven</t>
  </si>
  <si>
    <t>399.945.2464</t>
  </si>
  <si>
    <t>lydia84@villanueva.com</t>
  </si>
  <si>
    <t>f0Ef1F1eFf4894d</t>
  </si>
  <si>
    <t>Yang, Walsh and Schneider</t>
  </si>
  <si>
    <t>Michelleport</t>
  </si>
  <si>
    <t>384.964.9714</t>
  </si>
  <si>
    <t>brendan71@harrell.com</t>
  </si>
  <si>
    <t>6ca6cEC1f6cDc9D</t>
  </si>
  <si>
    <t>West Crystal</t>
  </si>
  <si>
    <t>jeanettehurley@camacho.org</t>
  </si>
  <si>
    <t>e6FaA0b330bb4AF</t>
  </si>
  <si>
    <t>Lucero, Wu and Mcclain</t>
  </si>
  <si>
    <t>Cherylberg</t>
  </si>
  <si>
    <t>marshallisabel@li-porter.com</t>
  </si>
  <si>
    <t>e95c2e094B65Ad7</t>
  </si>
  <si>
    <t>Summers, Serrano and Best</t>
  </si>
  <si>
    <t>Dixonhaven</t>
  </si>
  <si>
    <t>(159)127-5290</t>
  </si>
  <si>
    <t>bianca48@davenport.com</t>
  </si>
  <si>
    <t>6bA06DbacbD7eDf</t>
  </si>
  <si>
    <t>Ward Group</t>
  </si>
  <si>
    <t>West Tamarastad</t>
  </si>
  <si>
    <t>kkeith@mccann.net</t>
  </si>
  <si>
    <t>0d0Ae9Ab985b3FB</t>
  </si>
  <si>
    <t>Dennis-Velazquez</t>
  </si>
  <si>
    <t>South Brendaburgh</t>
  </si>
  <si>
    <t>udean@parker.biz</t>
  </si>
  <si>
    <t>e04CA67fAB6193b</t>
  </si>
  <si>
    <t>Morrison Ltd</t>
  </si>
  <si>
    <t>Lake Sharimouth</t>
  </si>
  <si>
    <t>755.248.4276</t>
  </si>
  <si>
    <t>yoderkaitlyn@simon-hays.biz</t>
  </si>
  <si>
    <t>3abB55cBE69EC5B</t>
  </si>
  <si>
    <t>Fitzgerald-Dudley</t>
  </si>
  <si>
    <t>794.255.2146x62892</t>
  </si>
  <si>
    <t>lorraine91@benton-steele.com</t>
  </si>
  <si>
    <t>d3D9c12df65CEA4</t>
  </si>
  <si>
    <t>Rhodes-Mathews</t>
  </si>
  <si>
    <t>410-526-1374x502</t>
  </si>
  <si>
    <t>gwendolyn27@duran.org</t>
  </si>
  <si>
    <t>d1654CCFDBc92Dd</t>
  </si>
  <si>
    <t>Mccoy, Bass and Yu</t>
  </si>
  <si>
    <t>Bobport</t>
  </si>
  <si>
    <t>001-998-926-3118x757</t>
  </si>
  <si>
    <t>dustin11@stout-landry.org</t>
  </si>
  <si>
    <t>C19143aD05acEbC</t>
  </si>
  <si>
    <t>Archer, Potter and Everett</t>
  </si>
  <si>
    <t>Mcclureport</t>
  </si>
  <si>
    <t>423-360-5534x871</t>
  </si>
  <si>
    <t>karimann@blake.com</t>
  </si>
  <si>
    <t>d01d145cF86a08E</t>
  </si>
  <si>
    <t>Barr-Russo</t>
  </si>
  <si>
    <t>West Jennifer</t>
  </si>
  <si>
    <t>001-795-120-9211</t>
  </si>
  <si>
    <t>krichard@maldonado.com</t>
  </si>
  <si>
    <t>Fbe7F613ED15719</t>
  </si>
  <si>
    <t>Bruce-Barr</t>
  </si>
  <si>
    <t>Clarencebury</t>
  </si>
  <si>
    <t>001-342-835-7302</t>
  </si>
  <si>
    <t>eduardoestrada@peck-kelly.com</t>
  </si>
  <si>
    <t>7284dE094D9E0AB</t>
  </si>
  <si>
    <t>Merrittfurt</t>
  </si>
  <si>
    <t>001-637-206-1290x94155</t>
  </si>
  <si>
    <t>theresadominguez@travis-rich.biz</t>
  </si>
  <si>
    <t>Cc37EF9858bddA5</t>
  </si>
  <si>
    <t>Hodges Ltd</t>
  </si>
  <si>
    <t>Port Gilbertmouth</t>
  </si>
  <si>
    <t>481-014-2165</t>
  </si>
  <si>
    <t>donovantony@steele.info</t>
  </si>
  <si>
    <t>edEfffe53c27D6D</t>
  </si>
  <si>
    <t>Contreras-Terrell</t>
  </si>
  <si>
    <t>001-299-514-4799x28450</t>
  </si>
  <si>
    <t>mallory97@ray-dillon.com</t>
  </si>
  <si>
    <t>b5e45B5BfCBCE6b</t>
  </si>
  <si>
    <t>Jennings-Duffy</t>
  </si>
  <si>
    <t>Orozcobury</t>
  </si>
  <si>
    <t>001-174-100-4853x135</t>
  </si>
  <si>
    <t>lvillegas@pope.com</t>
  </si>
  <si>
    <t>C5E9adEB11c956d</t>
  </si>
  <si>
    <t>George, Dean and Andersen</t>
  </si>
  <si>
    <t>001-468-075-1572x41960</t>
  </si>
  <si>
    <t>hjacobson@bowman.info</t>
  </si>
  <si>
    <t>2a60A9eFd39d644</t>
  </si>
  <si>
    <t>Townsend, Glover and Shea</t>
  </si>
  <si>
    <t>Lake Jasmine</t>
  </si>
  <si>
    <t>044.182.8287x758</t>
  </si>
  <si>
    <t>holly56@macdonald-jensen.com</t>
  </si>
  <si>
    <t>2249B1c2EdCABFc</t>
  </si>
  <si>
    <t>Solis, Barton and Hanna</t>
  </si>
  <si>
    <t>Hardingborough</t>
  </si>
  <si>
    <t>001-944-099-8613x071</t>
  </si>
  <si>
    <t>alvinrobbins@ray.net</t>
  </si>
  <si>
    <t>Fc797c646505EF4</t>
  </si>
  <si>
    <t>Whitehead, Sanford and Arroyo</t>
  </si>
  <si>
    <t>West Helen</t>
  </si>
  <si>
    <t>460-485-9622</t>
  </si>
  <si>
    <t>cathygrimes@benton.org</t>
  </si>
  <si>
    <t>DcE3Ab0EE75b9E1</t>
  </si>
  <si>
    <t>Rocha Group</t>
  </si>
  <si>
    <t>East Stephanie</t>
  </si>
  <si>
    <t>510-908-4956x46473</t>
  </si>
  <si>
    <t>nicholas95@mcfarland-stewart.com</t>
  </si>
  <si>
    <t>fF7d098C9Da06eF</t>
  </si>
  <si>
    <t>Massey-Spencer</t>
  </si>
  <si>
    <t>rknapp@hayes.com</t>
  </si>
  <si>
    <t>Dff95FDCfD1015a</t>
  </si>
  <si>
    <t>Ward-Velasquez</t>
  </si>
  <si>
    <t>Rogersberg</t>
  </si>
  <si>
    <t>368-518-1407x9572</t>
  </si>
  <si>
    <t>vbridges@camacho-tanner.biz</t>
  </si>
  <si>
    <t>f9EFAC82DFeFbAB</t>
  </si>
  <si>
    <t>Jacobs, Andrade and Burton</t>
  </si>
  <si>
    <t>Port Megan</t>
  </si>
  <si>
    <t>001-719-685-9164x25826</t>
  </si>
  <si>
    <t>cynthiagalloway@bonilla.com</t>
  </si>
  <si>
    <t>e8aeB3AF70DFbFb</t>
  </si>
  <si>
    <t>Bean-Maddox</t>
  </si>
  <si>
    <t>Port Stephen</t>
  </si>
  <si>
    <t>gonzalezcaitlin@west.com</t>
  </si>
  <si>
    <t>8d6B23cF6f01642</t>
  </si>
  <si>
    <t>Deniseport</t>
  </si>
  <si>
    <t>+1-018-046-8431x155</t>
  </si>
  <si>
    <t>ferrellanita@weeks.org</t>
  </si>
  <si>
    <t>c1DbDb64C5447F5</t>
  </si>
  <si>
    <t>Lake Christianport</t>
  </si>
  <si>
    <t>690.474.3421</t>
  </si>
  <si>
    <t>powellkarl@craig.com</t>
  </si>
  <si>
    <t>8FdcaAECdDA09cA</t>
  </si>
  <si>
    <t>Barnes-Brown</t>
  </si>
  <si>
    <t>East Donside</t>
  </si>
  <si>
    <t>123.651.1333x387</t>
  </si>
  <si>
    <t>snowjanet@butler.org</t>
  </si>
  <si>
    <t>A08Fcf6F119A99A</t>
  </si>
  <si>
    <t>Wrightbury</t>
  </si>
  <si>
    <t>917.320.6416x09929</t>
  </si>
  <si>
    <t>alicehumphrey@kramer-frye.net</t>
  </si>
  <si>
    <t>7fcC0CB80f178Db</t>
  </si>
  <si>
    <t>Vargas-Cobb</t>
  </si>
  <si>
    <t>Lake Steven</t>
  </si>
  <si>
    <t>302-918-0698</t>
  </si>
  <si>
    <t>fsellers@copeland.com</t>
  </si>
  <si>
    <t>645e58D0aBFDb34</t>
  </si>
  <si>
    <t>Lowery Inc</t>
  </si>
  <si>
    <t>North Harry</t>
  </si>
  <si>
    <t>+1-186-640-7461x79764</t>
  </si>
  <si>
    <t>hayley33@bishop-riddle.com</t>
  </si>
  <si>
    <t>eD0AF70b5a6568c</t>
  </si>
  <si>
    <t>Copeland and Sons</t>
  </si>
  <si>
    <t>North Albertfurt</t>
  </si>
  <si>
    <t>421.765.5116</t>
  </si>
  <si>
    <t>lynn66@holloway.net</t>
  </si>
  <si>
    <t>cF8c6f8D074CaCa</t>
  </si>
  <si>
    <t>Lake Leahfurt</t>
  </si>
  <si>
    <t>431.664.0930</t>
  </si>
  <si>
    <t>terry65@ferguson.com</t>
  </si>
  <si>
    <t>8Ae20FFF8Aff418</t>
  </si>
  <si>
    <t>Koch-Cochran</t>
  </si>
  <si>
    <t>jchurch@stanley.biz</t>
  </si>
  <si>
    <t>dffD784D1b12BEE</t>
  </si>
  <si>
    <t>Palmer-Hines</t>
  </si>
  <si>
    <t>Starkside</t>
  </si>
  <si>
    <t>001-346-805-8479</t>
  </si>
  <si>
    <t>mollyoliver@thompson-molina.net</t>
  </si>
  <si>
    <t>cca2E284AcF90d9</t>
  </si>
  <si>
    <t>Shah, Mcpherson and Shaw</t>
  </si>
  <si>
    <t>Dylanhaven</t>
  </si>
  <si>
    <t>001-780-078-8637x7339</t>
  </si>
  <si>
    <t>zcaldwell@reeves-sheppard.com</t>
  </si>
  <si>
    <t>f9Be6F3d2BAcc1E</t>
  </si>
  <si>
    <t>Whitaker-Brewer</t>
  </si>
  <si>
    <t>775.701.5643x92755</t>
  </si>
  <si>
    <t>harrellisaiah@chen-donaldson.com</t>
  </si>
  <si>
    <t>d0D80547aD45beA</t>
  </si>
  <si>
    <t>Weaver Ltd</t>
  </si>
  <si>
    <t>New Danamouth</t>
  </si>
  <si>
    <t>589-139-2372x06877</t>
  </si>
  <si>
    <t>erodriguez@mosley.info</t>
  </si>
  <si>
    <t>a8a11BD403b3c7E</t>
  </si>
  <si>
    <t>Hubbard, Choi and Sexton</t>
  </si>
  <si>
    <t>Hobbsfort</t>
  </si>
  <si>
    <t>001-413-805-6599</t>
  </si>
  <si>
    <t>ernestwebster@paul.com</t>
  </si>
  <si>
    <t>BfaC9E4e9EbC5Da</t>
  </si>
  <si>
    <t>Forbes LLC</t>
  </si>
  <si>
    <t>Kyliefurt</t>
  </si>
  <si>
    <t>+1-641-920-1366x749</t>
  </si>
  <si>
    <t>marshallelaine@drake-rasmussen.com</t>
  </si>
  <si>
    <t>C856f7f93d353F7</t>
  </si>
  <si>
    <t>Watson, Mcneil and Cummings</t>
  </si>
  <si>
    <t>Kristastad</t>
  </si>
  <si>
    <t>(989)650-4294</t>
  </si>
  <si>
    <t>emccarthy@buck.net</t>
  </si>
  <si>
    <t>2aAf378Ec3bEa70</t>
  </si>
  <si>
    <t>Meyers, Walters and Santiago</t>
  </si>
  <si>
    <t>Elaineland</t>
  </si>
  <si>
    <t>(099)740-5194x1244</t>
  </si>
  <si>
    <t>jermaine72@hoffman.net</t>
  </si>
  <si>
    <t>6DCBdB2c250b3Bd</t>
  </si>
  <si>
    <t>Mccall, Farmer and Hall</t>
  </si>
  <si>
    <t>628.809.1243x794</t>
  </si>
  <si>
    <t>kirsten56@shields.biz</t>
  </si>
  <si>
    <t>b00a5AF2aBcfEdF</t>
  </si>
  <si>
    <t>Turner, Huang and Kemp</t>
  </si>
  <si>
    <t>Alejandrahaven</t>
  </si>
  <si>
    <t>193.825.1497x1650</t>
  </si>
  <si>
    <t>rbradshaw@edwards.com</t>
  </si>
  <si>
    <t>Cf8eB8Fc16D5e63</t>
  </si>
  <si>
    <t>Chaney-Osborn</t>
  </si>
  <si>
    <t>West Devon</t>
  </si>
  <si>
    <t>+1-725-219-9535x5009</t>
  </si>
  <si>
    <t>mckenzievance@kelly.com</t>
  </si>
  <si>
    <t>e5A4B3DCbBbED8e</t>
  </si>
  <si>
    <t>Kirk, Flores and Osborn</t>
  </si>
  <si>
    <t>North Marieton</t>
  </si>
  <si>
    <t>939-081-5246</t>
  </si>
  <si>
    <t>dyerdillon@bridges.info</t>
  </si>
  <si>
    <t>b3c8efa4f2BDC0A</t>
  </si>
  <si>
    <t>Lozano, Bridges and Mclaughlin</t>
  </si>
  <si>
    <t>Johnnyland</t>
  </si>
  <si>
    <t>475.513.7567x838</t>
  </si>
  <si>
    <t>sparksshawn@haley.com</t>
  </si>
  <si>
    <t>5aDcF9C8dbAd83D</t>
  </si>
  <si>
    <t>Calhoun Inc</t>
  </si>
  <si>
    <t>West Corey</t>
  </si>
  <si>
    <t>001-950-701-2057x47608</t>
  </si>
  <si>
    <t>paula93@hodges.biz</t>
  </si>
  <si>
    <t>e83dC3E686a741b</t>
  </si>
  <si>
    <t>East Vickieton</t>
  </si>
  <si>
    <t>jessica18@hendrix-woodward.com</t>
  </si>
  <si>
    <t>e4AF5c2D25FC332</t>
  </si>
  <si>
    <t>West Jasminmouth</t>
  </si>
  <si>
    <t>kramerguy@jones.org</t>
  </si>
  <si>
    <t>Eba494D3300fBeC</t>
  </si>
  <si>
    <t>Lindsey, Mckenzie and Brandt</t>
  </si>
  <si>
    <t>Bradleyshire</t>
  </si>
  <si>
    <t>(761)356-8355</t>
  </si>
  <si>
    <t>annette07@burch-villegas.com</t>
  </si>
  <si>
    <t>c22FDf5B93d3587</t>
  </si>
  <si>
    <t>Harris, Pace and Barber</t>
  </si>
  <si>
    <t>Port Terryshire</t>
  </si>
  <si>
    <t>(230)487-8197x2633</t>
  </si>
  <si>
    <t>oyu@potter.com</t>
  </si>
  <si>
    <t>41fbbaaEBdCe268</t>
  </si>
  <si>
    <t>Ellis Group</t>
  </si>
  <si>
    <t>Port Cristina</t>
  </si>
  <si>
    <t>967-823-3344x1692</t>
  </si>
  <si>
    <t>vcowan@lindsey.com</t>
  </si>
  <si>
    <t>C16c2f4D253Ba05</t>
  </si>
  <si>
    <t>Duke PLC</t>
  </si>
  <si>
    <t>fredcalderon@bernard.com</t>
  </si>
  <si>
    <t>d1a8e4c3AAf49A6</t>
  </si>
  <si>
    <t>Odom, Nicholson and Esparza</t>
  </si>
  <si>
    <t>Marychester</t>
  </si>
  <si>
    <t>001-703-638-8353x4532</t>
  </si>
  <si>
    <t>jmahoney@skinner.com</t>
  </si>
  <si>
    <t>EE6d1ebd8060ABd</t>
  </si>
  <si>
    <t>Travis-Barr</t>
  </si>
  <si>
    <t>187.193.4813x8772</t>
  </si>
  <si>
    <t>tomshah@conley-hogan.com</t>
  </si>
  <si>
    <t>8CBDFfF1C1ddCE8</t>
  </si>
  <si>
    <t>Hale, Wright and Howell</t>
  </si>
  <si>
    <t>Feliciaport</t>
  </si>
  <si>
    <t>(060)115-9600x51228</t>
  </si>
  <si>
    <t>brittany02@blevins.info</t>
  </si>
  <si>
    <t>Da00c81eFbe77Ed</t>
  </si>
  <si>
    <t>Fuentes, Ritter and Salas</t>
  </si>
  <si>
    <t>Leahchester</t>
  </si>
  <si>
    <t>001-845-179-3700x90030</t>
  </si>
  <si>
    <t>howard93@giles-clayton.net</t>
  </si>
  <si>
    <t>C4CebfA1A052CdA</t>
  </si>
  <si>
    <t>Amandabury</t>
  </si>
  <si>
    <t>001-544-247-4131x0330</t>
  </si>
  <si>
    <t>danhaney@dudley.com</t>
  </si>
  <si>
    <t>F090dcEF5D96CF9</t>
  </si>
  <si>
    <t>Savage and Sons</t>
  </si>
  <si>
    <t>Port Evanstad</t>
  </si>
  <si>
    <t>yhuffman@dunn.com</t>
  </si>
  <si>
    <t>B2Bd6Aadc9AcD31</t>
  </si>
  <si>
    <t>West Mackenzie</t>
  </si>
  <si>
    <t>194-972-5925</t>
  </si>
  <si>
    <t>howardhaley@figueroa.com</t>
  </si>
  <si>
    <t>9eeaAA18adeaF97</t>
  </si>
  <si>
    <t>Norton-Barajas</t>
  </si>
  <si>
    <t>South Jean</t>
  </si>
  <si>
    <t>larahailey@key-davidson.org</t>
  </si>
  <si>
    <t>Ff6F3DaA3af3BA8</t>
  </si>
  <si>
    <t>Mann, Romero and Chen</t>
  </si>
  <si>
    <t>South Devon</t>
  </si>
  <si>
    <t>(499)984-9141x91329</t>
  </si>
  <si>
    <t>whitney73@stout.biz</t>
  </si>
  <si>
    <t>F0dB00CdcE8FA3B</t>
  </si>
  <si>
    <t>Bryan, Roach and Webster</t>
  </si>
  <si>
    <t>526.913.8945x292</t>
  </si>
  <si>
    <t>mcintoshmonica@mora.com</t>
  </si>
  <si>
    <t>bbB4342A6A7FcdD</t>
  </si>
  <si>
    <t>Bright-Wilkinson</t>
  </si>
  <si>
    <t>276.516.5070</t>
  </si>
  <si>
    <t>petersongene@hutchinson-hale.biz</t>
  </si>
  <si>
    <t>D2b306b9bea24B5</t>
  </si>
  <si>
    <t>Ellison, Gordon and Nixon</t>
  </si>
  <si>
    <t>Boyerhaven</t>
  </si>
  <si>
    <t>+1-964-841-5083x99888</t>
  </si>
  <si>
    <t>angela43@jensen.info</t>
  </si>
  <si>
    <t>DECAc9dfD8b2169</t>
  </si>
  <si>
    <t>Landry-Schmidt</t>
  </si>
  <si>
    <t>Hannaside</t>
  </si>
  <si>
    <t>+1-711-856-7390x0171</t>
  </si>
  <si>
    <t>basskatrina@grimes.com</t>
  </si>
  <si>
    <t>F307CAadcF9DD05</t>
  </si>
  <si>
    <t>Conway, Summers and Norman</t>
  </si>
  <si>
    <t>Lake Angela</t>
  </si>
  <si>
    <t>+1-899-624-8792x4430</t>
  </si>
  <si>
    <t>cdrake@velazquez-deleon.com</t>
  </si>
  <si>
    <t>b9F6dc01e846C96</t>
  </si>
  <si>
    <t>South Kristy</t>
  </si>
  <si>
    <t>158.535.0644x208</t>
  </si>
  <si>
    <t>allisoncobb@neal.com</t>
  </si>
  <si>
    <t>fF30DF2Ce89686C</t>
  </si>
  <si>
    <t>Thomas-Harding</t>
  </si>
  <si>
    <t>Lindsayfort</t>
  </si>
  <si>
    <t>628.816.4969</t>
  </si>
  <si>
    <t>alecmills@villegas.com</t>
  </si>
  <si>
    <t>6FaeA4CAA0DaCcd</t>
  </si>
  <si>
    <t>Callahan-Oliver</t>
  </si>
  <si>
    <t>Lake Albert</t>
  </si>
  <si>
    <t>grahamstefanie@blevins.com</t>
  </si>
  <si>
    <t>e1EBfFE5daDFe39</t>
  </si>
  <si>
    <t>Fuentes Group</t>
  </si>
  <si>
    <t>South Jeremyland</t>
  </si>
  <si>
    <t>(182)505-3290</t>
  </si>
  <si>
    <t>nandersen@norris.com</t>
  </si>
  <si>
    <t>f9CA62fCff320F8</t>
  </si>
  <si>
    <t>Brock Group</t>
  </si>
  <si>
    <t>Darrenchester</t>
  </si>
  <si>
    <t>(835)564-3503x832</t>
  </si>
  <si>
    <t>jodylopez@arroyo.com</t>
  </si>
  <si>
    <t>dFfCE783F2D4B82</t>
  </si>
  <si>
    <t>Mcclure, Koch and Quinn</t>
  </si>
  <si>
    <t>Port Lukemouth</t>
  </si>
  <si>
    <t>778.305.1511x8996</t>
  </si>
  <si>
    <t>adrianashort@villarreal.com</t>
  </si>
  <si>
    <t>4cD5e1FEc5da5EA</t>
  </si>
  <si>
    <t>Mckay-Joseph</t>
  </si>
  <si>
    <t>001-687-122-1183x8306</t>
  </si>
  <si>
    <t>manuelgallegos@ruiz.info</t>
  </si>
  <si>
    <t>FEEeaf7F576f3f8</t>
  </si>
  <si>
    <t>Burnett-Melendez</t>
  </si>
  <si>
    <t>Bondfurt</t>
  </si>
  <si>
    <t>(519)140-4581x594</t>
  </si>
  <si>
    <t>cmeza@hoover.org</t>
  </si>
  <si>
    <t>Df2F2eC0E7B8F4F</t>
  </si>
  <si>
    <t>Fernandez-Bernard</t>
  </si>
  <si>
    <t>Alvinburgh</t>
  </si>
  <si>
    <t>845.148.1904x718</t>
  </si>
  <si>
    <t>aritter@stuart.com</t>
  </si>
  <si>
    <t>F4cb549dA8a60f5</t>
  </si>
  <si>
    <t>Harrison-Jennings</t>
  </si>
  <si>
    <t>592-863-1015</t>
  </si>
  <si>
    <t>chelsey99@conway.com</t>
  </si>
  <si>
    <t>f0Fcfe0dB0BFdae</t>
  </si>
  <si>
    <t>Sutton-Choi</t>
  </si>
  <si>
    <t>Marioton</t>
  </si>
  <si>
    <t>001-906-473-5978x03292</t>
  </si>
  <si>
    <t>shaunhenson@parrish.com</t>
  </si>
  <si>
    <t>9fb1e77f2BfEEAC</t>
  </si>
  <si>
    <t>Casey PLC</t>
  </si>
  <si>
    <t>West Heatherview</t>
  </si>
  <si>
    <t>+1-153-182-6660x8845</t>
  </si>
  <si>
    <t>sandy56@pham.com</t>
  </si>
  <si>
    <t>B94C6A2CFeaD73D</t>
  </si>
  <si>
    <t>Hanson LLC</t>
  </si>
  <si>
    <t>Lowerystad</t>
  </si>
  <si>
    <t>+1-740-384-3217x631</t>
  </si>
  <si>
    <t>aaronray@murphy.com</t>
  </si>
  <si>
    <t>7afcC5d7faC7bA1</t>
  </si>
  <si>
    <t>Donaldson, Stevenson and Fletcher</t>
  </si>
  <si>
    <t>Braybury</t>
  </si>
  <si>
    <t>154-877-2097</t>
  </si>
  <si>
    <t>billyfuller@cline-lloyd.biz</t>
  </si>
  <si>
    <t>f6e2903DA7B39cb</t>
  </si>
  <si>
    <t>Schmitt, Jacobs and Barron</t>
  </si>
  <si>
    <t>001-641-329-1893x518</t>
  </si>
  <si>
    <t>iallison@spencer-vang.info</t>
  </si>
  <si>
    <t>29Cdd0fDE2ae3bA</t>
  </si>
  <si>
    <t>Vance, Baxter and Norton</t>
  </si>
  <si>
    <t>North Tracy</t>
  </si>
  <si>
    <t>896.119.7172x4521</t>
  </si>
  <si>
    <t>spenceryvonne@levy.com</t>
  </si>
  <si>
    <t>1c03aDeB798bCA8</t>
  </si>
  <si>
    <t>Fritz-Hancock</t>
  </si>
  <si>
    <t>West Granttown</t>
  </si>
  <si>
    <t>503.169.2944x532</t>
  </si>
  <si>
    <t>heatherchung@mathews.com</t>
  </si>
  <si>
    <t>d6e8c838F9ba64b</t>
  </si>
  <si>
    <t>Shepherd, Franklin and Buchanan</t>
  </si>
  <si>
    <t>South Jakestad</t>
  </si>
  <si>
    <t>(478)808-7409</t>
  </si>
  <si>
    <t>garciavirginia@ramsey.com</t>
  </si>
  <si>
    <t>4B16C327F677BDc</t>
  </si>
  <si>
    <t>Khan, Dominguez and Davis</t>
  </si>
  <si>
    <t>Meganborough</t>
  </si>
  <si>
    <t>047.475.1619x963</t>
  </si>
  <si>
    <t>cheath@ray-thornton.net</t>
  </si>
  <si>
    <t>FEAb644523069F3</t>
  </si>
  <si>
    <t>Sexton-Valenzuela</t>
  </si>
  <si>
    <t>West Sharimouth</t>
  </si>
  <si>
    <t>001-759-920-2951x31287</t>
  </si>
  <si>
    <t>freid@sherman.info</t>
  </si>
  <si>
    <t>CCaef27aeB62b2b</t>
  </si>
  <si>
    <t>Khan-Robertson</t>
  </si>
  <si>
    <t>Baileyberg</t>
  </si>
  <si>
    <t>113.240.8994</t>
  </si>
  <si>
    <t>mcgeenicholas@russell.biz</t>
  </si>
  <si>
    <t>573E2B6D7bcaBCd</t>
  </si>
  <si>
    <t>Schneider, Farrell and Roberson</t>
  </si>
  <si>
    <t>Allisonville</t>
  </si>
  <si>
    <t>(848)579-2936x321</t>
  </si>
  <si>
    <t>goldenseth@shah.com</t>
  </si>
  <si>
    <t>FBc4C641B1aa62F</t>
  </si>
  <si>
    <t>Atkins PLC</t>
  </si>
  <si>
    <t>New Joan</t>
  </si>
  <si>
    <t>(695)983-6339</t>
  </si>
  <si>
    <t>elizabethtanner@walker.org</t>
  </si>
  <si>
    <t>34e58FDfe6CeAE6</t>
  </si>
  <si>
    <t>Glass PLC</t>
  </si>
  <si>
    <t>Bridgethaven</t>
  </si>
  <si>
    <t>(303)511-5921</t>
  </si>
  <si>
    <t>swallace@owens-bruce.com</t>
  </si>
  <si>
    <t>a6a6CE2C38eB0Db</t>
  </si>
  <si>
    <t>Bridges-Roth</t>
  </si>
  <si>
    <t>Port Jennashire</t>
  </si>
  <si>
    <t>811.587.6618x186</t>
  </si>
  <si>
    <t>clarkmario@rosario.com</t>
  </si>
  <si>
    <t>b5d6cd2a6cD9a1c</t>
  </si>
  <si>
    <t>Wang Inc</t>
  </si>
  <si>
    <t>rita35@richmond.org</t>
  </si>
  <si>
    <t>77aFB79505b1778</t>
  </si>
  <si>
    <t>Randall-Bass</t>
  </si>
  <si>
    <t>Scottview</t>
  </si>
  <si>
    <t>178.990.0899x26708</t>
  </si>
  <si>
    <t>sallymatthews@stanley.net</t>
  </si>
  <si>
    <t>88A1c9A2462DDe9</t>
  </si>
  <si>
    <t>Booth-Matthews</t>
  </si>
  <si>
    <t>Rebeccachester</t>
  </si>
  <si>
    <t>705-262-4238</t>
  </si>
  <si>
    <t>boltonsteven@ibarra-ho.com</t>
  </si>
  <si>
    <t>F47934cb9b80133</t>
  </si>
  <si>
    <t>Elliott-Becker</t>
  </si>
  <si>
    <t>Port Frances</t>
  </si>
  <si>
    <t>001-831-990-2887x7156</t>
  </si>
  <si>
    <t>stephaniebarker@franklin-horne.com</t>
  </si>
  <si>
    <t>6D5daAA9eCCc0dB</t>
  </si>
  <si>
    <t>Kemp-Owens</t>
  </si>
  <si>
    <t>Kelleyside</t>
  </si>
  <si>
    <t>475.793.8024x272</t>
  </si>
  <si>
    <t>simonbailey@escobar.com</t>
  </si>
  <si>
    <t>E9FB7D23decbd23</t>
  </si>
  <si>
    <t>Hughes, Erickson and Berger</t>
  </si>
  <si>
    <t>(682)107-9483x1789</t>
  </si>
  <si>
    <t>wwood@lozano-roberts.com</t>
  </si>
  <si>
    <t>FC4EDBc20Cfb8e5</t>
  </si>
  <si>
    <t>Duffy Ltd</t>
  </si>
  <si>
    <t>West Christieshire</t>
  </si>
  <si>
    <t>001-388-744-7046x9352</t>
  </si>
  <si>
    <t>travismaurice@calhoun.info</t>
  </si>
  <si>
    <t>53522D3E4BfEA67</t>
  </si>
  <si>
    <t>Joyce, Hayes and Massey</t>
  </si>
  <si>
    <t>West Christopher</t>
  </si>
  <si>
    <t>+1-963-620-0240x64014</t>
  </si>
  <si>
    <t>carpenterbilly@drake-leonard.biz</t>
  </si>
  <si>
    <t>FE22e20eEF2466d</t>
  </si>
  <si>
    <t>Avila, Hanson and Aguirre</t>
  </si>
  <si>
    <t>Bakerburgh</t>
  </si>
  <si>
    <t>001-158-655-4939</t>
  </si>
  <si>
    <t>buckabigail@quinn.com</t>
  </si>
  <si>
    <t>efbFAeC4F17aa3c</t>
  </si>
  <si>
    <t>Harris, Petersen and Shields</t>
  </si>
  <si>
    <t>South Veronica</t>
  </si>
  <si>
    <t>410-072-7713x457</t>
  </si>
  <si>
    <t>nnavarro@sawyer.com</t>
  </si>
  <si>
    <t>7837f7a99B762c4</t>
  </si>
  <si>
    <t>Hawkins, Hebert and Shea</t>
  </si>
  <si>
    <t>+1-308-366-6759x8776</t>
  </si>
  <si>
    <t>fchapman@wilcox.com</t>
  </si>
  <si>
    <t>67948c0c4922B42</t>
  </si>
  <si>
    <t>Holden and Sons</t>
  </si>
  <si>
    <t>Lamport</t>
  </si>
  <si>
    <t>015-089-1056x69014</t>
  </si>
  <si>
    <t>uquinn@bullock.com</t>
  </si>
  <si>
    <t>35f3857043d7CFf</t>
  </si>
  <si>
    <t>Blackwellhaven</t>
  </si>
  <si>
    <t>+1-864-269-7968x1794</t>
  </si>
  <si>
    <t>arroyophilip@fleming.info</t>
  </si>
  <si>
    <t>6D9295a63af2ffB</t>
  </si>
  <si>
    <t>Sawyer, Buck and Maldonado</t>
  </si>
  <si>
    <t>Fernandofort</t>
  </si>
  <si>
    <t>163.334.8783</t>
  </si>
  <si>
    <t>sheilafaulkner@haynes.com</t>
  </si>
  <si>
    <t>4ab9Aa3191cA0Fe</t>
  </si>
  <si>
    <t>Stout, Stout and Cardenas</t>
  </si>
  <si>
    <t>New Alexandertown</t>
  </si>
  <si>
    <t>(990)202-6921x3380</t>
  </si>
  <si>
    <t>makaylanichols@potts.com</t>
  </si>
  <si>
    <t>80C4fB2DEFC4eAB</t>
  </si>
  <si>
    <t>Huerta, Mays and Mcmahon</t>
  </si>
  <si>
    <t>East Alexfort</t>
  </si>
  <si>
    <t>+1-369-665-4580x99823</t>
  </si>
  <si>
    <t>angelica76@hayes.com</t>
  </si>
  <si>
    <t>C51EEbA14d2A27a</t>
  </si>
  <si>
    <t>Rodriguez-Aguilar</t>
  </si>
  <si>
    <t>Port Natashatown</t>
  </si>
  <si>
    <t>102.704.8346x1502</t>
  </si>
  <si>
    <t>gordon26@conway.org</t>
  </si>
  <si>
    <t>543fBDD6DA9046c</t>
  </si>
  <si>
    <t>Blackwell-May</t>
  </si>
  <si>
    <t>(803)901-3435</t>
  </si>
  <si>
    <t>brandy90@stokes.com</t>
  </si>
  <si>
    <t>CD752A01Dc8428B</t>
  </si>
  <si>
    <t>Pitts Ltd</t>
  </si>
  <si>
    <t>South Erinberg</t>
  </si>
  <si>
    <t>001-060-302-4416x6526</t>
  </si>
  <si>
    <t>nina32@atkins.com</t>
  </si>
  <si>
    <t>d7A2A88F6FB35cA</t>
  </si>
  <si>
    <t>Toddfurt</t>
  </si>
  <si>
    <t>+1-995-009-7103x426</t>
  </si>
  <si>
    <t>dillon42@hickman.org</t>
  </si>
  <si>
    <t>F729b1CDeCC0caf</t>
  </si>
  <si>
    <t>Coffey, Oconnell and Higgins</t>
  </si>
  <si>
    <t>West Levi</t>
  </si>
  <si>
    <t>+1-004-040-9857x708</t>
  </si>
  <si>
    <t>liugavin@ballard-lyons.com</t>
  </si>
  <si>
    <t>deBf34Be4CAcE68</t>
  </si>
  <si>
    <t>Lyons-Young</t>
  </si>
  <si>
    <t>Gailmouth</t>
  </si>
  <si>
    <t>350-584-1902x237</t>
  </si>
  <si>
    <t>garrett79@griffith-holmes.info</t>
  </si>
  <si>
    <t>A254EEcB67fc6c5</t>
  </si>
  <si>
    <t>Rodriguez, Davis and Burns</t>
  </si>
  <si>
    <t>Lynchborough</t>
  </si>
  <si>
    <t>787-604-9083x9886</t>
  </si>
  <si>
    <t>nmoyer@allison-dean.com</t>
  </si>
  <si>
    <t>eB86C1e1Fbaa88d</t>
  </si>
  <si>
    <t>Pennington, Nash and Torres</t>
  </si>
  <si>
    <t>502-001-2753</t>
  </si>
  <si>
    <t>chasecox@wallace.com</t>
  </si>
  <si>
    <t>d9020Eca808C6Fc</t>
  </si>
  <si>
    <t>Gregory-Peterson</t>
  </si>
  <si>
    <t>East Kyliestad</t>
  </si>
  <si>
    <t>+1-499-809-9061x890</t>
  </si>
  <si>
    <t>katelynreynolds@stafford.com</t>
  </si>
  <si>
    <t>fBa876acD9eF832</t>
  </si>
  <si>
    <t>Sanders Ltd</t>
  </si>
  <si>
    <t>Tashaburgh</t>
  </si>
  <si>
    <t>(159)427-5010</t>
  </si>
  <si>
    <t>sheenareynolds@aguilar.info</t>
  </si>
  <si>
    <t>5Ee667C0CcFD8c7</t>
  </si>
  <si>
    <t>001-165-434-3525</t>
  </si>
  <si>
    <t>robert88@boyd.biz</t>
  </si>
  <si>
    <t>f9bb5128EFc5AFF</t>
  </si>
  <si>
    <t>Hudson, Escobar and Hale</t>
  </si>
  <si>
    <t>Weberport</t>
  </si>
  <si>
    <t>(813)201-0450x650</t>
  </si>
  <si>
    <t>coffeyrachael@townsend-boyle.com</t>
  </si>
  <si>
    <t>7bdFAaBe3AaC164</t>
  </si>
  <si>
    <t>Hernandez-Howe</t>
  </si>
  <si>
    <t>New Eduardoside</t>
  </si>
  <si>
    <t>850-311-9611</t>
  </si>
  <si>
    <t>cesarcole@barajas.com</t>
  </si>
  <si>
    <t>5bbCEb7fDBc39E9</t>
  </si>
  <si>
    <t>Duran-Bowers</t>
  </si>
  <si>
    <t>Port Roy</t>
  </si>
  <si>
    <t>(784)661-9989x751</t>
  </si>
  <si>
    <t>pcolon@patton.com</t>
  </si>
  <si>
    <t>5b7fDDFd2A2fBaC</t>
  </si>
  <si>
    <t>Lam-Livingston</t>
  </si>
  <si>
    <t>Whitakerburgh</t>
  </si>
  <si>
    <t>243.539.7180x2289</t>
  </si>
  <si>
    <t>jason91@jackson-sanders.org</t>
  </si>
  <si>
    <t>A2ac71f11d7FEB6</t>
  </si>
  <si>
    <t>Braun-Turner</t>
  </si>
  <si>
    <t>North Julieton</t>
  </si>
  <si>
    <t>marcus79@stanley.info</t>
  </si>
  <si>
    <t>FfbD9f3FAF17bF0</t>
  </si>
  <si>
    <t>Holder-Sweeney</t>
  </si>
  <si>
    <t>North Jamie</t>
  </si>
  <si>
    <t>925-046-6713x395</t>
  </si>
  <si>
    <t>rayray@mcclure.com</t>
  </si>
  <si>
    <t>f1AEf0D7E5Daed9</t>
  </si>
  <si>
    <t>Mayo-Dudley</t>
  </si>
  <si>
    <t>East Roy</t>
  </si>
  <si>
    <t>464.989.5672x42735</t>
  </si>
  <si>
    <t>raymondkent@quinn.net</t>
  </si>
  <si>
    <t>e4Eaea346DB60Fc</t>
  </si>
  <si>
    <t>Stone-Waters</t>
  </si>
  <si>
    <t>South Diamondside</t>
  </si>
  <si>
    <t>(004)111-3109x04787</t>
  </si>
  <si>
    <t>vramirez@rush.com</t>
  </si>
  <si>
    <t>5D5BFADedeCFBc0</t>
  </si>
  <si>
    <t>Franco, Horne and Price</t>
  </si>
  <si>
    <t>Carlyview</t>
  </si>
  <si>
    <t>(139)166-8736x218</t>
  </si>
  <si>
    <t>shelia47@landry.org</t>
  </si>
  <si>
    <t>150D812A6C4bC41</t>
  </si>
  <si>
    <t>Saunders, Krause and Carter</t>
  </si>
  <si>
    <t>Manuelmouth</t>
  </si>
  <si>
    <t>268-285-4970x91040</t>
  </si>
  <si>
    <t>helen14@hutchinson-horne.info</t>
  </si>
  <si>
    <t>00267CCcC317c9e</t>
  </si>
  <si>
    <t>Barnett-Sharp</t>
  </si>
  <si>
    <t>Lake Sharonfurt</t>
  </si>
  <si>
    <t>550.140.3873x31060</t>
  </si>
  <si>
    <t>lschultz@palmer.org</t>
  </si>
  <si>
    <t>04e56Ed4e8AE1C9</t>
  </si>
  <si>
    <t>Donovan, Bender and Cabrera</t>
  </si>
  <si>
    <t>North Tina</t>
  </si>
  <si>
    <t>815-703-4522</t>
  </si>
  <si>
    <t>smckay@jensen.com</t>
  </si>
  <si>
    <t>9f4ec11A2dCc6b1</t>
  </si>
  <si>
    <t>Norman-Mckay</t>
  </si>
  <si>
    <t>West Normanmouth</t>
  </si>
  <si>
    <t>001-841-759-8175x653</t>
  </si>
  <si>
    <t>miabates@schaefer-kemp.org</t>
  </si>
  <si>
    <t>4aC30f4cBAd2bBD</t>
  </si>
  <si>
    <t>Mueller-Caldwell</t>
  </si>
  <si>
    <t>662-844-8935</t>
  </si>
  <si>
    <t>gwendolyn11@whitehead-erickson.com</t>
  </si>
  <si>
    <t>F94ccf63A85D6a9</t>
  </si>
  <si>
    <t>Rodriguez, Decker and Huffman</t>
  </si>
  <si>
    <t>Millsbury</t>
  </si>
  <si>
    <t>leroy37@sutton.com</t>
  </si>
  <si>
    <t>a68b84C441AE913</t>
  </si>
  <si>
    <t>Goodwin Group</t>
  </si>
  <si>
    <t>North Jonville</t>
  </si>
  <si>
    <t>+1-774-746-1316x48475</t>
  </si>
  <si>
    <t>krystalsims@hancock-berger.com</t>
  </si>
  <si>
    <t>33b3edbbdeccA19</t>
  </si>
  <si>
    <t>Durham-Christian</t>
  </si>
  <si>
    <t>589-362-5647x498</t>
  </si>
  <si>
    <t>hmorales@dyer-todd.org</t>
  </si>
  <si>
    <t>E889FC28FBf04d3</t>
  </si>
  <si>
    <t>Johns, Pittman and Spencer</t>
  </si>
  <si>
    <t>Cervantesport</t>
  </si>
  <si>
    <t>494-137-3613</t>
  </si>
  <si>
    <t>amber22@navarro.net</t>
  </si>
  <si>
    <t>aA53aA6475331EA</t>
  </si>
  <si>
    <t>Kirby, Stein and Molina</t>
  </si>
  <si>
    <t>Melodyberg</t>
  </si>
  <si>
    <t>120-015-0284x368</t>
  </si>
  <si>
    <t>pconner@shaffer.com</t>
  </si>
  <si>
    <t>aECffDA839FdbcE</t>
  </si>
  <si>
    <t>Nichols, Bailey and Whitehead</t>
  </si>
  <si>
    <t>Lake Summer</t>
  </si>
  <si>
    <t>(795)502-5949x33310</t>
  </si>
  <si>
    <t>ramirezmadison@logan.com</t>
  </si>
  <si>
    <t>5000DEbADEF5F2A</t>
  </si>
  <si>
    <t>Hoffman-Christensen</t>
  </si>
  <si>
    <t>Tuckerside</t>
  </si>
  <si>
    <t>+1-245-997-6803x0904</t>
  </si>
  <si>
    <t>jbryant@kirk-schmitt.net</t>
  </si>
  <si>
    <t>58Dfc0AEC43b2Ad</t>
  </si>
  <si>
    <t>Port Jill</t>
  </si>
  <si>
    <t>(517)731-6404</t>
  </si>
  <si>
    <t>tami60@stanley.com</t>
  </si>
  <si>
    <t>6BEe552cf85f65a</t>
  </si>
  <si>
    <t>Weaver-Cain</t>
  </si>
  <si>
    <t>Tommystad</t>
  </si>
  <si>
    <t>826-807-0954x089</t>
  </si>
  <si>
    <t>benjamin38@jordan-meyers.com</t>
  </si>
  <si>
    <t>a69FE7b7Bff9DE4</t>
  </si>
  <si>
    <t>Buck, Travis and Kent</t>
  </si>
  <si>
    <t>North Catherinemouth</t>
  </si>
  <si>
    <t>587-944-5718</t>
  </si>
  <si>
    <t>calhounalejandra@silva.com</t>
  </si>
  <si>
    <t>89Aa2b94dC05FB1</t>
  </si>
  <si>
    <t>Gentry-Soto</t>
  </si>
  <si>
    <t>Port Tasha</t>
  </si>
  <si>
    <t>001-339-302-4307x5895</t>
  </si>
  <si>
    <t>woodardjoe@keller.org</t>
  </si>
  <si>
    <t>2Ea833b26e7Cb4e</t>
  </si>
  <si>
    <t>Parks, Bonilla and Baird</t>
  </si>
  <si>
    <t>Spearsfort</t>
  </si>
  <si>
    <t>+1-829-445-3636x1423</t>
  </si>
  <si>
    <t>casey10@delacruz.com</t>
  </si>
  <si>
    <t>F23021d6ddDE8c7</t>
  </si>
  <si>
    <t>Little-Fernandez</t>
  </si>
  <si>
    <t>North Candacebury</t>
  </si>
  <si>
    <t>001-908-443-9554x08377</t>
  </si>
  <si>
    <t>brockjoanne@merritt-gamble.biz</t>
  </si>
  <si>
    <t>8AcC9306b4cC5cE</t>
  </si>
  <si>
    <t>Robinson PLC</t>
  </si>
  <si>
    <t>West Franklinport</t>
  </si>
  <si>
    <t>263.114.7795</t>
  </si>
  <si>
    <t>veronicabender@norman-goodwin.com</t>
  </si>
  <si>
    <t>ddBE7127F64A81B</t>
  </si>
  <si>
    <t>Myers, Mcknight and Ross</t>
  </si>
  <si>
    <t>South Maryborough</t>
  </si>
  <si>
    <t>+1-195-695-9309x872</t>
  </si>
  <si>
    <t>biancadoyle@oliver.biz</t>
  </si>
  <si>
    <t>3DAEcAA6bcEf5B0</t>
  </si>
  <si>
    <t>New Triciaview</t>
  </si>
  <si>
    <t>+1-849-552-5027x0401</t>
  </si>
  <si>
    <t>davisjaime@harrell-avery.org</t>
  </si>
  <si>
    <t>CAc73E8580CC8CC</t>
  </si>
  <si>
    <t>Zamora, Mooney and Scott</t>
  </si>
  <si>
    <t>117-023-0153x71359</t>
  </si>
  <si>
    <t>merrittcalvin@gallegos.com</t>
  </si>
  <si>
    <t>0eD1b0beBDf34fE</t>
  </si>
  <si>
    <t>Gray-Golden</t>
  </si>
  <si>
    <t>+1-912-978-6043x154</t>
  </si>
  <si>
    <t>lucerobobby@brooks.com</t>
  </si>
  <si>
    <t>eE803B9eF6F8e8B</t>
  </si>
  <si>
    <t>Fry Ltd</t>
  </si>
  <si>
    <t>+1-034-326-9194x883</t>
  </si>
  <si>
    <t>littlemichael@villanueva.com</t>
  </si>
  <si>
    <t>1dfFc71C0920eaC</t>
  </si>
  <si>
    <t>Wilkerson-Payne</t>
  </si>
  <si>
    <t>West Brian</t>
  </si>
  <si>
    <t>001-754-485-1465x8758</t>
  </si>
  <si>
    <t>bharding@wright.net</t>
  </si>
  <si>
    <t>EAAad42d33D0dae</t>
  </si>
  <si>
    <t>Parker and Sons</t>
  </si>
  <si>
    <t>563.759.3966</t>
  </si>
  <si>
    <t>renee56@valentine-salazar.biz</t>
  </si>
  <si>
    <t>e10CdE4EAb446d7</t>
  </si>
  <si>
    <t>Patterson, Horton and Booth</t>
  </si>
  <si>
    <t>West Alexandraville</t>
  </si>
  <si>
    <t>(067)294-3803x5822</t>
  </si>
  <si>
    <t>abigailmcgee@bishop.com</t>
  </si>
  <si>
    <t>BaAce9F46E567D3</t>
  </si>
  <si>
    <t>Bowman-Le</t>
  </si>
  <si>
    <t>(813)511-9184x98713</t>
  </si>
  <si>
    <t>qgallegos@dodson.info</t>
  </si>
  <si>
    <t>40E1B3Ed51B65ab</t>
  </si>
  <si>
    <t>Singleton Inc</t>
  </si>
  <si>
    <t>Carneymouth</t>
  </si>
  <si>
    <t>494-534-5320x87809</t>
  </si>
  <si>
    <t>cindy98@evans.com</t>
  </si>
  <si>
    <t>3df9747845734f4</t>
  </si>
  <si>
    <t>Port Alexahaven</t>
  </si>
  <si>
    <t>+1-481-098-3812x14889</t>
  </si>
  <si>
    <t>dhumphrey@stanton-rowland.com</t>
  </si>
  <si>
    <t>9faEb6110a8Ee4a</t>
  </si>
  <si>
    <t>Stevens, Harrison and Hurst</t>
  </si>
  <si>
    <t>North Cheryl</t>
  </si>
  <si>
    <t>671.590.7446</t>
  </si>
  <si>
    <t>andrefrancis@romero.com</t>
  </si>
  <si>
    <t>066BeCcCAC62a7B</t>
  </si>
  <si>
    <t>Richards-Cox</t>
  </si>
  <si>
    <t>West Cristina</t>
  </si>
  <si>
    <t>717-000-8643x4726</t>
  </si>
  <si>
    <t>tasha62@morse.com</t>
  </si>
  <si>
    <t>F5DD92DA08dB1b5</t>
  </si>
  <si>
    <t>Barr and Sons</t>
  </si>
  <si>
    <t>Dickersonchester</t>
  </si>
  <si>
    <t>(929)626-2155</t>
  </si>
  <si>
    <t>lindsay81@carney.com</t>
  </si>
  <si>
    <t>2Ecb1e766d1e64A</t>
  </si>
  <si>
    <t>Horn, Bowen and Simmons</t>
  </si>
  <si>
    <t>(043)296-0737</t>
  </si>
  <si>
    <t>burchlaurie@barber.biz</t>
  </si>
  <si>
    <t>2F68A4eC5abEDba</t>
  </si>
  <si>
    <t>Bray-Wells</t>
  </si>
  <si>
    <t>Chloemouth</t>
  </si>
  <si>
    <t>(303)873-3384x0115</t>
  </si>
  <si>
    <t>ymarquez@santiago-mayer.com</t>
  </si>
  <si>
    <t>D91ADf42fC62B5D</t>
  </si>
  <si>
    <t>Gaines, Waters and Davidson</t>
  </si>
  <si>
    <t>West Daisyhaven</t>
  </si>
  <si>
    <t>plamb@goodman.com</t>
  </si>
  <si>
    <t>CDC808BA73ccEb7</t>
  </si>
  <si>
    <t>Beasley, Salazar and Massey</t>
  </si>
  <si>
    <t>New Rick</t>
  </si>
  <si>
    <t>(563)828-9930x62975</t>
  </si>
  <si>
    <t>kristinehayes@walls-nichols.com</t>
  </si>
  <si>
    <t>cefd9fcc3cdBBfD</t>
  </si>
  <si>
    <t>Schneider-Vaughn</t>
  </si>
  <si>
    <t>+1-304-579-2865x9595</t>
  </si>
  <si>
    <t>karen57@archer.info</t>
  </si>
  <si>
    <t>9163deeC45020Fe</t>
  </si>
  <si>
    <t>Anderson Inc</t>
  </si>
  <si>
    <t>898.240.8662</t>
  </si>
  <si>
    <t>iwatkins@sanchez.com</t>
  </si>
  <si>
    <t>7ebbff24d6AF01f</t>
  </si>
  <si>
    <t>Turner-Parker</t>
  </si>
  <si>
    <t>Lake Don</t>
  </si>
  <si>
    <t>001-402-136-3477x1850</t>
  </si>
  <si>
    <t>mortontricia@orozco-gibbs.com</t>
  </si>
  <si>
    <t>0a8Df1443cE3b5B</t>
  </si>
  <si>
    <t>Hansen, Lane and Flores</t>
  </si>
  <si>
    <t>(166)865-8415</t>
  </si>
  <si>
    <t>kimrobyn@carroll-nixon.net</t>
  </si>
  <si>
    <t>DD02E0b1eaC0348</t>
  </si>
  <si>
    <t>Mcclure, Jacobson and Spence</t>
  </si>
  <si>
    <t>West Lindseyborough</t>
  </si>
  <si>
    <t>322.316.4153</t>
  </si>
  <si>
    <t>rowlandhector@franklin.info</t>
  </si>
  <si>
    <t>Ca16CaC3DC9D0B0</t>
  </si>
  <si>
    <t>Lutz PLC</t>
  </si>
  <si>
    <t>South Thomasberg</t>
  </si>
  <si>
    <t>484-792-5095x069</t>
  </si>
  <si>
    <t>sparksmarcia@rodgers.com</t>
  </si>
  <si>
    <t>e28FC1ed054beC3</t>
  </si>
  <si>
    <t>Cruz, Nolan and Peters</t>
  </si>
  <si>
    <t>South Jessica</t>
  </si>
  <si>
    <t>914-300-0573x0255</t>
  </si>
  <si>
    <t>lharper@jensen.com</t>
  </si>
  <si>
    <t>3E7cE125CFAf8db</t>
  </si>
  <si>
    <t>Larsonport</t>
  </si>
  <si>
    <t>652-680-0839x464</t>
  </si>
  <si>
    <t>mccoysally@jenkins.com</t>
  </si>
  <si>
    <t>7b384C1d7775ac3</t>
  </si>
  <si>
    <t>001-723-411-0994x761</t>
  </si>
  <si>
    <t>mayssarah@orr-huber.net</t>
  </si>
  <si>
    <t>FADb6fb75C85226</t>
  </si>
  <si>
    <t>847-709-9847x948</t>
  </si>
  <si>
    <t>madeline47@browning.com</t>
  </si>
  <si>
    <t>07eea61711B52EE</t>
  </si>
  <si>
    <t>Evans PLC</t>
  </si>
  <si>
    <t>Lake Coleview</t>
  </si>
  <si>
    <t>cindyfranco@wyatt.com</t>
  </si>
  <si>
    <t>Abf9d2a771Cc000</t>
  </si>
  <si>
    <t>Fernandez Ltd</t>
  </si>
  <si>
    <t>(371)410-3639</t>
  </si>
  <si>
    <t>nkennedy@stark.info</t>
  </si>
  <si>
    <t>FCb5B1D13ed8834</t>
  </si>
  <si>
    <t>Haney, Christensen and Burke</t>
  </si>
  <si>
    <t>West Albert</t>
  </si>
  <si>
    <t>+1-414-829-6459x62048</t>
  </si>
  <si>
    <t>santanacassie@johns-casey.biz</t>
  </si>
  <si>
    <t>16cb6FFcb5Ef279</t>
  </si>
  <si>
    <t>Dickson-Mata</t>
  </si>
  <si>
    <t>East Alexandra</t>
  </si>
  <si>
    <t>(127)762-5204x1171</t>
  </si>
  <si>
    <t>rmeyers@cooper.com</t>
  </si>
  <si>
    <t>CB5a8Da7d4aA15a</t>
  </si>
  <si>
    <t>Buck, Alexander and Bond</t>
  </si>
  <si>
    <t>Gambleborough</t>
  </si>
  <si>
    <t>+1-449-294-9516x1186</t>
  </si>
  <si>
    <t>soniasexton@smith-frank.net</t>
  </si>
  <si>
    <t>8f8E14C08aAAD2c</t>
  </si>
  <si>
    <t>Kidd LLC</t>
  </si>
  <si>
    <t>(350)312-4599x0312</t>
  </si>
  <si>
    <t>vmay@moyer.biz</t>
  </si>
  <si>
    <t>F16031A27C3568D</t>
  </si>
  <si>
    <t>Mora, Mosley and Richmond</t>
  </si>
  <si>
    <t>Mcmahonton</t>
  </si>
  <si>
    <t>001-896-687-3746x60989</t>
  </si>
  <si>
    <t>laceykaiser@simon.com</t>
  </si>
  <si>
    <t>e9B8C0b9195D7e6</t>
  </si>
  <si>
    <t>Holden, Price and Kramer</t>
  </si>
  <si>
    <t>637-666-5935</t>
  </si>
  <si>
    <t>kdorsey@solis.com</t>
  </si>
  <si>
    <t>99f66eb6749785F</t>
  </si>
  <si>
    <t>Ruthburgh</t>
  </si>
  <si>
    <t>(840)795-4440</t>
  </si>
  <si>
    <t>pamelaparsons@huff.com</t>
  </si>
  <si>
    <t>eCe8bebEC08ab45</t>
  </si>
  <si>
    <t>Lowe PLC</t>
  </si>
  <si>
    <t>North Suzanne</t>
  </si>
  <si>
    <t>568.494.9181x96635</t>
  </si>
  <si>
    <t>cervantesbrooke@davenport-chen.com</t>
  </si>
  <si>
    <t>42eb7aBB5beD3bf</t>
  </si>
  <si>
    <t>Shannon, Huber and Rasmussen</t>
  </si>
  <si>
    <t>South Joefurt</t>
  </si>
  <si>
    <t>(190)135-3639</t>
  </si>
  <si>
    <t>connor93@coleman.com</t>
  </si>
  <si>
    <t>5Ac4FcF9a0b1Ff7</t>
  </si>
  <si>
    <t>Riley-Blake</t>
  </si>
  <si>
    <t>964-908-3840</t>
  </si>
  <si>
    <t>jake53@khan-mckenzie.com</t>
  </si>
  <si>
    <t>4BF9D44f6bCEb86</t>
  </si>
  <si>
    <t>Proctor, Burch and Ibarra</t>
  </si>
  <si>
    <t>New Lawrenceton</t>
  </si>
  <si>
    <t>(558)608-0093</t>
  </si>
  <si>
    <t>rollinskathryn@holmes.com</t>
  </si>
  <si>
    <t>3a46B8Fd3b6aAfC</t>
  </si>
  <si>
    <t>Rosales, Summers and Diaz</t>
  </si>
  <si>
    <t>East Theresamouth</t>
  </si>
  <si>
    <t>+1-500-291-7522x264</t>
  </si>
  <si>
    <t>welchdale@henry-kim.com</t>
  </si>
  <si>
    <t>A1Bd8F8DfCACe62</t>
  </si>
  <si>
    <t>Maddox, Strickland and Vang</t>
  </si>
  <si>
    <t>East Yvette</t>
  </si>
  <si>
    <t>(630)528-6348x737</t>
  </si>
  <si>
    <t>alec90@potter.com</t>
  </si>
  <si>
    <t>Cb43FCe16F4b6e8</t>
  </si>
  <si>
    <t>Drake and Sons</t>
  </si>
  <si>
    <t>East Mia</t>
  </si>
  <si>
    <t>001-676-095-5117x0946</t>
  </si>
  <si>
    <t>ucoffey@wall.net</t>
  </si>
  <si>
    <t>ff28b6945C09a02</t>
  </si>
  <si>
    <t>Hardy, Greene and Sloan</t>
  </si>
  <si>
    <t>South Peggychester</t>
  </si>
  <si>
    <t>001-960-645-1285x98644</t>
  </si>
  <si>
    <t>makayla68@murillo.com</t>
  </si>
  <si>
    <t>CB18d84A2CefB8d</t>
  </si>
  <si>
    <t>+1-748-225-6066x4791</t>
  </si>
  <si>
    <t>cummingsrobyn@patterson.org</t>
  </si>
  <si>
    <t>bddfC7a4af5Adea</t>
  </si>
  <si>
    <t>North Darinbury</t>
  </si>
  <si>
    <t>821-167-0107</t>
  </si>
  <si>
    <t>ucarey@braun.biz</t>
  </si>
  <si>
    <t>5250fDEFcCd7d6f</t>
  </si>
  <si>
    <t>Perkins, Bean and Schmitt</t>
  </si>
  <si>
    <t>Robynport</t>
  </si>
  <si>
    <t>(455)533-2585</t>
  </si>
  <si>
    <t>oscar56@tran.biz</t>
  </si>
  <si>
    <t>46A09fd5D5E640c</t>
  </si>
  <si>
    <t>Wilkerson Group</t>
  </si>
  <si>
    <t>Levistad</t>
  </si>
  <si>
    <t>915-291-2317</t>
  </si>
  <si>
    <t>clarence20@morse-johnson.com</t>
  </si>
  <si>
    <t>Ee2c1D4eE3bA381</t>
  </si>
  <si>
    <t>Moreno, Valencia and Ellis</t>
  </si>
  <si>
    <t>Hughesport</t>
  </si>
  <si>
    <t>001-053-714-6157</t>
  </si>
  <si>
    <t>autumn02@gillespie.net</t>
  </si>
  <si>
    <t>FbEE2CF656b6d68</t>
  </si>
  <si>
    <t>Hayden-Cuevas</t>
  </si>
  <si>
    <t>678.453.5671x52764</t>
  </si>
  <si>
    <t>ethan70@hendricks.com</t>
  </si>
  <si>
    <t>af52bdca6D4C2a1</t>
  </si>
  <si>
    <t>Marsh, Mullen and Garner</t>
  </si>
  <si>
    <t>Port Jackie</t>
  </si>
  <si>
    <t>(183)870-5120x262</t>
  </si>
  <si>
    <t>gfrederick@bray.net</t>
  </si>
  <si>
    <t>A4FEeDAABDC088D</t>
  </si>
  <si>
    <t>Jacobsonburgh</t>
  </si>
  <si>
    <t>+1-278-343-3039x3432</t>
  </si>
  <si>
    <t>oneillbelinda@hodges.com</t>
  </si>
  <si>
    <t>3c6A0Da3E0ecDE0</t>
  </si>
  <si>
    <t>Wall, Mcconnell and Dominguez</t>
  </si>
  <si>
    <t>South Alejandrotown</t>
  </si>
  <si>
    <t>mperry@howell-woodward.com</t>
  </si>
  <si>
    <t>25AA85EefA355CA</t>
  </si>
  <si>
    <t>Cochran, Strickland and Hobbs</t>
  </si>
  <si>
    <t>001-309-984-6582x495</t>
  </si>
  <si>
    <t>charlesbryant@vaughn-osborne.org</t>
  </si>
  <si>
    <t>482afCBceeb7eD9</t>
  </si>
  <si>
    <t>Cisneros-Estes</t>
  </si>
  <si>
    <t>188.036.4306x79546</t>
  </si>
  <si>
    <t>blam@ross.com</t>
  </si>
  <si>
    <t>5cf18e948Ec41cb</t>
  </si>
  <si>
    <t>Landry PLC</t>
  </si>
  <si>
    <t>North Shanetown</t>
  </si>
  <si>
    <t>+1-683-177-4527x864</t>
  </si>
  <si>
    <t>gallagherroger@hardin.com</t>
  </si>
  <si>
    <t>4D215934249B53f</t>
  </si>
  <si>
    <t>Cobb-Chapman</t>
  </si>
  <si>
    <t>Averytown</t>
  </si>
  <si>
    <t>001-409-497-0979x7262</t>
  </si>
  <si>
    <t>jacksontiffany@levy.biz</t>
  </si>
  <si>
    <t>0443B62091eE499</t>
  </si>
  <si>
    <t>Rhodes Group</t>
  </si>
  <si>
    <t>North Cassandrafort</t>
  </si>
  <si>
    <t>allenclaudia@harper.com</t>
  </si>
  <si>
    <t>FFafF1b0D4b34fc</t>
  </si>
  <si>
    <t>Gray, Vance and Randall</t>
  </si>
  <si>
    <t>Sophiaport</t>
  </si>
  <si>
    <t>(108)034-3857x87681</t>
  </si>
  <si>
    <t>deannaaguirre@andrews.com</t>
  </si>
  <si>
    <t>e1eb57F22b79F18</t>
  </si>
  <si>
    <t>Matthews-May</t>
  </si>
  <si>
    <t>North Brittney</t>
  </si>
  <si>
    <t>870-316-3631</t>
  </si>
  <si>
    <t>claudiamullen@golden-dorsey.com</t>
  </si>
  <si>
    <t>f1d636E3Ae03dAA</t>
  </si>
  <si>
    <t>Port Brittney</t>
  </si>
  <si>
    <t>001-920-757-4752</t>
  </si>
  <si>
    <t>reyesshelby@cantu.biz</t>
  </si>
  <si>
    <t>BDB71E4ed782fEa</t>
  </si>
  <si>
    <t>West Patricia</t>
  </si>
  <si>
    <t>124-270-7759</t>
  </si>
  <si>
    <t>chapmannoah@mayer-terry.com</t>
  </si>
  <si>
    <t>1a2bBCCDC06dB2f</t>
  </si>
  <si>
    <t>Hardin, Page and Holmes</t>
  </si>
  <si>
    <t>687-767-0321</t>
  </si>
  <si>
    <t>conwaycandace@daugherty-copeland.com</t>
  </si>
  <si>
    <t>Dbc7b8B3dC23efa</t>
  </si>
  <si>
    <t>Woods, Gaines and Garrett</t>
  </si>
  <si>
    <t>Dunlaphaven</t>
  </si>
  <si>
    <t>001-931-759-8369x599</t>
  </si>
  <si>
    <t>keithcandace@ramos.com</t>
  </si>
  <si>
    <t>Be68a1f75F6cBCB</t>
  </si>
  <si>
    <t>Dickson-Thompson</t>
  </si>
  <si>
    <t>East Albertshire</t>
  </si>
  <si>
    <t>304-826-2097x5386</t>
  </si>
  <si>
    <t>chelsea02@sharp-flynn.net</t>
  </si>
  <si>
    <t>ed9CEba95C1178B</t>
  </si>
  <si>
    <t>Chavez, Pope and Johnston</t>
  </si>
  <si>
    <t>Port Patriciashire</t>
  </si>
  <si>
    <t>(863)508-9339x9986</t>
  </si>
  <si>
    <t>bowmanglen@rasmussen.com</t>
  </si>
  <si>
    <t>D85AE96aEfa3Aa2</t>
  </si>
  <si>
    <t>Ewing, Flynn and Hinton</t>
  </si>
  <si>
    <t>+1-078-953-8185x0282</t>
  </si>
  <si>
    <t>salasclaire@moses-shaw.net</t>
  </si>
  <si>
    <t>e0f3eE7fcEA77Cf</t>
  </si>
  <si>
    <t>Roblesfort</t>
  </si>
  <si>
    <t>+1-090-247-0277x39232</t>
  </si>
  <si>
    <t>gmoore@lin.com</t>
  </si>
  <si>
    <t>eaAD3B2bE2BD6e2</t>
  </si>
  <si>
    <t>Marioshire</t>
  </si>
  <si>
    <t>488-356-1920x68190</t>
  </si>
  <si>
    <t>xgamble@morton-manning.com</t>
  </si>
  <si>
    <t>ECCE6f3d2bbe65F</t>
  </si>
  <si>
    <t>South Evelynberg</t>
  </si>
  <si>
    <t>039-036-0378x535</t>
  </si>
  <si>
    <t>selena30@harmon-shelton.biz</t>
  </si>
  <si>
    <t>eaDC38C3eB07eDc</t>
  </si>
  <si>
    <t>David-Morrow</t>
  </si>
  <si>
    <t>Lake Glenport</t>
  </si>
  <si>
    <t>591-483-2347</t>
  </si>
  <si>
    <t>katiegiles@pruitt-johnston.info</t>
  </si>
  <si>
    <t>CD1Db0cb8aFcf69</t>
  </si>
  <si>
    <t>Conway, Rosario and Palmer</t>
  </si>
  <si>
    <t>Bondberg</t>
  </si>
  <si>
    <t>140-715-0859x2660</t>
  </si>
  <si>
    <t>carl25@gregory.net</t>
  </si>
  <si>
    <t>D54CEcdcF90Db6C</t>
  </si>
  <si>
    <t>Carroll Ltd</t>
  </si>
  <si>
    <t>New Kari</t>
  </si>
  <si>
    <t>492-513-0805</t>
  </si>
  <si>
    <t>goulddevon@ayers.com</t>
  </si>
  <si>
    <t>8511ebEDA4Ff6Fc</t>
  </si>
  <si>
    <t>Cervantes Ltd</t>
  </si>
  <si>
    <t>West Bethany</t>
  </si>
  <si>
    <t>pmanning@shannon-brown.com</t>
  </si>
  <si>
    <t>70eCEd2CAB2961E</t>
  </si>
  <si>
    <t>Jefferson Group</t>
  </si>
  <si>
    <t>Dakotaberg</t>
  </si>
  <si>
    <t>482.466.8022x74240</t>
  </si>
  <si>
    <t>alishabarker@conley.com</t>
  </si>
  <si>
    <t>d1d49fd529f4d8e</t>
  </si>
  <si>
    <t>Holt, Smith and Sawyer</t>
  </si>
  <si>
    <t>788-406-2822x8320</t>
  </si>
  <si>
    <t>terrellalexis@mcguire.biz</t>
  </si>
  <si>
    <t>A9bCD0E9aFa006A</t>
  </si>
  <si>
    <t>Poole Ltd</t>
  </si>
  <si>
    <t>001-127-020-1953x2863</t>
  </si>
  <si>
    <t>dhodge@hunter-haley.biz</t>
  </si>
  <si>
    <t>37830AbB2a3D28E</t>
  </si>
  <si>
    <t>Nelson Ltd</t>
  </si>
  <si>
    <t>Port Earl</t>
  </si>
  <si>
    <t>001-518-747-3403</t>
  </si>
  <si>
    <t>knappmike@francis-mora.com</t>
  </si>
  <si>
    <t>F851BDCafa5dcb1</t>
  </si>
  <si>
    <t>Pennington-Fowler</t>
  </si>
  <si>
    <t>West Deborahtown</t>
  </si>
  <si>
    <t>084.029.1579x60052</t>
  </si>
  <si>
    <t>gdiaz@pena.com</t>
  </si>
  <si>
    <t>f5E80Bd7e96b5D6</t>
  </si>
  <si>
    <t>Mcknight LLC</t>
  </si>
  <si>
    <t>Jodimouth</t>
  </si>
  <si>
    <t>379-077-6024x411</t>
  </si>
  <si>
    <t>dsheppard@mcintyre.info</t>
  </si>
  <si>
    <t>CD44F2F9C452Ed0</t>
  </si>
  <si>
    <t>Becker, Pruitt and Mullen</t>
  </si>
  <si>
    <t>Doughertymouth</t>
  </si>
  <si>
    <t>310.088.8923x5660</t>
  </si>
  <si>
    <t>hailey04@singh.org</t>
  </si>
  <si>
    <t>238004040f0a836</t>
  </si>
  <si>
    <t>Montes, Porter and Blankenship</t>
  </si>
  <si>
    <t>Breannaton</t>
  </si>
  <si>
    <t>+1-748-073-8058x180</t>
  </si>
  <si>
    <t>kgonzalez@morse-greene.com</t>
  </si>
  <si>
    <t>1AfFBFe2e12ECf9</t>
  </si>
  <si>
    <t>Vaughn, Good and Bradley</t>
  </si>
  <si>
    <t>Alejandrostad</t>
  </si>
  <si>
    <t>543-266-9593</t>
  </si>
  <si>
    <t>mariavalenzuela@sanchez.com</t>
  </si>
  <si>
    <t>cffdacD40AcB325</t>
  </si>
  <si>
    <t>Proctorfurt</t>
  </si>
  <si>
    <t>+1-099-202-4539x0682</t>
  </si>
  <si>
    <t>tyler02@mckee-reese.com</t>
  </si>
  <si>
    <t>b7eD7a2dBd4Fb3D</t>
  </si>
  <si>
    <t>Nash-Randall</t>
  </si>
  <si>
    <t>Rosarioborough</t>
  </si>
  <si>
    <t>tony97@carson.biz</t>
  </si>
  <si>
    <t>FC79F9CF7CCFf5e</t>
  </si>
  <si>
    <t>Walter, Dominguez and Dudley</t>
  </si>
  <si>
    <t>(669)020-6995</t>
  </si>
  <si>
    <t>pruittlydia@warren-bush.info</t>
  </si>
  <si>
    <t>1AdFf57CeA71c0d</t>
  </si>
  <si>
    <t>Matthews, Ramirez and Everett</t>
  </si>
  <si>
    <t>Juliahaven</t>
  </si>
  <si>
    <t>566-811-9709</t>
  </si>
  <si>
    <t>gordondaugherty@wyatt-lowery.com</t>
  </si>
  <si>
    <t>4A35eBAbc1691D7</t>
  </si>
  <si>
    <t>Trevino, Mccarthy and Kaiser</t>
  </si>
  <si>
    <t>Audreyside</t>
  </si>
  <si>
    <t>405.662.3445x2877</t>
  </si>
  <si>
    <t>kochmatthew@torres.com</t>
  </si>
  <si>
    <t>baBD4C6dfcA8dEe</t>
  </si>
  <si>
    <t>Holder-Kelley</t>
  </si>
  <si>
    <t>Port Edward</t>
  </si>
  <si>
    <t>001-175-566-5999x523</t>
  </si>
  <si>
    <t>bcrawford@larson.info</t>
  </si>
  <si>
    <t>E3a886752F9Ced1</t>
  </si>
  <si>
    <t>Knapp-Lucero</t>
  </si>
  <si>
    <t>North Terri</t>
  </si>
  <si>
    <t>001-375-246-9830x9031</t>
  </si>
  <si>
    <t>kyle23@brooks.com</t>
  </si>
  <si>
    <t>e7a408b98CF5de7</t>
  </si>
  <si>
    <t>Kerr-Gross</t>
  </si>
  <si>
    <t>Shawnaborough</t>
  </si>
  <si>
    <t>(199)031-6824</t>
  </si>
  <si>
    <t>gvance@lin.com</t>
  </si>
  <si>
    <t>BDd397f32325492</t>
  </si>
  <si>
    <t>Ryan Group</t>
  </si>
  <si>
    <t>West Yvette</t>
  </si>
  <si>
    <t>(868)706-6893x920</t>
  </si>
  <si>
    <t>daryl81@delgado-nielsen.com</t>
  </si>
  <si>
    <t>d1BCfd21A4927CF</t>
  </si>
  <si>
    <t>Shepherd-Duncan</t>
  </si>
  <si>
    <t>East Nicolas</t>
  </si>
  <si>
    <t>(545)438-3920x1182</t>
  </si>
  <si>
    <t>cwarner@huber.com</t>
  </si>
  <si>
    <t>6b77bdcCA49b46A</t>
  </si>
  <si>
    <t>Pope, Mccormick and Potts</t>
  </si>
  <si>
    <t>West Ethan</t>
  </si>
  <si>
    <t>080-665-9736x9961</t>
  </si>
  <si>
    <t>moodybrent@todd-blair.net</t>
  </si>
  <si>
    <t>fE2283cb1B3d4Ed</t>
  </si>
  <si>
    <t>Schroeder and Sons</t>
  </si>
  <si>
    <t>Morenostad</t>
  </si>
  <si>
    <t>+1-732-537-1204x41274</t>
  </si>
  <si>
    <t>alexamoreno@stark.org</t>
  </si>
  <si>
    <t>9aF244b44Dc6d7e</t>
  </si>
  <si>
    <t>Lawrence, Camacho and Herring</t>
  </si>
  <si>
    <t>Branchstad</t>
  </si>
  <si>
    <t>001-246-652-6955</t>
  </si>
  <si>
    <t>willie54@stephens.net</t>
  </si>
  <si>
    <t>AE48ee79ec26Dc0</t>
  </si>
  <si>
    <t>Mullen, Dominguez and Walsh</t>
  </si>
  <si>
    <t>001-805-197-9254x709</t>
  </si>
  <si>
    <t>ygilbert@cameron.com</t>
  </si>
  <si>
    <t>ba1c87c8f1FDE9d</t>
  </si>
  <si>
    <t>Barry-Pena</t>
  </si>
  <si>
    <t>bfranklin@kent-gates.com</t>
  </si>
  <si>
    <t>aF7D1Ed4e01a781</t>
  </si>
  <si>
    <t>Caldwell, Aguirre and Larsen</t>
  </si>
  <si>
    <t>Lake Randallhaven</t>
  </si>
  <si>
    <t>959-652-2615x1097</t>
  </si>
  <si>
    <t>camposarthur@english-craig.net</t>
  </si>
  <si>
    <t>35c8C0eEa4C9a8E</t>
  </si>
  <si>
    <t>Perez Inc</t>
  </si>
  <si>
    <t>182.722.1578x393</t>
  </si>
  <si>
    <t>eho@gross.com</t>
  </si>
  <si>
    <t>64E6decFC5F30A9</t>
  </si>
  <si>
    <t>Jackson, Chapman and Grant</t>
  </si>
  <si>
    <t>Rayberg</t>
  </si>
  <si>
    <t>(617)224-7244x527</t>
  </si>
  <si>
    <t>cheyennewolf@cline.com</t>
  </si>
  <si>
    <t>5cfDaaDdD638E6f</t>
  </si>
  <si>
    <t>Phillips-Oliver</t>
  </si>
  <si>
    <t>New Sheryl</t>
  </si>
  <si>
    <t>028.777.2909</t>
  </si>
  <si>
    <t>powellcassandra@mckee-andrews.com</t>
  </si>
  <si>
    <t>dfEF4DEaAf1A9C1</t>
  </si>
  <si>
    <t>North Gabrielle</t>
  </si>
  <si>
    <t>+1-146-877-4016x633</t>
  </si>
  <si>
    <t>juanmorales@berry-patterson.org</t>
  </si>
  <si>
    <t>B9fc1F301a7eeEe</t>
  </si>
  <si>
    <t>Calvintown</t>
  </si>
  <si>
    <t>914.408.3720x96639</t>
  </si>
  <si>
    <t>macksean@valentine.com</t>
  </si>
  <si>
    <t>EE32CbCbAccA339</t>
  </si>
  <si>
    <t>Huber, Cummings and Ponce</t>
  </si>
  <si>
    <t>North Robyn</t>
  </si>
  <si>
    <t>509-025-0514</t>
  </si>
  <si>
    <t>jeanne81@pitts.com</t>
  </si>
  <si>
    <t>Fe7f04F13c45dc0</t>
  </si>
  <si>
    <t>Berry, Gonzales and Dougherty</t>
  </si>
  <si>
    <t>heidikaiser@stark-shelton.net</t>
  </si>
  <si>
    <t>bcae9F6eBF83E1c</t>
  </si>
  <si>
    <t>Cuevas, Patton and Myers</t>
  </si>
  <si>
    <t>Gardnermouth</t>
  </si>
  <si>
    <t>800.735.9558x988</t>
  </si>
  <si>
    <t>cassidy08@riggs.com</t>
  </si>
  <si>
    <t>8AEEFFe1729CAd3</t>
  </si>
  <si>
    <t>Banks, Luna and Ross</t>
  </si>
  <si>
    <t>Saundersfort</t>
  </si>
  <si>
    <t>(050)474-7217</t>
  </si>
  <si>
    <t>sophia83@mcneil.com</t>
  </si>
  <si>
    <t>CAbB3c256260202</t>
  </si>
  <si>
    <t>Mullins, Good and May</t>
  </si>
  <si>
    <t>West Michele</t>
  </si>
  <si>
    <t>+1-955-299-4599x676</t>
  </si>
  <si>
    <t>patricklogan@pope.biz</t>
  </si>
  <si>
    <t>baf2630E73Bcd41</t>
  </si>
  <si>
    <t>Herring Ltd</t>
  </si>
  <si>
    <t>Monicatown</t>
  </si>
  <si>
    <t>(685)767-8271</t>
  </si>
  <si>
    <t>steven58@casey-galloway.info</t>
  </si>
  <si>
    <t>0A082ccDCB6ee2E</t>
  </si>
  <si>
    <t>Hahn, Navarro and Burns</t>
  </si>
  <si>
    <t>Aliciamouth</t>
  </si>
  <si>
    <t>346-197-3482x69796</t>
  </si>
  <si>
    <t>jdurham@short.com</t>
  </si>
  <si>
    <t>6b21EbdEdE08A2f</t>
  </si>
  <si>
    <t>Bartlett Inc</t>
  </si>
  <si>
    <t>Brandthaven</t>
  </si>
  <si>
    <t>275.855.8366</t>
  </si>
  <si>
    <t>qbooker@hays.org</t>
  </si>
  <si>
    <t>2CF975b751Db0Cf</t>
  </si>
  <si>
    <t>Lamb Ltd</t>
  </si>
  <si>
    <t>Salinashaven</t>
  </si>
  <si>
    <t>(732)832-6458x43282</t>
  </si>
  <si>
    <t>dodsonkirk@clarke.org</t>
  </si>
  <si>
    <t>a51bbA1EC46f00D</t>
  </si>
  <si>
    <t>Dickson-Buck</t>
  </si>
  <si>
    <t>West Sethmouth</t>
  </si>
  <si>
    <t>973.267.7800x8200</t>
  </si>
  <si>
    <t>ryanjamie@stokes.com</t>
  </si>
  <si>
    <t>bAF7eba25fFf9d3</t>
  </si>
  <si>
    <t>North Charles</t>
  </si>
  <si>
    <t>767.295.6618x599</t>
  </si>
  <si>
    <t>fordkari@rodgers.com</t>
  </si>
  <si>
    <t>DB5A95dDB20C56c</t>
  </si>
  <si>
    <t>Carey-Coleman</t>
  </si>
  <si>
    <t>Brandonborough</t>
  </si>
  <si>
    <t>001-164-067-5117</t>
  </si>
  <si>
    <t>valeriecervantes@gibson.com</t>
  </si>
  <si>
    <t>E44e163EB7B0E5f</t>
  </si>
  <si>
    <t>Short and Sons</t>
  </si>
  <si>
    <t>419-084-1803</t>
  </si>
  <si>
    <t>qkelley@bernard.biz</t>
  </si>
  <si>
    <t>F6B7eaFAf32cD00</t>
  </si>
  <si>
    <t>Mcmahon-Levy</t>
  </si>
  <si>
    <t>South Markfurt</t>
  </si>
  <si>
    <t>302-815-0543x937</t>
  </si>
  <si>
    <t>bmorgan@pratt-acevedo.com</t>
  </si>
  <si>
    <t>BAc2cC723B0D5d8</t>
  </si>
  <si>
    <t>South Hunterside</t>
  </si>
  <si>
    <t>839.637.0402x267</t>
  </si>
  <si>
    <t>hmoyer@holland.biz</t>
  </si>
  <si>
    <t>AB0Fd522ec876d2</t>
  </si>
  <si>
    <t>Shields LLC</t>
  </si>
  <si>
    <t>Port Sue</t>
  </si>
  <si>
    <t>terrancewilliamson@arroyo.info</t>
  </si>
  <si>
    <t>53caFd005Be0D19</t>
  </si>
  <si>
    <t>Hoffman, Key and Burnett</t>
  </si>
  <si>
    <t>West Pamside</t>
  </si>
  <si>
    <t>mistytran@hopkins.biz</t>
  </si>
  <si>
    <t>28BfC92daC1EFAd</t>
  </si>
  <si>
    <t>Key Group</t>
  </si>
  <si>
    <t>Snyderville</t>
  </si>
  <si>
    <t>531-787-4331</t>
  </si>
  <si>
    <t>vobrien@allen.biz</t>
  </si>
  <si>
    <t>F4B080c7Aa2177e</t>
  </si>
  <si>
    <t>Fuentes-Pham</t>
  </si>
  <si>
    <t>South Jimmyshire</t>
  </si>
  <si>
    <t>001-763-670-2093x03258</t>
  </si>
  <si>
    <t>ysmall@caldwell.com</t>
  </si>
  <si>
    <t>dC0855f67c3Bd16</t>
  </si>
  <si>
    <t>Kramer, Mcneil and Decker</t>
  </si>
  <si>
    <t>Calebbury</t>
  </si>
  <si>
    <t>889.135.9005x4928</t>
  </si>
  <si>
    <t>marisa30@scott-pacheco.org</t>
  </si>
  <si>
    <t>0eD674Be5F4aB68</t>
  </si>
  <si>
    <t>Parsons-Gray</t>
  </si>
  <si>
    <t>brucevalenzuela@colon-mullen.biz</t>
  </si>
  <si>
    <t>b25Ef74B2cBc04C</t>
  </si>
  <si>
    <t>Sanders Inc</t>
  </si>
  <si>
    <t>New Yesenia</t>
  </si>
  <si>
    <t>267.679.3907x33073</t>
  </si>
  <si>
    <t>sharptanner@hawkins.org</t>
  </si>
  <si>
    <t>bc218da412De33d</t>
  </si>
  <si>
    <t>Dukebury</t>
  </si>
  <si>
    <t>033-139-8722</t>
  </si>
  <si>
    <t>samantha16@rosario.org</t>
  </si>
  <si>
    <t>7439dfFC0F71a9d</t>
  </si>
  <si>
    <t>Calhoun-Mathews</t>
  </si>
  <si>
    <t>Villaville</t>
  </si>
  <si>
    <t>(105)742-3745</t>
  </si>
  <si>
    <t>joshua52@ballard.com</t>
  </si>
  <si>
    <t>A4d0CbCeD00a8Ef</t>
  </si>
  <si>
    <t>Reed, Chambers and Cabrera</t>
  </si>
  <si>
    <t>Port Lindafort</t>
  </si>
  <si>
    <t>001-360-732-0760x06006</t>
  </si>
  <si>
    <t>edwardkelly@lang.org</t>
  </si>
  <si>
    <t>7CB6Cbef2B741bD</t>
  </si>
  <si>
    <t>Everett-Jennings</t>
  </si>
  <si>
    <t>848.164.0265</t>
  </si>
  <si>
    <t>bellarthur@hamilton.info</t>
  </si>
  <si>
    <t>FEe28dbD177A7ff</t>
  </si>
  <si>
    <t>Mcneil, Mcintyre and Mason</t>
  </si>
  <si>
    <t>East Cody</t>
  </si>
  <si>
    <t>+1-142-555-0942x1265</t>
  </si>
  <si>
    <t>snielsen@andrade.org</t>
  </si>
  <si>
    <t>c2f673Ea671be42</t>
  </si>
  <si>
    <t>Ball, Santiago and Larsen</t>
  </si>
  <si>
    <t>052.002.8746x688</t>
  </si>
  <si>
    <t>aguilarerik@rodgers.com</t>
  </si>
  <si>
    <t>Dc3Eb2268524A69</t>
  </si>
  <si>
    <t>Ramsey, Barr and Dawson</t>
  </si>
  <si>
    <t>989-616-0860</t>
  </si>
  <si>
    <t>raymond98@oconnell.info</t>
  </si>
  <si>
    <t>Ff9589510beABeC</t>
  </si>
  <si>
    <t>Jarvis-Lam</t>
  </si>
  <si>
    <t>Stefanieside</t>
  </si>
  <si>
    <t>(855)869-6289x74084</t>
  </si>
  <si>
    <t>judithholloway@carey.com</t>
  </si>
  <si>
    <t>cC76c1E387a7Abd</t>
  </si>
  <si>
    <t>Copeland Ltd</t>
  </si>
  <si>
    <t>Flynntown</t>
  </si>
  <si>
    <t>387.344.1422x069</t>
  </si>
  <si>
    <t>oconnellshawna@boyer.com</t>
  </si>
  <si>
    <t>3Ee31e1EeEe80fb</t>
  </si>
  <si>
    <t>Raymond-Berg</t>
  </si>
  <si>
    <t>(383)091-2378x28734</t>
  </si>
  <si>
    <t>megan67@vargas-macias.com</t>
  </si>
  <si>
    <t>6d0baeD8f4A57DB</t>
  </si>
  <si>
    <t>Mcneil-Bernard</t>
  </si>
  <si>
    <t>Teresaview</t>
  </si>
  <si>
    <t>983.609.4923x526</t>
  </si>
  <si>
    <t>patty05@boyd.org</t>
  </si>
  <si>
    <t>d4b3dED4dDC394B</t>
  </si>
  <si>
    <t>Rogers, Crawford and Greer</t>
  </si>
  <si>
    <t>Lutzburgh</t>
  </si>
  <si>
    <t>+1-681-172-2840x30739</t>
  </si>
  <si>
    <t>tcarrillo@james.info</t>
  </si>
  <si>
    <t>d5894acD4f5DAAC</t>
  </si>
  <si>
    <t>Bullock Group</t>
  </si>
  <si>
    <t>Port Vickie</t>
  </si>
  <si>
    <t>001-733-412-8002x458</t>
  </si>
  <si>
    <t>dillonjoyce@key.org</t>
  </si>
  <si>
    <t>D7eED7FEFeB5cFe</t>
  </si>
  <si>
    <t>Myers-Montoya</t>
  </si>
  <si>
    <t>Christieside</t>
  </si>
  <si>
    <t>rileymanuel@chen.com</t>
  </si>
  <si>
    <t>CeCce087C3493EB</t>
  </si>
  <si>
    <t>Harrison, Small and Snyder</t>
  </si>
  <si>
    <t>North Ellenfurt</t>
  </si>
  <si>
    <t>(996)818-0121x1097</t>
  </si>
  <si>
    <t>caseydougherty@velazquez.com</t>
  </si>
  <si>
    <t>18783Aae33dC6d5</t>
  </si>
  <si>
    <t>Hess-Wong</t>
  </si>
  <si>
    <t>+1-584-342-9474x441</t>
  </si>
  <si>
    <t>christie21@jarvis-kirby.com</t>
  </si>
  <si>
    <t>CDc86D423FbC582</t>
  </si>
  <si>
    <t>Knapp PLC</t>
  </si>
  <si>
    <t>Carmenview</t>
  </si>
  <si>
    <t>+1-205-069-9186x7709</t>
  </si>
  <si>
    <t>pellis@hodge-wood.org</t>
  </si>
  <si>
    <t>69f2D4debc3f4ed</t>
  </si>
  <si>
    <t>Wong-Alvarez</t>
  </si>
  <si>
    <t>Lake Grace</t>
  </si>
  <si>
    <t>+1-201-468-3941x09239</t>
  </si>
  <si>
    <t>xschultz@gillespie.net</t>
  </si>
  <si>
    <t>Deca2C5867aB3ca</t>
  </si>
  <si>
    <t>Elliott-Moyer</t>
  </si>
  <si>
    <t>West Rebekahland</t>
  </si>
  <si>
    <t>743-336-2430x756</t>
  </si>
  <si>
    <t>gavinstokes@horton.com</t>
  </si>
  <si>
    <t>d73292Bb8b48100</t>
  </si>
  <si>
    <t>Hanson, Medina and Monroe</t>
  </si>
  <si>
    <t>West Jimmy</t>
  </si>
  <si>
    <t>001-364-342-6085x59890</t>
  </si>
  <si>
    <t>stuartbridges@shelton.org</t>
  </si>
  <si>
    <t>Af8b9eFd6BaDA4a</t>
  </si>
  <si>
    <t>Hawkins, Figueroa and Parker</t>
  </si>
  <si>
    <t>New Joann</t>
  </si>
  <si>
    <t>654-941-4998x345</t>
  </si>
  <si>
    <t>boydariel@hardy.com</t>
  </si>
  <si>
    <t>c3D48ADF3FBDa6E</t>
  </si>
  <si>
    <t>Yu LLC</t>
  </si>
  <si>
    <t>Port Carlyberg</t>
  </si>
  <si>
    <t>165.792.2309x258</t>
  </si>
  <si>
    <t>judyfletcher@tapia-lang.org</t>
  </si>
  <si>
    <t>edecD07D8BbD8Ce</t>
  </si>
  <si>
    <t>Maynard Inc</t>
  </si>
  <si>
    <t>West Susanborough</t>
  </si>
  <si>
    <t>jodimadden@downs-russo.net</t>
  </si>
  <si>
    <t>EC6c32cEa396DCB</t>
  </si>
  <si>
    <t>Farley-Rogers</t>
  </si>
  <si>
    <t>001-455-828-4252x31864</t>
  </si>
  <si>
    <t>amyzuniga@davies.com</t>
  </si>
  <si>
    <t>5Cf2DCACBF9bDEd</t>
  </si>
  <si>
    <t>Harmon, Roberts and Mcguire</t>
  </si>
  <si>
    <t>Janiceport</t>
  </si>
  <si>
    <t>001-859-829-0219</t>
  </si>
  <si>
    <t>harmonsarah@zavala-solis.com</t>
  </si>
  <si>
    <t>BDfE9b88Ef31875</t>
  </si>
  <si>
    <t>New Kimfurt</t>
  </si>
  <si>
    <t>001-200-388-4858x47936</t>
  </si>
  <si>
    <t>jmay@spencer.com</t>
  </si>
  <si>
    <t>FfBCFfcf6eCcFDf</t>
  </si>
  <si>
    <t>Duarte, Cordova and Cruz</t>
  </si>
  <si>
    <t>North Michelle</t>
  </si>
  <si>
    <t>392.092.2334</t>
  </si>
  <si>
    <t>annette85@hahn-knox.com</t>
  </si>
  <si>
    <t>0Fff46BDe5f7d03</t>
  </si>
  <si>
    <t>Jensen-Castro</t>
  </si>
  <si>
    <t>Port Haroldmouth</t>
  </si>
  <si>
    <t>001-164-958-9638x8121</t>
  </si>
  <si>
    <t>kevindunlap@logan.com</t>
  </si>
  <si>
    <t>0F67fbc6c6EaEe6</t>
  </si>
  <si>
    <t>Glenn-Michael</t>
  </si>
  <si>
    <t>Lake Hannahfurt</t>
  </si>
  <si>
    <t>(274)536-5954x172</t>
  </si>
  <si>
    <t>bruce15@pena.com</t>
  </si>
  <si>
    <t>320e7Adefec5ECc</t>
  </si>
  <si>
    <t>Hines, Roth and Valentine</t>
  </si>
  <si>
    <t>Jeffersonstad</t>
  </si>
  <si>
    <t>926.421.6895</t>
  </si>
  <si>
    <t>zoe92@olsen.info</t>
  </si>
  <si>
    <t>8845ed0515CbA93</t>
  </si>
  <si>
    <t>Hendrix Group</t>
  </si>
  <si>
    <t>Jillianborough</t>
  </si>
  <si>
    <t>+1-355-025-9548x77542</t>
  </si>
  <si>
    <t>mariahhowell@sharp-martin.com</t>
  </si>
  <si>
    <t>427eC087b8aD8De</t>
  </si>
  <si>
    <t>Herman LLC</t>
  </si>
  <si>
    <t>North Regina</t>
  </si>
  <si>
    <t>026.263.3719</t>
  </si>
  <si>
    <t>mccalleric@castro.info</t>
  </si>
  <si>
    <t>94fd798dC0d7D55</t>
  </si>
  <si>
    <t>Roberts, Moss and Crosby</t>
  </si>
  <si>
    <t>Marisamouth</t>
  </si>
  <si>
    <t>842-950-3087x051</t>
  </si>
  <si>
    <t>wardcharlene@becker-cortez.com</t>
  </si>
  <si>
    <t>07b0D92f7E05A12</t>
  </si>
  <si>
    <t>Preston-Pollard</t>
  </si>
  <si>
    <t>Carlsonfort</t>
  </si>
  <si>
    <t>279.229.1514x1467</t>
  </si>
  <si>
    <t>camposshaun@dickson-fleming.org</t>
  </si>
  <si>
    <t>E1aa570E0F2cc5a</t>
  </si>
  <si>
    <t>Webb, Norman and Hartman</t>
  </si>
  <si>
    <t>Singletonbury</t>
  </si>
  <si>
    <t>001-696-779-6740x68656</t>
  </si>
  <si>
    <t>daughertykelly@tran.com</t>
  </si>
  <si>
    <t>9eAeE9Af1dfaE25</t>
  </si>
  <si>
    <t>Blanchard, Gibbs and Franco</t>
  </si>
  <si>
    <t>Irwinshire</t>
  </si>
  <si>
    <t>+1-433-517-8394x7079</t>
  </si>
  <si>
    <t>rmcfarland@good.com</t>
  </si>
  <si>
    <t>AD6b55Da5FB9Fd2</t>
  </si>
  <si>
    <t>Vance PLC</t>
  </si>
  <si>
    <t>838-908-3531x533</t>
  </si>
  <si>
    <t>alejandrahurley@novak.com</t>
  </si>
  <si>
    <t>ceca114EE1CC7FF</t>
  </si>
  <si>
    <t>Stevens-Newman</t>
  </si>
  <si>
    <t>Stanleyshire</t>
  </si>
  <si>
    <t>+1-675-332-6189x997</t>
  </si>
  <si>
    <t>dsullivan@compton.com</t>
  </si>
  <si>
    <t>EA662a32D6C9ABB</t>
  </si>
  <si>
    <t>001-661-863-9962x6445</t>
  </si>
  <si>
    <t>ericazimmerman@hahn.net</t>
  </si>
  <si>
    <t>9A513005CceA299</t>
  </si>
  <si>
    <t>Pace, Ware and Bowers</t>
  </si>
  <si>
    <t>Gordontown</t>
  </si>
  <si>
    <t>158-433-8911x935</t>
  </si>
  <si>
    <t>cheyennehamilton@salas.com</t>
  </si>
  <si>
    <t>E14dc5CfcD9A8a6</t>
  </si>
  <si>
    <t>Pace Inc</t>
  </si>
  <si>
    <t>Michelleshire</t>
  </si>
  <si>
    <t>marisamorales@graham.com</t>
  </si>
  <si>
    <t>C4EbFcdc2ca405d</t>
  </si>
  <si>
    <t>Rhodes Inc</t>
  </si>
  <si>
    <t>Gainesberg</t>
  </si>
  <si>
    <t>+1-290-098-9706x9990</t>
  </si>
  <si>
    <t>tvalencia@day-patel.com</t>
  </si>
  <si>
    <t>f1faebFDF1Ee1dE</t>
  </si>
  <si>
    <t>Reid, Keller and Ellis</t>
  </si>
  <si>
    <t>New Reginaldland</t>
  </si>
  <si>
    <t>001-523-482-9298</t>
  </si>
  <si>
    <t>spencestuart@richard-alvarado.org</t>
  </si>
  <si>
    <t>91Deb3B6aEF604b</t>
  </si>
  <si>
    <t>Horn, Harding and Gentry</t>
  </si>
  <si>
    <t>Wangberg</t>
  </si>
  <si>
    <t>mercadoautumn@cobb.com</t>
  </si>
  <si>
    <t>1fb049c689A075b</t>
  </si>
  <si>
    <t>Ingram, Hale and Taylor</t>
  </si>
  <si>
    <t>East Malikchester</t>
  </si>
  <si>
    <t>594-037-6063</t>
  </si>
  <si>
    <t>gerald39@hoffman.com</t>
  </si>
  <si>
    <t>AF08FA01A7fdeFf</t>
  </si>
  <si>
    <t>Leonard-Guzman</t>
  </si>
  <si>
    <t>New Shane</t>
  </si>
  <si>
    <t>(371)234-4316x873</t>
  </si>
  <si>
    <t>jamiemaynard@velazquez-mcclure.net</t>
  </si>
  <si>
    <t>b166e7E8aBDFC1e</t>
  </si>
  <si>
    <t>Foster-Mccann</t>
  </si>
  <si>
    <t>North Connie</t>
  </si>
  <si>
    <t>841-510-9683x49631</t>
  </si>
  <si>
    <t>craigrasmussen@kelly.info</t>
  </si>
  <si>
    <t>5761Ebdbf211E01</t>
  </si>
  <si>
    <t>Sweeney Inc</t>
  </si>
  <si>
    <t>702.358.1584x30767</t>
  </si>
  <si>
    <t>jjohns@rice.com</t>
  </si>
  <si>
    <t>02fFdedf01c07bC</t>
  </si>
  <si>
    <t>Montgomery, Duffy and Daniels</t>
  </si>
  <si>
    <t>860-123-0052</t>
  </si>
  <si>
    <t>lorettalarson@wilkinson.com</t>
  </si>
  <si>
    <t>CfCBe4bfd64abbC</t>
  </si>
  <si>
    <t>Cainchester</t>
  </si>
  <si>
    <t>769.552.4639</t>
  </si>
  <si>
    <t>hectorpeters@larson-cross.info</t>
  </si>
  <si>
    <t>3f781baEB265b65</t>
  </si>
  <si>
    <t>Hudson, Barnett and Tyler</t>
  </si>
  <si>
    <t>Terrellland</t>
  </si>
  <si>
    <t>(176)310-0645</t>
  </si>
  <si>
    <t>lucaspace@morton-kirby.biz</t>
  </si>
  <si>
    <t>3DaDb9E6Af1afc8</t>
  </si>
  <si>
    <t>West Darren</t>
  </si>
  <si>
    <t>+1-872-478-4247x65823</t>
  </si>
  <si>
    <t>ohughes@herrera.com</t>
  </si>
  <si>
    <t>6BDA44f13DC7996</t>
  </si>
  <si>
    <t>Pennington PLC</t>
  </si>
  <si>
    <t>Lake Josephfurt</t>
  </si>
  <si>
    <t>448.056.3605x543</t>
  </si>
  <si>
    <t>kruegerdan@morgan.net</t>
  </si>
  <si>
    <t>69ba3C77Ae9aEb7</t>
  </si>
  <si>
    <t>Maxwell, Finley and Wiley</t>
  </si>
  <si>
    <t>001-359-261-3440x194</t>
  </si>
  <si>
    <t>chelsealyons@edwards.com</t>
  </si>
  <si>
    <t>bc8AeF23C40faDc</t>
  </si>
  <si>
    <t>Benjaminland</t>
  </si>
  <si>
    <t>001-623-754-5192x8471</t>
  </si>
  <si>
    <t>kibarra@coleman-summers.com</t>
  </si>
  <si>
    <t>d98FAABf74bB3A1</t>
  </si>
  <si>
    <t>Ryan LLC</t>
  </si>
  <si>
    <t>New Dustinborough</t>
  </si>
  <si>
    <t>rhonda09@gould.biz</t>
  </si>
  <si>
    <t>ffEC198AAb6b2C4</t>
  </si>
  <si>
    <t>Alvarado-Hooper</t>
  </si>
  <si>
    <t>Port Emily</t>
  </si>
  <si>
    <t>001-615-515-6787x098</t>
  </si>
  <si>
    <t>sheliajacobson@schmidt-vega.info</t>
  </si>
  <si>
    <t>4e63D7498A0dFAa</t>
  </si>
  <si>
    <t>Velazquez, Sherman and Montes</t>
  </si>
  <si>
    <t>West Anita</t>
  </si>
  <si>
    <t>mlynch@fuentes.info</t>
  </si>
  <si>
    <t>182Cd4CF0E7eC38</t>
  </si>
  <si>
    <t>Moore-Rush</t>
  </si>
  <si>
    <t>New Haydenbury</t>
  </si>
  <si>
    <t>992.458.3122x5861</t>
  </si>
  <si>
    <t>yvonnechapman@oliver.net</t>
  </si>
  <si>
    <t>9dc1Ede2996A2E2</t>
  </si>
  <si>
    <t>Schmitt-Gallagher</t>
  </si>
  <si>
    <t>New Warren</t>
  </si>
  <si>
    <t>kelleyjared@kline-velasquez.info</t>
  </si>
  <si>
    <t>F1EfFBD6C947d41</t>
  </si>
  <si>
    <t>Kyleshire</t>
  </si>
  <si>
    <t>jasmin16@dixon.net</t>
  </si>
  <si>
    <t>dF9F4f651E0052c</t>
  </si>
  <si>
    <t>Benton Ltd</t>
  </si>
  <si>
    <t>Timtown</t>
  </si>
  <si>
    <t>030.399.3854x81439</t>
  </si>
  <si>
    <t>harrypearson@collier.info</t>
  </si>
  <si>
    <t>eCab082EF2aB8E4</t>
  </si>
  <si>
    <t>Preston Inc</t>
  </si>
  <si>
    <t>Baxtertown</t>
  </si>
  <si>
    <t>+1-162-728-9669x7583</t>
  </si>
  <si>
    <t>brucecassandra@glover-drake.com</t>
  </si>
  <si>
    <t>82C79DBCBee9d52</t>
  </si>
  <si>
    <t>Bean, Mathews and Snyder</t>
  </si>
  <si>
    <t>Blakeborough</t>
  </si>
  <si>
    <t>335.530.1828x2229</t>
  </si>
  <si>
    <t>sweaver@faulkner-lloyd.org</t>
  </si>
  <si>
    <t>EB18eb1ccDbAe7C</t>
  </si>
  <si>
    <t>Luna Ltd</t>
  </si>
  <si>
    <t>Schultzborough</t>
  </si>
  <si>
    <t>576-902-8941x685</t>
  </si>
  <si>
    <t>jerry23@cantrell.info</t>
  </si>
  <si>
    <t>4b39D4fc9c1E7dc</t>
  </si>
  <si>
    <t>Rogers-Lloyd</t>
  </si>
  <si>
    <t>South Thomasbury</t>
  </si>
  <si>
    <t>347.349.6732</t>
  </si>
  <si>
    <t>ebartlett@rosario-mercado.com</t>
  </si>
  <si>
    <t>03Ed9D062ACdEA3</t>
  </si>
  <si>
    <t>Parsons, Montoya and Rojas</t>
  </si>
  <si>
    <t>North Joannamouth</t>
  </si>
  <si>
    <t>575.400.3481x6848</t>
  </si>
  <si>
    <t>benitezfernando@nunez-castro.com</t>
  </si>
  <si>
    <t>2aE1aEc4ef7fF7a</t>
  </si>
  <si>
    <t>Sanchez-Sweeney</t>
  </si>
  <si>
    <t>New Darylhaven</t>
  </si>
  <si>
    <t>443.975.4010x66134</t>
  </si>
  <si>
    <t>mckayjim@baker-mahoney.com</t>
  </si>
  <si>
    <t>60Edf02efCCfFCC</t>
  </si>
  <si>
    <t>Gaines, Yang and Ayers</t>
  </si>
  <si>
    <t>Dorisview</t>
  </si>
  <si>
    <t>001-773-176-1298x38673</t>
  </si>
  <si>
    <t>ndelgado@joyce.com</t>
  </si>
  <si>
    <t>DEDfbE19b3BABC2</t>
  </si>
  <si>
    <t>Dyer, Rodgers and Mathis</t>
  </si>
  <si>
    <t>004.215.7392</t>
  </si>
  <si>
    <t>marco20@galloway-rose.com</t>
  </si>
  <si>
    <t>Ce26Be4A165388C</t>
  </si>
  <si>
    <t>Port Juliashire</t>
  </si>
  <si>
    <t>356.363.5836x24021</t>
  </si>
  <si>
    <t>carsonjoshua@irwin.com</t>
  </si>
  <si>
    <t>DC1a7ae13Cc2EC3</t>
  </si>
  <si>
    <t>Shaw Group</t>
  </si>
  <si>
    <t>South Rhonda</t>
  </si>
  <si>
    <t>052.938.8835x7536</t>
  </si>
  <si>
    <t>sophia34@choi.com</t>
  </si>
  <si>
    <t>DA15FDa18f1Fb5e</t>
  </si>
  <si>
    <t>Harvey Inc</t>
  </si>
  <si>
    <t>Walshstad</t>
  </si>
  <si>
    <t>057.544.9290</t>
  </si>
  <si>
    <t>valenzuelacassidy@combs.com</t>
  </si>
  <si>
    <t>43a63502FD45dA3</t>
  </si>
  <si>
    <t>Lucas-Leblanc</t>
  </si>
  <si>
    <t>South Latoyatown</t>
  </si>
  <si>
    <t>752-172-1577</t>
  </si>
  <si>
    <t>newmansylvia@newman.com</t>
  </si>
  <si>
    <t>5Aebb35AA4d1deF</t>
  </si>
  <si>
    <t>Bowman-Fowler</t>
  </si>
  <si>
    <t>572.950.1763</t>
  </si>
  <si>
    <t>cvega@donovan.com</t>
  </si>
  <si>
    <t>aF4e5F21fe700dD</t>
  </si>
  <si>
    <t>Zimmerman, Liu and Barr</t>
  </si>
  <si>
    <t>West Arthur</t>
  </si>
  <si>
    <t>001-018-063-2139x59685</t>
  </si>
  <si>
    <t>jake45@chaney-rivera.net</t>
  </si>
  <si>
    <t>1cbFE9b26CB9dDE</t>
  </si>
  <si>
    <t>Howe-Reilly</t>
  </si>
  <si>
    <t>Doylehaven</t>
  </si>
  <si>
    <t>001-610-157-8212</t>
  </si>
  <si>
    <t>townsendcole@olsen-daniels.com</t>
  </si>
  <si>
    <t>eC8d3a9ac4bD51E</t>
  </si>
  <si>
    <t>Cardenas-Mann</t>
  </si>
  <si>
    <t>Hannashire</t>
  </si>
  <si>
    <t>145-051-3545x21593</t>
  </si>
  <si>
    <t>colleenmcclain@duarte.com</t>
  </si>
  <si>
    <t>edEBAff9aA7cecC</t>
  </si>
  <si>
    <t>Mora, Bond and Shaffer</t>
  </si>
  <si>
    <t>Spearsbury</t>
  </si>
  <si>
    <t>001-245-129-5429x092</t>
  </si>
  <si>
    <t>fgriffith@farrell-saunders.com</t>
  </si>
  <si>
    <t>e45181925F6b9d6</t>
  </si>
  <si>
    <t>tonya38@acosta.com</t>
  </si>
  <si>
    <t>B6Ef430Fdd87Cb4</t>
  </si>
  <si>
    <t>Underwood-Gaines</t>
  </si>
  <si>
    <t>Derekchester</t>
  </si>
  <si>
    <t>(235)129-6652</t>
  </si>
  <si>
    <t>ymelendez@mcgee.biz</t>
  </si>
  <si>
    <t>aAb22429E17AFB8</t>
  </si>
  <si>
    <t>Dennis-Sexton</t>
  </si>
  <si>
    <t>Lake Charlottebury</t>
  </si>
  <si>
    <t>bakeramber@greer-flowers.com</t>
  </si>
  <si>
    <t>A9E54B22bf2DaFc</t>
  </si>
  <si>
    <t>Herrera-Zuniga</t>
  </si>
  <si>
    <t>South Courtneymouth</t>
  </si>
  <si>
    <t>+1-485-783-4375x229</t>
  </si>
  <si>
    <t>jocelynlucero@mcbride-watson.org</t>
  </si>
  <si>
    <t>6Ae29ff9d108D16</t>
  </si>
  <si>
    <t>Camacho-Hansen</t>
  </si>
  <si>
    <t>Port Deborahbury</t>
  </si>
  <si>
    <t>(603)115-5206</t>
  </si>
  <si>
    <t>mwiley@rosario-rodriguez.info</t>
  </si>
  <si>
    <t>67CEBF2D395cE6E</t>
  </si>
  <si>
    <t>Chung, Camacho and Chandler</t>
  </si>
  <si>
    <t>North Caitlyn</t>
  </si>
  <si>
    <t>907-816-8254x745</t>
  </si>
  <si>
    <t>tmorse@frost-harrington.com</t>
  </si>
  <si>
    <t>8e5AEa88AAfBC98</t>
  </si>
  <si>
    <t>Phillips-Hogan</t>
  </si>
  <si>
    <t>South Kiarafurt</t>
  </si>
  <si>
    <t>(244)961-8739</t>
  </si>
  <si>
    <t>lorrainerichardson@padilla.com</t>
  </si>
  <si>
    <t>4e9b31EE98db96b</t>
  </si>
  <si>
    <t>Lowe-Hays</t>
  </si>
  <si>
    <t>005-286-6210</t>
  </si>
  <si>
    <t>mayerkristie@castaneda.com</t>
  </si>
  <si>
    <t>9bd8B80C2e83EFa</t>
  </si>
  <si>
    <t>Cohen Group</t>
  </si>
  <si>
    <t>Myersland</t>
  </si>
  <si>
    <t>(378)863-4744</t>
  </si>
  <si>
    <t>damonsingleton@maynard.info</t>
  </si>
  <si>
    <t>087F7e1B651EFBC</t>
  </si>
  <si>
    <t>Morales LLC</t>
  </si>
  <si>
    <t>Waynechester</t>
  </si>
  <si>
    <t>rhuff@reyes-mcintosh.info</t>
  </si>
  <si>
    <t>67BaEcFa13Adf5C</t>
  </si>
  <si>
    <t>Gates, Ingram and Scott</t>
  </si>
  <si>
    <t>805-904-3661x36477</t>
  </si>
  <si>
    <t>roy03@kemp.biz</t>
  </si>
  <si>
    <t>0B8bc12c8B4D44e</t>
  </si>
  <si>
    <t>Porter-Koch</t>
  </si>
  <si>
    <t>Alisonside</t>
  </si>
  <si>
    <t>001-647-389-9947x355</t>
  </si>
  <si>
    <t>caldwelltanya@mcguire.com</t>
  </si>
  <si>
    <t>bBCA73dF8538b48</t>
  </si>
  <si>
    <t>Gibbs, Hines and Morales</t>
  </si>
  <si>
    <t>North Damon</t>
  </si>
  <si>
    <t>(657)431-3223x501</t>
  </si>
  <si>
    <t>duranlonnie@duffy.net</t>
  </si>
  <si>
    <t>d6c1a59CE1931AF</t>
  </si>
  <si>
    <t>Holmes-Clark</t>
  </si>
  <si>
    <t>Pamfurt</t>
  </si>
  <si>
    <t>jasmine32@foley.com</t>
  </si>
  <si>
    <t>eee808cAf64Ceb7</t>
  </si>
  <si>
    <t>Port Laurenland</t>
  </si>
  <si>
    <t>584.244.8567x393</t>
  </si>
  <si>
    <t>smoses@hunt-sanchez.com</t>
  </si>
  <si>
    <t>54E6Cc6c49A086e</t>
  </si>
  <si>
    <t>South Andre</t>
  </si>
  <si>
    <t>362-544-5667x931</t>
  </si>
  <si>
    <t>huffmanashley@cole.com</t>
  </si>
  <si>
    <t>E4Adf8102aC4f40</t>
  </si>
  <si>
    <t>Shields, Estes and Klein</t>
  </si>
  <si>
    <t>Lake Maxwellview</t>
  </si>
  <si>
    <t>(474)192-0956</t>
  </si>
  <si>
    <t>carlylogan@estes-cole.org</t>
  </si>
  <si>
    <t>32C2Fce9Ef8FDb3</t>
  </si>
  <si>
    <t>Klein-May</t>
  </si>
  <si>
    <t>Reynoldsborough</t>
  </si>
  <si>
    <t>447.926.0390x91071</t>
  </si>
  <si>
    <t>mdorsey@shea-dyer.com</t>
  </si>
  <si>
    <t>a4D9e5Bbf7A9D9a</t>
  </si>
  <si>
    <t>Potter, Beck and Galloway</t>
  </si>
  <si>
    <t>Aliciaport</t>
  </si>
  <si>
    <t>645.615.0878x3449</t>
  </si>
  <si>
    <t>yeseniawhitney@villanueva.org</t>
  </si>
  <si>
    <t>Bd6a6b630bDFaEd</t>
  </si>
  <si>
    <t>Shaffer, Sullivan and Heath</t>
  </si>
  <si>
    <t>South Kayla</t>
  </si>
  <si>
    <t>(725)882-1168x9141</t>
  </si>
  <si>
    <t>singletonjeffrey@klein.info</t>
  </si>
  <si>
    <t>2a0d76703e918Dd</t>
  </si>
  <si>
    <t>Downs-Vance</t>
  </si>
  <si>
    <t>Bradyport</t>
  </si>
  <si>
    <t>+1-671-148-4910x9099</t>
  </si>
  <si>
    <t>ychandler@spencer.info</t>
  </si>
  <si>
    <t>4aBd6cc9959255C</t>
  </si>
  <si>
    <t>Nielsen-Payne</t>
  </si>
  <si>
    <t>Port Devon</t>
  </si>
  <si>
    <t>503.931.2946x3593</t>
  </si>
  <si>
    <t>cherryteresa@skinner-lutz.com</t>
  </si>
  <si>
    <t>7FF7d0Ce1a5f462</t>
  </si>
  <si>
    <t>Huerta Group</t>
  </si>
  <si>
    <t>200-136-5181x58215</t>
  </si>
  <si>
    <t>huntertasha@li.com</t>
  </si>
  <si>
    <t>d1b0da8Ee08B3Fa</t>
  </si>
  <si>
    <t>Mcdonald-Ortiz</t>
  </si>
  <si>
    <t>South Lucasshire</t>
  </si>
  <si>
    <t>082-547-8036x60655</t>
  </si>
  <si>
    <t>yvonne57@lawrence-lawson.org</t>
  </si>
  <si>
    <t>671898Ab5693c66</t>
  </si>
  <si>
    <t>Bradford, Bowen and Vincent</t>
  </si>
  <si>
    <t>Kristineberg</t>
  </si>
  <si>
    <t>558.481.6694x5064</t>
  </si>
  <si>
    <t>herbertmichael@khan.com</t>
  </si>
  <si>
    <t>f6cB5a2541093e6</t>
  </si>
  <si>
    <t>Mills Group</t>
  </si>
  <si>
    <t>East Jonathonberg</t>
  </si>
  <si>
    <t>544.286.9626x49968</t>
  </si>
  <si>
    <t>nathaniel72@copeland-reynolds.com</t>
  </si>
  <si>
    <t>c64CC10d636a26a</t>
  </si>
  <si>
    <t>Blevins-Yu</t>
  </si>
  <si>
    <t>Baxterstad</t>
  </si>
  <si>
    <t>+1-675-796-0499x4927</t>
  </si>
  <si>
    <t>cguzman@cooke.com</t>
  </si>
  <si>
    <t>3E478AEA38dF0f2</t>
  </si>
  <si>
    <t>Wintersland</t>
  </si>
  <si>
    <t>tristan37@sanchez-gray.org</t>
  </si>
  <si>
    <t>D2499f0f8D5f6Cb</t>
  </si>
  <si>
    <t>Valentine-Carey</t>
  </si>
  <si>
    <t>Port Marissahaven</t>
  </si>
  <si>
    <t>673.756.4742</t>
  </si>
  <si>
    <t>djames@macias.com</t>
  </si>
  <si>
    <t>a96B128FaD715C7</t>
  </si>
  <si>
    <t>Krystalfort</t>
  </si>
  <si>
    <t>iferrell@castaneda.com</t>
  </si>
  <si>
    <t>c513D89c6edef91</t>
  </si>
  <si>
    <t>Stevenson-Lawson</t>
  </si>
  <si>
    <t>Port Vanessafurt</t>
  </si>
  <si>
    <t>943.061.0276</t>
  </si>
  <si>
    <t>katelynroberson@chung.com</t>
  </si>
  <si>
    <t>b00fDE199d877CC</t>
  </si>
  <si>
    <t>Neal-Singleton</t>
  </si>
  <si>
    <t>001-187-862-6443</t>
  </si>
  <si>
    <t>eduardodiaz@boyer.biz</t>
  </si>
  <si>
    <t>FA2a4070A8815DA</t>
  </si>
  <si>
    <t>Nielsen Inc</t>
  </si>
  <si>
    <t>West Chadtown</t>
  </si>
  <si>
    <t>149.093.9278x194</t>
  </si>
  <si>
    <t>nstark@boyer-dunn.com</t>
  </si>
  <si>
    <t>7d242beed810a1c</t>
  </si>
  <si>
    <t>Ayala-Delgado</t>
  </si>
  <si>
    <t>Marshallstad</t>
  </si>
  <si>
    <t>690-783-1453x132</t>
  </si>
  <si>
    <t>charlesblevins@newton-perry.com</t>
  </si>
  <si>
    <t>C19F0D7e2FFD095</t>
  </si>
  <si>
    <t>Sloan, Bowers and Livingston</t>
  </si>
  <si>
    <t>West Autumn</t>
  </si>
  <si>
    <t>+1-419-669-8338x94732</t>
  </si>
  <si>
    <t>haydenhector@burgess.com</t>
  </si>
  <si>
    <t>c0ed39AAE9183BB</t>
  </si>
  <si>
    <t>Perez-Sellers</t>
  </si>
  <si>
    <t>North Wesley</t>
  </si>
  <si>
    <t>(848)258-5771x9153</t>
  </si>
  <si>
    <t>pgrant@briggs.com</t>
  </si>
  <si>
    <t>a1B58cef30f8fDC</t>
  </si>
  <si>
    <t>Wall-Jennings</t>
  </si>
  <si>
    <t>728-074-5313x4195</t>
  </si>
  <si>
    <t>yguzman@ingram.com</t>
  </si>
  <si>
    <t>dA81e3aDdF5c52B</t>
  </si>
  <si>
    <t>West Dylan</t>
  </si>
  <si>
    <t>320-007-3120x834</t>
  </si>
  <si>
    <t>hrogers@washington.com</t>
  </si>
  <si>
    <t>dC49DdDFcCB1E3B</t>
  </si>
  <si>
    <t>Bennett, Riddle and Goodwin</t>
  </si>
  <si>
    <t>Port Cassandramouth</t>
  </si>
  <si>
    <t>001-580-195-2004</t>
  </si>
  <si>
    <t>nicholas51@chang-rivers.net</t>
  </si>
  <si>
    <t>61ce30f9aA1a9C6</t>
  </si>
  <si>
    <t>Forbes Inc</t>
  </si>
  <si>
    <t>Port Randallchester</t>
  </si>
  <si>
    <t>785.552.5785</t>
  </si>
  <si>
    <t>mandyyoung@finley.org</t>
  </si>
  <si>
    <t>Cb2CB4fc076DBB6</t>
  </si>
  <si>
    <t>Wells, Joseph and Harrington</t>
  </si>
  <si>
    <t>New Tammieberg</t>
  </si>
  <si>
    <t>(529)507-4635x2806</t>
  </si>
  <si>
    <t>dli@delgado.com</t>
  </si>
  <si>
    <t>c80Cdfb8275a4d2</t>
  </si>
  <si>
    <t>Mcgrath-Aguirre</t>
  </si>
  <si>
    <t>Deckerburgh</t>
  </si>
  <si>
    <t>thompsonjackie@stark.com</t>
  </si>
  <si>
    <t>bE13C300faDAE19</t>
  </si>
  <si>
    <t>Zuniga-Lynch</t>
  </si>
  <si>
    <t>New Jeromeport</t>
  </si>
  <si>
    <t>(070)902-6164</t>
  </si>
  <si>
    <t>alicevelasquez@pena-parker.biz</t>
  </si>
  <si>
    <t>CCcA061F30Bbf25</t>
  </si>
  <si>
    <t>Randall-Solomon</t>
  </si>
  <si>
    <t>Everettmouth</t>
  </si>
  <si>
    <t>408.778.4048</t>
  </si>
  <si>
    <t>chandlerangie@mathews.info</t>
  </si>
  <si>
    <t>dCbf012A83D0C25</t>
  </si>
  <si>
    <t>Miranda-Leblanc</t>
  </si>
  <si>
    <t>West Calebland</t>
  </si>
  <si>
    <t>210-173-7224x7534</t>
  </si>
  <si>
    <t>debraescobar@lutz-lester.com</t>
  </si>
  <si>
    <t>6C3b6B6D0AfCeCf</t>
  </si>
  <si>
    <t>Spence, Mccormick and Jacobs</t>
  </si>
  <si>
    <t>Lake Gabriellamouth</t>
  </si>
  <si>
    <t>682-867-3865</t>
  </si>
  <si>
    <t>tristansherman@wang.com</t>
  </si>
  <si>
    <t>8E2BA74A98E2f32</t>
  </si>
  <si>
    <t>Pearson, Garner and Good</t>
  </si>
  <si>
    <t>West Patriciaton</t>
  </si>
  <si>
    <t>001-382-859-5941</t>
  </si>
  <si>
    <t>dyersandy@baird-odonnell.com</t>
  </si>
  <si>
    <t>0A2Ca349De3BBA1</t>
  </si>
  <si>
    <t>Obrien, Garrison and Collier</t>
  </si>
  <si>
    <t>Emilyside</t>
  </si>
  <si>
    <t>001-824-749-6566x29034</t>
  </si>
  <si>
    <t>sabrina32@huff-schroeder.net</t>
  </si>
  <si>
    <t>faE2C52D8BFEC4a</t>
  </si>
  <si>
    <t>Alvaradofort</t>
  </si>
  <si>
    <t>+1-303-952-9934x8850</t>
  </si>
  <si>
    <t>eddie50@huff-juarez.com</t>
  </si>
  <si>
    <t>9C8ac0C866b34A8</t>
  </si>
  <si>
    <t>Velasquez LLC</t>
  </si>
  <si>
    <t>001-866-412-8580x868</t>
  </si>
  <si>
    <t>sandersgarrett@mcmillan.com</t>
  </si>
  <si>
    <t>f6D9B8bEeC21dAE</t>
  </si>
  <si>
    <t>Ellison, Fox and Carney</t>
  </si>
  <si>
    <t>South Phyllis</t>
  </si>
  <si>
    <t>624-211-5643</t>
  </si>
  <si>
    <t>forbescourtney@zhang.com</t>
  </si>
  <si>
    <t>4F7AaD80D78Fe78</t>
  </si>
  <si>
    <t>Oconnell-Morse</t>
  </si>
  <si>
    <t>Wileyfurt</t>
  </si>
  <si>
    <t>789.936.6553</t>
  </si>
  <si>
    <t>beanmathew@mccormick.com</t>
  </si>
  <si>
    <t>5fcb4b2EAb8A38c</t>
  </si>
  <si>
    <t>New Alexisburgh</t>
  </si>
  <si>
    <t>308.604.9871</t>
  </si>
  <si>
    <t>leonardcalhoun@edwards.biz</t>
  </si>
  <si>
    <t>Ab1AEfEaa60Ce5C</t>
  </si>
  <si>
    <t>Knox, Glover and Weber</t>
  </si>
  <si>
    <t>Gregstad</t>
  </si>
  <si>
    <t>+1-210-508-7139x12060</t>
  </si>
  <si>
    <t>cathycoffey@shah.com</t>
  </si>
  <si>
    <t>523Ff019C643aBf</t>
  </si>
  <si>
    <t>Jadestad</t>
  </si>
  <si>
    <t>781-727-6092x78851</t>
  </si>
  <si>
    <t>adrianlyons@lowe-greene.com</t>
  </si>
  <si>
    <t>9bFF8A1Df504023</t>
  </si>
  <si>
    <t>Barr-Proctor</t>
  </si>
  <si>
    <t>New Ryanbury</t>
  </si>
  <si>
    <t>993-776-0515x741</t>
  </si>
  <si>
    <t>qlivingston@shaw-mccormick.org</t>
  </si>
  <si>
    <t>0761F862962A9C7</t>
  </si>
  <si>
    <t>Lake Kristophershire</t>
  </si>
  <si>
    <t>chelsea51@cordova.com</t>
  </si>
  <si>
    <t>40541FBBd3BE5cD</t>
  </si>
  <si>
    <t>Huang-Todd</t>
  </si>
  <si>
    <t>South Herbert</t>
  </si>
  <si>
    <t>001-008-456-7921</t>
  </si>
  <si>
    <t>bridgesnina@michael.org</t>
  </si>
  <si>
    <t>EC0A5e2fDB4eFc4</t>
  </si>
  <si>
    <t>Davenport, Khan and Gibbs</t>
  </si>
  <si>
    <t>New Tim</t>
  </si>
  <si>
    <t>001-587-138-6452x93203</t>
  </si>
  <si>
    <t>vhubbard@summers.com</t>
  </si>
  <si>
    <t>F7CFa3DA1a6Fceb</t>
  </si>
  <si>
    <t>Hart, Bates and Sanders</t>
  </si>
  <si>
    <t>Port Kristenfurt</t>
  </si>
  <si>
    <t>001-741-915-9694x19681</t>
  </si>
  <si>
    <t>sally78@curry.net</t>
  </si>
  <si>
    <t>11e2aCe35D7d03C</t>
  </si>
  <si>
    <t>Wallace, Brock and Ayala</t>
  </si>
  <si>
    <t>New Jared</t>
  </si>
  <si>
    <t>(978)671-6472</t>
  </si>
  <si>
    <t>zoeroman@mills.com</t>
  </si>
  <si>
    <t>6d1adaC8060aEa6</t>
  </si>
  <si>
    <t>Gonzalez-Farmer</t>
  </si>
  <si>
    <t>Birdside</t>
  </si>
  <si>
    <t>001-624-487-5218x657</t>
  </si>
  <si>
    <t>cesar59@harrison.info</t>
  </si>
  <si>
    <t>26CaCF757BbA16d</t>
  </si>
  <si>
    <t>Hunt, Suarez and Morton</t>
  </si>
  <si>
    <t>001-375-182-8083x576</t>
  </si>
  <si>
    <t>bcisneros@snyder.com</t>
  </si>
  <si>
    <t>1BAebBabfCAC2Db</t>
  </si>
  <si>
    <t>Port Triciaberg</t>
  </si>
  <si>
    <t>937-421-0377</t>
  </si>
  <si>
    <t>martin55@bautista.com</t>
  </si>
  <si>
    <t>60C9aDD9699DFa2</t>
  </si>
  <si>
    <t>Whitaker-Fuller</t>
  </si>
  <si>
    <t>East Claudiaville</t>
  </si>
  <si>
    <t>303-712-1631x4442</t>
  </si>
  <si>
    <t>victoriamack@chavez-montoya.net</t>
  </si>
  <si>
    <t>843afba349DEaFC</t>
  </si>
  <si>
    <t>Wyatt-Fields</t>
  </si>
  <si>
    <t>Lake Shirleyport</t>
  </si>
  <si>
    <t>+1-608-142-2795x14429</t>
  </si>
  <si>
    <t>shahkathryn@garza-acosta.com</t>
  </si>
  <si>
    <t>e45e94c840BDecf</t>
  </si>
  <si>
    <t>Macdonald, Morrison and Benson</t>
  </si>
  <si>
    <t>New Joannton</t>
  </si>
  <si>
    <t>+1-623-166-6759x59017</t>
  </si>
  <si>
    <t>guerrerojanice@johnston-nolan.info</t>
  </si>
  <si>
    <t>e3CA93fD8ee9dEa</t>
  </si>
  <si>
    <t>Higgins PLC</t>
  </si>
  <si>
    <t>Port Feliciaville</t>
  </si>
  <si>
    <t>+1-597-656-6329x0326</t>
  </si>
  <si>
    <t>owu@craig.biz</t>
  </si>
  <si>
    <t>544Fa7EEdfFa487</t>
  </si>
  <si>
    <t>Sawyerview</t>
  </si>
  <si>
    <t>860-815-6862</t>
  </si>
  <si>
    <t>beverly42@reyes.info</t>
  </si>
  <si>
    <t>E8fBb3e4F89AFf9</t>
  </si>
  <si>
    <t>Bailey, Roth and Mcneil</t>
  </si>
  <si>
    <t>Morrisfort</t>
  </si>
  <si>
    <t>135-079-5003x9160</t>
  </si>
  <si>
    <t>knelson@cortez.com</t>
  </si>
  <si>
    <t>d75eF7e83ecf7Bb</t>
  </si>
  <si>
    <t>Lane-House</t>
  </si>
  <si>
    <t>Andresburgh</t>
  </si>
  <si>
    <t>001-921-201-8374</t>
  </si>
  <si>
    <t>yyork@mcdowell.com</t>
  </si>
  <si>
    <t>4FAEC4c30EFD2F5</t>
  </si>
  <si>
    <t>Wong-Avery</t>
  </si>
  <si>
    <t>Tyroneport</t>
  </si>
  <si>
    <t>(950)505-9595x83530</t>
  </si>
  <si>
    <t>mike79@lynn.com</t>
  </si>
  <si>
    <t>dBDF0Bd0E6eedd5</t>
  </si>
  <si>
    <t>Powell PLC</t>
  </si>
  <si>
    <t>+1-127-978-7134x6546</t>
  </si>
  <si>
    <t>madison31@cohen-haney.biz</t>
  </si>
  <si>
    <t>FF03eA9b5E8b8f1</t>
  </si>
  <si>
    <t>Escobar, Horne and Mckay</t>
  </si>
  <si>
    <t>North Kathyfurt</t>
  </si>
  <si>
    <t>lsosa@pruitt-dickson.com</t>
  </si>
  <si>
    <t>C34cFCea4b150b7</t>
  </si>
  <si>
    <t>Clements-Melton</t>
  </si>
  <si>
    <t>Francismouth</t>
  </si>
  <si>
    <t>711-552-1308x3280</t>
  </si>
  <si>
    <t>mcintoshnicole@todd-spears.org</t>
  </si>
  <si>
    <t>119AbFA21C7aaeE</t>
  </si>
  <si>
    <t>Mcpherson PLC</t>
  </si>
  <si>
    <t>Kurthaven</t>
  </si>
  <si>
    <t>822-567-7729x5545</t>
  </si>
  <si>
    <t>vtaylor@boyle.com</t>
  </si>
  <si>
    <t>7FF21c8db6d278b</t>
  </si>
  <si>
    <t>Sherman Group</t>
  </si>
  <si>
    <t>Lorraineview</t>
  </si>
  <si>
    <t>416.523.2453x6783</t>
  </si>
  <si>
    <t>mcdowellchristy@conner-tate.com</t>
  </si>
  <si>
    <t>096BEAd75283FDC</t>
  </si>
  <si>
    <t>Gibson-Allison</t>
  </si>
  <si>
    <t>Morseburgh</t>
  </si>
  <si>
    <t>+1-238-310-5770x52572</t>
  </si>
  <si>
    <t>fduncan@curry.com</t>
  </si>
  <si>
    <t>3E96Febb93072a1</t>
  </si>
  <si>
    <t>Montgomery, Ayala and Leblanc</t>
  </si>
  <si>
    <t>Moodyview</t>
  </si>
  <si>
    <t>702.868.8589x3476</t>
  </si>
  <si>
    <t>leslie70@white.org</t>
  </si>
  <si>
    <t>AA7E26a19e3Adea</t>
  </si>
  <si>
    <t>Rogers PLC</t>
  </si>
  <si>
    <t>Garyside</t>
  </si>
  <si>
    <t>+1-145-803-2986x264</t>
  </si>
  <si>
    <t>lgarner@knapp.biz</t>
  </si>
  <si>
    <t>d0ab412fA3dA802</t>
  </si>
  <si>
    <t>Zamora Group</t>
  </si>
  <si>
    <t>Lauramouth</t>
  </si>
  <si>
    <t>384.571.6037x33885</t>
  </si>
  <si>
    <t>qbean@sharp.com</t>
  </si>
  <si>
    <t>d9eEd560d72F0d8</t>
  </si>
  <si>
    <t>Shelton LLC</t>
  </si>
  <si>
    <t>Arianaport</t>
  </si>
  <si>
    <t>001-053-911-8687x078</t>
  </si>
  <si>
    <t>andrestate@velez-foster.com</t>
  </si>
  <si>
    <t>c9fc3AdDCEF4db3</t>
  </si>
  <si>
    <t>Hendricks PLC</t>
  </si>
  <si>
    <t>Garrisonport</t>
  </si>
  <si>
    <t>085.322.4605x459</t>
  </si>
  <si>
    <t>tuckerlynn@cuevas-russo.info</t>
  </si>
  <si>
    <t>dDafEe6ABcCCEFB</t>
  </si>
  <si>
    <t>Booth, Hunter and Rubio</t>
  </si>
  <si>
    <t>291-023-3739x1083</t>
  </si>
  <si>
    <t>sherriyang@marshall-yates.net</t>
  </si>
  <si>
    <t>E9B9DAa234a2b5B</t>
  </si>
  <si>
    <t>Conrad, Glenn and Gutierrez</t>
  </si>
  <si>
    <t>(780)516-7181</t>
  </si>
  <si>
    <t>tzimmerman@mendoza-sampson.org</t>
  </si>
  <si>
    <t>b57bAd8e401a1AF</t>
  </si>
  <si>
    <t>Hardin-Howe</t>
  </si>
  <si>
    <t>Port Victorside</t>
  </si>
  <si>
    <t>(298)432-4841x57397</t>
  </si>
  <si>
    <t>savannah00@lane.biz</t>
  </si>
  <si>
    <t>e6ec9249FEF40b4</t>
  </si>
  <si>
    <t>Elliottmouth</t>
  </si>
  <si>
    <t>heathlatasha@ritter.com</t>
  </si>
  <si>
    <t>BdaF7d3aCffcB56</t>
  </si>
  <si>
    <t>Burgess, Casey and Mayer</t>
  </si>
  <si>
    <t>Heathberg</t>
  </si>
  <si>
    <t>+1-747-318-6624x481</t>
  </si>
  <si>
    <t>tinastokes@ellison.com</t>
  </si>
  <si>
    <t>Abd116D6cCEe47D</t>
  </si>
  <si>
    <t>Casey-Mooney</t>
  </si>
  <si>
    <t>Hamiltonport</t>
  </si>
  <si>
    <t>annetterobles@benjamin.com</t>
  </si>
  <si>
    <t>Ec45066Afeee0e4</t>
  </si>
  <si>
    <t>Foster, Nunez and Wallace</t>
  </si>
  <si>
    <t>East Leonard</t>
  </si>
  <si>
    <t>001-467-368-8765x021</t>
  </si>
  <si>
    <t>bmaddox@moreno.com</t>
  </si>
  <si>
    <t>7ffCda3eDA162b5</t>
  </si>
  <si>
    <t>Gross, Tran and Chang</t>
  </si>
  <si>
    <t>Juarezland</t>
  </si>
  <si>
    <t>+1-115-554-6345x011</t>
  </si>
  <si>
    <t>rdunlap@parker-webb.net</t>
  </si>
  <si>
    <t>331bd775F68aaE3</t>
  </si>
  <si>
    <t>Caldwell-Gross</t>
  </si>
  <si>
    <t>Currybury</t>
  </si>
  <si>
    <t>+1-291-535-5580x95402</t>
  </si>
  <si>
    <t>curtis38@roberson.net</t>
  </si>
  <si>
    <t>FFd28208C49B7e4</t>
  </si>
  <si>
    <t>Reynolds, Brady and Hopkins</t>
  </si>
  <si>
    <t>Kelliside</t>
  </si>
  <si>
    <t>(831)512-8451x421</t>
  </si>
  <si>
    <t>archermargaret@horn.com</t>
  </si>
  <si>
    <t>078DEe6857a7FC8</t>
  </si>
  <si>
    <t>Meyer-Frost</t>
  </si>
  <si>
    <t>757-676-4484</t>
  </si>
  <si>
    <t>hperez@woodard.info</t>
  </si>
  <si>
    <t>d76A7E23f524585</t>
  </si>
  <si>
    <t>Raymondmouth</t>
  </si>
  <si>
    <t>227-311-3830x0831</t>
  </si>
  <si>
    <t>victor90@choi.com</t>
  </si>
  <si>
    <t>161bd22cA80F75F</t>
  </si>
  <si>
    <t>Blevins, Villarreal and Hartman</t>
  </si>
  <si>
    <t>Hatfieldberg</t>
  </si>
  <si>
    <t>001-609-859-1582x25977</t>
  </si>
  <si>
    <t>zrichards@cooke.com</t>
  </si>
  <si>
    <t>Fc0aB845dC093e6</t>
  </si>
  <si>
    <t>Navarro PLC</t>
  </si>
  <si>
    <t>West Maureentown</t>
  </si>
  <si>
    <t>001-370-331-1504x5993</t>
  </si>
  <si>
    <t>mario03@mayer.org</t>
  </si>
  <si>
    <t>bD044a72175bE0a</t>
  </si>
  <si>
    <t>Trujillo, Rodgers and Cherry</t>
  </si>
  <si>
    <t>West Isabellaville</t>
  </si>
  <si>
    <t>652-020-8449x7850</t>
  </si>
  <si>
    <t>petercortez@kent-lynn.com</t>
  </si>
  <si>
    <t>Aa7e782d09Ab3c4</t>
  </si>
  <si>
    <t>Thompson-Wagner</t>
  </si>
  <si>
    <t>West Jenna</t>
  </si>
  <si>
    <t>001-137-136-9762</t>
  </si>
  <si>
    <t>alvarezmaxwell@pineda-edwards.com</t>
  </si>
  <si>
    <t>6ADdaC7BE76DbB2</t>
  </si>
  <si>
    <t>Cordova-Dillon</t>
  </si>
  <si>
    <t>(520)201-7880</t>
  </si>
  <si>
    <t>tom01@harper-roth.com</t>
  </si>
  <si>
    <t>9A9FFeEDE3BF8b9</t>
  </si>
  <si>
    <t>Johns-Gardner</t>
  </si>
  <si>
    <t>Janefort</t>
  </si>
  <si>
    <t>752-967-9051x2042</t>
  </si>
  <si>
    <t>kirkmoses@gilbert-gallagher.net</t>
  </si>
  <si>
    <t>E36DAb7C11fae5b</t>
  </si>
  <si>
    <t>Padilla Inc</t>
  </si>
  <si>
    <t>West Jerry</t>
  </si>
  <si>
    <t>(233)456-6657</t>
  </si>
  <si>
    <t>marshalljenna@gates.net</t>
  </si>
  <si>
    <t>27414EBC4AA02E5</t>
  </si>
  <si>
    <t>Stanley Ltd</t>
  </si>
  <si>
    <t>Banksland</t>
  </si>
  <si>
    <t>269.355.0963x58953</t>
  </si>
  <si>
    <t>orrmindy@bowen.com</t>
  </si>
  <si>
    <t>DA9161Ab3eeD2Da</t>
  </si>
  <si>
    <t>Waller-Mora</t>
  </si>
  <si>
    <t>Derekhaven</t>
  </si>
  <si>
    <t>182.189.1811</t>
  </si>
  <si>
    <t>dorothybates@chan-valdez.net</t>
  </si>
  <si>
    <t>07bbf03764CFa06</t>
  </si>
  <si>
    <t>May-Cooke</t>
  </si>
  <si>
    <t>Christophershire</t>
  </si>
  <si>
    <t>(746)891-6090</t>
  </si>
  <si>
    <t>jenkinssuzanne@blanchard-crosby.com</t>
  </si>
  <si>
    <t>e2e47e7a1DFe2bf</t>
  </si>
  <si>
    <t>Moore, Hebert and Bridges</t>
  </si>
  <si>
    <t>045.705.4539x6968</t>
  </si>
  <si>
    <t>uvega@mcdaniel.com</t>
  </si>
  <si>
    <t>d5afe416eb4C971</t>
  </si>
  <si>
    <t>Todd-Powell</t>
  </si>
  <si>
    <t>North Rachelchester</t>
  </si>
  <si>
    <t>kristiortiz@yoder-wilkerson.com</t>
  </si>
  <si>
    <t>0981B1089c4FeEA</t>
  </si>
  <si>
    <t>Green, Carpenter and Dudley</t>
  </si>
  <si>
    <t>Nguyenville</t>
  </si>
  <si>
    <t>583.552.9419</t>
  </si>
  <si>
    <t>larry23@lozano-whitney.net</t>
  </si>
  <si>
    <t>936160E73C3a134</t>
  </si>
  <si>
    <t>Griffin, Mccarty and Carr</t>
  </si>
  <si>
    <t>001-363-132-2360x874</t>
  </si>
  <si>
    <t>lorirosario@price.com</t>
  </si>
  <si>
    <t>dD1a9A06CeCC3E2</t>
  </si>
  <si>
    <t>Mccall, Rosario and Walter</t>
  </si>
  <si>
    <t>West Johnathanmouth</t>
  </si>
  <si>
    <t>(180)845-5385</t>
  </si>
  <si>
    <t>glassjocelyn@sparks.com</t>
  </si>
  <si>
    <t>d342b8C9cbCfB4e</t>
  </si>
  <si>
    <t>Collier, Novak and Monroe</t>
  </si>
  <si>
    <t>Mcconnellburgh</t>
  </si>
  <si>
    <t>404-593-8120x5650</t>
  </si>
  <si>
    <t>mconrad@lamb.com</t>
  </si>
  <si>
    <t>Be5FdBad65E28eC</t>
  </si>
  <si>
    <t>Andersenberg</t>
  </si>
  <si>
    <t>995-697-6044</t>
  </si>
  <si>
    <t>kendramayo@evans.info</t>
  </si>
  <si>
    <t>7Dc9E4AD643af9e</t>
  </si>
  <si>
    <t>Gordon, Ramsey and Duke</t>
  </si>
  <si>
    <t>Saundersberg</t>
  </si>
  <si>
    <t>(285)009-3286x1348</t>
  </si>
  <si>
    <t>kellycoffey@fitzpatrick.com</t>
  </si>
  <si>
    <t>E9448BbE9DA138A</t>
  </si>
  <si>
    <t>Barberland</t>
  </si>
  <si>
    <t>cheyenne75@spence.com</t>
  </si>
  <si>
    <t>9Eb9A4D09A5E7Ae</t>
  </si>
  <si>
    <t>Jackson, Wilkerson and Morris</t>
  </si>
  <si>
    <t>Port Tara</t>
  </si>
  <si>
    <t>771-918-4317x5497</t>
  </si>
  <si>
    <t>raguilar@friedman.com</t>
  </si>
  <si>
    <t>cdc1D2a87296EFB</t>
  </si>
  <si>
    <t>Hancock, Barker and Arroyo</t>
  </si>
  <si>
    <t>385.365.9380</t>
  </si>
  <si>
    <t>barnettgilbert@howell.com</t>
  </si>
  <si>
    <t>6e4D43B80cBAbe2</t>
  </si>
  <si>
    <t>Gould, Yates and Lutz</t>
  </si>
  <si>
    <t>West Christianchester</t>
  </si>
  <si>
    <t>(633)635-4355x243</t>
  </si>
  <si>
    <t>greid@prince.com</t>
  </si>
  <si>
    <t>5A1b35Aee4B14a2</t>
  </si>
  <si>
    <t>Blackburn-Vaughn</t>
  </si>
  <si>
    <t>Bentleystad</t>
  </si>
  <si>
    <t>374-159-3193x694</t>
  </si>
  <si>
    <t>paulneil@rodgers.com</t>
  </si>
  <si>
    <t>7E6D47bD1d3d5c4</t>
  </si>
  <si>
    <t>Chen, Villa and Yang</t>
  </si>
  <si>
    <t>North Spencer</t>
  </si>
  <si>
    <t>236-001-6277</t>
  </si>
  <si>
    <t>xmcintyre@ward.com</t>
  </si>
  <si>
    <t>E6F0fB49cDE7fEE</t>
  </si>
  <si>
    <t>Pearson, Moreno and Allen</t>
  </si>
  <si>
    <t>Colinhaven</t>
  </si>
  <si>
    <t>(822)635-3041</t>
  </si>
  <si>
    <t>aliciaguerrero@meza.com</t>
  </si>
  <si>
    <t>3eF073982211bdb</t>
  </si>
  <si>
    <t>Casey-Dodson</t>
  </si>
  <si>
    <t>New Donnatown</t>
  </si>
  <si>
    <t>(829)401-4007x7375</t>
  </si>
  <si>
    <t>julianmorris@berger.com</t>
  </si>
  <si>
    <t>89201dfA1DCA14A</t>
  </si>
  <si>
    <t>Fitzpatrick LLC</t>
  </si>
  <si>
    <t>Andreaside</t>
  </si>
  <si>
    <t>(716)893-9743x797</t>
  </si>
  <si>
    <t>amberwood@petersen.org</t>
  </si>
  <si>
    <t>fCA2DadDeA0FdDe</t>
  </si>
  <si>
    <t>Beckybury</t>
  </si>
  <si>
    <t>611-927-2651x693</t>
  </si>
  <si>
    <t>bobchambers@mendoza.com</t>
  </si>
  <si>
    <t>e40d7f99ecfBad3</t>
  </si>
  <si>
    <t>643.549.6632</t>
  </si>
  <si>
    <t>jerry98@camacho-nash.com</t>
  </si>
  <si>
    <t>d9F553DCAea9a42</t>
  </si>
  <si>
    <t>Mcdaniel Inc</t>
  </si>
  <si>
    <t>Dukehaven</t>
  </si>
  <si>
    <t>vgoodman@galvan.biz</t>
  </si>
  <si>
    <t>AC5b58fCa9bA3eB</t>
  </si>
  <si>
    <t>Travis Ltd</t>
  </si>
  <si>
    <t>Meaganberg</t>
  </si>
  <si>
    <t>445.451.1346x665</t>
  </si>
  <si>
    <t>nielsenguy@burke.org</t>
  </si>
  <si>
    <t>fCb0a3E15284a43</t>
  </si>
  <si>
    <t>Tyler Group</t>
  </si>
  <si>
    <t>Derrickstad</t>
  </si>
  <si>
    <t>ecordova@davila.net</t>
  </si>
  <si>
    <t>ddC2d283aE679BD</t>
  </si>
  <si>
    <t>Holden Group</t>
  </si>
  <si>
    <t>New Allenton</t>
  </si>
  <si>
    <t>001-107-132-3139x069</t>
  </si>
  <si>
    <t>adriana69@escobar.com</t>
  </si>
  <si>
    <t>816ACBaD7DABb1f</t>
  </si>
  <si>
    <t>Bright-Thornton</t>
  </si>
  <si>
    <t>Masseybury</t>
  </si>
  <si>
    <t>307.303.8839</t>
  </si>
  <si>
    <t>darryl99@park-hicks.com</t>
  </si>
  <si>
    <t>9e7B6Ebe312D3f5</t>
  </si>
  <si>
    <t>Mcguire, Berg and Weaver</t>
  </si>
  <si>
    <t>Claytonfurt</t>
  </si>
  <si>
    <t>337.423.4019x9407</t>
  </si>
  <si>
    <t>foleycarla@hill.org</t>
  </si>
  <si>
    <t>abCdE6AF6BA89ae</t>
  </si>
  <si>
    <t>Perkins Ltd</t>
  </si>
  <si>
    <t>Cynthialand</t>
  </si>
  <si>
    <t>001-417-983-4841</t>
  </si>
  <si>
    <t>karlathomas@hess.com</t>
  </si>
  <si>
    <t>a7ABcaDb68756C2</t>
  </si>
  <si>
    <t>Strickland-Downs</t>
  </si>
  <si>
    <t>Carriestad</t>
  </si>
  <si>
    <t>001-599-008-6037x97007</t>
  </si>
  <si>
    <t>terrence23@carr.com</t>
  </si>
  <si>
    <t>B18e051bbFdEea9</t>
  </si>
  <si>
    <t>Ramos-Horn</t>
  </si>
  <si>
    <t>Wernerland</t>
  </si>
  <si>
    <t>969.077.5877x8106</t>
  </si>
  <si>
    <t>atkinsontracie@mcdaniel.net</t>
  </si>
  <si>
    <t>109ADD065F014BA</t>
  </si>
  <si>
    <t>Bray, Gardner and Calhoun</t>
  </si>
  <si>
    <t>Beverlyfort</t>
  </si>
  <si>
    <t>+1-206-552-5475x91474</t>
  </si>
  <si>
    <t>vmurphy@reed.com</t>
  </si>
  <si>
    <t>fe3fB3f0ad8Dd0C</t>
  </si>
  <si>
    <t>Williams LLC</t>
  </si>
  <si>
    <t>Dayfurt</t>
  </si>
  <si>
    <t>001-710-314-4012x7406</t>
  </si>
  <si>
    <t>calvinnewman@villarreal.biz</t>
  </si>
  <si>
    <t>4a0bA74e04c8a50</t>
  </si>
  <si>
    <t>Parker, Pacheco and Jenkins</t>
  </si>
  <si>
    <t>Housemouth</t>
  </si>
  <si>
    <t>123.402.0858</t>
  </si>
  <si>
    <t>ctrevino@roach.com</t>
  </si>
  <si>
    <t>e1795bDcc9dFd0e</t>
  </si>
  <si>
    <t>Lake Janetown</t>
  </si>
  <si>
    <t>+1-118-382-9725x6741</t>
  </si>
  <si>
    <t>alexbaxter@glass.com</t>
  </si>
  <si>
    <t>eC83DEa5B25B8e6</t>
  </si>
  <si>
    <t>790.463.1260x1371</t>
  </si>
  <si>
    <t>natalie38@vang-obrien.com</t>
  </si>
  <si>
    <t>43b624ad3BEB86F</t>
  </si>
  <si>
    <t>Gonzales-Arias</t>
  </si>
  <si>
    <t>Carsonland</t>
  </si>
  <si>
    <t>001-580-863-3359x4420</t>
  </si>
  <si>
    <t>rowlandsandy@schwartz.com</t>
  </si>
  <si>
    <t>8bcfEc9e49CD708</t>
  </si>
  <si>
    <t>Weber Ltd</t>
  </si>
  <si>
    <t>East Dustinmouth</t>
  </si>
  <si>
    <t>001-604-266-9430x6237</t>
  </si>
  <si>
    <t>brownmichelle@zuniga-cross.com</t>
  </si>
  <si>
    <t>1d4cdfC9229422F</t>
  </si>
  <si>
    <t>Mosley-Potter</t>
  </si>
  <si>
    <t>Dominguezberg</t>
  </si>
  <si>
    <t>001-746-039-3585</t>
  </si>
  <si>
    <t>kim44@jefferson.com</t>
  </si>
  <si>
    <t>8B910deC6fA1C8C</t>
  </si>
  <si>
    <t>Cummings, Bean and Payne</t>
  </si>
  <si>
    <t>789.366.1402x5699</t>
  </si>
  <si>
    <t>jordanglenda@ryan.biz</t>
  </si>
  <si>
    <t>F8bBcdFa6A410bD</t>
  </si>
  <si>
    <t>Singleton, Willis and Livingston</t>
  </si>
  <si>
    <t>East Tristanland</t>
  </si>
  <si>
    <t>663-760-0818x8067</t>
  </si>
  <si>
    <t>caroline92@morrison-duke.com</t>
  </si>
  <si>
    <t>88EC5ecAEb2B19C</t>
  </si>
  <si>
    <t>West Gordon</t>
  </si>
  <si>
    <t>(469)625-1918x48912</t>
  </si>
  <si>
    <t>stuartbelinda@osborn-salinas.com</t>
  </si>
  <si>
    <t>32c09ee95cfF33f</t>
  </si>
  <si>
    <t>Morganbury</t>
  </si>
  <si>
    <t>745-225-1517</t>
  </si>
  <si>
    <t>erikschaefer@estes-hill.com</t>
  </si>
  <si>
    <t>cbD80CceD14e420</t>
  </si>
  <si>
    <t>Craig, Tate and Chandler</t>
  </si>
  <si>
    <t>South Jeffrey</t>
  </si>
  <si>
    <t>(740)970-1898</t>
  </si>
  <si>
    <t>tross@le-proctor.com</t>
  </si>
  <si>
    <t>Ab81AbCD48C3ebd</t>
  </si>
  <si>
    <t>Grantchester</t>
  </si>
  <si>
    <t>001-273-434-5500</t>
  </si>
  <si>
    <t>max16@kim.com</t>
  </si>
  <si>
    <t>96fef84eee0E6eB</t>
  </si>
  <si>
    <t>Williamson-Woodward</t>
  </si>
  <si>
    <t>Douglasport</t>
  </si>
  <si>
    <t>520-446-7020x164</t>
  </si>
  <si>
    <t>nluna@gilmore.com</t>
  </si>
  <si>
    <t>eCB96BddEd31EbB</t>
  </si>
  <si>
    <t>Short, Brooks and Shelton</t>
  </si>
  <si>
    <t>Lake Tanya</t>
  </si>
  <si>
    <t>068-840-3136</t>
  </si>
  <si>
    <t>osellers@goodman.com</t>
  </si>
  <si>
    <t>5cab2cdEafDa197</t>
  </si>
  <si>
    <t>Ware, Ferrell and Morrow</t>
  </si>
  <si>
    <t>South Jonathon</t>
  </si>
  <si>
    <t>001-631-825-9383x621</t>
  </si>
  <si>
    <t>carsonmolly@spears.com</t>
  </si>
  <si>
    <t>ECe2F5b98efaCa0</t>
  </si>
  <si>
    <t>Ingram-Johnston</t>
  </si>
  <si>
    <t>West Veronica</t>
  </si>
  <si>
    <t>001-036-887-3388x31593</t>
  </si>
  <si>
    <t>nmeza@beltran.info</t>
  </si>
  <si>
    <t>Cf287eBA045C59A</t>
  </si>
  <si>
    <t>Gillespie-Kemp</t>
  </si>
  <si>
    <t>Chandlerborough</t>
  </si>
  <si>
    <t>708-957-2994x79146</t>
  </si>
  <si>
    <t>hmurray@fisher.com</t>
  </si>
  <si>
    <t>bf358b72b24Ffa5</t>
  </si>
  <si>
    <t>Gallegos-Wong</t>
  </si>
  <si>
    <t>+1-871-367-6760x9335</t>
  </si>
  <si>
    <t>martinmercer@anderson.com</t>
  </si>
  <si>
    <t>F05C7931b54d6E9</t>
  </si>
  <si>
    <t>Becker, Mendez and Hudson</t>
  </si>
  <si>
    <t>North Danatown</t>
  </si>
  <si>
    <t>001-066-251-0277x2791</t>
  </si>
  <si>
    <t>lucasmelendez@daniels.net</t>
  </si>
  <si>
    <t>4528d6aBf2Aa4D3</t>
  </si>
  <si>
    <t>Rebekahchester</t>
  </si>
  <si>
    <t>+1-192-498-7362x89206</t>
  </si>
  <si>
    <t>arivas@manning.com</t>
  </si>
  <si>
    <t>7ba27bAD9bc9F5c</t>
  </si>
  <si>
    <t>Mueller PLC</t>
  </si>
  <si>
    <t>Port Pedroview</t>
  </si>
  <si>
    <t>688.830.0429</t>
  </si>
  <si>
    <t>shaunbass@shields-swanson.biz</t>
  </si>
  <si>
    <t>aCFc0e45DddEE64</t>
  </si>
  <si>
    <t>Morales, Bishop and Martin</t>
  </si>
  <si>
    <t>Theodoreview</t>
  </si>
  <si>
    <t>562.020.4092x964</t>
  </si>
  <si>
    <t>spearsisaac@king.com</t>
  </si>
  <si>
    <t>ef14b1E5Fab16aE</t>
  </si>
  <si>
    <t>Mcfarland-Quinn</t>
  </si>
  <si>
    <t>Chadmouth</t>
  </si>
  <si>
    <t>355.123.3766x4125</t>
  </si>
  <si>
    <t>roberto82@chang-rose.biz</t>
  </si>
  <si>
    <t>F1B0f64C9d222F8</t>
  </si>
  <si>
    <t>Salas, Murray and Rollins</t>
  </si>
  <si>
    <t>North Brenttown</t>
  </si>
  <si>
    <t>740.632.9733x827</t>
  </si>
  <si>
    <t>bnoble@miller.com</t>
  </si>
  <si>
    <t>3a476a06f3CCa9d</t>
  </si>
  <si>
    <t>Rhodes-Craig</t>
  </si>
  <si>
    <t>Hestertown</t>
  </si>
  <si>
    <t>(734)732-9916x9336</t>
  </si>
  <si>
    <t>dphelps@lucas.com</t>
  </si>
  <si>
    <t>C5FbA08308f596b</t>
  </si>
  <si>
    <t>Vang-Ochoa</t>
  </si>
  <si>
    <t>Dixonton</t>
  </si>
  <si>
    <t>034-808-3993x2357</t>
  </si>
  <si>
    <t>cody03@webster-vance.com</t>
  </si>
  <si>
    <t>5516B31BAa3713B</t>
  </si>
  <si>
    <t>Morales, Mcintyre and Keller</t>
  </si>
  <si>
    <t>Richfurt</t>
  </si>
  <si>
    <t>ballardclinton@massey-schroeder.com</t>
  </si>
  <si>
    <t>ad9e7D4Dd3ee7Cc</t>
  </si>
  <si>
    <t>Garrett, Barr and Kaufman</t>
  </si>
  <si>
    <t>+1-938-097-7032x369</t>
  </si>
  <si>
    <t>stuartpreston@gilbert-soto.com</t>
  </si>
  <si>
    <t>E0aCD3BDCC238EB</t>
  </si>
  <si>
    <t>Alisonmouth</t>
  </si>
  <si>
    <t>001-076-663-9152</t>
  </si>
  <si>
    <t>victoria77@malone.info</t>
  </si>
  <si>
    <t>Ae4d3ad361d40FC</t>
  </si>
  <si>
    <t>Cordova, Rollins and Henderson</t>
  </si>
  <si>
    <t>South Samuelport</t>
  </si>
  <si>
    <t>054.312.3945</t>
  </si>
  <si>
    <t>claire48@campos.com</t>
  </si>
  <si>
    <t>B1Cbd3b8810b78c</t>
  </si>
  <si>
    <t>Hill-Hendricks</t>
  </si>
  <si>
    <t>East Haydenville</t>
  </si>
  <si>
    <t>852-220-0484</t>
  </si>
  <si>
    <t>patelshannon@wyatt.info</t>
  </si>
  <si>
    <t>BAde9dd1bc068BD</t>
  </si>
  <si>
    <t>Wolfe, Lane and Garrison</t>
  </si>
  <si>
    <t>Stevensville</t>
  </si>
  <si>
    <t>555-133-0499x250</t>
  </si>
  <si>
    <t>kirkleonard@serrano.com</t>
  </si>
  <si>
    <t>7DcEd0B283DEcF6</t>
  </si>
  <si>
    <t>South Troy</t>
  </si>
  <si>
    <t>sdickson@dunn.info</t>
  </si>
  <si>
    <t>a21FEe7B3e24bd0</t>
  </si>
  <si>
    <t>Jefferson PLC</t>
  </si>
  <si>
    <t>Lake Marissa</t>
  </si>
  <si>
    <t>001-676-555-7333x2805</t>
  </si>
  <si>
    <t>kimberlygoodwin@james.com</t>
  </si>
  <si>
    <t>B2AA805AfCEc2A1</t>
  </si>
  <si>
    <t>Atkinson Ltd</t>
  </si>
  <si>
    <t>228.353.1048</t>
  </si>
  <si>
    <t>yguerra@sheppard-hardin.com</t>
  </si>
  <si>
    <t>b447DbC633E65a0</t>
  </si>
  <si>
    <t>Davies, Gould and Barker</t>
  </si>
  <si>
    <t>North Cory</t>
  </si>
  <si>
    <t>606.156.8226</t>
  </si>
  <si>
    <t>rvalencia@jensen.info</t>
  </si>
  <si>
    <t>1F90caffb835946</t>
  </si>
  <si>
    <t>Bridges-Rangel</t>
  </si>
  <si>
    <t>972-677-1840x5444</t>
  </si>
  <si>
    <t>tashasantana@butler-booth.com</t>
  </si>
  <si>
    <t>c8dFACfe9F36f86</t>
  </si>
  <si>
    <t>Raymond, Daugherty and Vargas</t>
  </si>
  <si>
    <t>Alishaside</t>
  </si>
  <si>
    <t>laurie90@schroeder-terry.com</t>
  </si>
  <si>
    <t>D2d355a67bF2AB8</t>
  </si>
  <si>
    <t>Katieville</t>
  </si>
  <si>
    <t>112-112-4640</t>
  </si>
  <si>
    <t>jli@boyer.com</t>
  </si>
  <si>
    <t>c80FE6FfBAfDc6b</t>
  </si>
  <si>
    <t>Daugherty LLC</t>
  </si>
  <si>
    <t>North Xaviermouth</t>
  </si>
  <si>
    <t>220-457-7567x55730</t>
  </si>
  <si>
    <t>catherinerocha@frederick-cannon.com</t>
  </si>
  <si>
    <t>dc51B5d3ad086Bd</t>
  </si>
  <si>
    <t>Oconnell-Lucero</t>
  </si>
  <si>
    <t>001-647-322-6470x47723</t>
  </si>
  <si>
    <t>nwhitaker@carney.com</t>
  </si>
  <si>
    <t>597bFfC4aaB5190</t>
  </si>
  <si>
    <t>Doyle LLC</t>
  </si>
  <si>
    <t>Englishmouth</t>
  </si>
  <si>
    <t>(180)048-2579</t>
  </si>
  <si>
    <t>drobles@haynes.net</t>
  </si>
  <si>
    <t>4c03149fe9e81a0</t>
  </si>
  <si>
    <t>Carrillo-Hurst</t>
  </si>
  <si>
    <t>008-682-9292x7238</t>
  </si>
  <si>
    <t>yriggs@pugh-larson.com</t>
  </si>
  <si>
    <t>eCd94EFE8c0273F</t>
  </si>
  <si>
    <t>Bean, Gallagher and Copeland</t>
  </si>
  <si>
    <t>South Janice</t>
  </si>
  <si>
    <t>427.032.7948</t>
  </si>
  <si>
    <t>tina54@alvarado.biz</t>
  </si>
  <si>
    <t>1Df3a34bC32a080</t>
  </si>
  <si>
    <t>Austin-Powers</t>
  </si>
  <si>
    <t>Walkerside</t>
  </si>
  <si>
    <t>001-396-745-4138x530</t>
  </si>
  <si>
    <t>beverlyclements@gray.com</t>
  </si>
  <si>
    <t>5456AECDdef8Bce</t>
  </si>
  <si>
    <t>Becker Inc</t>
  </si>
  <si>
    <t>New Dominic</t>
  </si>
  <si>
    <t>(808)664-8690</t>
  </si>
  <si>
    <t>ramosclifford@cummings-powers.com</t>
  </si>
  <si>
    <t>f6f2E7A65eC393d</t>
  </si>
  <si>
    <t>Meadows, Phelps and Santos</t>
  </si>
  <si>
    <t>Parrishfurt</t>
  </si>
  <si>
    <t>480-033-7870x035</t>
  </si>
  <si>
    <t>seth34@cline-odonnell.com</t>
  </si>
  <si>
    <t>109E4dDADFCAEd4</t>
  </si>
  <si>
    <t>Mcknight, Mann and Foley</t>
  </si>
  <si>
    <t>Simmonsberg</t>
  </si>
  <si>
    <t>062.697.9120</t>
  </si>
  <si>
    <t>shepardalejandro@kaufman.com</t>
  </si>
  <si>
    <t>3deF6B4Db3908f2</t>
  </si>
  <si>
    <t>Wallace, Brown and Norton</t>
  </si>
  <si>
    <t>North Franklintown</t>
  </si>
  <si>
    <t>402-309-7946x4651</t>
  </si>
  <si>
    <t>sergiojames@christensen-cohen.com</t>
  </si>
  <si>
    <t>81cEfFd837F98d0</t>
  </si>
  <si>
    <t>Rocha-York</t>
  </si>
  <si>
    <t>landrycheryl@montgomery-curtis.com</t>
  </si>
  <si>
    <t>BD98AcBa78Ae26c</t>
  </si>
  <si>
    <t>Collier Ltd</t>
  </si>
  <si>
    <t>Lake Charleneborough</t>
  </si>
  <si>
    <t>yphillips@patrick.com</t>
  </si>
  <si>
    <t>ac4D0fAf91dB7dB</t>
  </si>
  <si>
    <t>Chen, Myers and Davidson</t>
  </si>
  <si>
    <t>Hunterport</t>
  </si>
  <si>
    <t>783.997.4297x90582</t>
  </si>
  <si>
    <t>angelamcintyre@sherman.info</t>
  </si>
  <si>
    <t>50A5d5A961AB4e7</t>
  </si>
  <si>
    <t>Buchanan, Gray and Bullock</t>
  </si>
  <si>
    <t>Liuland</t>
  </si>
  <si>
    <t>783-272-1068x0219</t>
  </si>
  <si>
    <t>branchbryce@rosario.com</t>
  </si>
  <si>
    <t>cAb7d17B0adebb2</t>
  </si>
  <si>
    <t>Walters Ltd</t>
  </si>
  <si>
    <t>West Scotthaven</t>
  </si>
  <si>
    <t>195-367-3647</t>
  </si>
  <si>
    <t>ivanhouse@horn.com</t>
  </si>
  <si>
    <t>eC2077EFaaBacCc</t>
  </si>
  <si>
    <t>Wilkerson LLC</t>
  </si>
  <si>
    <t>(660)836-6543x183</t>
  </si>
  <si>
    <t>tracigoodwin@reynolds.com</t>
  </si>
  <si>
    <t>30Af882Bd9c7De2</t>
  </si>
  <si>
    <t>Cantrell, Curry and Farley</t>
  </si>
  <si>
    <t>Hebertton</t>
  </si>
  <si>
    <t>818-906-3836x614</t>
  </si>
  <si>
    <t>kcastillo@patrick-craig.com</t>
  </si>
  <si>
    <t>de6128c5B23ca48</t>
  </si>
  <si>
    <t>Bridges, Holt and Mcdonald</t>
  </si>
  <si>
    <t>Murphyview</t>
  </si>
  <si>
    <t>+1-116-179-2969x05408</t>
  </si>
  <si>
    <t>martha05@larsen.com</t>
  </si>
  <si>
    <t>BDc713e91375aeE</t>
  </si>
  <si>
    <t>Cruz, Lam and Day</t>
  </si>
  <si>
    <t>Prattport</t>
  </si>
  <si>
    <t>001-578-243-9473x47586</t>
  </si>
  <si>
    <t>farmerdominique@ball.net</t>
  </si>
  <si>
    <t>AeFF1cF6aD662C6</t>
  </si>
  <si>
    <t>Andersen-Foster</t>
  </si>
  <si>
    <t>Lake Mindytown</t>
  </si>
  <si>
    <t>001-092-859-2906x1319</t>
  </si>
  <si>
    <t>gavin01@arellano.com</t>
  </si>
  <si>
    <t>0E4C2Dc37fAFBf0</t>
  </si>
  <si>
    <t>Cantu, Conley and Henry</t>
  </si>
  <si>
    <t>Frenchburgh</t>
  </si>
  <si>
    <t>001-183-282-1974x4523</t>
  </si>
  <si>
    <t>marisablankenship@logan.biz</t>
  </si>
  <si>
    <t>Dccace0EAc73ba5</t>
  </si>
  <si>
    <t>Guzman-Travis</t>
  </si>
  <si>
    <t>+1-171-081-2247x7416</t>
  </si>
  <si>
    <t>cristina01@douglas.net</t>
  </si>
  <si>
    <t>6A0E3eCa33B645b</t>
  </si>
  <si>
    <t>Sparks Inc</t>
  </si>
  <si>
    <t>Brittneybury</t>
  </si>
  <si>
    <t>001-020-830-0511x49983</t>
  </si>
  <si>
    <t>deanjenna@lin.com</t>
  </si>
  <si>
    <t>E0aeDab86cD9Fb5</t>
  </si>
  <si>
    <t>Brooks and Sons</t>
  </si>
  <si>
    <t>Lake Katieton</t>
  </si>
  <si>
    <t>(370)360-8249x23330</t>
  </si>
  <si>
    <t>sylvia93@david.com</t>
  </si>
  <si>
    <t>fa051BBc9b9Cab2</t>
  </si>
  <si>
    <t>Reid, Mullins and Dickson</t>
  </si>
  <si>
    <t>New Johnnychester</t>
  </si>
  <si>
    <t>440.887.1376</t>
  </si>
  <si>
    <t>frankbutler@gross.info</t>
  </si>
  <si>
    <t>A1BFe00dDF12a4D</t>
  </si>
  <si>
    <t>Leblanc, Proctor and Davenport</t>
  </si>
  <si>
    <t>+1-633-569-7880x3824</t>
  </si>
  <si>
    <t>monroestanley@callahan.com</t>
  </si>
  <si>
    <t>0CeCccbeb526Ede</t>
  </si>
  <si>
    <t>Solis-Ayala</t>
  </si>
  <si>
    <t>Nicholsborough</t>
  </si>
  <si>
    <t>001-075-145-1194x761</t>
  </si>
  <si>
    <t>lance41@moyer.com</t>
  </si>
  <si>
    <t>7FAbeEEC1b8549B</t>
  </si>
  <si>
    <t>Dunn-Ellison</t>
  </si>
  <si>
    <t>Port Bethberg</t>
  </si>
  <si>
    <t>037.081.2034x300</t>
  </si>
  <si>
    <t>nwerner@moon.com</t>
  </si>
  <si>
    <t>acef23dcfdcaf3e</t>
  </si>
  <si>
    <t>Skinner LLC</t>
  </si>
  <si>
    <t>New Tracystad</t>
  </si>
  <si>
    <t>+1-995-821-2394x5733</t>
  </si>
  <si>
    <t>glenn12@mccoy.com</t>
  </si>
  <si>
    <t>864bE6E51fEA76E</t>
  </si>
  <si>
    <t>Peck Inc</t>
  </si>
  <si>
    <t>Mccarthymouth</t>
  </si>
  <si>
    <t>001-033-781-7493x2678</t>
  </si>
  <si>
    <t>hannah11@prince-ho.com</t>
  </si>
  <si>
    <t>CED37cEFE1CA5aE</t>
  </si>
  <si>
    <t>Washington-Lynn</t>
  </si>
  <si>
    <t>North Ruthmouth</t>
  </si>
  <si>
    <t>112.991.1808x11810</t>
  </si>
  <si>
    <t>nparks@santana-villanueva.org</t>
  </si>
  <si>
    <t>dbf104EF9E5ceBc</t>
  </si>
  <si>
    <t>Cochran-Walter</t>
  </si>
  <si>
    <t>North Sherri</t>
  </si>
  <si>
    <t>252-370-8780x299</t>
  </si>
  <si>
    <t>bobby16@massey.com</t>
  </si>
  <si>
    <t>d7146FA5C7447c1</t>
  </si>
  <si>
    <t>Gardner-Jacobs</t>
  </si>
  <si>
    <t>Judyborough</t>
  </si>
  <si>
    <t>001-320-891-2077x9884</t>
  </si>
  <si>
    <t>jaime94@alvarado.net</t>
  </si>
  <si>
    <t>Aa3F513ecB25CA3</t>
  </si>
  <si>
    <t>Pinedahaven</t>
  </si>
  <si>
    <t>001-739-972-7867x686</t>
  </si>
  <si>
    <t>paulmeza@randolph-glenn.com</t>
  </si>
  <si>
    <t>18EC22b40be4f24</t>
  </si>
  <si>
    <t>Vance-Ford</t>
  </si>
  <si>
    <t>089-851-2862x322</t>
  </si>
  <si>
    <t>curtisalexandra@vasquez.com</t>
  </si>
  <si>
    <t>8A2aCE0aD4EFDae</t>
  </si>
  <si>
    <t>Bradford, Stevens and Mathis</t>
  </si>
  <si>
    <t>Port Anitatown</t>
  </si>
  <si>
    <t>674-161-5214x7434</t>
  </si>
  <si>
    <t>sean72@harrington-snow.info</t>
  </si>
  <si>
    <t>B18acfAA99Ca6fA</t>
  </si>
  <si>
    <t>Mcmahon, Joyce and Schneider</t>
  </si>
  <si>
    <t>South Samanthamouth</t>
  </si>
  <si>
    <t>loriayers@mcgee.com</t>
  </si>
  <si>
    <t>572b3fD672ffAb5</t>
  </si>
  <si>
    <t>Parsons, Howard and Hamilton</t>
  </si>
  <si>
    <t>North Kristinabury</t>
  </si>
  <si>
    <t>+1-269-216-5764x5145</t>
  </si>
  <si>
    <t>sbradford@burke-velez.net</t>
  </si>
  <si>
    <t>CB1Df7047965a1C</t>
  </si>
  <si>
    <t>Hamilton-Cabrera</t>
  </si>
  <si>
    <t>Port Cassidy</t>
  </si>
  <si>
    <t>000-808-5128x9914</t>
  </si>
  <si>
    <t>destiny54@bullock-travis.com</t>
  </si>
  <si>
    <t>dC7Dd3eA85dC9D3</t>
  </si>
  <si>
    <t>Schaefer, Bird and Jackson</t>
  </si>
  <si>
    <t>North Robertabury</t>
  </si>
  <si>
    <t>577-337-8501</t>
  </si>
  <si>
    <t>brandy21@parker-lindsey.com</t>
  </si>
  <si>
    <t>CbAFcAEB2146d0b</t>
  </si>
  <si>
    <t>Lara-Villarreal</t>
  </si>
  <si>
    <t>New Daveville</t>
  </si>
  <si>
    <t>(636)093-4912x338</t>
  </si>
  <si>
    <t>zdrake@meza-haas.com</t>
  </si>
  <si>
    <t>E6441aEEf12D9dB</t>
  </si>
  <si>
    <t>Sellers, Trevino and Baxter</t>
  </si>
  <si>
    <t>South Tyrone</t>
  </si>
  <si>
    <t>382-553-2084</t>
  </si>
  <si>
    <t>jaime97@ramos-davis.com</t>
  </si>
  <si>
    <t>E0BC07239ba9dA6</t>
  </si>
  <si>
    <t>Robinson-Schwartz</t>
  </si>
  <si>
    <t>468-408-4767x977</t>
  </si>
  <si>
    <t>garrettjoseph@jackson-mullen.com</t>
  </si>
  <si>
    <t>f063DAFfc7Fc46A</t>
  </si>
  <si>
    <t>Calhoun, Vance and Pineda</t>
  </si>
  <si>
    <t>East Tracy</t>
  </si>
  <si>
    <t>348.383.7123</t>
  </si>
  <si>
    <t>westnicolas@lowery.com</t>
  </si>
  <si>
    <t>e6A4337A6bFDBb6</t>
  </si>
  <si>
    <t>Aguilar LLC</t>
  </si>
  <si>
    <t>kerrytate@olson.info</t>
  </si>
  <si>
    <t>D1eEBbC634F832B</t>
  </si>
  <si>
    <t>Miller Ltd</t>
  </si>
  <si>
    <t>East Coleberg</t>
  </si>
  <si>
    <t>+1-136-469-1476x88686</t>
  </si>
  <si>
    <t>hunterabigail@singh.com</t>
  </si>
  <si>
    <t>CFc2E3fBb2cc695</t>
  </si>
  <si>
    <t>Barnett-Blackburn</t>
  </si>
  <si>
    <t>Kathleenville</t>
  </si>
  <si>
    <t>024.864.8424x80179</t>
  </si>
  <si>
    <t>poolekerri@johnston.com</t>
  </si>
  <si>
    <t>e7D570aE4Fc1ab7</t>
  </si>
  <si>
    <t>Cobb LLC</t>
  </si>
  <si>
    <t>Wadebury</t>
  </si>
  <si>
    <t>001-055-528-2814x366</t>
  </si>
  <si>
    <t>cunninghamgabrielle@scott-norman.biz</t>
  </si>
  <si>
    <t>3d047e653eFB3DE</t>
  </si>
  <si>
    <t>Harvey-Harding</t>
  </si>
  <si>
    <t>(732)163-4949x16873</t>
  </si>
  <si>
    <t>anthonyjose@campbell-levy.com</t>
  </si>
  <si>
    <t>b5d1Ba4BE81d0Bd</t>
  </si>
  <si>
    <t>Dyer-Hayes</t>
  </si>
  <si>
    <t>Montgomerybury</t>
  </si>
  <si>
    <t>001-719-961-7063x96172</t>
  </si>
  <si>
    <t>oknight@howard.com</t>
  </si>
  <si>
    <t>F0E4715A5EFFe79</t>
  </si>
  <si>
    <t>Lane-Raymond</t>
  </si>
  <si>
    <t>001-518-908-4787x57097</t>
  </si>
  <si>
    <t>benjaminariana@farmer.com</t>
  </si>
  <si>
    <t>a1AE3DBFb9559d0</t>
  </si>
  <si>
    <t>Salazar-Joseph</t>
  </si>
  <si>
    <t>Port Jacqueline</t>
  </si>
  <si>
    <t>240.870.6912x2907</t>
  </si>
  <si>
    <t>jaclynbenjamin@preston.com</t>
  </si>
  <si>
    <t>5aFAEDB6FA9332E</t>
  </si>
  <si>
    <t>Mack-Weaver</t>
  </si>
  <si>
    <t>East Anita</t>
  </si>
  <si>
    <t>+1-782-421-7657x0331</t>
  </si>
  <si>
    <t>terrenceacevedo@obrien.com</t>
  </si>
  <si>
    <t>8EBc8eFd3C603e4</t>
  </si>
  <si>
    <t>Wyatt, Lane and Odom</t>
  </si>
  <si>
    <t>Lake Lindaburgh</t>
  </si>
  <si>
    <t>(058)994-3402x58412</t>
  </si>
  <si>
    <t>zbuchanan@chaney-may.com</t>
  </si>
  <si>
    <t>1ceCb250e02CAa8</t>
  </si>
  <si>
    <t>Nielsen Ltd</t>
  </si>
  <si>
    <t>East Pedroborough</t>
  </si>
  <si>
    <t>571.134.2378x5942</t>
  </si>
  <si>
    <t>bsnow@mccormick.biz</t>
  </si>
  <si>
    <t>F32c88af72E729D</t>
  </si>
  <si>
    <t>Benson-Everett</t>
  </si>
  <si>
    <t>Gravesbury</t>
  </si>
  <si>
    <t>552.080.6560</t>
  </si>
  <si>
    <t>zchurch@schmidt.net</t>
  </si>
  <si>
    <t>09aC7f4Eb2d49CA</t>
  </si>
  <si>
    <t>Vang LLC</t>
  </si>
  <si>
    <t>Pennytown</t>
  </si>
  <si>
    <t>001-734-621-6219x00253</t>
  </si>
  <si>
    <t>bill23@robinson.org</t>
  </si>
  <si>
    <t>2301b8bD9afAfA2</t>
  </si>
  <si>
    <t>Wood, Garner and Sandoval</t>
  </si>
  <si>
    <t>Dannymouth</t>
  </si>
  <si>
    <t>556-007-2782</t>
  </si>
  <si>
    <t>pughjeffery@bauer.com</t>
  </si>
  <si>
    <t>c29cFACFFec3b2A</t>
  </si>
  <si>
    <t>Russoborough</t>
  </si>
  <si>
    <t>jkaufman@holt.com</t>
  </si>
  <si>
    <t>c0B18b5d354D4c2</t>
  </si>
  <si>
    <t>Frederick-Schroeder</t>
  </si>
  <si>
    <t>East Bethany</t>
  </si>
  <si>
    <t>886.989.8895x1299</t>
  </si>
  <si>
    <t>brian10@garcia.com</t>
  </si>
  <si>
    <t>664C8C7c9aDEDd3</t>
  </si>
  <si>
    <t>Paul, Murray and Morgan</t>
  </si>
  <si>
    <t>(539)023-6000x7869</t>
  </si>
  <si>
    <t>monica15@vance-padilla.info</t>
  </si>
  <si>
    <t>6cfBDcECff2c8F8</t>
  </si>
  <si>
    <t>Wilcoxstad</t>
  </si>
  <si>
    <t>+1-215-615-1149x864</t>
  </si>
  <si>
    <t>butlermariah@christian.net</t>
  </si>
  <si>
    <t>Ee6E97b8464901E</t>
  </si>
  <si>
    <t>Weber, Orozco and Esparza</t>
  </si>
  <si>
    <t>South Blakechester</t>
  </si>
  <si>
    <t>(020)440-8138x6597</t>
  </si>
  <si>
    <t>zoeholt@crosby-barker.biz</t>
  </si>
  <si>
    <t>a494bCcff7cAB4f</t>
  </si>
  <si>
    <t>Garcia-Brandt</t>
  </si>
  <si>
    <t>Oscarchester</t>
  </si>
  <si>
    <t>darlenewalls@cantu.com</t>
  </si>
  <si>
    <t>1cBAdC365B1D194</t>
  </si>
  <si>
    <t>Reyes, Cobb and Newton</t>
  </si>
  <si>
    <t>North James</t>
  </si>
  <si>
    <t>953-535-4339x2890</t>
  </si>
  <si>
    <t>christie61@phillips.info</t>
  </si>
  <si>
    <t>CbB88B89c9e7bAC</t>
  </si>
  <si>
    <t>Lewis Ltd</t>
  </si>
  <si>
    <t>Barrstad</t>
  </si>
  <si>
    <t>+1-911-894-7923x0142</t>
  </si>
  <si>
    <t>prowe@mosley-foster.net</t>
  </si>
  <si>
    <t>B9e8909d4A8c22c</t>
  </si>
  <si>
    <t>Monroe-Garrison</t>
  </si>
  <si>
    <t>Andrewport</t>
  </si>
  <si>
    <t>(584)165-8796</t>
  </si>
  <si>
    <t>steveorr@hoover-morales.com</t>
  </si>
  <si>
    <t>1DA72AfCDf13e16</t>
  </si>
  <si>
    <t>Chapman, Phelps and Whitaker</t>
  </si>
  <si>
    <t>South Shariport</t>
  </si>
  <si>
    <t>923-092-5499x88724</t>
  </si>
  <si>
    <t>heidifrost@andrews.com</t>
  </si>
  <si>
    <t>6bE41F7aC3AEcDa</t>
  </si>
  <si>
    <t>Moyer, Donaldson and Vincent</t>
  </si>
  <si>
    <t>Dukefurt</t>
  </si>
  <si>
    <t>(918)569-3321x4425</t>
  </si>
  <si>
    <t>pbass@li.com</t>
  </si>
  <si>
    <t>dfb506258cfb0C9</t>
  </si>
  <si>
    <t>Wu LLC</t>
  </si>
  <si>
    <t>720.396.1252</t>
  </si>
  <si>
    <t>ariana70@reid.net</t>
  </si>
  <si>
    <t>d9d2C3Bb9469Eab</t>
  </si>
  <si>
    <t>Davies Ltd</t>
  </si>
  <si>
    <t>Lake Troyburgh</t>
  </si>
  <si>
    <t>(352)704-4222x7592</t>
  </si>
  <si>
    <t>jmcbride@hansen.com</t>
  </si>
  <si>
    <t>c8f62fFE2A0baFE</t>
  </si>
  <si>
    <t>Norris, Gardner and Schultz</t>
  </si>
  <si>
    <t>Lake Sandy</t>
  </si>
  <si>
    <t>+1-407-227-3453x4521</t>
  </si>
  <si>
    <t>michaela49@higgins-sampson.info</t>
  </si>
  <si>
    <t>dd6BBbdEFD7A1e6</t>
  </si>
  <si>
    <t>Walton, Salas and Rosales</t>
  </si>
  <si>
    <t>Lake Ronnieburgh</t>
  </si>
  <si>
    <t>184-815-5397</t>
  </si>
  <si>
    <t>ihouston@long-skinner.info</t>
  </si>
  <si>
    <t>229d6ABa96102AB</t>
  </si>
  <si>
    <t>Jenkins-Hines</t>
  </si>
  <si>
    <t>West Jamie</t>
  </si>
  <si>
    <t>001-037-799-4220x513</t>
  </si>
  <si>
    <t>ronald31@warren.net</t>
  </si>
  <si>
    <t>AcD355ee5df83Ac</t>
  </si>
  <si>
    <t>Mcclain, Chang and Byrd</t>
  </si>
  <si>
    <t>Churchbury</t>
  </si>
  <si>
    <t>+1-840-731-6303x591</t>
  </si>
  <si>
    <t>baxtertricia@hull.com</t>
  </si>
  <si>
    <t>1C990dbadbfD3e9</t>
  </si>
  <si>
    <t>Barrett-Beltran</t>
  </si>
  <si>
    <t>Beverlyhaven</t>
  </si>
  <si>
    <t>386-413-2051</t>
  </si>
  <si>
    <t>rushsheena@brady-luna.com</t>
  </si>
  <si>
    <t>A66E51C900A6EC2</t>
  </si>
  <si>
    <t>Port Diamond</t>
  </si>
  <si>
    <t>+1-015-167-4824x918</t>
  </si>
  <si>
    <t>kaylapark@monroe-orozco.net</t>
  </si>
  <si>
    <t>ebbFFAC8F3BfEdF</t>
  </si>
  <si>
    <t>Macdonald LLC</t>
  </si>
  <si>
    <t>Nixonstad</t>
  </si>
  <si>
    <t>+1-449-473-0553x83370</t>
  </si>
  <si>
    <t>tatederrick@cohen.net</t>
  </si>
  <si>
    <t>5edfddEba6d297e</t>
  </si>
  <si>
    <t>Gwendolynstad</t>
  </si>
  <si>
    <t>+1-627-076-1124x4754</t>
  </si>
  <si>
    <t>alexandra14@mitchell-hernandez.com</t>
  </si>
  <si>
    <t>d374A475969b53D</t>
  </si>
  <si>
    <t>Meyer PLC</t>
  </si>
  <si>
    <t>Sandratown</t>
  </si>
  <si>
    <t>094-448-9347x1663</t>
  </si>
  <si>
    <t>darren35@cardenas-byrd.com</t>
  </si>
  <si>
    <t>3FDaAab7c3Ae621</t>
  </si>
  <si>
    <t>Cooper-Jennings</t>
  </si>
  <si>
    <t>Craigtown</t>
  </si>
  <si>
    <t>001-073-574-8178</t>
  </si>
  <si>
    <t>margaret16@blevins.com</t>
  </si>
  <si>
    <t>5391DfeAEeA4c8A</t>
  </si>
  <si>
    <t>Hawkins, Underwood and Weaver</t>
  </si>
  <si>
    <t>Schneiderstad</t>
  </si>
  <si>
    <t>942-749-3894</t>
  </si>
  <si>
    <t>jerome17@farmer-rubio.info</t>
  </si>
  <si>
    <t>ECb578bfdC0DF0d</t>
  </si>
  <si>
    <t>Cain-Beard</t>
  </si>
  <si>
    <t>Hallside</t>
  </si>
  <si>
    <t>550.994.3817x6180</t>
  </si>
  <si>
    <t>wareanna@ortega.biz</t>
  </si>
  <si>
    <t>bda31fE59E4E7C4</t>
  </si>
  <si>
    <t>Skinner Group</t>
  </si>
  <si>
    <t>Port Tammieview</t>
  </si>
  <si>
    <t>518.278.3796</t>
  </si>
  <si>
    <t>ntapia@dunlap.com</t>
  </si>
  <si>
    <t>7aAe7b3f4b18cB2</t>
  </si>
  <si>
    <t>Buck-Boone</t>
  </si>
  <si>
    <t>Comptonbury</t>
  </si>
  <si>
    <t>(238)777-8238x102</t>
  </si>
  <si>
    <t>bestamanda@norton.biz</t>
  </si>
  <si>
    <t>ff8DE39ca1BeDC8</t>
  </si>
  <si>
    <t>Rhodes-Valentine</t>
  </si>
  <si>
    <t>Rickhaven</t>
  </si>
  <si>
    <t>867-936-9866x189</t>
  </si>
  <si>
    <t>craigronnie@greene.org</t>
  </si>
  <si>
    <t>4cbfa64a5471B1e</t>
  </si>
  <si>
    <t>Mayer, Lane and Simpson</t>
  </si>
  <si>
    <t>Delacruzmouth</t>
  </si>
  <si>
    <t>001-010-315-7738x63148</t>
  </si>
  <si>
    <t>qoneal@dickerson-chaney.org</t>
  </si>
  <si>
    <t>C5EBbE976cDa63B</t>
  </si>
  <si>
    <t>Winters, Holmes and Jones</t>
  </si>
  <si>
    <t>South Angiefurt</t>
  </si>
  <si>
    <t>125.010.8339</t>
  </si>
  <si>
    <t>mcguirelee@lowery.biz</t>
  </si>
  <si>
    <t>badafD27D41DA79</t>
  </si>
  <si>
    <t>Taylor, Horne and Weeks</t>
  </si>
  <si>
    <t>733.015.0162x7074</t>
  </si>
  <si>
    <t>uchavez@li.org</t>
  </si>
  <si>
    <t>6A8d1c1cA6b1BE7</t>
  </si>
  <si>
    <t>Graham PLC</t>
  </si>
  <si>
    <t>Marthaport</t>
  </si>
  <si>
    <t>242-121-6628x054</t>
  </si>
  <si>
    <t>richardbrent@simpson-abbott.com</t>
  </si>
  <si>
    <t>4527652Cc9c7E3B</t>
  </si>
  <si>
    <t>Merritt-Moses</t>
  </si>
  <si>
    <t>Levifort</t>
  </si>
  <si>
    <t>(783)623-3942x9497</t>
  </si>
  <si>
    <t>darrellpatterson@becker.biz</t>
  </si>
  <si>
    <t>cC77ccD7Ea7A381</t>
  </si>
  <si>
    <t>Port Gabrielburgh</t>
  </si>
  <si>
    <t>wsampson@blevins.com</t>
  </si>
  <si>
    <t>1FCc1f1A134119F</t>
  </si>
  <si>
    <t>Chase-Delacruz</t>
  </si>
  <si>
    <t>devonrosales@odom-haley.com</t>
  </si>
  <si>
    <t>Dc2B423fc6C8cE7</t>
  </si>
  <si>
    <t>Fitzpatrick-Lin</t>
  </si>
  <si>
    <t>Jaymouth</t>
  </si>
  <si>
    <t>levygary@johnston.com</t>
  </si>
  <si>
    <t>aDdcfAeACC1e71F</t>
  </si>
  <si>
    <t>Whitehead-Duffy</t>
  </si>
  <si>
    <t>Keithville</t>
  </si>
  <si>
    <t>(032)423-5362x86738</t>
  </si>
  <si>
    <t>lhenry@huber.com</t>
  </si>
  <si>
    <t>AE5491deEabb28b</t>
  </si>
  <si>
    <t>Newton-Donaldson</t>
  </si>
  <si>
    <t>North Kristamouth</t>
  </si>
  <si>
    <t>340.011.9630x02127</t>
  </si>
  <si>
    <t>gavinschneider@heath.com</t>
  </si>
  <si>
    <t>31CCA74dEAAa372</t>
  </si>
  <si>
    <t>Crosby LLC</t>
  </si>
  <si>
    <t>Lake Desireehaven</t>
  </si>
  <si>
    <t>959-250-6860</t>
  </si>
  <si>
    <t>deanmiguel@larsen.info</t>
  </si>
  <si>
    <t>8ba4F40EFB7e5C6</t>
  </si>
  <si>
    <t>Weaver-Odom</t>
  </si>
  <si>
    <t>Holtfort</t>
  </si>
  <si>
    <t>(846)504-6020x33164</t>
  </si>
  <si>
    <t>april17@marshall.com</t>
  </si>
  <si>
    <t>A3aD83Bd350cCEE</t>
  </si>
  <si>
    <t>Archer, Woodward and Campbell</t>
  </si>
  <si>
    <t>mroth@travis.info</t>
  </si>
  <si>
    <t>b1BCbA94f5A288F</t>
  </si>
  <si>
    <t>Long, Collier and Kent</t>
  </si>
  <si>
    <t>West Jennifershire</t>
  </si>
  <si>
    <t>206-189-7709x6895</t>
  </si>
  <si>
    <t>tzamora@greer.com</t>
  </si>
  <si>
    <t>ab736AD2aC8a27F</t>
  </si>
  <si>
    <t>Church-Spencer</t>
  </si>
  <si>
    <t>billy78@oneal-horton.com</t>
  </si>
  <si>
    <t>cc97c4C575808Ab</t>
  </si>
  <si>
    <t>Lynn, Sweeney and Parker</t>
  </si>
  <si>
    <t>East Tami</t>
  </si>
  <si>
    <t>001-040-462-4494x1428</t>
  </si>
  <si>
    <t>wkirby@nash.com</t>
  </si>
  <si>
    <t>e43CeeA0Da7ea3a</t>
  </si>
  <si>
    <t>Higgins, Rice and Eaton</t>
  </si>
  <si>
    <t>Jacobsonbury</t>
  </si>
  <si>
    <t>411-978-1815</t>
  </si>
  <si>
    <t>staffordkristen@hardin.biz</t>
  </si>
  <si>
    <t>B1b930B37eB57a4</t>
  </si>
  <si>
    <t>Short, Stephens and Wood</t>
  </si>
  <si>
    <t>Port Selena</t>
  </si>
  <si>
    <t>(335)160-2603x0589</t>
  </si>
  <si>
    <t>omarhodge@ortega-mendoza.org</t>
  </si>
  <si>
    <t>Bb454134cc81eF6</t>
  </si>
  <si>
    <t>Rosales-Wilkinson</t>
  </si>
  <si>
    <t>+1-724-596-6007x6424</t>
  </si>
  <si>
    <t>pachecosteve@marshall-keith.info</t>
  </si>
  <si>
    <t>9bbb3aE3882C1Ef</t>
  </si>
  <si>
    <t>(424)094-2029</t>
  </si>
  <si>
    <t>millerlauren@flynn-bean.com</t>
  </si>
  <si>
    <t>d09D4C37DB47d5F</t>
  </si>
  <si>
    <t>Marsh, Salinas and Bray</t>
  </si>
  <si>
    <t>Jimtown</t>
  </si>
  <si>
    <t>+1-599-127-3060x830</t>
  </si>
  <si>
    <t>catherine67@matthews-lucero.com</t>
  </si>
  <si>
    <t>779182BA7a34B61</t>
  </si>
  <si>
    <t>Bradley-Marks</t>
  </si>
  <si>
    <t>North Oscar</t>
  </si>
  <si>
    <t>(803)895-5209x51454</t>
  </si>
  <si>
    <t>juanweaver@terry.info</t>
  </si>
  <si>
    <t>C4De8ceB8AAbed7</t>
  </si>
  <si>
    <t>Juanview</t>
  </si>
  <si>
    <t>(272)551-4925x839</t>
  </si>
  <si>
    <t>deannaserrano@gould-elliott.com</t>
  </si>
  <si>
    <t>b461884Af519dbA</t>
  </si>
  <si>
    <t>Koch-Poole</t>
  </si>
  <si>
    <t>Cervanteshaven</t>
  </si>
  <si>
    <t>749-788-0219</t>
  </si>
  <si>
    <t>ybean@pittman.org</t>
  </si>
  <si>
    <t>c3394dF125Ac1d1</t>
  </si>
  <si>
    <t>Waltersmouth</t>
  </si>
  <si>
    <t>(395)587-5477x1755</t>
  </si>
  <si>
    <t>nichole25@melendez.com</t>
  </si>
  <si>
    <t>A4CF968613c6bd3</t>
  </si>
  <si>
    <t>Mora Inc</t>
  </si>
  <si>
    <t>Helenton</t>
  </si>
  <si>
    <t>briannastevenson@griffith-richard.com</t>
  </si>
  <si>
    <t>74CBCdcEa7dc505</t>
  </si>
  <si>
    <t>North Alicia</t>
  </si>
  <si>
    <t>(792)354-0236x2638</t>
  </si>
  <si>
    <t>mackenziesparks@jimenez-terrell.biz</t>
  </si>
  <si>
    <t>da367db0fFAcfBd</t>
  </si>
  <si>
    <t>+1-071-993-0245x91839</t>
  </si>
  <si>
    <t>chelseylloyd@anderson-beltran.info</t>
  </si>
  <si>
    <t>52ba3D9f457bbAE</t>
  </si>
  <si>
    <t>Burke Inc</t>
  </si>
  <si>
    <t>North Pamela</t>
  </si>
  <si>
    <t>122-563-1073x607</t>
  </si>
  <si>
    <t>michellecontreras@chase-flowers.info</t>
  </si>
  <si>
    <t>9AD2bbe6aB814AF</t>
  </si>
  <si>
    <t>Shaffer, Haynes and Farley</t>
  </si>
  <si>
    <t>Carmenfort</t>
  </si>
  <si>
    <t>640-906-7355</t>
  </si>
  <si>
    <t>ubaldwin@sosa.com</t>
  </si>
  <si>
    <t>dfcC122F9aeDD48</t>
  </si>
  <si>
    <t>Andrews, Hunt and Snow</t>
  </si>
  <si>
    <t>Joannestad</t>
  </si>
  <si>
    <t>(642)756-1033x43938</t>
  </si>
  <si>
    <t>ologan@berry.org</t>
  </si>
  <si>
    <t>4E83f21eAF07A57</t>
  </si>
  <si>
    <t>Clayton, Silva and Knapp</t>
  </si>
  <si>
    <t>Lake Sarahmouth</t>
  </si>
  <si>
    <t>001-899-461-4139x668</t>
  </si>
  <si>
    <t>gregduke@mckinney.com</t>
  </si>
  <si>
    <t>Ca00b732c6CDbEA</t>
  </si>
  <si>
    <t>Espinoza, Ponce and Richard</t>
  </si>
  <si>
    <t>Mathewsmouth</t>
  </si>
  <si>
    <t>+1-093-295-8532x77550</t>
  </si>
  <si>
    <t>nwest@levine.com</t>
  </si>
  <si>
    <t>3bF0D7725295A7E</t>
  </si>
  <si>
    <t>Haney Ltd</t>
  </si>
  <si>
    <t>553.083.1802x20856</t>
  </si>
  <si>
    <t>osharp@dickerson.com</t>
  </si>
  <si>
    <t>Bb762FB670aFc3f</t>
  </si>
  <si>
    <t>Charlesview</t>
  </si>
  <si>
    <t>(133)395-3565x80090</t>
  </si>
  <si>
    <t>jwelch@ibarra.info</t>
  </si>
  <si>
    <t>46aEb6f58F046DF</t>
  </si>
  <si>
    <t>Wright Ltd</t>
  </si>
  <si>
    <t>001-553-404-9744x46748</t>
  </si>
  <si>
    <t>lamholly@stanley-mckay.com</t>
  </si>
  <si>
    <t>e4D9C5bcfA4b0E3</t>
  </si>
  <si>
    <t>Richards-Saunders</t>
  </si>
  <si>
    <t>982.423.5836x695</t>
  </si>
  <si>
    <t>ninaortega@guzman.com</t>
  </si>
  <si>
    <t>B6132cEE042c40a</t>
  </si>
  <si>
    <t>South Daltonburgh</t>
  </si>
  <si>
    <t>154-654-1842</t>
  </si>
  <si>
    <t>leonreid@robles-hartman.com</t>
  </si>
  <si>
    <t>2c0E2652Fd72FbA</t>
  </si>
  <si>
    <t>Mathews, Rice and Harmon</t>
  </si>
  <si>
    <t>New Paulville</t>
  </si>
  <si>
    <t>500-825-5584</t>
  </si>
  <si>
    <t>mlucas@lester.com</t>
  </si>
  <si>
    <t>5dAcb0eC6AE7e30</t>
  </si>
  <si>
    <t>Lara Ltd</t>
  </si>
  <si>
    <t>Lucasbury</t>
  </si>
  <si>
    <t>423.266.1108</t>
  </si>
  <si>
    <t>latashaharding@frost.com</t>
  </si>
  <si>
    <t>Ad75ABfC6baDb08</t>
  </si>
  <si>
    <t>Randolph-Arnold</t>
  </si>
  <si>
    <t>Cantuport</t>
  </si>
  <si>
    <t>(344)727-1430</t>
  </si>
  <si>
    <t>campbellkristy@carter.com</t>
  </si>
  <si>
    <t>f718Af22978808c</t>
  </si>
  <si>
    <t>Stevens, Vega and Pacheco</t>
  </si>
  <si>
    <t>Travisville</t>
  </si>
  <si>
    <t>schmidtjason@mejia-randall.com</t>
  </si>
  <si>
    <t>2B6ceDcabC0Cd1C</t>
  </si>
  <si>
    <t>Benton-Craig</t>
  </si>
  <si>
    <t>Oliverport</t>
  </si>
  <si>
    <t>650-598-5901</t>
  </si>
  <si>
    <t>ballholly@wilson.com</t>
  </si>
  <si>
    <t>D8bd2C77A0fFEAb</t>
  </si>
  <si>
    <t>Sims Inc</t>
  </si>
  <si>
    <t>Lake Karina</t>
  </si>
  <si>
    <t>001-635-283-6392x573</t>
  </si>
  <si>
    <t>juliarasmussen@callahan.biz</t>
  </si>
  <si>
    <t>D69E92Fb5EB72A1</t>
  </si>
  <si>
    <t>Silva-Valencia</t>
  </si>
  <si>
    <t>West Jordanville</t>
  </si>
  <si>
    <t>892.819.0830</t>
  </si>
  <si>
    <t>prich@woods-french.com</t>
  </si>
  <si>
    <t>aB2DF335fBDBecF</t>
  </si>
  <si>
    <t>Russell, Drake and Chung</t>
  </si>
  <si>
    <t>Hardinchester</t>
  </si>
  <si>
    <t>879.938.8706x029</t>
  </si>
  <si>
    <t>zhale@horton-jimenez.com</t>
  </si>
  <si>
    <t>1f37D4cf73aBf5c</t>
  </si>
  <si>
    <t>East Michele</t>
  </si>
  <si>
    <t>001-655-982-0775x0458</t>
  </si>
  <si>
    <t>rodriguezalejandro@hubbard-oneal.biz</t>
  </si>
  <si>
    <t>E5D5ff3b7Af5C09</t>
  </si>
  <si>
    <t>Mendez-Hicks</t>
  </si>
  <si>
    <t>Andersenborough</t>
  </si>
  <si>
    <t>pooleoscar@maddox-waters.info</t>
  </si>
  <si>
    <t>b2DafC2bD849F4b</t>
  </si>
  <si>
    <t>Rivera, Cabrera and Meyer</t>
  </si>
  <si>
    <t>Shawnburgh</t>
  </si>
  <si>
    <t>+1-984-442-0921x7473</t>
  </si>
  <si>
    <t>ebonymathis@small.net</t>
  </si>
  <si>
    <t>a5aF2E77B16FD5A</t>
  </si>
  <si>
    <t>Mcneil LLC</t>
  </si>
  <si>
    <t>North Vincentchester</t>
  </si>
  <si>
    <t>400.869.2149x618</t>
  </si>
  <si>
    <t>julian92@coffey-munoz.org</t>
  </si>
  <si>
    <t>72EC0E37eb53cb2</t>
  </si>
  <si>
    <t>Ray-Newman</t>
  </si>
  <si>
    <t>Bettyside</t>
  </si>
  <si>
    <t>001-508-104-0224x2123</t>
  </si>
  <si>
    <t>alisonpotts@lamb.com</t>
  </si>
  <si>
    <t>2aD7E607d6E92ED</t>
  </si>
  <si>
    <t>Mccann-Brady</t>
  </si>
  <si>
    <t>Mercadoport</t>
  </si>
  <si>
    <t>edwindawson@blanchard.com</t>
  </si>
  <si>
    <t>BabFcD6CE9E151e</t>
  </si>
  <si>
    <t>Warner-Mcgee</t>
  </si>
  <si>
    <t>New Janeburgh</t>
  </si>
  <si>
    <t>001-489-975-5132x47520</t>
  </si>
  <si>
    <t>dwood@jimenez.com</t>
  </si>
  <si>
    <t>7AF39CE0d8fd304</t>
  </si>
  <si>
    <t>Walsh PLC</t>
  </si>
  <si>
    <t>South Donaldville</t>
  </si>
  <si>
    <t>621-902-3902x370</t>
  </si>
  <si>
    <t>isoto@allen-simmons.com</t>
  </si>
  <si>
    <t>b6f3eEBbF683132</t>
  </si>
  <si>
    <t>Huffman, Ayala and Raymond</t>
  </si>
  <si>
    <t>New Sonia</t>
  </si>
  <si>
    <t>262.348.0158x036</t>
  </si>
  <si>
    <t>dennisdalton@dyer-savage.com</t>
  </si>
  <si>
    <t>f377Be635b8C0F1</t>
  </si>
  <si>
    <t>Molina LLC</t>
  </si>
  <si>
    <t>East Darrenton</t>
  </si>
  <si>
    <t>nixonbrian@patton-hancock.com</t>
  </si>
  <si>
    <t>fe29c07f0fe9521</t>
  </si>
  <si>
    <t>Henson PLC</t>
  </si>
  <si>
    <t>East Melissamouth</t>
  </si>
  <si>
    <t>001-906-602-8333x020</t>
  </si>
  <si>
    <t>leon80@casey.com</t>
  </si>
  <si>
    <t>0340141d7efB54c</t>
  </si>
  <si>
    <t>Rocha-Young</t>
  </si>
  <si>
    <t>Lake Angelicaport</t>
  </si>
  <si>
    <t>386.303.0497x8712</t>
  </si>
  <si>
    <t>gbautista@mckay.com</t>
  </si>
  <si>
    <t>BA163f7623bcaeD</t>
  </si>
  <si>
    <t>Levy, Simpson and Bennett</t>
  </si>
  <si>
    <t>888-259-5825x0429</t>
  </si>
  <si>
    <t>lboyer@coleman.com</t>
  </si>
  <si>
    <t>93CE4caE7c8007f</t>
  </si>
  <si>
    <t>Holden, Stanton and Jennings</t>
  </si>
  <si>
    <t>Pettyfort</t>
  </si>
  <si>
    <t>(284)911-3640</t>
  </si>
  <si>
    <t>kyle04@mcknight.biz</t>
  </si>
  <si>
    <t>35fc2050bF9b142</t>
  </si>
  <si>
    <t>Houston, Bender and Lara</t>
  </si>
  <si>
    <t>Mullenfort</t>
  </si>
  <si>
    <t>(257)881-0460x7036</t>
  </si>
  <si>
    <t>peter11@meyers-huber.com</t>
  </si>
  <si>
    <t>3c8D0CbDaD16ecA</t>
  </si>
  <si>
    <t>Solis Group</t>
  </si>
  <si>
    <t>North Tasha</t>
  </si>
  <si>
    <t>(777)954-3562x282</t>
  </si>
  <si>
    <t>chelsey56@cisneros.biz</t>
  </si>
  <si>
    <t>ca1aFFAFB980c2e</t>
  </si>
  <si>
    <t>Burnett and Sons</t>
  </si>
  <si>
    <t>Huntborough</t>
  </si>
  <si>
    <t>025.090.3481x50942</t>
  </si>
  <si>
    <t>kari33@raymond.com</t>
  </si>
  <si>
    <t>7E2B825e5A2DE2D</t>
  </si>
  <si>
    <t>Carlson-Williams</t>
  </si>
  <si>
    <t>Lake Adambury</t>
  </si>
  <si>
    <t>333.953.9619x7319</t>
  </si>
  <si>
    <t>bryantasha@kent-nash.net</t>
  </si>
  <si>
    <t>8BeFeec19df55B5</t>
  </si>
  <si>
    <t>Ford-Logan</t>
  </si>
  <si>
    <t>Jefferyland</t>
  </si>
  <si>
    <t>001-062-873-6673x92369</t>
  </si>
  <si>
    <t>joehansen@brandt-mcdaniel.info</t>
  </si>
  <si>
    <t>D7Ba0FBF04dAd2f</t>
  </si>
  <si>
    <t>Mercado-Rivas</t>
  </si>
  <si>
    <t>Hendricksview</t>
  </si>
  <si>
    <t>001-675-333-8549x671</t>
  </si>
  <si>
    <t>zwaters@conley.com</t>
  </si>
  <si>
    <t>6A1Ba2542aD74d6</t>
  </si>
  <si>
    <t>Jennyville</t>
  </si>
  <si>
    <t>001-706-626-1657x6763</t>
  </si>
  <si>
    <t>nsantos@weiss-christensen.com</t>
  </si>
  <si>
    <t>88A2e7C1918B4e9</t>
  </si>
  <si>
    <t>Carson-Weber</t>
  </si>
  <si>
    <t>(378)185-0220x6923</t>
  </si>
  <si>
    <t>jeremiah69@murphy.info</t>
  </si>
  <si>
    <t>F91a3190ff778F1</t>
  </si>
  <si>
    <t>Boyd LLC</t>
  </si>
  <si>
    <t>502.519.6316x597</t>
  </si>
  <si>
    <t>adrianamarks@mahoney.com</t>
  </si>
  <si>
    <t>Ad13C3a372D7dbe</t>
  </si>
  <si>
    <t>Strickland, Edwards and Chambers</t>
  </si>
  <si>
    <t>(703)764-8701</t>
  </si>
  <si>
    <t>erin07@cherry.biz</t>
  </si>
  <si>
    <t>cfE22Ab14e04E4f</t>
  </si>
  <si>
    <t>Wyatt, Oconnor and Caldwell</t>
  </si>
  <si>
    <t>Villanuevatown</t>
  </si>
  <si>
    <t>(353)053-5976</t>
  </si>
  <si>
    <t>desiree54@rosales-obrien.com</t>
  </si>
  <si>
    <t>4FBdcCa5fB8671A</t>
  </si>
  <si>
    <t>+1-003-905-9095x825</t>
  </si>
  <si>
    <t>marilyn27@calderon.biz</t>
  </si>
  <si>
    <t>Ce126FdefebEdA6</t>
  </si>
  <si>
    <t>Case and Sons</t>
  </si>
  <si>
    <t>New Ericaberg</t>
  </si>
  <si>
    <t>(170)852-5993x163</t>
  </si>
  <si>
    <t>raymonddunlap@murray.net</t>
  </si>
  <si>
    <t>277e8Ab55848fFA</t>
  </si>
  <si>
    <t>Drake, Bond and Bradshaw</t>
  </si>
  <si>
    <t>Obrienside</t>
  </si>
  <si>
    <t>946-944-6992x9108</t>
  </si>
  <si>
    <t>hollybarron@montoya-powers.org</t>
  </si>
  <si>
    <t>Dc9b3E425Bef90c</t>
  </si>
  <si>
    <t>Berg, Maldonado and Silva</t>
  </si>
  <si>
    <t>(450)999-6600</t>
  </si>
  <si>
    <t>elizabeth16@kerr.com</t>
  </si>
  <si>
    <t>B09CcdEAD3dAefe</t>
  </si>
  <si>
    <t>Simpsonhaven</t>
  </si>
  <si>
    <t>(207)997-0813x03877</t>
  </si>
  <si>
    <t>mckeeross@daugherty.org</t>
  </si>
  <si>
    <t>CAf9bfbca2cf3CA</t>
  </si>
  <si>
    <t>South Eric</t>
  </si>
  <si>
    <t>152-637-5512</t>
  </si>
  <si>
    <t>chenson@price-reed.net</t>
  </si>
  <si>
    <t>dEb2606bf822bc6</t>
  </si>
  <si>
    <t>Lopez, Horne and Leblanc</t>
  </si>
  <si>
    <t>Heathmouth</t>
  </si>
  <si>
    <t>+1-739-846-5147x74532</t>
  </si>
  <si>
    <t>campbellbridget@pierce.com</t>
  </si>
  <si>
    <t>2bf0B3eec9C7429</t>
  </si>
  <si>
    <t>Martin Group</t>
  </si>
  <si>
    <t>(612)398-8719x62655</t>
  </si>
  <si>
    <t>larsenherbert@navarro.com</t>
  </si>
  <si>
    <t>b01adE0ABD8BDbF</t>
  </si>
  <si>
    <t>Yu Group</t>
  </si>
  <si>
    <t>West Ellenshire</t>
  </si>
  <si>
    <t>279.846.8573x90891</t>
  </si>
  <si>
    <t>nbonilla@cantrell.org</t>
  </si>
  <si>
    <t>DA05e76a41874d5</t>
  </si>
  <si>
    <t>Floyd-Glenn</t>
  </si>
  <si>
    <t>Lake Tamara</t>
  </si>
  <si>
    <t>(823)109-6994x82395</t>
  </si>
  <si>
    <t>adriana96@middleton.info</t>
  </si>
  <si>
    <t>3c9862e94FF8BbA</t>
  </si>
  <si>
    <t>Rubio-Nicholson</t>
  </si>
  <si>
    <t>Rosarioshire</t>
  </si>
  <si>
    <t>(910)395-5290</t>
  </si>
  <si>
    <t>jamiehodge@jimenez.com</t>
  </si>
  <si>
    <t>FB9Ff5E6EAB9d4a</t>
  </si>
  <si>
    <t>Ho-Sparks</t>
  </si>
  <si>
    <t>West Paula</t>
  </si>
  <si>
    <t>001-669-345-3077x26625</t>
  </si>
  <si>
    <t>frank65@bullock.org</t>
  </si>
  <si>
    <t>FFdFfA46eAEb89A</t>
  </si>
  <si>
    <t>Diaz, Donovan and Avila</t>
  </si>
  <si>
    <t>Colemanburgh</t>
  </si>
  <si>
    <t>777-348-3082x845</t>
  </si>
  <si>
    <t>julie68@tapia-parsons.org</t>
  </si>
  <si>
    <t>98FEA4eBbfEEb89</t>
  </si>
  <si>
    <t>Lake Wyattburgh</t>
  </si>
  <si>
    <t>067.859.2809x830</t>
  </si>
  <si>
    <t>stephenmathis@macias.com</t>
  </si>
  <si>
    <t>f5F9ac60Ed4a05E</t>
  </si>
  <si>
    <t>Dodson-Ruiz</t>
  </si>
  <si>
    <t>Gabriellaside</t>
  </si>
  <si>
    <t>+1-982-563-0959x71239</t>
  </si>
  <si>
    <t>robersonnatalie@estes-gould.com</t>
  </si>
  <si>
    <t>B68A57F8e4aB45F</t>
  </si>
  <si>
    <t>South Tonyaberg</t>
  </si>
  <si>
    <t>001-711-145-7984x46705</t>
  </si>
  <si>
    <t>foxernest@barnes.biz</t>
  </si>
  <si>
    <t>AD58Ca8eAEeCaE9</t>
  </si>
  <si>
    <t>Zuniga, Vasquez and Wagner</t>
  </si>
  <si>
    <t>Lake Stephanie</t>
  </si>
  <si>
    <t>438.966.1907</t>
  </si>
  <si>
    <t>haley74@liu-bowman.com</t>
  </si>
  <si>
    <t>C2cfeA829e2CdB4</t>
  </si>
  <si>
    <t>Rojas LLC</t>
  </si>
  <si>
    <t>West Teresa</t>
  </si>
  <si>
    <t>+1-522-702-6660x997</t>
  </si>
  <si>
    <t>mharper@clayton.com</t>
  </si>
  <si>
    <t>ad72E2c53510Aed</t>
  </si>
  <si>
    <t>Hatfield Group</t>
  </si>
  <si>
    <t>ericamorales@ball-arias.com</t>
  </si>
  <si>
    <t>f93Da7ABcFf12A5</t>
  </si>
  <si>
    <t>Mccormick, Lynch and Herman</t>
  </si>
  <si>
    <t>Johnstontown</t>
  </si>
  <si>
    <t>001-258-006-6179x54396</t>
  </si>
  <si>
    <t>xavier88@weiss-newman.com</t>
  </si>
  <si>
    <t>b221BF4FE05cfb2</t>
  </si>
  <si>
    <t>North Edward</t>
  </si>
  <si>
    <t>morrisashley@rich.com</t>
  </si>
  <si>
    <t>0bfc9F234BB1B34</t>
  </si>
  <si>
    <t>Moses, Thornton and Howell</t>
  </si>
  <si>
    <t>New Samuel</t>
  </si>
  <si>
    <t>(382)038-8247x9838</t>
  </si>
  <si>
    <t>ofreeman@herring-rosales.com</t>
  </si>
  <si>
    <t>6c8f138A9a0A2b0</t>
  </si>
  <si>
    <t>West Clarence</t>
  </si>
  <si>
    <t>001-118-333-7665x1077</t>
  </si>
  <si>
    <t>vhiggins@garner.com</t>
  </si>
  <si>
    <t>ddb0fF3BAB60F06</t>
  </si>
  <si>
    <t>Lyons-Rivera</t>
  </si>
  <si>
    <t>East Marcusside</t>
  </si>
  <si>
    <t>armstrongjody@monroe.com</t>
  </si>
  <si>
    <t>2f6D0fcEDCb49Cc</t>
  </si>
  <si>
    <t>Angelicaport</t>
  </si>
  <si>
    <t>001-237-425-7567x516</t>
  </si>
  <si>
    <t>madisonmadden@holloway.com</t>
  </si>
  <si>
    <t>eB286eFAd2e38ba</t>
  </si>
  <si>
    <t>Goodwin, Parrish and Huff</t>
  </si>
  <si>
    <t>New Desiree</t>
  </si>
  <si>
    <t>+1-340-936-1428x8937</t>
  </si>
  <si>
    <t>alextodd@barron.com</t>
  </si>
  <si>
    <t>FC4aEcDd7b0Fd2e</t>
  </si>
  <si>
    <t>Clark, Horn and Buchanan</t>
  </si>
  <si>
    <t>Vangburgh</t>
  </si>
  <si>
    <t>001-376-074-1501</t>
  </si>
  <si>
    <t>vvasquez@newman.com</t>
  </si>
  <si>
    <t>A7a0bFDce3DD3ec</t>
  </si>
  <si>
    <t>Washington, Baker and Fletcher</t>
  </si>
  <si>
    <t>South Tamaraville</t>
  </si>
  <si>
    <t>001-476-444-6196x9382</t>
  </si>
  <si>
    <t>jaywood@vang.com</t>
  </si>
  <si>
    <t>2D382e583244B3C</t>
  </si>
  <si>
    <t>Watts-Braun</t>
  </si>
  <si>
    <t>Sydneyburgh</t>
  </si>
  <si>
    <t>524.772.9867x640</t>
  </si>
  <si>
    <t>andres04@wilcox.com</t>
  </si>
  <si>
    <t>Df28686ae94CB87</t>
  </si>
  <si>
    <t>Madden-Snyder</t>
  </si>
  <si>
    <t>South Colton</t>
  </si>
  <si>
    <t>(849)090-3081x329</t>
  </si>
  <si>
    <t>jlester@butler-beasley.com</t>
  </si>
  <si>
    <t>97dd4d6F78dDDB5</t>
  </si>
  <si>
    <t>Figueroa, Wells and Kaiser</t>
  </si>
  <si>
    <t>001-745-302-2954x964</t>
  </si>
  <si>
    <t>cynthiamckay@mcclure-booker.com</t>
  </si>
  <si>
    <t>f6D781338DaC5E9</t>
  </si>
  <si>
    <t>Frank Inc</t>
  </si>
  <si>
    <t>+1-338-013-5872x058</t>
  </si>
  <si>
    <t>hansonariel@morgan.com</t>
  </si>
  <si>
    <t>Dfb02CB8A5cc89f</t>
  </si>
  <si>
    <t>Trujillo, Kemp and Perkins</t>
  </si>
  <si>
    <t>Port Sheri</t>
  </si>
  <si>
    <t>774-817-3017</t>
  </si>
  <si>
    <t>sherri62@everett-sellers.com</t>
  </si>
  <si>
    <t>5d1EE3d1aa1bad0</t>
  </si>
  <si>
    <t>Haas-Glenn</t>
  </si>
  <si>
    <t>Donnafort</t>
  </si>
  <si>
    <t>556.270.3200</t>
  </si>
  <si>
    <t>pamboyle@munoz.org</t>
  </si>
  <si>
    <t>2B1Faf739Ddf2e5</t>
  </si>
  <si>
    <t>Wilkinson and Sons</t>
  </si>
  <si>
    <t>Carlymouth</t>
  </si>
  <si>
    <t>017.154.6214</t>
  </si>
  <si>
    <t>sue86@austin.net</t>
  </si>
  <si>
    <t>f00deeBaa77d8B3</t>
  </si>
  <si>
    <t>Marshall, Dodson and Lopez</t>
  </si>
  <si>
    <t>+1-453-995-4008x52202</t>
  </si>
  <si>
    <t>judith85@daniels.com</t>
  </si>
  <si>
    <t>ee2BD270eBf2F75</t>
  </si>
  <si>
    <t>Riddle, Huber and Schmitt</t>
  </si>
  <si>
    <t>Antoniomouth</t>
  </si>
  <si>
    <t>franciscofields@carr-wyatt.org</t>
  </si>
  <si>
    <t>184b3DbDFcd8000</t>
  </si>
  <si>
    <t>Berry, Montes and Owens</t>
  </si>
  <si>
    <t>West Bradley</t>
  </si>
  <si>
    <t>obrienkiara@lam.com</t>
  </si>
  <si>
    <t>78a2aeFd5bE26cE</t>
  </si>
  <si>
    <t>Lynch Ltd</t>
  </si>
  <si>
    <t>South Rubenmouth</t>
  </si>
  <si>
    <t>(649)319-7804x654</t>
  </si>
  <si>
    <t>tcrane@bolton.com</t>
  </si>
  <si>
    <t>a7FD18Fe79C2C19</t>
  </si>
  <si>
    <t>Chung-Boyer</t>
  </si>
  <si>
    <t>001-768-490-3295x621</t>
  </si>
  <si>
    <t>leroyrivas@rose.net</t>
  </si>
  <si>
    <t>F4Df75bB26B0FB6</t>
  </si>
  <si>
    <t>Welch and Sons</t>
  </si>
  <si>
    <t>North Andresmouth</t>
  </si>
  <si>
    <t>386.530.2651</t>
  </si>
  <si>
    <t>hodgessophia@harper.com</t>
  </si>
  <si>
    <t>AFB0E7f871de951</t>
  </si>
  <si>
    <t>Port Earlmouth</t>
  </si>
  <si>
    <t>951.478.0169</t>
  </si>
  <si>
    <t>rpace@jenkins-bernard.info</t>
  </si>
  <si>
    <t>354C4e22BBffb20</t>
  </si>
  <si>
    <t>Hubbard Inc</t>
  </si>
  <si>
    <t>Lake Whitney</t>
  </si>
  <si>
    <t>001-946-765-1450x447</t>
  </si>
  <si>
    <t>owarner@hinton-sloan.com</t>
  </si>
  <si>
    <t>7d671fd8acD1D9C</t>
  </si>
  <si>
    <t>Tucker-Harper</t>
  </si>
  <si>
    <t>Valenciastad</t>
  </si>
  <si>
    <t>964-249-3135x9658</t>
  </si>
  <si>
    <t>bryanterrance@rivers.org</t>
  </si>
  <si>
    <t>6F26Bc9Fb4c5EB9</t>
  </si>
  <si>
    <t>Rice, Chan and Lambert</t>
  </si>
  <si>
    <t>Kelleyburgh</t>
  </si>
  <si>
    <t>(963)185-1664x41097</t>
  </si>
  <si>
    <t>marksleon@padilla.com</t>
  </si>
  <si>
    <t>d5DbC9CCF8cbCb3</t>
  </si>
  <si>
    <t>Clements, Mcconnell and Stanley</t>
  </si>
  <si>
    <t>Lake Joyceport</t>
  </si>
  <si>
    <t>001-524-885-5623</t>
  </si>
  <si>
    <t>heidi47@lucas.info</t>
  </si>
  <si>
    <t>d6866bBAdd79aFa</t>
  </si>
  <si>
    <t>Rich-Burgess</t>
  </si>
  <si>
    <t>West Jacksonstad</t>
  </si>
  <si>
    <t>416.656.0933x34559</t>
  </si>
  <si>
    <t>veronica96@dyer-romero.com</t>
  </si>
  <si>
    <t>DcfE76DB3b4F9f1</t>
  </si>
  <si>
    <t>Garza Inc</t>
  </si>
  <si>
    <t>New Morganfort</t>
  </si>
  <si>
    <t>001-375-961-3924x3933</t>
  </si>
  <si>
    <t>haleyflores@powell.biz</t>
  </si>
  <si>
    <t>AD7C2eF1Fcec3a9</t>
  </si>
  <si>
    <t>Waters-Bullock</t>
  </si>
  <si>
    <t>North Randy</t>
  </si>
  <si>
    <t>(020)730-3990x778</t>
  </si>
  <si>
    <t>hinesfaith@salas.org</t>
  </si>
  <si>
    <t>e0a98D3aaadE8b6</t>
  </si>
  <si>
    <t>Velazquez-Sosa</t>
  </si>
  <si>
    <t>Chasemouth</t>
  </si>
  <si>
    <t>352.282.7105x561</t>
  </si>
  <si>
    <t>clarenceoconnell@schaefer.com</t>
  </si>
  <si>
    <t>Cd937a5568Dec2C</t>
  </si>
  <si>
    <t>Heath Inc</t>
  </si>
  <si>
    <t>New Kirstenburgh</t>
  </si>
  <si>
    <t>919-740-4577x381</t>
  </si>
  <si>
    <t>gonzalezrobin@small.com</t>
  </si>
  <si>
    <t>e263060dCDD13c3</t>
  </si>
  <si>
    <t>Mullen-Esparza</t>
  </si>
  <si>
    <t>Copelandfort</t>
  </si>
  <si>
    <t>001-382-631-9739x00067</t>
  </si>
  <si>
    <t>mkrause@sutton.info</t>
  </si>
  <si>
    <t>cDC00ef95bDbB1D</t>
  </si>
  <si>
    <t>Mcgee, Hood and Barker</t>
  </si>
  <si>
    <t>Chenchester</t>
  </si>
  <si>
    <t>+1-184-974-6353x07004</t>
  </si>
  <si>
    <t>georgefitzgerald@orr.net</t>
  </si>
  <si>
    <t>Cb84E1cB4E9E2C5</t>
  </si>
  <si>
    <t>Buchanan, Villarreal and Mayer</t>
  </si>
  <si>
    <t>766.580.1799</t>
  </si>
  <si>
    <t>mccluregreg@mills.com</t>
  </si>
  <si>
    <t>6DFd95ac1ad8FBa</t>
  </si>
  <si>
    <t>Petty-Livingston</t>
  </si>
  <si>
    <t>Port Tabithatown</t>
  </si>
  <si>
    <t>(566)463-2243</t>
  </si>
  <si>
    <t>makayla17@caldwell-gregory.com</t>
  </si>
  <si>
    <t>Fe672df1557D2B8</t>
  </si>
  <si>
    <t>Sharp-Carroll</t>
  </si>
  <si>
    <t>Lake Darylview</t>
  </si>
  <si>
    <t>099-355-0140x62291</t>
  </si>
  <si>
    <t>kendra91@richmond-evans.com</t>
  </si>
  <si>
    <t>AE2e5aAadd4AfFB</t>
  </si>
  <si>
    <t>Rogers and Sons</t>
  </si>
  <si>
    <t>(052)247-0870</t>
  </si>
  <si>
    <t>devon12@rhodes.com</t>
  </si>
  <si>
    <t>e89bd0bA96B2FED</t>
  </si>
  <si>
    <t>Hill-Ballard</t>
  </si>
  <si>
    <t>Brendabury</t>
  </si>
  <si>
    <t>518.431.1423x42869</t>
  </si>
  <si>
    <t>hoovergene@pugh-hurley.com</t>
  </si>
  <si>
    <t>67F626A797EB79E</t>
  </si>
  <si>
    <t>(945)351-5693</t>
  </si>
  <si>
    <t>emily41@monroe.com</t>
  </si>
  <si>
    <t>a3AdE5d1fD0ebbb</t>
  </si>
  <si>
    <t>Nguyen-Mcgrath</t>
  </si>
  <si>
    <t>Carolhaven</t>
  </si>
  <si>
    <t>764-200-9500</t>
  </si>
  <si>
    <t>aford@gilbert-mcclain.biz</t>
  </si>
  <si>
    <t>4EAB3f9cfC43520</t>
  </si>
  <si>
    <t>Golden, Turner and Wolf</t>
  </si>
  <si>
    <t>472.851.6574</t>
  </si>
  <si>
    <t>marissakaufman@sheppard.com</t>
  </si>
  <si>
    <t>7fcCAf0eECbddB0</t>
  </si>
  <si>
    <t>Bowman PLC</t>
  </si>
  <si>
    <t>Andreabury</t>
  </si>
  <si>
    <t>025.981.4065</t>
  </si>
  <si>
    <t>jesus25@mcmahon-davenport.com</t>
  </si>
  <si>
    <t>7aD4Fb91103a5eb</t>
  </si>
  <si>
    <t>New David</t>
  </si>
  <si>
    <t>(942)737-3002x661</t>
  </si>
  <si>
    <t>wbender@flynn.org</t>
  </si>
  <si>
    <t>A3F42f897DBa3A8</t>
  </si>
  <si>
    <t>East Christineland</t>
  </si>
  <si>
    <t>001-282-122-0237x95007</t>
  </si>
  <si>
    <t>brettbeltran@brady.biz</t>
  </si>
  <si>
    <t>b4A0E5970e6aaEc</t>
  </si>
  <si>
    <t>Oconnor-Sosa</t>
  </si>
  <si>
    <t>Ochoaville</t>
  </si>
  <si>
    <t>+1-992-650-8164x2863</t>
  </si>
  <si>
    <t>sherry78@barker.com</t>
  </si>
  <si>
    <t>4BA7abBe5fA514B</t>
  </si>
  <si>
    <t>Esparza, Caldwell and Levy</t>
  </si>
  <si>
    <t>Higginston</t>
  </si>
  <si>
    <t>478-379-1865x8412</t>
  </si>
  <si>
    <t>margaret75@phillips.com</t>
  </si>
  <si>
    <t>C400B542ffE50EC</t>
  </si>
  <si>
    <t>Beasley-Powell</t>
  </si>
  <si>
    <t>danknapp@nguyen.biz</t>
  </si>
  <si>
    <t>D96AFF3D86Aab8D</t>
  </si>
  <si>
    <t>Port Deanna</t>
  </si>
  <si>
    <t>(555)613-1107x730</t>
  </si>
  <si>
    <t>gilbertashley@higgins.com</t>
  </si>
  <si>
    <t>dE4A3EeFBe8fEDa</t>
  </si>
  <si>
    <t>Young LLC</t>
  </si>
  <si>
    <t>001-132-580-7917</t>
  </si>
  <si>
    <t>amorton@bell-lane.org</t>
  </si>
  <si>
    <t>6fFACdbF5d585c5</t>
  </si>
  <si>
    <t>Diaz-Wells</t>
  </si>
  <si>
    <t>Grahamstad</t>
  </si>
  <si>
    <t>+1-414-211-3709x106</t>
  </si>
  <si>
    <t>ecowan@mora.com</t>
  </si>
  <si>
    <t>dBBd0F9541CaB6A</t>
  </si>
  <si>
    <t>Park-Bridges</t>
  </si>
  <si>
    <t>Wilsonborough</t>
  </si>
  <si>
    <t>001-262-671-8437x26452</t>
  </si>
  <si>
    <t>craig13@charles-bruce.com</t>
  </si>
  <si>
    <t>d6F5Cd2D7EDa18C</t>
  </si>
  <si>
    <t>Floyd, Barrett and Moreno</t>
  </si>
  <si>
    <t>South Joanbury</t>
  </si>
  <si>
    <t>(290)087-1979</t>
  </si>
  <si>
    <t>vicki91@underwood.com</t>
  </si>
  <si>
    <t>6d5EAadDA09Ef63</t>
  </si>
  <si>
    <t>Burton, Reeves and Mercer</t>
  </si>
  <si>
    <t>Traciefort</t>
  </si>
  <si>
    <t>+1-510-881-4734x7536</t>
  </si>
  <si>
    <t>misty38@pacheco.com</t>
  </si>
  <si>
    <t>883fFc24DAbc45a</t>
  </si>
  <si>
    <t>Mckenzie Group</t>
  </si>
  <si>
    <t>Estradashire</t>
  </si>
  <si>
    <t>gallaghergavin@chang.com</t>
  </si>
  <si>
    <t>F27d7bbcD560dAd</t>
  </si>
  <si>
    <t>Spears PLC</t>
  </si>
  <si>
    <t>Lake Michael</t>
  </si>
  <si>
    <t>+1-394-629-0417x640</t>
  </si>
  <si>
    <t>astrickland@chan.com</t>
  </si>
  <si>
    <t>7FF0894e98eA30B</t>
  </si>
  <si>
    <t>Nixon-Good</t>
  </si>
  <si>
    <t>001-794-735-3705x4205</t>
  </si>
  <si>
    <t>longdiane@steele.com</t>
  </si>
  <si>
    <t>FB8A4E5Fb64c894</t>
  </si>
  <si>
    <t>Ward Inc</t>
  </si>
  <si>
    <t>South Keithhaven</t>
  </si>
  <si>
    <t>(720)311-5419x28729</t>
  </si>
  <si>
    <t>christopherpearson@vaughan.com</t>
  </si>
  <si>
    <t>8EF648703AB9197</t>
  </si>
  <si>
    <t>Ellison-Wiggins</t>
  </si>
  <si>
    <t>Bestfort</t>
  </si>
  <si>
    <t>400-955-2761x993</t>
  </si>
  <si>
    <t>leroy33@yoder.com</t>
  </si>
  <si>
    <t>AEee37Bb80cd75a</t>
  </si>
  <si>
    <t>Henry, Brooks and Malone</t>
  </si>
  <si>
    <t>North Brendashire</t>
  </si>
  <si>
    <t>+1-795-073-9423x42121</t>
  </si>
  <si>
    <t>sharonschmidt@brooks-jefferson.org</t>
  </si>
  <si>
    <t>bd6CAcDc1AfaECA</t>
  </si>
  <si>
    <t>Velazquez-Barrett</t>
  </si>
  <si>
    <t>Lake Tyronechester</t>
  </si>
  <si>
    <t>hhayes@sims.com</t>
  </si>
  <si>
    <t>bfCcdaFA3086F2C</t>
  </si>
  <si>
    <t>New Kelliburgh</t>
  </si>
  <si>
    <t>robindean@yates.com</t>
  </si>
  <si>
    <t>bfd0D89fF712be7</t>
  </si>
  <si>
    <t>Watts, Juarez and Peters</t>
  </si>
  <si>
    <t>Port Carltown</t>
  </si>
  <si>
    <t>pattymason@hudson-mayer.com</t>
  </si>
  <si>
    <t>d63fC569F1a72DE</t>
  </si>
  <si>
    <t>Nichols-Carrillo</t>
  </si>
  <si>
    <t>South Isaacview</t>
  </si>
  <si>
    <t>473.766.8694x85956</t>
  </si>
  <si>
    <t>gillvickie@hoover-stevenson.com</t>
  </si>
  <si>
    <t>3cbFaec1C8e7a3b</t>
  </si>
  <si>
    <t>Velazquez, Knapp and Lam</t>
  </si>
  <si>
    <t>West Faith</t>
  </si>
  <si>
    <t>227.343.7799x557</t>
  </si>
  <si>
    <t>pwheeler@holland.net</t>
  </si>
  <si>
    <t>B3fC94B014d5F1B</t>
  </si>
  <si>
    <t>Rasmussen-Morton</t>
  </si>
  <si>
    <t>Wayneburgh</t>
  </si>
  <si>
    <t>182.410.2206</t>
  </si>
  <si>
    <t>cassidykemp@boyd.com</t>
  </si>
  <si>
    <t>dea3eFB3b564FEe</t>
  </si>
  <si>
    <t>Chenfurt</t>
  </si>
  <si>
    <t>(093)320-7714</t>
  </si>
  <si>
    <t>marc69@duran.org</t>
  </si>
  <si>
    <t>7BdFBeEF26eBA8c</t>
  </si>
  <si>
    <t>David-Franco</t>
  </si>
  <si>
    <t>Geraldmouth</t>
  </si>
  <si>
    <t>(384)037-4867x705</t>
  </si>
  <si>
    <t>lesliemcconnell@yang-barr.biz</t>
  </si>
  <si>
    <t>FDfd6F4f3b5F4B8</t>
  </si>
  <si>
    <t>Galvan-Serrano</t>
  </si>
  <si>
    <t>West Mckenzieport</t>
  </si>
  <si>
    <t>001-520-449-3814x917</t>
  </si>
  <si>
    <t>frederick50@roth-herman.org</t>
  </si>
  <si>
    <t>1BC4a00171e11De</t>
  </si>
  <si>
    <t>Edwards-Little</t>
  </si>
  <si>
    <t>West Lynnland</t>
  </si>
  <si>
    <t>811.234.0707</t>
  </si>
  <si>
    <t>dbray@richards.org</t>
  </si>
  <si>
    <t>9F5bbaD5E34FEDf</t>
  </si>
  <si>
    <t>South Ashley</t>
  </si>
  <si>
    <t>(432)031-6122x4698</t>
  </si>
  <si>
    <t>ricardolevy@fuentes.info</t>
  </si>
  <si>
    <t>e6baBd63baf9C0f</t>
  </si>
  <si>
    <t>Buchanan-Ellis</t>
  </si>
  <si>
    <t>Trevorstad</t>
  </si>
  <si>
    <t>001-214-611-3858x232</t>
  </si>
  <si>
    <t>rjennings@whitaker.biz</t>
  </si>
  <si>
    <t>22d2FefF3BDFBb9</t>
  </si>
  <si>
    <t>Vaughan LLC</t>
  </si>
  <si>
    <t>(495)075-1169x18049</t>
  </si>
  <si>
    <t>kleonard@rodgers.com</t>
  </si>
  <si>
    <t>4eC92c6fA2b3EC5</t>
  </si>
  <si>
    <t>Stark-Andersen</t>
  </si>
  <si>
    <t>Sylviashire</t>
  </si>
  <si>
    <t>001-673-774-3501x37741</t>
  </si>
  <si>
    <t>droberts@horne.com</t>
  </si>
  <si>
    <t>71CCfa7A194225B</t>
  </si>
  <si>
    <t>Santana, Hooper and Bishop</t>
  </si>
  <si>
    <t>Stevenstad</t>
  </si>
  <si>
    <t>+1-674-289-0550x55908</t>
  </si>
  <si>
    <t>ochoacolleen@conner-fuentes.biz</t>
  </si>
  <si>
    <t>E6eECBCdb9Db2aC</t>
  </si>
  <si>
    <t>Kirk, Clay and Schmitt</t>
  </si>
  <si>
    <t>Laurenton</t>
  </si>
  <si>
    <t>001-960-731-8882</t>
  </si>
  <si>
    <t>crawforddaniel@norman.org</t>
  </si>
  <si>
    <t>7fc443F6153e741</t>
  </si>
  <si>
    <t>wayneford@wilkinson-price.biz</t>
  </si>
  <si>
    <t>AA503ccAE0aB3Ad</t>
  </si>
  <si>
    <t>Rush Group</t>
  </si>
  <si>
    <t>Mcknightfort</t>
  </si>
  <si>
    <t>(420)499-2223</t>
  </si>
  <si>
    <t>state@wallace.biz</t>
  </si>
  <si>
    <t>fe048d410CEAcC4</t>
  </si>
  <si>
    <t>Farmer PLC</t>
  </si>
  <si>
    <t>Waltersfurt</t>
  </si>
  <si>
    <t>723.026.1773</t>
  </si>
  <si>
    <t>montoyajoan@rich.biz</t>
  </si>
  <si>
    <t>BD2Be3DFA9ff3Cf</t>
  </si>
  <si>
    <t>Barton, Christian and Ramos</t>
  </si>
  <si>
    <t>North Sonyaville</t>
  </si>
  <si>
    <t>gvillanueva@cowan.com</t>
  </si>
  <si>
    <t>0AC4c7be5d76EeC</t>
  </si>
  <si>
    <t>Terrell, Cummings and Mills</t>
  </si>
  <si>
    <t>Melodyside</t>
  </si>
  <si>
    <t>(622)504-8575x47611</t>
  </si>
  <si>
    <t>mary36@peterson-barber.net</t>
  </si>
  <si>
    <t>788Dfe7C2dDAD52</t>
  </si>
  <si>
    <t>Sheppard, Andersen and Rogers</t>
  </si>
  <si>
    <t>455-908-0323x5681</t>
  </si>
  <si>
    <t>gina40@woodward.com</t>
  </si>
  <si>
    <t>bffF52a944A3652</t>
  </si>
  <si>
    <t>Cabrera Ltd</t>
  </si>
  <si>
    <t>Wernermouth</t>
  </si>
  <si>
    <t>762-256-4477x67554</t>
  </si>
  <si>
    <t>omckay@daugherty.com</t>
  </si>
  <si>
    <t>369D1bECe485ec7</t>
  </si>
  <si>
    <t>Hubbard PLC</t>
  </si>
  <si>
    <t>Lake Stefaniestad</t>
  </si>
  <si>
    <t>836.621.1752</t>
  </si>
  <si>
    <t>adriennecooper@shannon-maxwell.org</t>
  </si>
  <si>
    <t>c669E428e7FCA07</t>
  </si>
  <si>
    <t>Green Inc</t>
  </si>
  <si>
    <t>Mullinston</t>
  </si>
  <si>
    <t>(934)742-6312x76110</t>
  </si>
  <si>
    <t>chelseaodom@best-nolan.com</t>
  </si>
  <si>
    <t>9417a104db49A6b</t>
  </si>
  <si>
    <t>Salinas LLC</t>
  </si>
  <si>
    <t>East Andrewburgh</t>
  </si>
  <si>
    <t>321-019-8600x8441</t>
  </si>
  <si>
    <t>katelyn85@good.info</t>
  </si>
  <si>
    <t>Fc9ad70BC7D8Ae3</t>
  </si>
  <si>
    <t>Mcdowell, Phillips and Calderon</t>
  </si>
  <si>
    <t>Torresview</t>
  </si>
  <si>
    <t>(276)574-1789</t>
  </si>
  <si>
    <t>hobbsjulia@pena.com</t>
  </si>
  <si>
    <t>287b7B7e2aBb1e2</t>
  </si>
  <si>
    <t>Humphrey, Holloway and Torres</t>
  </si>
  <si>
    <t>513.177.6356x974</t>
  </si>
  <si>
    <t>pmorton@bird.com</t>
  </si>
  <si>
    <t>0FE7c7AD1D5Dc0b</t>
  </si>
  <si>
    <t>Delacruz and Sons</t>
  </si>
  <si>
    <t>Port Eric</t>
  </si>
  <si>
    <t>(815)546-9220x0627</t>
  </si>
  <si>
    <t>isabelthomas@fowler-mcintyre.com</t>
  </si>
  <si>
    <t>Af95cfECB6D65f2</t>
  </si>
  <si>
    <t>Terry PLC</t>
  </si>
  <si>
    <t>North Joelfurt</t>
  </si>
  <si>
    <t>001-558-065-5323x75759</t>
  </si>
  <si>
    <t>ericksonsuzanne@rocha-pineda.net</t>
  </si>
  <si>
    <t>685d219b70A31aa</t>
  </si>
  <si>
    <t>Bradshaw Ltd</t>
  </si>
  <si>
    <t>New Joseshire</t>
  </si>
  <si>
    <t>391-019-8826</t>
  </si>
  <si>
    <t>dchapman@werner-blackwell.com</t>
  </si>
  <si>
    <t>977DEacE80FEbb4</t>
  </si>
  <si>
    <t>Ho PLC</t>
  </si>
  <si>
    <t>Rodneychester</t>
  </si>
  <si>
    <t>sherriroth@padilla-wilkins.com</t>
  </si>
  <si>
    <t>f0Bbb8AB2Fe288C</t>
  </si>
  <si>
    <t>Higgins, Davis and Hansen</t>
  </si>
  <si>
    <t>Tashastad</t>
  </si>
  <si>
    <t>389.107.2811x74611</t>
  </si>
  <si>
    <t>imarquez@parsons.com</t>
  </si>
  <si>
    <t>9Df4494913EF39f</t>
  </si>
  <si>
    <t>Hill-Hunter</t>
  </si>
  <si>
    <t>North Judith</t>
  </si>
  <si>
    <t>677-187-1001x27091</t>
  </si>
  <si>
    <t>hlam@booth-booker.com</t>
  </si>
  <si>
    <t>4AEcC2Dcdf9Aba0</t>
  </si>
  <si>
    <t>Munoz-Richards</t>
  </si>
  <si>
    <t>759.158.6370x875</t>
  </si>
  <si>
    <t>parrishalexa@vaughn.org</t>
  </si>
  <si>
    <t>42c3A93DC8C1aa7</t>
  </si>
  <si>
    <t>Meadows-Lin</t>
  </si>
  <si>
    <t>Jonmouth</t>
  </si>
  <si>
    <t>623.371.0194x423</t>
  </si>
  <si>
    <t>duanegarcia@meadows-robbins.com</t>
  </si>
  <si>
    <t>C8FC2ebE7eCf43A</t>
  </si>
  <si>
    <t>Farrell Group</t>
  </si>
  <si>
    <t>(526)682-9103</t>
  </si>
  <si>
    <t>sheripadilla@love.com</t>
  </si>
  <si>
    <t>F9FA001F5FA70Dc</t>
  </si>
  <si>
    <t>New Levichester</t>
  </si>
  <si>
    <t>001-651-488-3117x405</t>
  </si>
  <si>
    <t>tamara75@patel.biz</t>
  </si>
  <si>
    <t>e9B2AdeaB0abcbd</t>
  </si>
  <si>
    <t>Sullivan, Bender and Welch</t>
  </si>
  <si>
    <t>(487)680-0755x234</t>
  </si>
  <si>
    <t>heather49@murillo.com</t>
  </si>
  <si>
    <t>82b66A3636e71d7</t>
  </si>
  <si>
    <t>Fuller, Preston and Osborne</t>
  </si>
  <si>
    <t>Aimeeshire</t>
  </si>
  <si>
    <t>001-753-213-1553</t>
  </si>
  <si>
    <t>collierlouis@andrade-potter.biz</t>
  </si>
  <si>
    <t>bEAd67d5792508E</t>
  </si>
  <si>
    <t>Hancock, Zamora and Davies</t>
  </si>
  <si>
    <t>South Chloemouth</t>
  </si>
  <si>
    <t>074-422-9655x21416</t>
  </si>
  <si>
    <t>tammyhodges@lopez-shaffer.com</t>
  </si>
  <si>
    <t>cc44A34e9F9eCcc</t>
  </si>
  <si>
    <t>Dudley Group</t>
  </si>
  <si>
    <t>Donaldberg</t>
  </si>
  <si>
    <t>mlam@gardner.com</t>
  </si>
  <si>
    <t>beBc0D24B8b8cc2</t>
  </si>
  <si>
    <t>Gregory-Austin</t>
  </si>
  <si>
    <t>Mercadoton</t>
  </si>
  <si>
    <t>(985)420-5968x907</t>
  </si>
  <si>
    <t>fraymond@ali.biz</t>
  </si>
  <si>
    <t>FEC87D790D6b9ee</t>
  </si>
  <si>
    <t>Donovan and Sons</t>
  </si>
  <si>
    <t>Aliciahaven</t>
  </si>
  <si>
    <t>001-543-806-6378x2539</t>
  </si>
  <si>
    <t>nguyensuzanne@dennis.com</t>
  </si>
  <si>
    <t>0c3BFAea87873e4</t>
  </si>
  <si>
    <t>Cunningham LLC</t>
  </si>
  <si>
    <t>Deborahhaven</t>
  </si>
  <si>
    <t>+1-177-273-5731x350</t>
  </si>
  <si>
    <t>brittany74@warren-williams.info</t>
  </si>
  <si>
    <t>67A22a0b165A0e5</t>
  </si>
  <si>
    <t>Velasquez PLC</t>
  </si>
  <si>
    <t>Normaside</t>
  </si>
  <si>
    <t>craigpeck@davies.biz</t>
  </si>
  <si>
    <t>113052eb0D869B4</t>
  </si>
  <si>
    <t>West Ltd</t>
  </si>
  <si>
    <t>Hensleybury</t>
  </si>
  <si>
    <t>164-133-8401x07555</t>
  </si>
  <si>
    <t>marklyons@thomas.biz</t>
  </si>
  <si>
    <t>Ed1eDdeecefEEa4</t>
  </si>
  <si>
    <t>Nash, Bowen and Daniel</t>
  </si>
  <si>
    <t>Port Virginiafort</t>
  </si>
  <si>
    <t>(998)800-8203x486</t>
  </si>
  <si>
    <t>starkjeremiah@michael.com</t>
  </si>
  <si>
    <t>F1ccdb20b0b09cB</t>
  </si>
  <si>
    <t>Peck Group</t>
  </si>
  <si>
    <t>Christineville</t>
  </si>
  <si>
    <t>984.721.6157x4115</t>
  </si>
  <si>
    <t>hunter76@leon.com</t>
  </si>
  <si>
    <t>BEBc45Fa26e6D81</t>
  </si>
  <si>
    <t>Sweeney-Delacruz</t>
  </si>
  <si>
    <t>176-717-1146</t>
  </si>
  <si>
    <t>billcalhoun@obrien-manning.com</t>
  </si>
  <si>
    <t>71F1Bd8C5f80Ca7</t>
  </si>
  <si>
    <t>Pruitt, Mcclure and Gordon</t>
  </si>
  <si>
    <t>Petersenstad</t>
  </si>
  <si>
    <t>wwhitaker@mitchell.org</t>
  </si>
  <si>
    <t>CfE63DEacDedAcA</t>
  </si>
  <si>
    <t>West Benjamin</t>
  </si>
  <si>
    <t>changlatasha@everett.com</t>
  </si>
  <si>
    <t>F3Ab3D80D7212e9</t>
  </si>
  <si>
    <t>Reid Inc</t>
  </si>
  <si>
    <t>Pattersonmouth</t>
  </si>
  <si>
    <t>321-824-5673x3627</t>
  </si>
  <si>
    <t>taylorbeltran@nixon.org</t>
  </si>
  <si>
    <t>CC51BeA01CC62Bc</t>
  </si>
  <si>
    <t>Todd-Macias</t>
  </si>
  <si>
    <t>Matthewsport</t>
  </si>
  <si>
    <t>333-684-1516x30008</t>
  </si>
  <si>
    <t>lewishoward@chung.com</t>
  </si>
  <si>
    <t>d1DcEBeF1faDd66</t>
  </si>
  <si>
    <t>Gould, Dalton and Buck</t>
  </si>
  <si>
    <t>Joyborough</t>
  </si>
  <si>
    <t>(944)031-2857</t>
  </si>
  <si>
    <t>mercedes81@singleton.com</t>
  </si>
  <si>
    <t>7dddCD045de33Af</t>
  </si>
  <si>
    <t>Boyd-Weber</t>
  </si>
  <si>
    <t>Meghanborough</t>
  </si>
  <si>
    <t>+1-553-752-4134x02501</t>
  </si>
  <si>
    <t>reginabennett@wolfe-huff.com</t>
  </si>
  <si>
    <t>979B5A2feBc92AE</t>
  </si>
  <si>
    <t>Cline, Manning and Ingram</t>
  </si>
  <si>
    <t>Jimenezhaven</t>
  </si>
  <si>
    <t>wgoodman@marquez.info</t>
  </si>
  <si>
    <t>D76b7da6f820338</t>
  </si>
  <si>
    <t>Gregory-Haas</t>
  </si>
  <si>
    <t>Derekmouth</t>
  </si>
  <si>
    <t>sylvia94@benton.com</t>
  </si>
  <si>
    <t>7dBbbA4F7f4eeC1</t>
  </si>
  <si>
    <t>Cummingsport</t>
  </si>
  <si>
    <t>(274)255-4865x480</t>
  </si>
  <si>
    <t>jvilla@phillips.com</t>
  </si>
  <si>
    <t>57d1A3C52Dc88Ab</t>
  </si>
  <si>
    <t>Stevenson, Griffin and Osborne</t>
  </si>
  <si>
    <t>West Jackieside</t>
  </si>
  <si>
    <t>432-568-6620x804</t>
  </si>
  <si>
    <t>pmccall@newton.com</t>
  </si>
  <si>
    <t>dEd3cA84E2baa77</t>
  </si>
  <si>
    <t>Fritz-Hodges</t>
  </si>
  <si>
    <t>East Gracebury</t>
  </si>
  <si>
    <t>(649)433-2277x68552</t>
  </si>
  <si>
    <t>hunteryolanda@oconnell-hess.com</t>
  </si>
  <si>
    <t>E1abaEB221Fc958</t>
  </si>
  <si>
    <t>Haas, Guzman and Hicks</t>
  </si>
  <si>
    <t>South Katrina</t>
  </si>
  <si>
    <t>904.385.5514</t>
  </si>
  <si>
    <t>rdavidson@noble-glover.com</t>
  </si>
  <si>
    <t>dD1cD80Db48C644</t>
  </si>
  <si>
    <t>Bolton-Goodman</t>
  </si>
  <si>
    <t>Cooperstad</t>
  </si>
  <si>
    <t>001-107-068-7150</t>
  </si>
  <si>
    <t>fdoyle@peck-cunningham.com</t>
  </si>
  <si>
    <t>3bde170d4Be6b91</t>
  </si>
  <si>
    <t>Padilla-Riddle</t>
  </si>
  <si>
    <t>239-623-1250</t>
  </si>
  <si>
    <t>orandolph@russell.com</t>
  </si>
  <si>
    <t>cCdc89d3A5f3B0F</t>
  </si>
  <si>
    <t>Mcmillan-Wong</t>
  </si>
  <si>
    <t>201.082.4971</t>
  </si>
  <si>
    <t>sergio32@rojas.info</t>
  </si>
  <si>
    <t>B9EDeCA8DBD5cE6</t>
  </si>
  <si>
    <t>Mitchell, Crawford and Cobb</t>
  </si>
  <si>
    <t>Port Kendrafurt</t>
  </si>
  <si>
    <t>qhinton@shepherd.com</t>
  </si>
  <si>
    <t>cb74bb4Db79aF64</t>
  </si>
  <si>
    <t>Gates-Sweeney</t>
  </si>
  <si>
    <t>Henryport</t>
  </si>
  <si>
    <t>geverett@haas.com</t>
  </si>
  <si>
    <t>F1823AE000d4327</t>
  </si>
  <si>
    <t>Port Sydneyton</t>
  </si>
  <si>
    <t>(629)996-1907x87802</t>
  </si>
  <si>
    <t>russell53@pope-hood.biz</t>
  </si>
  <si>
    <t>Cb0AD24a6EfB43E</t>
  </si>
  <si>
    <t>Kelley, Craig and Thornton</t>
  </si>
  <si>
    <t>North Stefaniemouth</t>
  </si>
  <si>
    <t>+1-171-068-5162x8140</t>
  </si>
  <si>
    <t>friedmanjeffrey@barajas-burnett.com</t>
  </si>
  <si>
    <t>7e6a4049e7cDd69</t>
  </si>
  <si>
    <t>Barrett, Montes and Hull</t>
  </si>
  <si>
    <t>074.808.8590x88841</t>
  </si>
  <si>
    <t>morgan59@nolan-briggs.biz</t>
  </si>
  <si>
    <t>AF4E8Ef9f12C4e3</t>
  </si>
  <si>
    <t>Bolton, Holloway and Strickland</t>
  </si>
  <si>
    <t>West Wesleyton</t>
  </si>
  <si>
    <t>vpeck@hodge.com</t>
  </si>
  <si>
    <t>09A1BEfe9fDBfC6</t>
  </si>
  <si>
    <t>Goodman-Heath</t>
  </si>
  <si>
    <t>Adkinsmouth</t>
  </si>
  <si>
    <t>+1-740-048-7084x6045</t>
  </si>
  <si>
    <t>fmack@mcknight-chase.com</t>
  </si>
  <si>
    <t>30D3De9E82eDB6D</t>
  </si>
  <si>
    <t>Howard, Hendricks and Tapia</t>
  </si>
  <si>
    <t>232.183.9588</t>
  </si>
  <si>
    <t>candicelowery@mills-beltran.info</t>
  </si>
  <si>
    <t>d42A0076c34A5e0</t>
  </si>
  <si>
    <t>Stark, Huffman and Price</t>
  </si>
  <si>
    <t>Bryanbury</t>
  </si>
  <si>
    <t>darlene46@stephens-morrow.com</t>
  </si>
  <si>
    <t>D6beB91868CFCF1</t>
  </si>
  <si>
    <t>Rivera, Bolton and Newton</t>
  </si>
  <si>
    <t>Lake Darlene</t>
  </si>
  <si>
    <t>937-793-1688</t>
  </si>
  <si>
    <t>tyronebarber@monroe-woodward.biz</t>
  </si>
  <si>
    <t>09fd4B4e73AcEAE</t>
  </si>
  <si>
    <t>Reid-Farley</t>
  </si>
  <si>
    <t>Lake Fernando</t>
  </si>
  <si>
    <t>hohoward@day-moran.com</t>
  </si>
  <si>
    <t>54Ea659A810eeae</t>
  </si>
  <si>
    <t>Roach-Stokes</t>
  </si>
  <si>
    <t>East Michaelaport</t>
  </si>
  <si>
    <t>749-439-7112x0007</t>
  </si>
  <si>
    <t>boltonrichard@donovan.com</t>
  </si>
  <si>
    <t>aB4E1BDf3BdDCb5</t>
  </si>
  <si>
    <t>Moss-Higgins</t>
  </si>
  <si>
    <t>Santanaburgh</t>
  </si>
  <si>
    <t>(444)338-8766</t>
  </si>
  <si>
    <t>juan31@rojas-daniels.com</t>
  </si>
  <si>
    <t>7BBd1805E1FE540</t>
  </si>
  <si>
    <t>Pecktown</t>
  </si>
  <si>
    <t>001-037-296-8897</t>
  </si>
  <si>
    <t>leonhendricks@garner-little.biz</t>
  </si>
  <si>
    <t>600ad46E09D4BFD</t>
  </si>
  <si>
    <t>Wise-Rich</t>
  </si>
  <si>
    <t>Faithview</t>
  </si>
  <si>
    <t>(844)584-7990</t>
  </si>
  <si>
    <t>mcarson@russo.net</t>
  </si>
  <si>
    <t>FfF9b4baa42BA96</t>
  </si>
  <si>
    <t>Sutton Group</t>
  </si>
  <si>
    <t>North Gary</t>
  </si>
  <si>
    <t>(929)942-8636x3276</t>
  </si>
  <si>
    <t>rosebob@scott-ayala.com</t>
  </si>
  <si>
    <t>Bae5CC8CbdC1ccc</t>
  </si>
  <si>
    <t>Fritz, Landry and Landry</t>
  </si>
  <si>
    <t>Lake Danielhaven</t>
  </si>
  <si>
    <t>642.341.7372x420</t>
  </si>
  <si>
    <t>tarabrooks@pennington-patterson.com</t>
  </si>
  <si>
    <t>FAa3224ddbdE48c</t>
  </si>
  <si>
    <t>Hobbs, Hartman and Graves</t>
  </si>
  <si>
    <t>karen91@huffman-montgomery.com</t>
  </si>
  <si>
    <t>e010b9FAAFa6366</t>
  </si>
  <si>
    <t>Rhodes-Durham</t>
  </si>
  <si>
    <t>Mosesstad</t>
  </si>
  <si>
    <t>001-486-712-6029x6810</t>
  </si>
  <si>
    <t>karinacaldwell@hull.biz</t>
  </si>
  <si>
    <t>1Dc1e7FD0DEEe9d</t>
  </si>
  <si>
    <t>Cannon, Franklin and Mcconnell</t>
  </si>
  <si>
    <t>Schroederside</t>
  </si>
  <si>
    <t>001-692-743-6383</t>
  </si>
  <si>
    <t>garrettbuchanan@cuevas-luna.com</t>
  </si>
  <si>
    <t>83D3EfF10D3fCE7</t>
  </si>
  <si>
    <t>Rojas Group</t>
  </si>
  <si>
    <t>West Darlene</t>
  </si>
  <si>
    <t>201.127.5206</t>
  </si>
  <si>
    <t>molly02@noble.com</t>
  </si>
  <si>
    <t>cCA5e3ddc3E078d</t>
  </si>
  <si>
    <t>Quinn Ltd</t>
  </si>
  <si>
    <t>West Destiny</t>
  </si>
  <si>
    <t>001-987-463-3241x2420</t>
  </si>
  <si>
    <t>isabel72@mata.net</t>
  </si>
  <si>
    <t>1e862944E45Bd59</t>
  </si>
  <si>
    <t>Byrd LLC</t>
  </si>
  <si>
    <t>Chelseychester</t>
  </si>
  <si>
    <t>(585)343-9551</t>
  </si>
  <si>
    <t>suttonemily@mcgee.biz</t>
  </si>
  <si>
    <t>B5075de9B6FbFA5</t>
  </si>
  <si>
    <t>Ibarra, Rojas and Benitez</t>
  </si>
  <si>
    <t>New Meagan</t>
  </si>
  <si>
    <t>vstanley@garrett.biz</t>
  </si>
  <si>
    <t>C97be4d67E65AAE</t>
  </si>
  <si>
    <t>Mathews-Powell</t>
  </si>
  <si>
    <t>North Kristiberg</t>
  </si>
  <si>
    <t>(774)519-3561x5780</t>
  </si>
  <si>
    <t>gabriella88@wolf-carey.com</t>
  </si>
  <si>
    <t>6184Cab58056c7C</t>
  </si>
  <si>
    <t>Blair Group</t>
  </si>
  <si>
    <t>South Jeanetteside</t>
  </si>
  <si>
    <t>672-813-8014</t>
  </si>
  <si>
    <t>frances66@english.com</t>
  </si>
  <si>
    <t>1b4F5A1fC330AD3</t>
  </si>
  <si>
    <t>Burgess, Coleman and Bass</t>
  </si>
  <si>
    <t>Goldenside</t>
  </si>
  <si>
    <t>016-759-8417x3142</t>
  </si>
  <si>
    <t>bbeasley@rangel-page.com</t>
  </si>
  <si>
    <t>46edf5a6F28ACBb</t>
  </si>
  <si>
    <t>Archer-Bryant</t>
  </si>
  <si>
    <t>(620)355-2011x16029</t>
  </si>
  <si>
    <t>daisy33@baird.com</t>
  </si>
  <si>
    <t>84a37Cb3792AAdD</t>
  </si>
  <si>
    <t>Whitaker and Sons</t>
  </si>
  <si>
    <t>Lake Samanthaland</t>
  </si>
  <si>
    <t>001-609-457-1190x533</t>
  </si>
  <si>
    <t>tonyalara@landry.com</t>
  </si>
  <si>
    <t>b08Bb1Cf7394Fe6</t>
  </si>
  <si>
    <t>Mcdaniel Group</t>
  </si>
  <si>
    <t>North Briana</t>
  </si>
  <si>
    <t>(155)320-1408</t>
  </si>
  <si>
    <t>yfitzgerald@neal-coleman.com</t>
  </si>
  <si>
    <t>1da7746cdC969bD</t>
  </si>
  <si>
    <t>Curry, Yoder and Roth</t>
  </si>
  <si>
    <t>Lake Jadeton</t>
  </si>
  <si>
    <t>853-800-6613x449</t>
  </si>
  <si>
    <t>lgonzales@moon.com</t>
  </si>
  <si>
    <t>EFccAEF5E8cE89d</t>
  </si>
  <si>
    <t>Diaz, Pace and Wilcox</t>
  </si>
  <si>
    <t>Adamsfurt</t>
  </si>
  <si>
    <t>+1-397-487-2507x983</t>
  </si>
  <si>
    <t>kennethcummings@yoder.com</t>
  </si>
  <si>
    <t>b03ff12dAA1E252</t>
  </si>
  <si>
    <t>Mack-Schultz</t>
  </si>
  <si>
    <t>North Stephenmouth</t>
  </si>
  <si>
    <t>bowerslonnie@rodriguez-giles.biz</t>
  </si>
  <si>
    <t>871CF697B965BfA</t>
  </si>
  <si>
    <t>Chase-Davies</t>
  </si>
  <si>
    <t>Nicoleborough</t>
  </si>
  <si>
    <t>000.458.4739x18928</t>
  </si>
  <si>
    <t>esparzamarcus@adams.org</t>
  </si>
  <si>
    <t>DF593FE6b781359</t>
  </si>
  <si>
    <t>South Richard</t>
  </si>
  <si>
    <t>(072)809-6387</t>
  </si>
  <si>
    <t>bmalone@bray.com</t>
  </si>
  <si>
    <t>D9c4B9c32cDe980</t>
  </si>
  <si>
    <t>Philipside</t>
  </si>
  <si>
    <t>(063)711-7752x60359</t>
  </si>
  <si>
    <t>pinedaearl@mcgee.net</t>
  </si>
  <si>
    <t>8fE8cBA8df40AC7</t>
  </si>
  <si>
    <t>Underwood-Simmons</t>
  </si>
  <si>
    <t>South Derrick</t>
  </si>
  <si>
    <t>+1-210-276-0652x9103</t>
  </si>
  <si>
    <t>vancericardo@cross-osborn.org</t>
  </si>
  <si>
    <t>0A6DaC0d5420acC</t>
  </si>
  <si>
    <t>Barr-Ellison</t>
  </si>
  <si>
    <t>Proctorborough</t>
  </si>
  <si>
    <t>(645)849-5485x28289</t>
  </si>
  <si>
    <t>hbridges@hayes-watkins.com</t>
  </si>
  <si>
    <t>cdcCE853f41Cb6d</t>
  </si>
  <si>
    <t>Carroll-Case</t>
  </si>
  <si>
    <t>East Sylviaburgh</t>
  </si>
  <si>
    <t>(226)494-8066</t>
  </si>
  <si>
    <t>hillmason@farrell-hines.info</t>
  </si>
  <si>
    <t>DE662Ecaa7A0cbf</t>
  </si>
  <si>
    <t>Mccoy-Weeks</t>
  </si>
  <si>
    <t>Hooperbury</t>
  </si>
  <si>
    <t>301.026.7927x189</t>
  </si>
  <si>
    <t>jaclynchase@rangel.com</t>
  </si>
  <si>
    <t>bff9fc9578f11DF</t>
  </si>
  <si>
    <t>Larsen LLC</t>
  </si>
  <si>
    <t>Lake Courtneyland</t>
  </si>
  <si>
    <t>773.330.2632x52657</t>
  </si>
  <si>
    <t>frenchharold@summers.com</t>
  </si>
  <si>
    <t>Cd418655e7d267C</t>
  </si>
  <si>
    <t>Vance Inc</t>
  </si>
  <si>
    <t>Lake Marvinburgh</t>
  </si>
  <si>
    <t>ptownsend@mclaughlin.com</t>
  </si>
  <si>
    <t>ff920ACDD2aA2BA</t>
  </si>
  <si>
    <t>Rios, Nguyen and Gibbs</t>
  </si>
  <si>
    <t>Priscillamouth</t>
  </si>
  <si>
    <t>229-270-7895x53627</t>
  </si>
  <si>
    <t>irhodes@mendoza-hatfield.com</t>
  </si>
  <si>
    <t>FAaf4ae5EC2272f</t>
  </si>
  <si>
    <t>Sexton, Orr and Espinoza</t>
  </si>
  <si>
    <t>+1-962-083-6528x480</t>
  </si>
  <si>
    <t>htrevino@neal-walters.com</t>
  </si>
  <si>
    <t>fE48ffc6070EFcB</t>
  </si>
  <si>
    <t>Blackwellville</t>
  </si>
  <si>
    <t>(851)895-5397</t>
  </si>
  <si>
    <t>iobrien@fox-boyer.com</t>
  </si>
  <si>
    <t>40debCb4B2cEdd5</t>
  </si>
  <si>
    <t>Gonzalez, Solis and Hahn</t>
  </si>
  <si>
    <t>Gomezport</t>
  </si>
  <si>
    <t>447-924-9294</t>
  </si>
  <si>
    <t>samuel47@eaton-odom.com</t>
  </si>
  <si>
    <t>DCBeedCbEb93C88</t>
  </si>
  <si>
    <t>Mueller Ltd</t>
  </si>
  <si>
    <t>West Anthonyfurt</t>
  </si>
  <si>
    <t>001-687-822-3353x22417</t>
  </si>
  <si>
    <t>rachaelwashington@hayes.com</t>
  </si>
  <si>
    <t>b10D0aB0586ea26</t>
  </si>
  <si>
    <t>Christian-Hickman</t>
  </si>
  <si>
    <t>North Abigailville</t>
  </si>
  <si>
    <t>okemp@case-estrada.com</t>
  </si>
  <si>
    <t>ebdd62Ae745569a</t>
  </si>
  <si>
    <t>Sparks-Lewis</t>
  </si>
  <si>
    <t>Jonesfurt</t>
  </si>
  <si>
    <t>(063)115-2010</t>
  </si>
  <si>
    <t>lorraine17@clements.org</t>
  </si>
  <si>
    <t>34aD98D4ffC2Bf7</t>
  </si>
  <si>
    <t>Peterson, Cochran and Townsend</t>
  </si>
  <si>
    <t>Parkerville</t>
  </si>
  <si>
    <t>879-240-9912x9047</t>
  </si>
  <si>
    <t>cruzjackie@watts-meza.com</t>
  </si>
  <si>
    <t>E0F9b44beaB3cA8</t>
  </si>
  <si>
    <t>Moore-Mora</t>
  </si>
  <si>
    <t>972.365.6925x28848</t>
  </si>
  <si>
    <t>zgallagher@gross.com</t>
  </si>
  <si>
    <t>c73AE0092c8B28c</t>
  </si>
  <si>
    <t>Shah-Welch</t>
  </si>
  <si>
    <t>West Aliciaborough</t>
  </si>
  <si>
    <t>+1-279-822-5527x187</t>
  </si>
  <si>
    <t>robertacantu@brady.com</t>
  </si>
  <si>
    <t>9cFcD26Bdbf3Ac2</t>
  </si>
  <si>
    <t>Murray, Cardenas and Ferrell</t>
  </si>
  <si>
    <t>Lake Leonardstad</t>
  </si>
  <si>
    <t>001-786-272-3366x6821</t>
  </si>
  <si>
    <t>eduardoandersen@ortega.com</t>
  </si>
  <si>
    <t>9eBcfE041D2A2dC</t>
  </si>
  <si>
    <t>Cantu LLC</t>
  </si>
  <si>
    <t>North Connor</t>
  </si>
  <si>
    <t>530-975-8382</t>
  </si>
  <si>
    <t>curryadrienne@greene-moore.com</t>
  </si>
  <si>
    <t>8DA274FF4d4F17b</t>
  </si>
  <si>
    <t>Gilbert, Galloway and Nunez</t>
  </si>
  <si>
    <t>Danielsview</t>
  </si>
  <si>
    <t>420.039.5003x24790</t>
  </si>
  <si>
    <t>gabriellastevens@proctor-eaton.com</t>
  </si>
  <si>
    <t>A132D26bD47E3A5</t>
  </si>
  <si>
    <t>Ferguson, Brewer and Zhang</t>
  </si>
  <si>
    <t>South Bobville</t>
  </si>
  <si>
    <t>326-867-6723x32009</t>
  </si>
  <si>
    <t>margaretdeleon@mccann.com</t>
  </si>
  <si>
    <t>D17536E1fF9f9dF</t>
  </si>
  <si>
    <t>Robinson LLC</t>
  </si>
  <si>
    <t>001-148-592-4160x449</t>
  </si>
  <si>
    <t>noahgarrett@ford-davies.com</t>
  </si>
  <si>
    <t>2bDc6CCC0E51DD8</t>
  </si>
  <si>
    <t>Hickman and Sons</t>
  </si>
  <si>
    <t>Lydiaport</t>
  </si>
  <si>
    <t>789-927-6903x27088</t>
  </si>
  <si>
    <t>tony87@douglas.com</t>
  </si>
  <si>
    <t>C0DB2a5df4cAAd0</t>
  </si>
  <si>
    <t>Bush Inc</t>
  </si>
  <si>
    <t>New Alanstad</t>
  </si>
  <si>
    <t>(922)181-3280x76505</t>
  </si>
  <si>
    <t>gilbert45@marsh.info</t>
  </si>
  <si>
    <t>cbFBAc0F3A047dB</t>
  </si>
  <si>
    <t>Richard-Benjamin</t>
  </si>
  <si>
    <t>Lucasfurt</t>
  </si>
  <si>
    <t>+1-889-424-2800x6639</t>
  </si>
  <si>
    <t>tomcosta@shepherd.org</t>
  </si>
  <si>
    <t>dc97Fe1ef8a90a9</t>
  </si>
  <si>
    <t>Kelly-Ball</t>
  </si>
  <si>
    <t>New Corey</t>
  </si>
  <si>
    <t>101.699.5567x76230</t>
  </si>
  <si>
    <t>julian33@roy.org</t>
  </si>
  <si>
    <t>1DaCabCCb77fed2</t>
  </si>
  <si>
    <t>Villa, Wagner and Brooks</t>
  </si>
  <si>
    <t>Madisonhaven</t>
  </si>
  <si>
    <t>269.102.1244</t>
  </si>
  <si>
    <t>kstout@atkins.com</t>
  </si>
  <si>
    <t>49c2e2b7aFdd0A7</t>
  </si>
  <si>
    <t>Brittanystad</t>
  </si>
  <si>
    <t>559.874.0611x19715</t>
  </si>
  <si>
    <t>lutzmathew@parks.info</t>
  </si>
  <si>
    <t>2E2248a23f853E5</t>
  </si>
  <si>
    <t>Andrews-Walker</t>
  </si>
  <si>
    <t>East Beverlyville</t>
  </si>
  <si>
    <t>348-505-3775x2174</t>
  </si>
  <si>
    <t>renee50@villarreal.com</t>
  </si>
  <si>
    <t>b9bb9B0f559A5F9</t>
  </si>
  <si>
    <t>Novak, Park and Schmidt</t>
  </si>
  <si>
    <t>Port Tristanshire</t>
  </si>
  <si>
    <t>001-794-722-8276x543</t>
  </si>
  <si>
    <t>whitakerpatrick@esparza-nielsen.org</t>
  </si>
  <si>
    <t>7adF8Fcda0c179A</t>
  </si>
  <si>
    <t>Brown-Forbes</t>
  </si>
  <si>
    <t>Port Sergio</t>
  </si>
  <si>
    <t>+1-311-219-7762x574</t>
  </si>
  <si>
    <t>jeff48@grimes-richmond.com</t>
  </si>
  <si>
    <t>44e4d6d857c3caA</t>
  </si>
  <si>
    <t>Patrick-Richards</t>
  </si>
  <si>
    <t>Spenceborough</t>
  </si>
  <si>
    <t>001-151-625-3891x151</t>
  </si>
  <si>
    <t>claytonortiz@brandt.info</t>
  </si>
  <si>
    <t>f826accf8E21ceC</t>
  </si>
  <si>
    <t>Kaiser Inc</t>
  </si>
  <si>
    <t>883-358-5193</t>
  </si>
  <si>
    <t>noah80@mora.com</t>
  </si>
  <si>
    <t>E17d7e2d2950901</t>
  </si>
  <si>
    <t>Wallace, Mccarthy and Mills</t>
  </si>
  <si>
    <t>Hollyville</t>
  </si>
  <si>
    <t>439.116.4201x12871</t>
  </si>
  <si>
    <t>pennyjoyce@mendez.com</t>
  </si>
  <si>
    <t>f3A9a37bD8A7AFA</t>
  </si>
  <si>
    <t>Blair, Burch and Yates</t>
  </si>
  <si>
    <t>Samanthaburgh</t>
  </si>
  <si>
    <t>534-563-8895x05052</t>
  </si>
  <si>
    <t>alec12@mcneil.com</t>
  </si>
  <si>
    <t>f4aEDeEa3B0FC0e</t>
  </si>
  <si>
    <t>Molina Group</t>
  </si>
  <si>
    <t>Port Dale</t>
  </si>
  <si>
    <t>(941)753-1648</t>
  </si>
  <si>
    <t>zunigamax@mills.com</t>
  </si>
  <si>
    <t>bB0f0f4704Ea57D</t>
  </si>
  <si>
    <t>Higgins-Colon</t>
  </si>
  <si>
    <t>Port Peggyton</t>
  </si>
  <si>
    <t>allisonlogan@holmes.com</t>
  </si>
  <si>
    <t>5e1BfCaCd64e67E</t>
  </si>
  <si>
    <t>Carson-Hendrix</t>
  </si>
  <si>
    <t>New Cliffordland</t>
  </si>
  <si>
    <t>(139)831-4544x0353</t>
  </si>
  <si>
    <t>sharon30@hanna-proctor.com</t>
  </si>
  <si>
    <t>7aFA295F1B9aad7</t>
  </si>
  <si>
    <t>Cameron, Velazquez and Jacobson</t>
  </si>
  <si>
    <t>South Sheenaport</t>
  </si>
  <si>
    <t>917-163-8335</t>
  </si>
  <si>
    <t>makaylareilly@bray.com</t>
  </si>
  <si>
    <t>f866CB2f1689D6d</t>
  </si>
  <si>
    <t>Blankenship LLC</t>
  </si>
  <si>
    <t>Mayfort</t>
  </si>
  <si>
    <t>+1-807-462-8951x3379</t>
  </si>
  <si>
    <t>mercerperry@hull-frederick.com</t>
  </si>
  <si>
    <t>6e5c9338F2fbBE9</t>
  </si>
  <si>
    <t>Lake Tammy</t>
  </si>
  <si>
    <t>531-309-6548x340</t>
  </si>
  <si>
    <t>nathanarnold@pratt-spencer.com</t>
  </si>
  <si>
    <t>9E81676DFBaa5AD</t>
  </si>
  <si>
    <t>Green, Mcclure and Marks</t>
  </si>
  <si>
    <t>Haaston</t>
  </si>
  <si>
    <t>507-093-5248</t>
  </si>
  <si>
    <t>gregoryjay@castaneda.com</t>
  </si>
  <si>
    <t>Cddb4CBde91Ac5f</t>
  </si>
  <si>
    <t>Boyd-Mcfarland</t>
  </si>
  <si>
    <t>Stephenmouth</t>
  </si>
  <si>
    <t>(614)404-7911x161</t>
  </si>
  <si>
    <t>nealrachael@cooper.com</t>
  </si>
  <si>
    <t>25dE1d52da9e978</t>
  </si>
  <si>
    <t>Soniatown</t>
  </si>
  <si>
    <t>001-915-986-6964x2783</t>
  </si>
  <si>
    <t>qdougherty@galloway.com</t>
  </si>
  <si>
    <t>A6f77F0De5a6cCB</t>
  </si>
  <si>
    <t>Massey and Sons</t>
  </si>
  <si>
    <t>West Becky</t>
  </si>
  <si>
    <t>(912)501-4734</t>
  </si>
  <si>
    <t>audrey61@harper-salinas.biz</t>
  </si>
  <si>
    <t>DccfB536C1edb1a</t>
  </si>
  <si>
    <t>Hughes-Ingram</t>
  </si>
  <si>
    <t>Lindaville</t>
  </si>
  <si>
    <t>+1-848-865-7480x4017</t>
  </si>
  <si>
    <t>pritter@campos-dean.com</t>
  </si>
  <si>
    <t>0f22C38d2F9AeD8</t>
  </si>
  <si>
    <t>edeleon@velez-steele.org</t>
  </si>
  <si>
    <t>482f1a8fdCbAA58</t>
  </si>
  <si>
    <t>Conrad Ltd</t>
  </si>
  <si>
    <t>Philipstad</t>
  </si>
  <si>
    <t>(479)448-1861</t>
  </si>
  <si>
    <t>frazierdenise@branch.info</t>
  </si>
  <si>
    <t>763d9dc4878e1e9</t>
  </si>
  <si>
    <t>Larsenfort</t>
  </si>
  <si>
    <t>346-454-1116</t>
  </si>
  <si>
    <t>kimberly89@benton-chandler.net</t>
  </si>
  <si>
    <t>4dde8bc4BF7f0d0</t>
  </si>
  <si>
    <t>Morrison-Mcdowell</t>
  </si>
  <si>
    <t>Webbton</t>
  </si>
  <si>
    <t>001-837-155-6953x8908</t>
  </si>
  <si>
    <t>fgarner@acevedo-hines.com</t>
  </si>
  <si>
    <t>137Bd9E1Ad1c174</t>
  </si>
  <si>
    <t>Allen and Sons</t>
  </si>
  <si>
    <t>Port Terrence</t>
  </si>
  <si>
    <t>(405)030-2982</t>
  </si>
  <si>
    <t>robertenglish@bean.com</t>
  </si>
  <si>
    <t>AdEcDd6acA36F8a</t>
  </si>
  <si>
    <t>Sawyer, Vazquez and Woodard</t>
  </si>
  <si>
    <t>Port Michaelfort</t>
  </si>
  <si>
    <t>417.452.6495</t>
  </si>
  <si>
    <t>candace92@benjamin-combs.com</t>
  </si>
  <si>
    <t>BB9FaB97933D3FE</t>
  </si>
  <si>
    <t>847.868.3556x6249</t>
  </si>
  <si>
    <t>jane38@patel.org</t>
  </si>
  <si>
    <t>Eb1DCE0f0a92F4E</t>
  </si>
  <si>
    <t>Castaneda-Mcconnell</t>
  </si>
  <si>
    <t>Gilbertland</t>
  </si>
  <si>
    <t>dmoses@cowan-french.com</t>
  </si>
  <si>
    <t>DD80bF3EA8c49De</t>
  </si>
  <si>
    <t>Trevorberg</t>
  </si>
  <si>
    <t>001-502-264-9831x55541</t>
  </si>
  <si>
    <t>pollardhelen@moran.com</t>
  </si>
  <si>
    <t>28CeCdF5CF5bd8a</t>
  </si>
  <si>
    <t>Shannon, Perkins and Atkins</t>
  </si>
  <si>
    <t>North Ellenport</t>
  </si>
  <si>
    <t>001-878-538-5497x962</t>
  </si>
  <si>
    <t>fryesylvia@lucas.com</t>
  </si>
  <si>
    <t>DABb9bD3CE75FF3</t>
  </si>
  <si>
    <t>Mortonside</t>
  </si>
  <si>
    <t>434.173.9632x9161</t>
  </si>
  <si>
    <t>rfuller@torres.com</t>
  </si>
  <si>
    <t>3C9A07DC726AB57</t>
  </si>
  <si>
    <t>Mclaughlin-Waller</t>
  </si>
  <si>
    <t>East Maxwell</t>
  </si>
  <si>
    <t>+1-346-829-5392x612</t>
  </si>
  <si>
    <t>charlesjoan@burke-santos.org</t>
  </si>
  <si>
    <t>20A6c8bF97eB4CD</t>
  </si>
  <si>
    <t>Osborn-Estrada</t>
  </si>
  <si>
    <t>Goodmanton</t>
  </si>
  <si>
    <t>+1-330-136-7399x927</t>
  </si>
  <si>
    <t>joan27@dean-hall.com</t>
  </si>
  <si>
    <t>3Fa1C1c98cCC3bA</t>
  </si>
  <si>
    <t>Vaughn-Meza</t>
  </si>
  <si>
    <t>East Marciashire</t>
  </si>
  <si>
    <t>067-424-9888</t>
  </si>
  <si>
    <t>kellivasquez@buckley.org</t>
  </si>
  <si>
    <t>62B77bf0E7b00d5</t>
  </si>
  <si>
    <t>Thompson PLC</t>
  </si>
  <si>
    <t>Calvinbury</t>
  </si>
  <si>
    <t>001-006-957-0731x36382</t>
  </si>
  <si>
    <t>paige66@tyler.com</t>
  </si>
  <si>
    <t>Db2f1dD4D11363a</t>
  </si>
  <si>
    <t>Morales, Grant and Holder</t>
  </si>
  <si>
    <t>Dorseyview</t>
  </si>
  <si>
    <t>001-229-828-3310</t>
  </si>
  <si>
    <t>samanthalloyd@jenkins-mccarthy.info</t>
  </si>
  <si>
    <t>0b840987F99B954</t>
  </si>
  <si>
    <t>Martinez Group</t>
  </si>
  <si>
    <t>West Vanessa</t>
  </si>
  <si>
    <t>345.624.0903x801</t>
  </si>
  <si>
    <t>sarah48@brock.com</t>
  </si>
  <si>
    <t>2eD57cFCebf635B</t>
  </si>
  <si>
    <t>Norman-Dorsey</t>
  </si>
  <si>
    <t>Howardland</t>
  </si>
  <si>
    <t>(043)572-6548</t>
  </si>
  <si>
    <t>bailey74@obrien.biz</t>
  </si>
  <si>
    <t>B01Ef88C8c7ee1F</t>
  </si>
  <si>
    <t>Bonilla, Sampson and Wiggins</t>
  </si>
  <si>
    <t>Lake Haileymouth</t>
  </si>
  <si>
    <t>001-507-381-7959x264</t>
  </si>
  <si>
    <t>kaylee42@watkins-tran.com</t>
  </si>
  <si>
    <t>Cef5DEeBAfdAfC4</t>
  </si>
  <si>
    <t>Pacheco Ltd</t>
  </si>
  <si>
    <t>West Francisville</t>
  </si>
  <si>
    <t>196.421.1887x15959</t>
  </si>
  <si>
    <t>bmathis@dominguez.com</t>
  </si>
  <si>
    <t>9E9ce9d7ae1c53A</t>
  </si>
  <si>
    <t>Bryant Inc</t>
  </si>
  <si>
    <t>+1-796-732-5606x80353</t>
  </si>
  <si>
    <t>joycenolan@rivera-robertson.net</t>
  </si>
  <si>
    <t>ecB2192674da4Ce</t>
  </si>
  <si>
    <t>Melton, Pittman and Harmon</t>
  </si>
  <si>
    <t>Wallaceview</t>
  </si>
  <si>
    <t>001-102-847-1317</t>
  </si>
  <si>
    <t>gary73@chang.com</t>
  </si>
  <si>
    <t>8dEBbDba8BBaCCc</t>
  </si>
  <si>
    <t>Nixon-Fowler</t>
  </si>
  <si>
    <t>Diamondside</t>
  </si>
  <si>
    <t>001-224-891-4272</t>
  </si>
  <si>
    <t>akeller@ruiz.com</t>
  </si>
  <si>
    <t>ceEabAe50A0f63b</t>
  </si>
  <si>
    <t>Robles, Gentry and Barker</t>
  </si>
  <si>
    <t>962-837-9447x102</t>
  </si>
  <si>
    <t>jenniferbanks@floyd-frank.com</t>
  </si>
  <si>
    <t>b208cC8f3534DEf</t>
  </si>
  <si>
    <t>Olsen, Bolton and Lee</t>
  </si>
  <si>
    <t>Watersburgh</t>
  </si>
  <si>
    <t>184.492.7297</t>
  </si>
  <si>
    <t>santanajeff@chung.com</t>
  </si>
  <si>
    <t>AfCeAc9d8b0fAde</t>
  </si>
  <si>
    <t>May-Booth</t>
  </si>
  <si>
    <t>South Annette</t>
  </si>
  <si>
    <t>001-422-440-1309x6447</t>
  </si>
  <si>
    <t>farcher@horton-thompson.com</t>
  </si>
  <si>
    <t>a82EAeBa61Dbb20</t>
  </si>
  <si>
    <t>Nielsen, Valenzuela and Cantu</t>
  </si>
  <si>
    <t>North Kaylee</t>
  </si>
  <si>
    <t>450.693.1381x0938</t>
  </si>
  <si>
    <t>sanfordcameron@carter.net</t>
  </si>
  <si>
    <t>5fE4Fb23Ccee4BA</t>
  </si>
  <si>
    <t>Holden-Moody</t>
  </si>
  <si>
    <t>New Oliviaburgh</t>
  </si>
  <si>
    <t>145.373.0443</t>
  </si>
  <si>
    <t>wellsadrian@hatfield-hardy.biz</t>
  </si>
  <si>
    <t>D770CF66Dd94a4f</t>
  </si>
  <si>
    <t>Henry, Taylor and Walton</t>
  </si>
  <si>
    <t>South Ronald</t>
  </si>
  <si>
    <t>(586)462-2570</t>
  </si>
  <si>
    <t>morenostuart@schmitt.net</t>
  </si>
  <si>
    <t>ef700A2A68A0eD9</t>
  </si>
  <si>
    <t>Conrad-Greene</t>
  </si>
  <si>
    <t>Estradaberg</t>
  </si>
  <si>
    <t>gina37@dorsey.net</t>
  </si>
  <si>
    <t>2dcAAA283976E4E</t>
  </si>
  <si>
    <t>Evans-Burch</t>
  </si>
  <si>
    <t>Gavinton</t>
  </si>
  <si>
    <t>(730)000-0475x640</t>
  </si>
  <si>
    <t>shortkirsten@bowman.com</t>
  </si>
  <si>
    <t>9de337CBe408A2C</t>
  </si>
  <si>
    <t>Terry-Molina</t>
  </si>
  <si>
    <t>Gentryville</t>
  </si>
  <si>
    <t>+1-380-036-2068x5048</t>
  </si>
  <si>
    <t>jose35@odom.biz</t>
  </si>
  <si>
    <t>c510965CCe7da88</t>
  </si>
  <si>
    <t>860-895-0481x842</t>
  </si>
  <si>
    <t>rmckinney@valencia.com</t>
  </si>
  <si>
    <t>0Df13a2dCeCF9CF</t>
  </si>
  <si>
    <t>Green, Cardenas and Mayo</t>
  </si>
  <si>
    <t>Moraburgh</t>
  </si>
  <si>
    <t>(551)640-3344</t>
  </si>
  <si>
    <t>stefaniegray@cowan.biz</t>
  </si>
  <si>
    <t>Aa6c730c2c53EcD</t>
  </si>
  <si>
    <t>Wiley LLC</t>
  </si>
  <si>
    <t>Santosberg</t>
  </si>
  <si>
    <t>235-644-9245</t>
  </si>
  <si>
    <t>nle@salazar-cabrera.info</t>
  </si>
  <si>
    <t>b8b7c05aADBBe83</t>
  </si>
  <si>
    <t>Lozano, Gentry and Wilcox</t>
  </si>
  <si>
    <t>Watkinsshire</t>
  </si>
  <si>
    <t>628-133-3749x95756</t>
  </si>
  <si>
    <t>sheenahanna@armstrong.info</t>
  </si>
  <si>
    <t>b8eb1eAd6Ebd3C9</t>
  </si>
  <si>
    <t>Baird, Harrison and Ho</t>
  </si>
  <si>
    <t>North Kiaraport</t>
  </si>
  <si>
    <t>280-125-7779x3363</t>
  </si>
  <si>
    <t>agriffin@long-madden.biz</t>
  </si>
  <si>
    <t>10Bb1fe5bEb88ec</t>
  </si>
  <si>
    <t>South Amyshire</t>
  </si>
  <si>
    <t>joelwright@huynh-carson.biz</t>
  </si>
  <si>
    <t>6E1E5db6e2E3E4A</t>
  </si>
  <si>
    <t>Winters-Conner</t>
  </si>
  <si>
    <t>Lake Alvin</t>
  </si>
  <si>
    <t>139-968-6203x9556</t>
  </si>
  <si>
    <t>caitlyndaniels@york-stark.info</t>
  </si>
  <si>
    <t>B15BB5D1225eFFE</t>
  </si>
  <si>
    <t>Krueger, Sanders and Jefferson</t>
  </si>
  <si>
    <t>757-267-4926x34356</t>
  </si>
  <si>
    <t>sampsonvictor@hurley.org</t>
  </si>
  <si>
    <t>E6B5adea13D864B</t>
  </si>
  <si>
    <t>Barry Ltd</t>
  </si>
  <si>
    <t>Lake Larry</t>
  </si>
  <si>
    <t>alyssa07@miles.biz</t>
  </si>
  <si>
    <t>9fCAb51Caf9A4C7</t>
  </si>
  <si>
    <t>Allison, Farrell and Weaver</t>
  </si>
  <si>
    <t>Brettport</t>
  </si>
  <si>
    <t>+1-062-833-9170x77901</t>
  </si>
  <si>
    <t>zkidd@jacobson.com</t>
  </si>
  <si>
    <t>8c1BeeD30991021</t>
  </si>
  <si>
    <t>Hopkins Ltd</t>
  </si>
  <si>
    <t>East Adrienneside</t>
  </si>
  <si>
    <t>899.981.6473x857</t>
  </si>
  <si>
    <t>katherinejennings@mckay.net</t>
  </si>
  <si>
    <t>3ca44F6ddEb4183</t>
  </si>
  <si>
    <t>Delacruz-Becker</t>
  </si>
  <si>
    <t>215.888.4990</t>
  </si>
  <si>
    <t>laurenholder@fischer-beard.net</t>
  </si>
  <si>
    <t>24fE6fdAA8DcF5a</t>
  </si>
  <si>
    <t>Fuller-Farmer</t>
  </si>
  <si>
    <t>613-371-4571</t>
  </si>
  <si>
    <t>dpark@lin.com</t>
  </si>
  <si>
    <t>ddF2f1BdE2FA583</t>
  </si>
  <si>
    <t>Paul-Cantu</t>
  </si>
  <si>
    <t>Lake Rileyshire</t>
  </si>
  <si>
    <t>(281)531-6595x95730</t>
  </si>
  <si>
    <t>gavin23@mora.info</t>
  </si>
  <si>
    <t>b1477A9cfbc031A</t>
  </si>
  <si>
    <t>Gilbert PLC</t>
  </si>
  <si>
    <t>Atkinsonfurt</t>
  </si>
  <si>
    <t>debbiebaldwin@james.com</t>
  </si>
  <si>
    <t>15B07b57eca7dcf</t>
  </si>
  <si>
    <t>Wheeler-Sampson</t>
  </si>
  <si>
    <t>(327)939-7358x324</t>
  </si>
  <si>
    <t>gravesariel@white.com</t>
  </si>
  <si>
    <t>FB82DDa596361fC</t>
  </si>
  <si>
    <t>Janeburgh</t>
  </si>
  <si>
    <t>+1-253-684-3839x6032</t>
  </si>
  <si>
    <t>itownsend@terry-case.org</t>
  </si>
  <si>
    <t>e32faAAb95D8DCF</t>
  </si>
  <si>
    <t>Mercer Group</t>
  </si>
  <si>
    <t>South Danielle</t>
  </si>
  <si>
    <t>(176)133-4155x380</t>
  </si>
  <si>
    <t>jerrycrane@ochoa-holmes.com</t>
  </si>
  <si>
    <t>Fd9CafEc035bCfB</t>
  </si>
  <si>
    <t>Randall Group</t>
  </si>
  <si>
    <t>Bonillabury</t>
  </si>
  <si>
    <t>umeza@ryan.org</t>
  </si>
  <si>
    <t>40edeA3A08EdfaD</t>
  </si>
  <si>
    <t>Mccann Ltd</t>
  </si>
  <si>
    <t>New Chelseyberg</t>
  </si>
  <si>
    <t>(503)194-2318</t>
  </si>
  <si>
    <t>ethan02@gould-kerr.com</t>
  </si>
  <si>
    <t>c1570AC8DB978bA</t>
  </si>
  <si>
    <t>Hamilton Ltd</t>
  </si>
  <si>
    <t>South Ernest</t>
  </si>
  <si>
    <t>893-049-1626</t>
  </si>
  <si>
    <t>dennismitchell@williamson.com</t>
  </si>
  <si>
    <t>fAc9CfAc327d9b8</t>
  </si>
  <si>
    <t>Mora LLC</t>
  </si>
  <si>
    <t>North Isabellabury</t>
  </si>
  <si>
    <t>001-528-077-0999x699</t>
  </si>
  <si>
    <t>cameron90@barrett.biz</t>
  </si>
  <si>
    <t>FD23C7d8ebcaa72</t>
  </si>
  <si>
    <t>Cantrell, Diaz and Bean</t>
  </si>
  <si>
    <t>New Latoyaport</t>
  </si>
  <si>
    <t>(342)816-1647x21260</t>
  </si>
  <si>
    <t>juliegraham@lowery.biz</t>
  </si>
  <si>
    <t>aC3d6e0FE026091</t>
  </si>
  <si>
    <t>Shea-Branch</t>
  </si>
  <si>
    <t>412-928-1618x1283</t>
  </si>
  <si>
    <t>chelsey22@lane-weiss.com</t>
  </si>
  <si>
    <t>7335A7a9c34cFcA</t>
  </si>
  <si>
    <t>Randolph, Mcneil and Glenn</t>
  </si>
  <si>
    <t>margaret56@green.com</t>
  </si>
  <si>
    <t>B2d59e89ECaaFdd</t>
  </si>
  <si>
    <t>Sheppard-Good</t>
  </si>
  <si>
    <t>001-157-929-9492x566</t>
  </si>
  <si>
    <t>tami39@york.com</t>
  </si>
  <si>
    <t>d83Aaee229805fe</t>
  </si>
  <si>
    <t>Hodges Inc</t>
  </si>
  <si>
    <t>Annashire</t>
  </si>
  <si>
    <t>+1-378-820-4257x621</t>
  </si>
  <si>
    <t>megan26@avila.com</t>
  </si>
  <si>
    <t>7adF9D07F89e83c</t>
  </si>
  <si>
    <t>Robertson PLC</t>
  </si>
  <si>
    <t>Jesuston</t>
  </si>
  <si>
    <t>020.125.0145x234</t>
  </si>
  <si>
    <t>candice06@davenport.org</t>
  </si>
  <si>
    <t>6FE085Fa4358e72</t>
  </si>
  <si>
    <t>Fuentes PLC</t>
  </si>
  <si>
    <t>Marissaland</t>
  </si>
  <si>
    <t>687-929-6903</t>
  </si>
  <si>
    <t>avilachris@blanchard-parrish.com</t>
  </si>
  <si>
    <t>8EbDD447714eeaE</t>
  </si>
  <si>
    <t>Ellison, Huynh and Lewis</t>
  </si>
  <si>
    <t>Lindseyshire</t>
  </si>
  <si>
    <t>187.436.5853x81783</t>
  </si>
  <si>
    <t>jennyrosario@greene.info</t>
  </si>
  <si>
    <t>22Db27d1A4622fB</t>
  </si>
  <si>
    <t>Nunez, Pugh and Travis</t>
  </si>
  <si>
    <t>Rivasmouth</t>
  </si>
  <si>
    <t>072.396.7117x201</t>
  </si>
  <si>
    <t>gregorymyers@odonnell-bryan.biz</t>
  </si>
  <si>
    <t>79E1D633C6B2FA5</t>
  </si>
  <si>
    <t>Henry-Singh</t>
  </si>
  <si>
    <t>Lake Zachary</t>
  </si>
  <si>
    <t>333.439.7645</t>
  </si>
  <si>
    <t>kristopherbass@greer.com</t>
  </si>
  <si>
    <t>bbd78A7A97de8fa</t>
  </si>
  <si>
    <t>Moon-Henson</t>
  </si>
  <si>
    <t>Spencermouth</t>
  </si>
  <si>
    <t>archerbetty@parrish.net</t>
  </si>
  <si>
    <t>DBada96b18B3f8b</t>
  </si>
  <si>
    <t>Melton-Moody</t>
  </si>
  <si>
    <t>South Ryanstad</t>
  </si>
  <si>
    <t>362.834.1012</t>
  </si>
  <si>
    <t>petersroger@henry.info</t>
  </si>
  <si>
    <t>7805fEeb3BdCBE6</t>
  </si>
  <si>
    <t>Woodward Ltd</t>
  </si>
  <si>
    <t>Bradleyburgh</t>
  </si>
  <si>
    <t>820-962-3195x474</t>
  </si>
  <si>
    <t>joneskathleen@christian.com</t>
  </si>
  <si>
    <t>CcC907c6eCC1D67</t>
  </si>
  <si>
    <t>Lawrence, Frye and Bradshaw</t>
  </si>
  <si>
    <t>+1-522-587-2128x0374</t>
  </si>
  <si>
    <t>cody10@flores-kelly.com</t>
  </si>
  <si>
    <t>1ceFcEe12eE70aD</t>
  </si>
  <si>
    <t>West Kentport</t>
  </si>
  <si>
    <t>212.850.2372x20406</t>
  </si>
  <si>
    <t>ariastara@cherry.com</t>
  </si>
  <si>
    <t>1e7A405d94b47Cc</t>
  </si>
  <si>
    <t>Stewart, Ray and Oneal</t>
  </si>
  <si>
    <t>North Adriennefort</t>
  </si>
  <si>
    <t>921.627.0407x85103</t>
  </si>
  <si>
    <t>hmcknight@bruce.info</t>
  </si>
  <si>
    <t>e5Ff41DbEc135ad</t>
  </si>
  <si>
    <t>Rose Group</t>
  </si>
  <si>
    <t>Larsenhaven</t>
  </si>
  <si>
    <t>mclark@stanley-nelson.biz</t>
  </si>
  <si>
    <t>BC9C5A7def88f2a</t>
  </si>
  <si>
    <t>Buchanan, Riggs and Bates</t>
  </si>
  <si>
    <t>Annport</t>
  </si>
  <si>
    <t>763.802.1279</t>
  </si>
  <si>
    <t>sheryl81@stevenson.net</t>
  </si>
  <si>
    <t>F3c2E953DCDAfd2</t>
  </si>
  <si>
    <t>Gould-Cruz</t>
  </si>
  <si>
    <t>Schneiderburgh</t>
  </si>
  <si>
    <t>+1-631-121-7738x0191</t>
  </si>
  <si>
    <t>connor67@mcintyre.biz</t>
  </si>
  <si>
    <t>9B24B9Df0B8c395</t>
  </si>
  <si>
    <t>Ward-Peck</t>
  </si>
  <si>
    <t>(844)843-1846x6382</t>
  </si>
  <si>
    <t>juanbarajas@decker.org</t>
  </si>
  <si>
    <t>C4BA7bcACe4A939</t>
  </si>
  <si>
    <t>Bass LLC</t>
  </si>
  <si>
    <t>South Robinburgh</t>
  </si>
  <si>
    <t>475.542.9046</t>
  </si>
  <si>
    <t>adrian90@williams.com</t>
  </si>
  <si>
    <t>1Cebed4aFC905FF</t>
  </si>
  <si>
    <t>Mendez, Clements and Proctor</t>
  </si>
  <si>
    <t>Lake Chloeberg</t>
  </si>
  <si>
    <t>964-990-7531x2044</t>
  </si>
  <si>
    <t>oblackburn@ferrell-wall.com</t>
  </si>
  <si>
    <t>7C8b54b0bEC3A0d</t>
  </si>
  <si>
    <t>Davis Inc</t>
  </si>
  <si>
    <t>New Gracefort</t>
  </si>
  <si>
    <t>005.358.5484</t>
  </si>
  <si>
    <t>wulatasha@dodson-ingram.com</t>
  </si>
  <si>
    <t>eCEE08Fb05B4BBE</t>
  </si>
  <si>
    <t>001-448-418-6568x822</t>
  </si>
  <si>
    <t>davidmcdowell@wheeler-burgess.org</t>
  </si>
  <si>
    <t>8a5C36aBc71ace2</t>
  </si>
  <si>
    <t>Meyerfort</t>
  </si>
  <si>
    <t>610.315.0468x7719</t>
  </si>
  <si>
    <t>rreilly@ponce.info</t>
  </si>
  <si>
    <t>df9e60a1F833b8c</t>
  </si>
  <si>
    <t>Espinoza and Sons</t>
  </si>
  <si>
    <t>243.169.1647</t>
  </si>
  <si>
    <t>dennis24@morris-black.com</t>
  </si>
  <si>
    <t>8f5f473c94ac6b9</t>
  </si>
  <si>
    <t>Merritt, Maldonado and Haas</t>
  </si>
  <si>
    <t>637-809-0621x97089</t>
  </si>
  <si>
    <t>gbutler@kennedy-cook.com</t>
  </si>
  <si>
    <t>D1dF418922b1bFe</t>
  </si>
  <si>
    <t>Caldwell, Weber and Brown</t>
  </si>
  <si>
    <t>West Cassidy</t>
  </si>
  <si>
    <t>(693)451-1078x6833</t>
  </si>
  <si>
    <t>william93@walls.com</t>
  </si>
  <si>
    <t>3BbF8F60ffD27fB</t>
  </si>
  <si>
    <t>Coleman-Blackburn</t>
  </si>
  <si>
    <t>West Marilynview</t>
  </si>
  <si>
    <t>926.006.7581x92361</t>
  </si>
  <si>
    <t>combstamara@wilkinson.biz</t>
  </si>
  <si>
    <t>A53CAeFdc9B8DdC</t>
  </si>
  <si>
    <t>Heath, Pope and Todd</t>
  </si>
  <si>
    <t>Evelynborough</t>
  </si>
  <si>
    <t>565.732.9748x94385</t>
  </si>
  <si>
    <t>gzimmerman@cunningham-bautista.com</t>
  </si>
  <si>
    <t>D80dbC9344A851E</t>
  </si>
  <si>
    <t>Spence-Marsh</t>
  </si>
  <si>
    <t>(932)737-0805x91625</t>
  </si>
  <si>
    <t>acarroll@moreno.net</t>
  </si>
  <si>
    <t>6DF7bb3e9a4ba9B</t>
  </si>
  <si>
    <t>Conway-Maynard</t>
  </si>
  <si>
    <t>East Molly</t>
  </si>
  <si>
    <t>+1-836-629-6510x5535</t>
  </si>
  <si>
    <t>lukeroach@cortez.biz</t>
  </si>
  <si>
    <t>497A81a8Bc137FF</t>
  </si>
  <si>
    <t>Goodman-Osborne</t>
  </si>
  <si>
    <t>Lawsonmouth</t>
  </si>
  <si>
    <t>cody23@robinson-mooney.com</t>
  </si>
  <si>
    <t>0B5b43F7a9C25EC</t>
  </si>
  <si>
    <t>Mayo LLC</t>
  </si>
  <si>
    <t>Nguyenmouth</t>
  </si>
  <si>
    <t>(875)367-3648x2498</t>
  </si>
  <si>
    <t>pkeller@jimenez-becker.com</t>
  </si>
  <si>
    <t>d4FdDfcC7c8DA05</t>
  </si>
  <si>
    <t>Ferguson, Crosby and Collins</t>
  </si>
  <si>
    <t>gordonjade@gilmore-dougherty.org</t>
  </si>
  <si>
    <t>7C3f86AE2cE64E2</t>
  </si>
  <si>
    <t>Rangel Inc</t>
  </si>
  <si>
    <t>cbrandt@copeland.org</t>
  </si>
  <si>
    <t>992a6025D53cec3</t>
  </si>
  <si>
    <t>Norris Group</t>
  </si>
  <si>
    <t>West Austinmouth</t>
  </si>
  <si>
    <t>(214)022-9004</t>
  </si>
  <si>
    <t>katiehawkins@henson.com</t>
  </si>
  <si>
    <t>2BC658cB6F0bad7</t>
  </si>
  <si>
    <t>Grant Ltd</t>
  </si>
  <si>
    <t>South Miranda</t>
  </si>
  <si>
    <t>190-501-1172x868</t>
  </si>
  <si>
    <t>robersonhelen@campbell-zhang.biz</t>
  </si>
  <si>
    <t>7B0CCfAbfC9f2AE</t>
  </si>
  <si>
    <t>Mcfarland, Mitchell and Yoder</t>
  </si>
  <si>
    <t>North Terranceside</t>
  </si>
  <si>
    <t>001-231-095-0722</t>
  </si>
  <si>
    <t>dustin31@herrera-avila.com</t>
  </si>
  <si>
    <t>ea4F7CFc260e1E8</t>
  </si>
  <si>
    <t>Whitneychester</t>
  </si>
  <si>
    <t>001-769-675-1733</t>
  </si>
  <si>
    <t>sarawyatt@lawrence-stone.com</t>
  </si>
  <si>
    <t>Cd6e22F50BEFe36</t>
  </si>
  <si>
    <t>Patel, Martin and Hess</t>
  </si>
  <si>
    <t>Kristopherchester</t>
  </si>
  <si>
    <t>001-270-665-7663x61315</t>
  </si>
  <si>
    <t>pgalloway@santos.com</t>
  </si>
  <si>
    <t>4EFE38C99e5bb4c</t>
  </si>
  <si>
    <t>Choi LLC</t>
  </si>
  <si>
    <t>East Gavin</t>
  </si>
  <si>
    <t>045-383-2507x8676</t>
  </si>
  <si>
    <t>frycaroline@conrad.org</t>
  </si>
  <si>
    <t>d5BC7c20eDDfE31</t>
  </si>
  <si>
    <t>Proctor, Cuevas and Avila</t>
  </si>
  <si>
    <t>Schroederport</t>
  </si>
  <si>
    <t>theresarivera@hunt-doyle.biz</t>
  </si>
  <si>
    <t>ECaf5CD6fAe10c9</t>
  </si>
  <si>
    <t>Pollard-Charles</t>
  </si>
  <si>
    <t>999-815-5834x6421</t>
  </si>
  <si>
    <t>alan18@scott-villanueva.com</t>
  </si>
  <si>
    <t>dEC3fafcC3fC2D7</t>
  </si>
  <si>
    <t>Bauer, Castillo and Moss</t>
  </si>
  <si>
    <t>South Darlene</t>
  </si>
  <si>
    <t>544-619-7554x894</t>
  </si>
  <si>
    <t>tammieschwartz@snyder.com</t>
  </si>
  <si>
    <t>9ad6dAD4BEbBe83</t>
  </si>
  <si>
    <t>Pena-Werner</t>
  </si>
  <si>
    <t>Booneberg</t>
  </si>
  <si>
    <t>087.119.7767x504</t>
  </si>
  <si>
    <t>barberdakota@proctor-morton.info</t>
  </si>
  <si>
    <t>Ba834EbDCd37b69</t>
  </si>
  <si>
    <t>Dean, Burgess and Jennings</t>
  </si>
  <si>
    <t>Lake Ariel</t>
  </si>
  <si>
    <t>964.994.0939</t>
  </si>
  <si>
    <t>mccalltasha@kelly.org</t>
  </si>
  <si>
    <t>E7886346d75E91a</t>
  </si>
  <si>
    <t>Dodson Ltd</t>
  </si>
  <si>
    <t>989.895.4422x33145</t>
  </si>
  <si>
    <t>jeremiah66@boyer.com</t>
  </si>
  <si>
    <t>782d74151FAAFFe</t>
  </si>
  <si>
    <t>Kelseyfort</t>
  </si>
  <si>
    <t>553-542-2406x8627</t>
  </si>
  <si>
    <t>gentrysteve@haynes.info</t>
  </si>
  <si>
    <t>E2ccCe0b3fbCBfd</t>
  </si>
  <si>
    <t>Khan, Henson and Hester</t>
  </si>
  <si>
    <t>415.548.2919</t>
  </si>
  <si>
    <t>rebeccaatkinson@mcclure.com</t>
  </si>
  <si>
    <t>D1231a634aa6870</t>
  </si>
  <si>
    <t>Mcconnell-Kaufman</t>
  </si>
  <si>
    <t>Lydiamouth</t>
  </si>
  <si>
    <t>(479)671-4122</t>
  </si>
  <si>
    <t>bill58@salas.com</t>
  </si>
  <si>
    <t>9d6E195c5eCA03c</t>
  </si>
  <si>
    <t>Adams-Burch</t>
  </si>
  <si>
    <t>199.320.8648</t>
  </si>
  <si>
    <t>denniskayla@cross.info</t>
  </si>
  <si>
    <t>1beD5BFC5C034D5</t>
  </si>
  <si>
    <t>Day, Massey and Dyer</t>
  </si>
  <si>
    <t>Port Alejandrahaven</t>
  </si>
  <si>
    <t>idavis@sheppard.net</t>
  </si>
  <si>
    <t>89744aE79Fdc9f4</t>
  </si>
  <si>
    <t>Goodwin, Skinner and Robles</t>
  </si>
  <si>
    <t>(715)368-0827x8908</t>
  </si>
  <si>
    <t>gillandre@franklin-sosa.com</t>
  </si>
  <si>
    <t>6719c486C8651e3</t>
  </si>
  <si>
    <t>beverlyhale@weaver.biz</t>
  </si>
  <si>
    <t>eDdcfb47aa0d87E</t>
  </si>
  <si>
    <t>+1-574-527-4896x23045</t>
  </si>
  <si>
    <t>rothjason@sims-ashley.com</t>
  </si>
  <si>
    <t>4BE405dd3e86190</t>
  </si>
  <si>
    <t>West Alisonshire</t>
  </si>
  <si>
    <t>+1-502-345-1674x258</t>
  </si>
  <si>
    <t>conleyricardo@santos.com</t>
  </si>
  <si>
    <t>91Bd624Ea6Dd56D</t>
  </si>
  <si>
    <t>001-623-107-8577</t>
  </si>
  <si>
    <t>brandonweaver@hendricks.com</t>
  </si>
  <si>
    <t>7eE45FfefF86E9D</t>
  </si>
  <si>
    <t>Stephens-Lucero</t>
  </si>
  <si>
    <t>South Lisaberg</t>
  </si>
  <si>
    <t>739-670-4073x6755</t>
  </si>
  <si>
    <t>rochaselena@shaw.biz</t>
  </si>
  <si>
    <t>b0fd5F30cf65A2c</t>
  </si>
  <si>
    <t>Ryan-Morton</t>
  </si>
  <si>
    <t>South Robinside</t>
  </si>
  <si>
    <t>+1-975-516-3824x6205</t>
  </si>
  <si>
    <t>jcisneros@marquez-herring.org</t>
  </si>
  <si>
    <t>B9F2dccF350b831</t>
  </si>
  <si>
    <t>Farrell, Guerrero and Mckay</t>
  </si>
  <si>
    <t>East Guy</t>
  </si>
  <si>
    <t>pattycamacho@white.org</t>
  </si>
  <si>
    <t>f9dA5d03aAbCAEE</t>
  </si>
  <si>
    <t>Roth-Miles</t>
  </si>
  <si>
    <t>Gallowaybury</t>
  </si>
  <si>
    <t>417-164-9184</t>
  </si>
  <si>
    <t>hannahbell@simmons.com</t>
  </si>
  <si>
    <t>388eBDdDC8E6b18</t>
  </si>
  <si>
    <t>Andrade-Ware</t>
  </si>
  <si>
    <t>Gordonbury</t>
  </si>
  <si>
    <t>670.266.7549x1617</t>
  </si>
  <si>
    <t>cantrellkirsten@sanford.com</t>
  </si>
  <si>
    <t>97DE4aDEeAE20ea</t>
  </si>
  <si>
    <t>Montes-Andrade</t>
  </si>
  <si>
    <t>815.611.0339x11358</t>
  </si>
  <si>
    <t>heidirosario@wise.com</t>
  </si>
  <si>
    <t>00bcE7218Abf9ae</t>
  </si>
  <si>
    <t>Gallegos-Grimes</t>
  </si>
  <si>
    <t>Arthurchester</t>
  </si>
  <si>
    <t>kristybarry@chaney.net</t>
  </si>
  <si>
    <t>FE1CD67ba32Adde</t>
  </si>
  <si>
    <t>Simon, Barton and Russell</t>
  </si>
  <si>
    <t>Dorischester</t>
  </si>
  <si>
    <t>(675)366-6873x092</t>
  </si>
  <si>
    <t>nathaniel57@byrd.com</t>
  </si>
  <si>
    <t>30fcCAFDea1fd6A</t>
  </si>
  <si>
    <t>Chandler, Hudson and Cervantes</t>
  </si>
  <si>
    <t>Annemouth</t>
  </si>
  <si>
    <t>(328)589-7380x170</t>
  </si>
  <si>
    <t>jcannon@moss.com</t>
  </si>
  <si>
    <t>6A35Cae8CAD7fad</t>
  </si>
  <si>
    <t>Stokes, Atkinson and Harris</t>
  </si>
  <si>
    <t>Kochfort</t>
  </si>
  <si>
    <t>301-357-6236x4052</t>
  </si>
  <si>
    <t>carlamcconnell@hubbard-rollins.org</t>
  </si>
  <si>
    <t>B6C4c4C8ad25D0E</t>
  </si>
  <si>
    <t>Jefferson-Macias</t>
  </si>
  <si>
    <t>Timothyville</t>
  </si>
  <si>
    <t>100.276.3866x37687</t>
  </si>
  <si>
    <t>adamssylvia@patterson.info</t>
  </si>
  <si>
    <t>f2E28322dFaBaA3</t>
  </si>
  <si>
    <t>Leblanc-Sloan</t>
  </si>
  <si>
    <t>Port Andre</t>
  </si>
  <si>
    <t>893.570.9880x57114</t>
  </si>
  <si>
    <t>iarnold@mcconnell.com</t>
  </si>
  <si>
    <t>7F7a08Ef2BbD6Da</t>
  </si>
  <si>
    <t>Lake Samuel</t>
  </si>
  <si>
    <t>001-905-182-6694x2108</t>
  </si>
  <si>
    <t>abrooks@bright.info</t>
  </si>
  <si>
    <t>06a1777505E1AC6</t>
  </si>
  <si>
    <t>Buchanan-Harvey</t>
  </si>
  <si>
    <t>Port Tracie</t>
  </si>
  <si>
    <t>847-365-0670x84225</t>
  </si>
  <si>
    <t>peggy97@cunningham-stephens.com</t>
  </si>
  <si>
    <t>Ca9D6fd16D9bBAD</t>
  </si>
  <si>
    <t>Powers-Randolph</t>
  </si>
  <si>
    <t>New Yvetteville</t>
  </si>
  <si>
    <t>clayaustin@herman-elliott.info</t>
  </si>
  <si>
    <t>aaDdB8bD9aEc74C</t>
  </si>
  <si>
    <t>Waller LLC</t>
  </si>
  <si>
    <t>New Howard</t>
  </si>
  <si>
    <t>697-936-5998</t>
  </si>
  <si>
    <t>michael05@gibbs-salazar.net</t>
  </si>
  <si>
    <t>a0df65cFec6dDC0</t>
  </si>
  <si>
    <t>Hancock-Mooney</t>
  </si>
  <si>
    <t>Port Kimberlyland</t>
  </si>
  <si>
    <t>184-460-7393</t>
  </si>
  <si>
    <t>rodneyclayton@zhang-lin.com</t>
  </si>
  <si>
    <t>5D30E97Ea3caaCb</t>
  </si>
  <si>
    <t>Villa, Fuller and Vang</t>
  </si>
  <si>
    <t>Parkchester</t>
  </si>
  <si>
    <t>001-626-318-3101x81681</t>
  </si>
  <si>
    <t>haydennancy@burch.com</t>
  </si>
  <si>
    <t>DFf951FF9Be6FCF</t>
  </si>
  <si>
    <t>Petersen, Wilkinson and Cooper</t>
  </si>
  <si>
    <t>dodsonashley@sheppard.org</t>
  </si>
  <si>
    <t>0eF0dF3F0B62dE4</t>
  </si>
  <si>
    <t>Daniels-Peck</t>
  </si>
  <si>
    <t>West Alicia</t>
  </si>
  <si>
    <t>(334)611-1130x347</t>
  </si>
  <si>
    <t>martinezjudy@hayes-trevino.info</t>
  </si>
  <si>
    <t>B44ec66f4D70d47</t>
  </si>
  <si>
    <t>Hunt-Stein</t>
  </si>
  <si>
    <t>Mccoymouth</t>
  </si>
  <si>
    <t>741.671.9809x6696</t>
  </si>
  <si>
    <t>dparker@hurley.com</t>
  </si>
  <si>
    <t>EBaE51934bb4CA6</t>
  </si>
  <si>
    <t>Hammond-Tyler</t>
  </si>
  <si>
    <t>New Lauriebury</t>
  </si>
  <si>
    <t>+1-811-037-6864x39265</t>
  </si>
  <si>
    <t>erika23@lowery-lowe.com</t>
  </si>
  <si>
    <t>dAAA0a0f13cDe0D</t>
  </si>
  <si>
    <t>Gentry-Newman</t>
  </si>
  <si>
    <t>Sherylbury</t>
  </si>
  <si>
    <t>+1-147-607-9032x64548</t>
  </si>
  <si>
    <t>timothycooke@harding-hood.biz</t>
  </si>
  <si>
    <t>49c236eaFFAcf5e</t>
  </si>
  <si>
    <t>Humphrey-Guerrero</t>
  </si>
  <si>
    <t>Gilesberg</t>
  </si>
  <si>
    <t>693.203.6658x185</t>
  </si>
  <si>
    <t>masseytricia@cannon.org</t>
  </si>
  <si>
    <t>7e41faBf8d48e20</t>
  </si>
  <si>
    <t>Haynes-Barker</t>
  </si>
  <si>
    <t>South Rodney</t>
  </si>
  <si>
    <t>436-199-0799x326</t>
  </si>
  <si>
    <t>ariel07@howell-velasquez.info</t>
  </si>
  <si>
    <t>511FcBcfaDB8AdD</t>
  </si>
  <si>
    <t>West Joycemouth</t>
  </si>
  <si>
    <t>199.670.5910x33065</t>
  </si>
  <si>
    <t>singletonjoyce@mccullough-farrell.com</t>
  </si>
  <si>
    <t>B5eE5EcF91B2B99</t>
  </si>
  <si>
    <t>Wu, Joseph and Brock</t>
  </si>
  <si>
    <t>Krauseberg</t>
  </si>
  <si>
    <t>(169)874-3455x69641</t>
  </si>
  <si>
    <t>carmenbates@larsen-maddox.info</t>
  </si>
  <si>
    <t>b33d8d8A8a0ba5B</t>
  </si>
  <si>
    <t>North Gabriellestad</t>
  </si>
  <si>
    <t>624.249.9946</t>
  </si>
  <si>
    <t>haleylloyd@skinner.info</t>
  </si>
  <si>
    <t>4940D8Fb9BcF5b8</t>
  </si>
  <si>
    <t>Mcbride-Douglas</t>
  </si>
  <si>
    <t>285-062-6048</t>
  </si>
  <si>
    <t>connor96@good.com</t>
  </si>
  <si>
    <t>15AA8Eba4CaB1AE</t>
  </si>
  <si>
    <t>Mckee-Pacheco</t>
  </si>
  <si>
    <t>Vazquezberg</t>
  </si>
  <si>
    <t>350.767.2813</t>
  </si>
  <si>
    <t>bschroeder@green-blake.com</t>
  </si>
  <si>
    <t>447ecD44de1ecCa</t>
  </si>
  <si>
    <t>Pearson-Gamble</t>
  </si>
  <si>
    <t>North Brandonshire</t>
  </si>
  <si>
    <t>436.140.6528x813</t>
  </si>
  <si>
    <t>frichard@lewis-grant.com</t>
  </si>
  <si>
    <t>696c6A3aDE5Cc08</t>
  </si>
  <si>
    <t>Weaver, Harrell and Hanna</t>
  </si>
  <si>
    <t>Sethfurt</t>
  </si>
  <si>
    <t>313-205-1196x6372</t>
  </si>
  <si>
    <t>ethanbush@waller-andersen.com</t>
  </si>
  <si>
    <t>e64c736Db4156be</t>
  </si>
  <si>
    <t>Vazquezmouth</t>
  </si>
  <si>
    <t>031-601-0409x721</t>
  </si>
  <si>
    <t>hdavid@guerra-fischer.net</t>
  </si>
  <si>
    <t>EDad5A372b4e6BB</t>
  </si>
  <si>
    <t>Benson, Wilcox and Hart</t>
  </si>
  <si>
    <t>blanchardmisty@ingram-murillo.com</t>
  </si>
  <si>
    <t>43a2dBEBB0Fb8D4</t>
  </si>
  <si>
    <t>Todd and Sons</t>
  </si>
  <si>
    <t>Lake Leonton</t>
  </si>
  <si>
    <t>820-174-7865x2484</t>
  </si>
  <si>
    <t>lidouglas@zuniga.info</t>
  </si>
  <si>
    <t>Cb91d3DDF9e3D5D</t>
  </si>
  <si>
    <t>West Heather</t>
  </si>
  <si>
    <t>(774)064-1646</t>
  </si>
  <si>
    <t>karenleach@rush.net</t>
  </si>
  <si>
    <t>448DF59C5bCCCEf</t>
  </si>
  <si>
    <t>Hardin, Joseph and Ali</t>
  </si>
  <si>
    <t>Maryshire</t>
  </si>
  <si>
    <t>(471)654-7244x616</t>
  </si>
  <si>
    <t>vzhang@schaefer-mathis.com</t>
  </si>
  <si>
    <t>249Fa5FBcaC04bf</t>
  </si>
  <si>
    <t>Payne-Dominguez</t>
  </si>
  <si>
    <t>West Brittany</t>
  </si>
  <si>
    <t>115.030.9033x603</t>
  </si>
  <si>
    <t>fritzbrady@evans-barajas.com</t>
  </si>
  <si>
    <t>ED25F417c1A3C1E</t>
  </si>
  <si>
    <t>Conrad and Sons</t>
  </si>
  <si>
    <t>568-426-5705x28805</t>
  </si>
  <si>
    <t>mariah87@mercado.net</t>
  </si>
  <si>
    <t>DcD27d3BAaef7Cd</t>
  </si>
  <si>
    <t>Valdez-Montoya</t>
  </si>
  <si>
    <t>Matthewfort</t>
  </si>
  <si>
    <t>(974)246-0654</t>
  </si>
  <si>
    <t>troy43@glenn.com</t>
  </si>
  <si>
    <t>B5E0fcb337d5ECf</t>
  </si>
  <si>
    <t>Singh-Hahn</t>
  </si>
  <si>
    <t>South Zacharyshire</t>
  </si>
  <si>
    <t>777-504-5008x6758</t>
  </si>
  <si>
    <t>emmagilbert@craig.info</t>
  </si>
  <si>
    <t>9302Ad77FB45d37</t>
  </si>
  <si>
    <t>Day Group</t>
  </si>
  <si>
    <t>Port Geneborough</t>
  </si>
  <si>
    <t>benjamin09@brennan.com</t>
  </si>
  <si>
    <t>412aa2AAb0fAAE1</t>
  </si>
  <si>
    <t>Jacobs, Carlson and Franklin</t>
  </si>
  <si>
    <t>East Kristinaland</t>
  </si>
  <si>
    <t>lawrence33@steele.com</t>
  </si>
  <si>
    <t>79DBcd5b753Ab65</t>
  </si>
  <si>
    <t>Holland-Bruce</t>
  </si>
  <si>
    <t>Rachelhaven</t>
  </si>
  <si>
    <t>027.793.1370x3799</t>
  </si>
  <si>
    <t>mhartman@holden.com</t>
  </si>
  <si>
    <t>5d53c5149eAE99B</t>
  </si>
  <si>
    <t>Phillips, Day and Odom</t>
  </si>
  <si>
    <t>Ninaport</t>
  </si>
  <si>
    <t>ykhan@mclaughlin.com</t>
  </si>
  <si>
    <t>aA9510Ed57523Aa</t>
  </si>
  <si>
    <t>Jarvis-Harvey</t>
  </si>
  <si>
    <t>North Lance</t>
  </si>
  <si>
    <t>faithrandall@randall-walsh.com</t>
  </si>
  <si>
    <t>2bB866DaeAb167f</t>
  </si>
  <si>
    <t>East Marchaven</t>
  </si>
  <si>
    <t>melanie03@zuniga.org</t>
  </si>
  <si>
    <t>5aFF39C200fDA4D</t>
  </si>
  <si>
    <t>Ibarra-Yu</t>
  </si>
  <si>
    <t>Medinafurt</t>
  </si>
  <si>
    <t>(808)074-0263x6365</t>
  </si>
  <si>
    <t>jeanmoreno@lang-murillo.com</t>
  </si>
  <si>
    <t>Fde2Ac280b148BD</t>
  </si>
  <si>
    <t>Gomez LLC</t>
  </si>
  <si>
    <t>Deniseburgh</t>
  </si>
  <si>
    <t>+1-406-193-7024x68516</t>
  </si>
  <si>
    <t>elaine43@barber.biz</t>
  </si>
  <si>
    <t>A3cCFd318b1daDf</t>
  </si>
  <si>
    <t>Pearson, Woodard and Fitzpatrick</t>
  </si>
  <si>
    <t>Port Faithstad</t>
  </si>
  <si>
    <t>(174)183-3720</t>
  </si>
  <si>
    <t>emccann@walton.biz</t>
  </si>
  <si>
    <t>1c9a684A7f5e2D6</t>
  </si>
  <si>
    <t>Spencer-Patel</t>
  </si>
  <si>
    <t>Lake Mandyborough</t>
  </si>
  <si>
    <t>844-598-5717x4568</t>
  </si>
  <si>
    <t>angela93@ibarra.com</t>
  </si>
  <si>
    <t>9Fd7aA5fB6cDeD4</t>
  </si>
  <si>
    <t>Lindsey, Wright and Powell</t>
  </si>
  <si>
    <t>001-960-484-1870x34001</t>
  </si>
  <si>
    <t>yucharlotte@hanson.net</t>
  </si>
  <si>
    <t>72af2DDe290d2F6</t>
  </si>
  <si>
    <t>Robbins-Stout</t>
  </si>
  <si>
    <t>333-757-1777</t>
  </si>
  <si>
    <t>jlogan@francis-salas.info</t>
  </si>
  <si>
    <t>3f8f26799a8aA42</t>
  </si>
  <si>
    <t>Tylerland</t>
  </si>
  <si>
    <t>wooddarlene@stout.com</t>
  </si>
  <si>
    <t>538A6933Eb83A12</t>
  </si>
  <si>
    <t>North Emma</t>
  </si>
  <si>
    <t>468-514-6261x3965</t>
  </si>
  <si>
    <t>savannah02@duran.com</t>
  </si>
  <si>
    <t>c04F56B52D4CFB2</t>
  </si>
  <si>
    <t>West Meagan</t>
  </si>
  <si>
    <t>(839)696-4426x274</t>
  </si>
  <si>
    <t>iprice@bauer.net</t>
  </si>
  <si>
    <t>23af8033Ea28CF8</t>
  </si>
  <si>
    <t>Sexton Group</t>
  </si>
  <si>
    <t>304-509-9946</t>
  </si>
  <si>
    <t>vickiefranco@calhoun.info</t>
  </si>
  <si>
    <t>BECFDf0ed8C2e16</t>
  </si>
  <si>
    <t>Bowen, Pena and Harper</t>
  </si>
  <si>
    <t>Sharpburgh</t>
  </si>
  <si>
    <t>503.985.6193x3266</t>
  </si>
  <si>
    <t>cowankatrina@webster-jensen.com</t>
  </si>
  <si>
    <t>fadda3B80C5FcED</t>
  </si>
  <si>
    <t>Miranda-Woodward</t>
  </si>
  <si>
    <t>West Diana</t>
  </si>
  <si>
    <t>372.854.3829</t>
  </si>
  <si>
    <t>rlivingston@mendoza-lindsey.com</t>
  </si>
  <si>
    <t>3AB3f26EeD1C3CC</t>
  </si>
  <si>
    <t>Lambert, Mccarty and Mullins</t>
  </si>
  <si>
    <t>Sheltonton</t>
  </si>
  <si>
    <t>gholloway@mcfarland.com</t>
  </si>
  <si>
    <t>EFCFF9bCf4bE381</t>
  </si>
  <si>
    <t>Price, Shelton and Moody</t>
  </si>
  <si>
    <t>994.576.6188</t>
  </si>
  <si>
    <t>vcarrillo@ritter.com</t>
  </si>
  <si>
    <t>a69EC70Ac9a6BFf</t>
  </si>
  <si>
    <t>Lake Tara</t>
  </si>
  <si>
    <t>558.003.6796x276</t>
  </si>
  <si>
    <t>beasleyjorge@payne-hoover.com</t>
  </si>
  <si>
    <t>dA6B9aacf9ED25A</t>
  </si>
  <si>
    <t>Kramer, Mathews and Daniels</t>
  </si>
  <si>
    <t>North Rebeccaberg</t>
  </si>
  <si>
    <t>(009)437-2061x9175</t>
  </si>
  <si>
    <t>kathy68@watkins.info</t>
  </si>
  <si>
    <t>35B456fFf617075</t>
  </si>
  <si>
    <t>811-079-9113x952</t>
  </si>
  <si>
    <t>ralph11@soto.com</t>
  </si>
  <si>
    <t>7fe381D16fDFbdC</t>
  </si>
  <si>
    <t>Boyer-Fisher</t>
  </si>
  <si>
    <t>Desireebury</t>
  </si>
  <si>
    <t>498-496-1543</t>
  </si>
  <si>
    <t>cannonshane@ritter.com</t>
  </si>
  <si>
    <t>3b1F09D26B6b666</t>
  </si>
  <si>
    <t>Hurley-Bradford</t>
  </si>
  <si>
    <t>Fredbury</t>
  </si>
  <si>
    <t>+1-187-896-6110x93624</t>
  </si>
  <si>
    <t>arianagood@wilkerson-gomez.com</t>
  </si>
  <si>
    <t>EE7FaFDEA2E0fcA</t>
  </si>
  <si>
    <t>Foster-Stafford</t>
  </si>
  <si>
    <t>West Pedro</t>
  </si>
  <si>
    <t>(732)173-0418x79735</t>
  </si>
  <si>
    <t>barnettmeagan@floyd.info</t>
  </si>
  <si>
    <t>B2DC6ad9e8bFff9</t>
  </si>
  <si>
    <t>Mcpherson, Montgomery and Khan</t>
  </si>
  <si>
    <t>Lake Dariustown</t>
  </si>
  <si>
    <t>(937)468-6840</t>
  </si>
  <si>
    <t>villanuevadakota@bowers-lopez.com</t>
  </si>
  <si>
    <t>3C8DfAE7c9EDAfd</t>
  </si>
  <si>
    <t>Joseph-Sloan</t>
  </si>
  <si>
    <t>Georgefort</t>
  </si>
  <si>
    <t>estrickland@foster.com</t>
  </si>
  <si>
    <t>BA4D409ADFCE7CC</t>
  </si>
  <si>
    <t>Tucker and Sons</t>
  </si>
  <si>
    <t>West William</t>
  </si>
  <si>
    <t>719-597-0410x208</t>
  </si>
  <si>
    <t>parsonsrebekah@boone.biz</t>
  </si>
  <si>
    <t>543faE91f2eC0Cc</t>
  </si>
  <si>
    <t>Bird-Golden</t>
  </si>
  <si>
    <t>Tashamouth</t>
  </si>
  <si>
    <t>(383)232-8495x29548</t>
  </si>
  <si>
    <t>mercadoandrew@goodwin.com</t>
  </si>
  <si>
    <t>B77Fde32070A50A</t>
  </si>
  <si>
    <t>Cochran-Mercado</t>
  </si>
  <si>
    <t>Ortizton</t>
  </si>
  <si>
    <t>(708)995-4120x952</t>
  </si>
  <si>
    <t>joann13@mathis.com</t>
  </si>
  <si>
    <t>B6dEB86bbaF3E44</t>
  </si>
  <si>
    <t>Beltran PLC</t>
  </si>
  <si>
    <t>Donnashire</t>
  </si>
  <si>
    <t>(504)812-2484x243</t>
  </si>
  <si>
    <t>lawrenceyang@bean-christian.com</t>
  </si>
  <si>
    <t>A3B9dFFe61a9dfC</t>
  </si>
  <si>
    <t>Oconnor, Bond and Duffy</t>
  </si>
  <si>
    <t>197-354-0480x1806</t>
  </si>
  <si>
    <t>vickiowen@durham.com</t>
  </si>
  <si>
    <t>c83e4c4FC3884Bc</t>
  </si>
  <si>
    <t>Robertson, Friedman and Evans</t>
  </si>
  <si>
    <t>Roachfort</t>
  </si>
  <si>
    <t>109-186-4255x991</t>
  </si>
  <si>
    <t>ihudson@weber-roth.net</t>
  </si>
  <si>
    <t>3D8aab00f29d9f0</t>
  </si>
  <si>
    <t>Michael-Woodward</t>
  </si>
  <si>
    <t>Brandtport</t>
  </si>
  <si>
    <t>430-967-1944x594</t>
  </si>
  <si>
    <t>marydavenport@blevins.org</t>
  </si>
  <si>
    <t>7C08F48aaEf7Ac4</t>
  </si>
  <si>
    <t>Lake Jackson</t>
  </si>
  <si>
    <t>001-923-084-6290x5195</t>
  </si>
  <si>
    <t>tchambers@garcia.biz</t>
  </si>
  <si>
    <t>8cfDf61f8dee194</t>
  </si>
  <si>
    <t>+1-512-347-4201x0891</t>
  </si>
  <si>
    <t>chentamara@sampson.biz</t>
  </si>
  <si>
    <t>F4EfCa5f30A68ea</t>
  </si>
  <si>
    <t>Mcdaniel, Wolfe and Davies</t>
  </si>
  <si>
    <t>East Jillside</t>
  </si>
  <si>
    <t>796-609-4150</t>
  </si>
  <si>
    <t>tina66@campos-haney.net</t>
  </si>
  <si>
    <t>D5Da17Baca8C18b</t>
  </si>
  <si>
    <t>Chaney-Villarreal</t>
  </si>
  <si>
    <t>Port Gregoryborough</t>
  </si>
  <si>
    <t>459-120-4299x589</t>
  </si>
  <si>
    <t>trowland@choi.com</t>
  </si>
  <si>
    <t>4a1F8aad1E1ea3C</t>
  </si>
  <si>
    <t>Weeks, Ryan and Hicks</t>
  </si>
  <si>
    <t>East Derekberg</t>
  </si>
  <si>
    <t>001-928-313-7295x06883</t>
  </si>
  <si>
    <t>tphelps@torres-gomez.com</t>
  </si>
  <si>
    <t>a96eF5CFcBd2eBe</t>
  </si>
  <si>
    <t>Burgess-Randall</t>
  </si>
  <si>
    <t>South Donald</t>
  </si>
  <si>
    <t>506.980.0551x588</t>
  </si>
  <si>
    <t>panderson@raymond-manning.info</t>
  </si>
  <si>
    <t>30A2f62BE3dEbCE</t>
  </si>
  <si>
    <t>Moody-Strong</t>
  </si>
  <si>
    <t>rodriguezclaire@watson-moran.biz</t>
  </si>
  <si>
    <t>2bAEd7C6cbeb0fD</t>
  </si>
  <si>
    <t>Glenn Inc</t>
  </si>
  <si>
    <t>Bobland</t>
  </si>
  <si>
    <t>603.471.0800x11145</t>
  </si>
  <si>
    <t>gentryperry@hill.biz</t>
  </si>
  <si>
    <t>B3Bce7A98f23dbE</t>
  </si>
  <si>
    <t>Short Group</t>
  </si>
  <si>
    <t>East Bridgetchester</t>
  </si>
  <si>
    <t>778.157.1505</t>
  </si>
  <si>
    <t>vhanson@stark.com</t>
  </si>
  <si>
    <t>e296c0eCD7e0597</t>
  </si>
  <si>
    <t>Friedman Ltd</t>
  </si>
  <si>
    <t>958.456.9495x2791</t>
  </si>
  <si>
    <t>owong@kerr.com</t>
  </si>
  <si>
    <t>AEBc2cbC73AB569</t>
  </si>
  <si>
    <t>Ibarra, Oconnor and Mcdaniel</t>
  </si>
  <si>
    <t>East Brucemouth</t>
  </si>
  <si>
    <t>(929)772-9780</t>
  </si>
  <si>
    <t>kcisneros@rosales-kirby.com</t>
  </si>
  <si>
    <t>76893bF7c4ddC61</t>
  </si>
  <si>
    <t>Roberts, Hoover and Hardin</t>
  </si>
  <si>
    <t>Olsonfurt</t>
  </si>
  <si>
    <t>001-067-914-8015</t>
  </si>
  <si>
    <t>xaviervincent@hanna.com</t>
  </si>
  <si>
    <t>d0CED086C99733C</t>
  </si>
  <si>
    <t>Bartlett PLC</t>
  </si>
  <si>
    <t>Port Annetteview</t>
  </si>
  <si>
    <t>+1-583-298-7758x49163</t>
  </si>
  <si>
    <t>steven72@cameron.net</t>
  </si>
  <si>
    <t>1B3ddaa12F9DcbF</t>
  </si>
  <si>
    <t>Simmonsview</t>
  </si>
  <si>
    <t>131-922-7230</t>
  </si>
  <si>
    <t>dwaynehull@russo-trujillo.org</t>
  </si>
  <si>
    <t>3E1DEF6B8E1c5Bc</t>
  </si>
  <si>
    <t>Frye-Buckley</t>
  </si>
  <si>
    <t>Cathyton</t>
  </si>
  <si>
    <t>(706)316-8625x31062</t>
  </si>
  <si>
    <t>dnoble@hanna.biz</t>
  </si>
  <si>
    <t>a9F3D3EBEb7abCD</t>
  </si>
  <si>
    <t>Galvan, Ramos and Cowan</t>
  </si>
  <si>
    <t>Hartburgh</t>
  </si>
  <si>
    <t>(290)168-2422x2169</t>
  </si>
  <si>
    <t>doris96@warren-peters.com</t>
  </si>
  <si>
    <t>d77F5c4d28FA1e5</t>
  </si>
  <si>
    <t>Wangchester</t>
  </si>
  <si>
    <t>(992)787-8386x24465</t>
  </si>
  <si>
    <t>ofrank@sanders.info</t>
  </si>
  <si>
    <t>2CB212FfbeFFBA3</t>
  </si>
  <si>
    <t>West Shellyburgh</t>
  </si>
  <si>
    <t>145-942-1798x2145</t>
  </si>
  <si>
    <t>ann36@odonnell.biz</t>
  </si>
  <si>
    <t>9A6D2cedCcbc530</t>
  </si>
  <si>
    <t>Acosta-Sims</t>
  </si>
  <si>
    <t>+1-702-339-9728x09691</t>
  </si>
  <si>
    <t>kristameza@eaton.com</t>
  </si>
  <si>
    <t>eEd279bCaAA476C</t>
  </si>
  <si>
    <t>Carlson, Barber and Friedman</t>
  </si>
  <si>
    <t>New Gene</t>
  </si>
  <si>
    <t>001-026-446-7452x7216</t>
  </si>
  <si>
    <t>tricia95@baker.net</t>
  </si>
  <si>
    <t>Bb5459D7cEfcB51</t>
  </si>
  <si>
    <t>Brandt, Graves and Thomas</t>
  </si>
  <si>
    <t>West Erik</t>
  </si>
  <si>
    <t>670.600.6098</t>
  </si>
  <si>
    <t>schultzjade@joseph.com</t>
  </si>
  <si>
    <t>dbaF05C15EE3f2c</t>
  </si>
  <si>
    <t>Schmidt and Sons</t>
  </si>
  <si>
    <t>Cherylville</t>
  </si>
  <si>
    <t>880.976.4208x71465</t>
  </si>
  <si>
    <t>cindy63@gordon.com</t>
  </si>
  <si>
    <t>A184fC7364be631</t>
  </si>
  <si>
    <t>Horn and Sons</t>
  </si>
  <si>
    <t>Lawrenceshire</t>
  </si>
  <si>
    <t>417.135.6451</t>
  </si>
  <si>
    <t>ncline@santana-cross.net</t>
  </si>
  <si>
    <t>ca1DF1AD4ebDfe2</t>
  </si>
  <si>
    <t>Donovan, Walker and Mcclain</t>
  </si>
  <si>
    <t>+1-948-590-8785x86895</t>
  </si>
  <si>
    <t>fmcintosh@ellis.com</t>
  </si>
  <si>
    <t>Acc7D61A2FcBb5f</t>
  </si>
  <si>
    <t>Mcconnell, Patel and Allen</t>
  </si>
  <si>
    <t>Dominguezland</t>
  </si>
  <si>
    <t>(615)611-0378</t>
  </si>
  <si>
    <t>lunarita@smith.biz</t>
  </si>
  <si>
    <t>cE0dCc874eA67b2</t>
  </si>
  <si>
    <t>Woodard-Bishop</t>
  </si>
  <si>
    <t>Royville</t>
  </si>
  <si>
    <t>988-953-9872x22505</t>
  </si>
  <si>
    <t>pottsralph@gregory.info</t>
  </si>
  <si>
    <t>fA7fEB61B6B6cFA</t>
  </si>
  <si>
    <t>Holloway and Sons</t>
  </si>
  <si>
    <t>Lake Betty</t>
  </si>
  <si>
    <t>889-232-5309x8929</t>
  </si>
  <si>
    <t>progers@hicks.net</t>
  </si>
  <si>
    <t>BcD2BA1a7EB363D</t>
  </si>
  <si>
    <t>Hodge, Goodman and Robinson</t>
  </si>
  <si>
    <t>South Michelle</t>
  </si>
  <si>
    <t>(817)730-8522x856</t>
  </si>
  <si>
    <t>troyjarvis@sutton.com</t>
  </si>
  <si>
    <t>C02c1CDeaC7f3ba</t>
  </si>
  <si>
    <t>Stafford, Collins and Salas</t>
  </si>
  <si>
    <t>Shanetown</t>
  </si>
  <si>
    <t>tomholt@mcmillan-randolph.com</t>
  </si>
  <si>
    <t>F0beD970DEce0d1</t>
  </si>
  <si>
    <t>Mueller-Solis</t>
  </si>
  <si>
    <t>South Margaret</t>
  </si>
  <si>
    <t>001-878-020-9288x67060</t>
  </si>
  <si>
    <t>schneidermariah@arnold.org</t>
  </si>
  <si>
    <t>9c995e3A4AFCdfF</t>
  </si>
  <si>
    <t>Figueroa, Barnes and Pierce</t>
  </si>
  <si>
    <t>North Phillip</t>
  </si>
  <si>
    <t>(205)738-6119x4925</t>
  </si>
  <si>
    <t>aliciavillarreal@benitez.com</t>
  </si>
  <si>
    <t>a9bd2EB0fD014ab</t>
  </si>
  <si>
    <t>Figueroa-Nichols</t>
  </si>
  <si>
    <t>Huangburgh</t>
  </si>
  <si>
    <t>(041)233-4706x253</t>
  </si>
  <si>
    <t>gilbertsheila@irwin.biz</t>
  </si>
  <si>
    <t>EE4808D6e405282</t>
  </si>
  <si>
    <t>Clarke Group</t>
  </si>
  <si>
    <t>975-545-8778</t>
  </si>
  <si>
    <t>tommykerr@montoya.com</t>
  </si>
  <si>
    <t>84F1FC51bBDe1Ef</t>
  </si>
  <si>
    <t>Mays and Sons</t>
  </si>
  <si>
    <t>Ortizfurt</t>
  </si>
  <si>
    <t>378.473.5077</t>
  </si>
  <si>
    <t>karla51@parsons.org</t>
  </si>
  <si>
    <t>daa6Bf5Bd16F8d8</t>
  </si>
  <si>
    <t>Henson-Buchanan</t>
  </si>
  <si>
    <t>575.134.6096x707</t>
  </si>
  <si>
    <t>desireeduncan@benton.com</t>
  </si>
  <si>
    <t>A9e5D8bafb2DEA5</t>
  </si>
  <si>
    <t>Harrington Group</t>
  </si>
  <si>
    <t>Janeberg</t>
  </si>
  <si>
    <t>155-189-9134</t>
  </si>
  <si>
    <t>holmesmeagan@cuevas.com</t>
  </si>
  <si>
    <t>AFCF9ffB711C3a2</t>
  </si>
  <si>
    <t>Rangel LLC</t>
  </si>
  <si>
    <t>Kristinbury</t>
  </si>
  <si>
    <t>972.567.3853x64005</t>
  </si>
  <si>
    <t>candicecase@luna-caldwell.com</t>
  </si>
  <si>
    <t>77c98A4A7b63E31</t>
  </si>
  <si>
    <t>(128)194-7299x289</t>
  </si>
  <si>
    <t>antoniokennedy@contreras.com</t>
  </si>
  <si>
    <t>9A1dF9Cd5e3A5c6</t>
  </si>
  <si>
    <t>Reynolds-Schneider</t>
  </si>
  <si>
    <t>001-005-643-0714x479</t>
  </si>
  <si>
    <t>francis21@griffith.com</t>
  </si>
  <si>
    <t>aF2F7d88788cc7E</t>
  </si>
  <si>
    <t>Merritt, Little and Potts</t>
  </si>
  <si>
    <t>Leefort</t>
  </si>
  <si>
    <t>derek31@parrish.biz</t>
  </si>
  <si>
    <t>95459DBFDed3C6F</t>
  </si>
  <si>
    <t>Campos, Holloway and Sanchez</t>
  </si>
  <si>
    <t>New Gavin</t>
  </si>
  <si>
    <t>brownashlee@rose.biz</t>
  </si>
  <si>
    <t>648FEE81127c6b8</t>
  </si>
  <si>
    <t>Buck, Parrish and Peterson</t>
  </si>
  <si>
    <t>Jaredhaven</t>
  </si>
  <si>
    <t>353-277-3560</t>
  </si>
  <si>
    <t>michaelaaguirre@cline-heath.com</t>
  </si>
  <si>
    <t>cCADc0fdc4dd4A9</t>
  </si>
  <si>
    <t>Hines-Schmitt</t>
  </si>
  <si>
    <t>Alexandratown</t>
  </si>
  <si>
    <t>164.767.2146</t>
  </si>
  <si>
    <t>darin36@dalton.com</t>
  </si>
  <si>
    <t>9DBedB1D10E5e9C</t>
  </si>
  <si>
    <t>Ashley and Sons</t>
  </si>
  <si>
    <t>New Kristyville</t>
  </si>
  <si>
    <t>+1-643-181-0085x534</t>
  </si>
  <si>
    <t>cesarchristensen@stanton.com</t>
  </si>
  <si>
    <t>8ebBf5a078Cc75A</t>
  </si>
  <si>
    <t>Bradley PLC</t>
  </si>
  <si>
    <t>644.317.8187x8909</t>
  </si>
  <si>
    <t>drush@wilkinson-cuevas.com</t>
  </si>
  <si>
    <t>37d28BD81d9f425</t>
  </si>
  <si>
    <t>West Brandi</t>
  </si>
  <si>
    <t>021-542-5662x400</t>
  </si>
  <si>
    <t>blogan@hudson-dickson.info</t>
  </si>
  <si>
    <t>65BBDEda3B60c95</t>
  </si>
  <si>
    <t>Harmon, Michael and Johns</t>
  </si>
  <si>
    <t>Stanleychester</t>
  </si>
  <si>
    <t>(765)469-7342x6567</t>
  </si>
  <si>
    <t>everettyvonne@soto.com</t>
  </si>
  <si>
    <t>30F0323e54c375A</t>
  </si>
  <si>
    <t>Powell-Lynn</t>
  </si>
  <si>
    <t>Kristyville</t>
  </si>
  <si>
    <t>001-183-046-7726x764</t>
  </si>
  <si>
    <t>tbowers@trevino.com</t>
  </si>
  <si>
    <t>b63Ef87D0E2A8DC</t>
  </si>
  <si>
    <t>Morse, Alexander and Carroll</t>
  </si>
  <si>
    <t>Phamstad</t>
  </si>
  <si>
    <t>(205)697-7037</t>
  </si>
  <si>
    <t>lindsey36@reilly.com</t>
  </si>
  <si>
    <t>a71E3Bd4aFe30F8</t>
  </si>
  <si>
    <t>Giles-Jones</t>
  </si>
  <si>
    <t>Jodybury</t>
  </si>
  <si>
    <t>suecarney@mueller-coleman.com</t>
  </si>
  <si>
    <t>FE5f21364d6B7a5</t>
  </si>
  <si>
    <t>Bowers-Franklin</t>
  </si>
  <si>
    <t>Port Susanburgh</t>
  </si>
  <si>
    <t>(538)530-3326x6113</t>
  </si>
  <si>
    <t>tsanford@richmond.com</t>
  </si>
  <si>
    <t>caCCF49FD7bBaAA</t>
  </si>
  <si>
    <t>Meyers, Gonzalez and Hernandez</t>
  </si>
  <si>
    <t>East Sharonstad</t>
  </si>
  <si>
    <t>860-273-2972x94264</t>
  </si>
  <si>
    <t>jaclynthompson@frye.com</t>
  </si>
  <si>
    <t>C2C665551F9bfDd</t>
  </si>
  <si>
    <t>Alexander-Black</t>
  </si>
  <si>
    <t>mikesloan@carr.com</t>
  </si>
  <si>
    <t>602A2AD20e09b1C</t>
  </si>
  <si>
    <t>Evans-Owens</t>
  </si>
  <si>
    <t>(231)162-9548</t>
  </si>
  <si>
    <t>downskurt@park.com</t>
  </si>
  <si>
    <t>3644eE872e97BdF</t>
  </si>
  <si>
    <t>Castro, Velasquez and Osborne</t>
  </si>
  <si>
    <t>East Dale</t>
  </si>
  <si>
    <t>+1-792-968-9421x852</t>
  </si>
  <si>
    <t>meagankrause@gamble.org</t>
  </si>
  <si>
    <t>2f0b0ABfBbe39E5</t>
  </si>
  <si>
    <t>Solomon, Cochran and Jennings</t>
  </si>
  <si>
    <t>New Matthewtown</t>
  </si>
  <si>
    <t>060.677.1053x788</t>
  </si>
  <si>
    <t>brianna13@mercado.com</t>
  </si>
  <si>
    <t>B00F455Ead8eaF5</t>
  </si>
  <si>
    <t>Doyle, Velez and Garrison</t>
  </si>
  <si>
    <t>North Mckenzieburgh</t>
  </si>
  <si>
    <t>(161)244-9414</t>
  </si>
  <si>
    <t>mrose@hancock.biz</t>
  </si>
  <si>
    <t>664c5ABFDc5c6DD</t>
  </si>
  <si>
    <t>Hutchinson-Townsend</t>
  </si>
  <si>
    <t>Franciscostad</t>
  </si>
  <si>
    <t>468-498-2829x16187</t>
  </si>
  <si>
    <t>daisy89@patel.info</t>
  </si>
  <si>
    <t>2400C1D15eddDF1</t>
  </si>
  <si>
    <t>Knight, Wiggins and Robinson</t>
  </si>
  <si>
    <t>998.361.6326x1282</t>
  </si>
  <si>
    <t>ubuchanan@reyes-turner.com</t>
  </si>
  <si>
    <t>F4A35f06EF4c308</t>
  </si>
  <si>
    <t>Horne, Rose and Roberts</t>
  </si>
  <si>
    <t>Gutierrezfurt</t>
  </si>
  <si>
    <t>034.341.6865</t>
  </si>
  <si>
    <t>zashley@kerr.com</t>
  </si>
  <si>
    <t>FF249F62339AFb5</t>
  </si>
  <si>
    <t>Fowler, Harris and Bean</t>
  </si>
  <si>
    <t>South Oscar</t>
  </si>
  <si>
    <t>001-645-075-8690x358</t>
  </si>
  <si>
    <t>stanley79@greene.com</t>
  </si>
  <si>
    <t>CA9EcBDCa54eC44</t>
  </si>
  <si>
    <t>Meadows, Gould and Fields</t>
  </si>
  <si>
    <t>South Clarencefort</t>
  </si>
  <si>
    <t>001-907-985-1095x691</t>
  </si>
  <si>
    <t>kmarks@pittman-fischer.info</t>
  </si>
  <si>
    <t>90cd0eBFcFaDB3f</t>
  </si>
  <si>
    <t>Garza-Frye</t>
  </si>
  <si>
    <t>South Marie</t>
  </si>
  <si>
    <t>102.018.0758</t>
  </si>
  <si>
    <t>sheliaarmstrong@gardner.net</t>
  </si>
  <si>
    <t>570ca7afbCAB88B</t>
  </si>
  <si>
    <t>Nash Ltd</t>
  </si>
  <si>
    <t>West Cheryl</t>
  </si>
  <si>
    <t>001-405-717-3796x9953</t>
  </si>
  <si>
    <t>princecindy@combs.com</t>
  </si>
  <si>
    <t>dcfAfBdf61cEFBB</t>
  </si>
  <si>
    <t>Clay-Cisneros</t>
  </si>
  <si>
    <t>North Joburgh</t>
  </si>
  <si>
    <t>+1-305-702-0894x344</t>
  </si>
  <si>
    <t>kentanthony@mosley.com</t>
  </si>
  <si>
    <t>0EEd0FAbc4fbBeB</t>
  </si>
  <si>
    <t>Powell-Floyd</t>
  </si>
  <si>
    <t>Port Laurabury</t>
  </si>
  <si>
    <t>541.506.7432x6879</t>
  </si>
  <si>
    <t>lauriereilly@stokes-hoffman.com</t>
  </si>
  <si>
    <t>d7f67f3cC13506c</t>
  </si>
  <si>
    <t>Bell-Giles</t>
  </si>
  <si>
    <t>Mejiamouth</t>
  </si>
  <si>
    <t>592.999.2729</t>
  </si>
  <si>
    <t>zkey@small-hickman.com</t>
  </si>
  <si>
    <t>f8294aFE8dbD3D9</t>
  </si>
  <si>
    <t>Hamilton, Riley and Huffman</t>
  </si>
  <si>
    <t>Jaimestad</t>
  </si>
  <si>
    <t>(263)701-7001x475</t>
  </si>
  <si>
    <t>acevedocalvin@frye-huynh.com</t>
  </si>
  <si>
    <t>ffa51f5D9A3c1B6</t>
  </si>
  <si>
    <t>Lynn, Curry and Soto</t>
  </si>
  <si>
    <t>West Lorraine</t>
  </si>
  <si>
    <t>(476)771-5493</t>
  </si>
  <si>
    <t>fbrock@turner-henson.biz</t>
  </si>
  <si>
    <t>086BDaE40e5651f</t>
  </si>
  <si>
    <t>Castaneda-Rose</t>
  </si>
  <si>
    <t>New Luke</t>
  </si>
  <si>
    <t>davilashannon@mata-hickman.biz</t>
  </si>
  <si>
    <t>86d2884c8c2Eb1c</t>
  </si>
  <si>
    <t>Mcfarland Ltd</t>
  </si>
  <si>
    <t>Port Alexburgh</t>
  </si>
  <si>
    <t>(116)584-1850x669</t>
  </si>
  <si>
    <t>farrelldarin@brooks.com</t>
  </si>
  <si>
    <t>b556185278eeecC</t>
  </si>
  <si>
    <t>Lowery and Sons</t>
  </si>
  <si>
    <t>Langtown</t>
  </si>
  <si>
    <t>+1-760-594-8142x3386</t>
  </si>
  <si>
    <t>zamorawarren@lawson.info</t>
  </si>
  <si>
    <t>08910FdBc7C7941</t>
  </si>
  <si>
    <t>Odonnell and Sons</t>
  </si>
  <si>
    <t>Huffmanland</t>
  </si>
  <si>
    <t>(361)160-3500x35754</t>
  </si>
  <si>
    <t>kristine88@barnett.org</t>
  </si>
  <si>
    <t>EDeE6FcBe021AbF</t>
  </si>
  <si>
    <t>North Lisa</t>
  </si>
  <si>
    <t>+1-410-692-7968x5464</t>
  </si>
  <si>
    <t>portermackenzie@cline-dawson.net</t>
  </si>
  <si>
    <t>09abFdC02d4BB96</t>
  </si>
  <si>
    <t>Hampton, Dunlap and Sheppard</t>
  </si>
  <si>
    <t>North Jeanette</t>
  </si>
  <si>
    <t>385.038.2447x8936</t>
  </si>
  <si>
    <t>traceycobb@hodge.com</t>
  </si>
  <si>
    <t>8da8cCd2Ba6aEd8</t>
  </si>
  <si>
    <t>Ellis, Chapman and Bryan</t>
  </si>
  <si>
    <t>Hammondview</t>
  </si>
  <si>
    <t>(631)574-6810x315</t>
  </si>
  <si>
    <t>thomas51@stone.info</t>
  </si>
  <si>
    <t>4EA04B80A5fc7fD</t>
  </si>
  <si>
    <t>Murphy Ltd</t>
  </si>
  <si>
    <t>273-598-2082</t>
  </si>
  <si>
    <t>megancraig@bowen.com</t>
  </si>
  <si>
    <t>eDcd94cf7e236f6</t>
  </si>
  <si>
    <t>Trujillo, Green and Costa</t>
  </si>
  <si>
    <t>East Walterland</t>
  </si>
  <si>
    <t>541-728-5521x135</t>
  </si>
  <si>
    <t>tstokes@mueller-reynolds.org</t>
  </si>
  <si>
    <t>7F5e80C56c0f00c</t>
  </si>
  <si>
    <t>Christian LLC</t>
  </si>
  <si>
    <t>Port Autumn</t>
  </si>
  <si>
    <t>(256)553-1957</t>
  </si>
  <si>
    <t>alicebowen@mccullough.com</t>
  </si>
  <si>
    <t>FA1B9ebb65af343</t>
  </si>
  <si>
    <t>Oneal-Diaz</t>
  </si>
  <si>
    <t>Geoffreyshire</t>
  </si>
  <si>
    <t>442.285.6165x49955</t>
  </si>
  <si>
    <t>hectorcarr@obrien.biz</t>
  </si>
  <si>
    <t>1EE343ee8a7Eeee</t>
  </si>
  <si>
    <t>Robles Inc</t>
  </si>
  <si>
    <t>East Moniqueview</t>
  </si>
  <si>
    <t>(049)536-3495</t>
  </si>
  <si>
    <t>charlesbarrett@bowman.com</t>
  </si>
  <si>
    <t>F66318db2F50E7B</t>
  </si>
  <si>
    <t>Sosa Group</t>
  </si>
  <si>
    <t>Sandovalborough</t>
  </si>
  <si>
    <t>+1-192-212-8721x78212</t>
  </si>
  <si>
    <t>gabriellamontgomery@richards.net</t>
  </si>
  <si>
    <t>76B1F80B625bDFB</t>
  </si>
  <si>
    <t>Santiago-Watts</t>
  </si>
  <si>
    <t>Port Yeseniastad</t>
  </si>
  <si>
    <t>001-849-337-5143x61874</t>
  </si>
  <si>
    <t>edward82@dunn.com</t>
  </si>
  <si>
    <t>3BD7AD41d2EDAbb</t>
  </si>
  <si>
    <t>Odom, Key and Terry</t>
  </si>
  <si>
    <t>Soniashire</t>
  </si>
  <si>
    <t>331-675-5980x7820</t>
  </si>
  <si>
    <t>tfuentes@benson-mack.com</t>
  </si>
  <si>
    <t>aA77ECe6859A8De</t>
  </si>
  <si>
    <t>Huang-Shelton</t>
  </si>
  <si>
    <t>South Randy</t>
  </si>
  <si>
    <t>alexnovak@cole.info</t>
  </si>
  <si>
    <t>E0afC96Db355d3d</t>
  </si>
  <si>
    <t>Gamble LLC</t>
  </si>
  <si>
    <t>Davisborough</t>
  </si>
  <si>
    <t>707.775.2580x0844</t>
  </si>
  <si>
    <t>ltrujillo@castaneda.com</t>
  </si>
  <si>
    <t>d6EA2B6ea2642ff</t>
  </si>
  <si>
    <t>Dixon PLC</t>
  </si>
  <si>
    <t>657.785.9295x9738</t>
  </si>
  <si>
    <t>suarezguy@atkins-juarez.com</t>
  </si>
  <si>
    <t>dcCbdebbfedbf5E</t>
  </si>
  <si>
    <t>Santiago Ltd</t>
  </si>
  <si>
    <t>New Derekport</t>
  </si>
  <si>
    <t>306.206.6517</t>
  </si>
  <si>
    <t>bellbryan@watson.net</t>
  </si>
  <si>
    <t>bFc0e9D06DFDE10</t>
  </si>
  <si>
    <t>Warren, Mcknight and Blanchard</t>
  </si>
  <si>
    <t>Jorgeland</t>
  </si>
  <si>
    <t>972.132.6099</t>
  </si>
  <si>
    <t>ycross@griffith-stephenson.biz</t>
  </si>
  <si>
    <t>1B7d0428FbA1aFF</t>
  </si>
  <si>
    <t>South Terryhaven</t>
  </si>
  <si>
    <t>(438)535-4102</t>
  </si>
  <si>
    <t>rhurley@kline.info</t>
  </si>
  <si>
    <t>E25D3b1D7f8a7A0</t>
  </si>
  <si>
    <t>Mcintyre-Beck</t>
  </si>
  <si>
    <t>North Phyllisberg</t>
  </si>
  <si>
    <t>(435)197-0242x668</t>
  </si>
  <si>
    <t>connievalencia@trujillo.com</t>
  </si>
  <si>
    <t>2C1bFC2C8EfeACf</t>
  </si>
  <si>
    <t>Wilson, Gibson and Fry</t>
  </si>
  <si>
    <t>Gravestown</t>
  </si>
  <si>
    <t>(025)218-9337</t>
  </si>
  <si>
    <t>simmonscarrie@gutierrez.com</t>
  </si>
  <si>
    <t>69Fc5Cc077bB27b</t>
  </si>
  <si>
    <t>Lutz, Butler and Sexton</t>
  </si>
  <si>
    <t>New Johnny</t>
  </si>
  <si>
    <t>(007)415-7670</t>
  </si>
  <si>
    <t>ncooper@cunningham.com</t>
  </si>
  <si>
    <t>2C68c39f3B2e7E6</t>
  </si>
  <si>
    <t>Miller, Gates and Frye</t>
  </si>
  <si>
    <t>New Vincenttown</t>
  </si>
  <si>
    <t>(072)165-6970x73664</t>
  </si>
  <si>
    <t>juliepatterson@downs.com</t>
  </si>
  <si>
    <t>C5DDd86f74EcCF4</t>
  </si>
  <si>
    <t>Barker-Moody</t>
  </si>
  <si>
    <t>001-472-121-7688x9393</t>
  </si>
  <si>
    <t>yjacobs@sloan.com</t>
  </si>
  <si>
    <t>dEEAAcaDC0E69e0</t>
  </si>
  <si>
    <t>Valenzuela-Lowe</t>
  </si>
  <si>
    <t>Tapiatown</t>
  </si>
  <si>
    <t>001-765-344-6006x022</t>
  </si>
  <si>
    <t>kherrera@mccullough.com</t>
  </si>
  <si>
    <t>1ea51ecDa5c22fe</t>
  </si>
  <si>
    <t>Davies-Tanner</t>
  </si>
  <si>
    <t>Sherylborough</t>
  </si>
  <si>
    <t>001-184-608-2610</t>
  </si>
  <si>
    <t>regina98@wilkinson-deleon.com</t>
  </si>
  <si>
    <t>5CCd2fa0D2bFACf</t>
  </si>
  <si>
    <t>Massey, Lamb and Meyer</t>
  </si>
  <si>
    <t>Randyborough</t>
  </si>
  <si>
    <t>196.136.7397x8327</t>
  </si>
  <si>
    <t>skelley@may-dunn.com</t>
  </si>
  <si>
    <t>DeB8cBA865935C8</t>
  </si>
  <si>
    <t>Nixon-Hayes</t>
  </si>
  <si>
    <t>Derrickborough</t>
  </si>
  <si>
    <t>(728)095-5489</t>
  </si>
  <si>
    <t>rowen@warner.com</t>
  </si>
  <si>
    <t>f0D30a989eDCEeB</t>
  </si>
  <si>
    <t>Watson Group</t>
  </si>
  <si>
    <t>hendersonalison@berger.com</t>
  </si>
  <si>
    <t>d07d21B018BE28E</t>
  </si>
  <si>
    <t>Tran-Cole</t>
  </si>
  <si>
    <t>Lake Melanie</t>
  </si>
  <si>
    <t>+1-048-313-3833x8063</t>
  </si>
  <si>
    <t>qharding@taylor.org</t>
  </si>
  <si>
    <t>6860624e7df4EB0</t>
  </si>
  <si>
    <t>Ball, King and Poole</t>
  </si>
  <si>
    <t>Hebertstad</t>
  </si>
  <si>
    <t>695.763.8044</t>
  </si>
  <si>
    <t>barbara73@strickland.net</t>
  </si>
  <si>
    <t>BB0ec00797C1d29</t>
  </si>
  <si>
    <t>Alvarado-Warren</t>
  </si>
  <si>
    <t>East Javier</t>
  </si>
  <si>
    <t>+1-513-923-1611x508</t>
  </si>
  <si>
    <t>alisha44@peters.com</t>
  </si>
  <si>
    <t>d23Fad10DfBddF8</t>
  </si>
  <si>
    <t>South Javier</t>
  </si>
  <si>
    <t>312-070-9923x2026</t>
  </si>
  <si>
    <t>wjimenez@arnold-maxwell.com</t>
  </si>
  <si>
    <t>5528A944EebE3b8</t>
  </si>
  <si>
    <t>Harvey, Barr and Sexton</t>
  </si>
  <si>
    <t>East Christopherland</t>
  </si>
  <si>
    <t>458.022.8529x285</t>
  </si>
  <si>
    <t>kvillegas@woods-parks.com</t>
  </si>
  <si>
    <t>c5cdDcc3dD79dB3</t>
  </si>
  <si>
    <t>Gates-Casey</t>
  </si>
  <si>
    <t>Annville</t>
  </si>
  <si>
    <t>(165)775-0821</t>
  </si>
  <si>
    <t>kristysavage@russell.info</t>
  </si>
  <si>
    <t>3ADD1E7CC95f013</t>
  </si>
  <si>
    <t>Butler LLC</t>
  </si>
  <si>
    <t>Randallland</t>
  </si>
  <si>
    <t>darren71@dixon.com</t>
  </si>
  <si>
    <t>F4E9F931Fbc99CD</t>
  </si>
  <si>
    <t>Gates Ltd</t>
  </si>
  <si>
    <t>West Sheryl</t>
  </si>
  <si>
    <t>judith83@mueller.org</t>
  </si>
  <si>
    <t>f5166ff8847B7eB</t>
  </si>
  <si>
    <t>Saunders Group</t>
  </si>
  <si>
    <t>Colinmouth</t>
  </si>
  <si>
    <t>591.148.6438x9868</t>
  </si>
  <si>
    <t>shanegiles@francis.com</t>
  </si>
  <si>
    <t>94c55dcf3F95dbA</t>
  </si>
  <si>
    <t>Stephenson-Robinson</t>
  </si>
  <si>
    <t>Deanland</t>
  </si>
  <si>
    <t>(783)651-3073</t>
  </si>
  <si>
    <t>victoriamullen@ross-long.info</t>
  </si>
  <si>
    <t>eCEEDF8c49bac82</t>
  </si>
  <si>
    <t>Andrews-Kidd</t>
  </si>
  <si>
    <t>Simmonsport</t>
  </si>
  <si>
    <t>541-899-8390x29996</t>
  </si>
  <si>
    <t>mortonkristie@snow-kirk.com</t>
  </si>
  <si>
    <t>617BEdC1Fe048bD</t>
  </si>
  <si>
    <t>Branch, Cummings and Doyle</t>
  </si>
  <si>
    <t>Villanuevaborough</t>
  </si>
  <si>
    <t>001-223-837-0084x201</t>
  </si>
  <si>
    <t>freysherri@mcguire.org</t>
  </si>
  <si>
    <t>D4b6bD4dd767b8b</t>
  </si>
  <si>
    <t>Mejia, Moss and Wright</t>
  </si>
  <si>
    <t>(569)714-2863</t>
  </si>
  <si>
    <t>mariamccullough@dalton.com</t>
  </si>
  <si>
    <t>151c881FAd91AB2</t>
  </si>
  <si>
    <t>Vang, Skinner and Fletcher</t>
  </si>
  <si>
    <t>Lake Reginald</t>
  </si>
  <si>
    <t>marcuscrane@holmes-valencia.com</t>
  </si>
  <si>
    <t>d6F79A53ae5610D</t>
  </si>
  <si>
    <t>Fisherborough</t>
  </si>
  <si>
    <t>373.579.7611</t>
  </si>
  <si>
    <t>gibbsmarvin@burch.net</t>
  </si>
  <si>
    <t>B4f75e00EcEdC35</t>
  </si>
  <si>
    <t>Barrera-Huynh</t>
  </si>
  <si>
    <t>New Brandi</t>
  </si>
  <si>
    <t>001-795-834-4538x30390</t>
  </si>
  <si>
    <t>gloriafarmer@bailey-ray.info</t>
  </si>
  <si>
    <t>B7b0b1600B58aAd</t>
  </si>
  <si>
    <t>Hunter Group</t>
  </si>
  <si>
    <t>South Terrence</t>
  </si>
  <si>
    <t>mindy49@hull-prince.net</t>
  </si>
  <si>
    <t>b9abafDDe117A5a</t>
  </si>
  <si>
    <t>Tucker, Shea and Maynard</t>
  </si>
  <si>
    <t>Riggsside</t>
  </si>
  <si>
    <t>shericarey@cox.com</t>
  </si>
  <si>
    <t>d84d17a0Ecd1fCb</t>
  </si>
  <si>
    <t>Haley Inc</t>
  </si>
  <si>
    <t>North Kristineberg</t>
  </si>
  <si>
    <t>487.450.2974x091</t>
  </si>
  <si>
    <t>pmathis@maldonado.net</t>
  </si>
  <si>
    <t>13B7bAEBB251dd0</t>
  </si>
  <si>
    <t>Keith, Copeland and Conner</t>
  </si>
  <si>
    <t>Molinaburgh</t>
  </si>
  <si>
    <t>lorraineschaefer@norman-larson.org</t>
  </si>
  <si>
    <t>dce6Fc71a59aB3e</t>
  </si>
  <si>
    <t>Compton-Zavala</t>
  </si>
  <si>
    <t>Lukeport</t>
  </si>
  <si>
    <t>064.440.8280x65879</t>
  </si>
  <si>
    <t>christian86@pratt.net</t>
  </si>
  <si>
    <t>f8E52B7f9ADc80d</t>
  </si>
  <si>
    <t>Barron-Charles</t>
  </si>
  <si>
    <t>Lake Rebeccaton</t>
  </si>
  <si>
    <t>velasquezgwendolyn@keller-johnston.com</t>
  </si>
  <si>
    <t>DE18C7FBFBAB6eC</t>
  </si>
  <si>
    <t>Thompson-Long</t>
  </si>
  <si>
    <t>South Ashleehaven</t>
  </si>
  <si>
    <t>001-850-122-1419</t>
  </si>
  <si>
    <t>bergkyle@calderon-bean.com</t>
  </si>
  <si>
    <t>0900C54e9Da06e8</t>
  </si>
  <si>
    <t>Padilla-Schmitt</t>
  </si>
  <si>
    <t>Craneborough</t>
  </si>
  <si>
    <t>(346)909-1513x5215</t>
  </si>
  <si>
    <t>andersenloretta@pruitt-figueroa.com</t>
  </si>
  <si>
    <t>395bC0f068bcbE3</t>
  </si>
  <si>
    <t>North Zoetown</t>
  </si>
  <si>
    <t>tracy70@dalton.info</t>
  </si>
  <si>
    <t>83d5b6bba5dC1FD</t>
  </si>
  <si>
    <t>Castillo, Collier and Gibbs</t>
  </si>
  <si>
    <t>Yufurt</t>
  </si>
  <si>
    <t>340.117.4220x05591</t>
  </si>
  <si>
    <t>angie51@pacheco.biz</t>
  </si>
  <si>
    <t>7BDAD5d04a7fabB</t>
  </si>
  <si>
    <t>Yates PLC</t>
  </si>
  <si>
    <t>646.517.5105x383</t>
  </si>
  <si>
    <t>allison49@schwartz-ortega.com</t>
  </si>
  <si>
    <t>dEdbfF94CeE71f9</t>
  </si>
  <si>
    <t>Sanchez-Daniel</t>
  </si>
  <si>
    <t>Kirkberg</t>
  </si>
  <si>
    <t>820-599-7125x2023</t>
  </si>
  <si>
    <t>fcastaneda@conner.com</t>
  </si>
  <si>
    <t>BbAD7654D22ebEF</t>
  </si>
  <si>
    <t>Barrera-Austin</t>
  </si>
  <si>
    <t>Swansonstad</t>
  </si>
  <si>
    <t>001-585-419-9872</t>
  </si>
  <si>
    <t>kjefferson@todd.biz</t>
  </si>
  <si>
    <t>BbBAEa65fA91DE2</t>
  </si>
  <si>
    <t>West Brianton</t>
  </si>
  <si>
    <t>dannyjoyce@clarke.com</t>
  </si>
  <si>
    <t>EEf8d89988c36Fc</t>
  </si>
  <si>
    <t>Alvarez-Wall</t>
  </si>
  <si>
    <t>001-377-614-6491x646</t>
  </si>
  <si>
    <t>alijo@livingston.com</t>
  </si>
  <si>
    <t>af70bc9D99DE9aD</t>
  </si>
  <si>
    <t>Wall LLC</t>
  </si>
  <si>
    <t>Tapiafort</t>
  </si>
  <si>
    <t>nedwards@jennings.net</t>
  </si>
  <si>
    <t>88976bf730C4822</t>
  </si>
  <si>
    <t>Ayers-Oneill</t>
  </si>
  <si>
    <t>+1-751-825-0161x4420</t>
  </si>
  <si>
    <t>rojaskarl@harrell-chandler.biz</t>
  </si>
  <si>
    <t>8FC0AFb9B6fA8aF</t>
  </si>
  <si>
    <t>Freeman-Oconnell</t>
  </si>
  <si>
    <t>South Nicholetown</t>
  </si>
  <si>
    <t>587.174.5267</t>
  </si>
  <si>
    <t>xpierce@brown.com</t>
  </si>
  <si>
    <t>3dd1bf00A232145</t>
  </si>
  <si>
    <t>Grant, Hughes and Whitney</t>
  </si>
  <si>
    <t>Port Misty</t>
  </si>
  <si>
    <t>+1-307-128-8264x4296</t>
  </si>
  <si>
    <t>gmclean@mccann.com</t>
  </si>
  <si>
    <t>13B9432bFA84B6b</t>
  </si>
  <si>
    <t>North Alexandriafort</t>
  </si>
  <si>
    <t>473.609.8772</t>
  </si>
  <si>
    <t>alfred48@rhodes.info</t>
  </si>
  <si>
    <t>6CE3cB29AcBC8CB</t>
  </si>
  <si>
    <t>South Hannah</t>
  </si>
  <si>
    <t>mmiddleton@hodge-curtis.com</t>
  </si>
  <si>
    <t>095f1fFa9B8DadE</t>
  </si>
  <si>
    <t>Hines, Chang and French</t>
  </si>
  <si>
    <t>Melaniehaven</t>
  </si>
  <si>
    <t>507.969.8051x0669</t>
  </si>
  <si>
    <t>mvelazquez@wheeler.info</t>
  </si>
  <si>
    <t>9C0c46fD2Dc3193</t>
  </si>
  <si>
    <t>Randolph, Simpson and Oconnor</t>
  </si>
  <si>
    <t>(058)581-8175x791</t>
  </si>
  <si>
    <t>cory26@allen-gonzalez.com</t>
  </si>
  <si>
    <t>f6d0e764A524fEb</t>
  </si>
  <si>
    <t>Buchanan-Mcclain</t>
  </si>
  <si>
    <t>lfuentes@levy-atkins.biz</t>
  </si>
  <si>
    <t>Deb6f8A1EFFC7Fb</t>
  </si>
  <si>
    <t>Villarreal-Quinn</t>
  </si>
  <si>
    <t>Brockport</t>
  </si>
  <si>
    <t>lancemorgan@castaneda.com</t>
  </si>
  <si>
    <t>9f5F1F351A36013</t>
  </si>
  <si>
    <t>Johnstonberg</t>
  </si>
  <si>
    <t>001-566-834-0485x244</t>
  </si>
  <si>
    <t>dorseynathan@moore.com</t>
  </si>
  <si>
    <t>30Ffff3C9Cdea0d</t>
  </si>
  <si>
    <t>Winters-Bruce</t>
  </si>
  <si>
    <t>Port Karinaburgh</t>
  </si>
  <si>
    <t>874.570.1802x2775</t>
  </si>
  <si>
    <t>haley47@petty.com</t>
  </si>
  <si>
    <t>7B5E8BB7E53c7e8</t>
  </si>
  <si>
    <t>Atkinson-Newton</t>
  </si>
  <si>
    <t>+1-315-628-5566x636</t>
  </si>
  <si>
    <t>caroline04@blanchard-nichols.com</t>
  </si>
  <si>
    <t>Fe4b23F7b42Ee9e</t>
  </si>
  <si>
    <t>Mckinney, Chase and Beltran</t>
  </si>
  <si>
    <t>Port Sherri</t>
  </si>
  <si>
    <t>138.494.0884x0515</t>
  </si>
  <si>
    <t>havery@logan.com</t>
  </si>
  <si>
    <t>de0650eEF2FcBb2</t>
  </si>
  <si>
    <t>Cross-Hall</t>
  </si>
  <si>
    <t>North Patrick</t>
  </si>
  <si>
    <t>001-344-605-5557x23199</t>
  </si>
  <si>
    <t>arielbrowning@gutierrez-mccoy.com</t>
  </si>
  <si>
    <t>Fa094Bf730CdAe4</t>
  </si>
  <si>
    <t>Deleon Inc</t>
  </si>
  <si>
    <t>001-408-146-1021x55726</t>
  </si>
  <si>
    <t>ellenweiss@hester.com</t>
  </si>
  <si>
    <t>ed5f59dbfDdEbaF</t>
  </si>
  <si>
    <t>Hahnside</t>
  </si>
  <si>
    <t>062-512-5488x42310</t>
  </si>
  <si>
    <t>janet46@morrow.com</t>
  </si>
  <si>
    <t>fA9b14c46C4AC85</t>
  </si>
  <si>
    <t>Morris Inc</t>
  </si>
  <si>
    <t>Lake Debra</t>
  </si>
  <si>
    <t>610-045-1676x8428</t>
  </si>
  <si>
    <t>mbailey@henry.com</t>
  </si>
  <si>
    <t>6eE86b00C91Ec4C</t>
  </si>
  <si>
    <t>Lake Jeremyberg</t>
  </si>
  <si>
    <t>714.623.2103x115</t>
  </si>
  <si>
    <t>helen11@irwin.com</t>
  </si>
  <si>
    <t>d8ea9aD8FC5FA8D</t>
  </si>
  <si>
    <t>Cain-Lam</t>
  </si>
  <si>
    <t>Rowlandtown</t>
  </si>
  <si>
    <t>(677)882-5967</t>
  </si>
  <si>
    <t>ninaknapp@moon-frank.biz</t>
  </si>
  <si>
    <t>C516FcAcE1E24f1</t>
  </si>
  <si>
    <t>Stephensmouth</t>
  </si>
  <si>
    <t>825.290.7682x7257</t>
  </si>
  <si>
    <t>cespinoza@ponce.com</t>
  </si>
  <si>
    <t>B9F7aeCF6BE5Ea9</t>
  </si>
  <si>
    <t>Terry, Evans and Villa</t>
  </si>
  <si>
    <t>Port Sydneymouth</t>
  </si>
  <si>
    <t>+1-319-289-2855x802</t>
  </si>
  <si>
    <t>troy07@moody.org</t>
  </si>
  <si>
    <t>E4d9b13346B5Bf6</t>
  </si>
  <si>
    <t>Luna-Hunter</t>
  </si>
  <si>
    <t>Burchport</t>
  </si>
  <si>
    <t>285.281.0977x991</t>
  </si>
  <si>
    <t>vickihoward@hardin.com</t>
  </si>
  <si>
    <t>28Ef45dAAF11b7D</t>
  </si>
  <si>
    <t>Palmer Ltd</t>
  </si>
  <si>
    <t>Yodermouth</t>
  </si>
  <si>
    <t>012.346.8978x032</t>
  </si>
  <si>
    <t>eyork@hanson-york.net</t>
  </si>
  <si>
    <t>8A0DFf8BC28f3C4</t>
  </si>
  <si>
    <t>Acosta-Murillo</t>
  </si>
  <si>
    <t>029.761.7667x850</t>
  </si>
  <si>
    <t>heidirivera@shepherd-huffman.com</t>
  </si>
  <si>
    <t>882b7fdfBfBE5e3</t>
  </si>
  <si>
    <t>Obrien-Rowe</t>
  </si>
  <si>
    <t>West Rodneyfurt</t>
  </si>
  <si>
    <t>001-885-519-8775</t>
  </si>
  <si>
    <t>joycerobles@green.biz</t>
  </si>
  <si>
    <t>Dbddb22E3b95AeF</t>
  </si>
  <si>
    <t>Moyer, Hicks and Mendoza</t>
  </si>
  <si>
    <t>South Bob</t>
  </si>
  <si>
    <t>(091)695-6906x10743</t>
  </si>
  <si>
    <t>anita47@harvey-blair.com</t>
  </si>
  <si>
    <t>2af69e0bDDcC35d</t>
  </si>
  <si>
    <t>Hull-Dixon</t>
  </si>
  <si>
    <t>Randallfort</t>
  </si>
  <si>
    <t>995.404.7330</t>
  </si>
  <si>
    <t>kcooper@pacheco-hale.com</t>
  </si>
  <si>
    <t>eaA8c70373fF05F</t>
  </si>
  <si>
    <t>Garner PLC</t>
  </si>
  <si>
    <t>New Chad</t>
  </si>
  <si>
    <t>chrishunt@trevino.com</t>
  </si>
  <si>
    <t>B0BFd5Db9A9461E</t>
  </si>
  <si>
    <t>Huang-Rangel</t>
  </si>
  <si>
    <t>New Ebonystad</t>
  </si>
  <si>
    <t>(505)872-9800</t>
  </si>
  <si>
    <t>brendanparks@sexton-mccall.com</t>
  </si>
  <si>
    <t>CeFeBEBB6DE6Aef</t>
  </si>
  <si>
    <t>Pham, Escobar and Suarez</t>
  </si>
  <si>
    <t>Abbottfort</t>
  </si>
  <si>
    <t>arthur49@dickerson-young.com</t>
  </si>
  <si>
    <t>fB4c81BB544ef47</t>
  </si>
  <si>
    <t>Pruitt-Hull</t>
  </si>
  <si>
    <t>Port Joditon</t>
  </si>
  <si>
    <t>+1-447-154-7267x68144</t>
  </si>
  <si>
    <t>mwelch@nguyen.biz</t>
  </si>
  <si>
    <t>CB5f4d9842996A2</t>
  </si>
  <si>
    <t>Chandler Group</t>
  </si>
  <si>
    <t>kristaterrell@gilmore.com</t>
  </si>
  <si>
    <t>3accc1b0f64D633</t>
  </si>
  <si>
    <t>Lucero-Kelly</t>
  </si>
  <si>
    <t>East Sydney</t>
  </si>
  <si>
    <t>296-521-2766x30364</t>
  </si>
  <si>
    <t>carla80@velez.org</t>
  </si>
  <si>
    <t>Ac483f4f19F8DF1</t>
  </si>
  <si>
    <t>Huff, Valencia and Donaldson</t>
  </si>
  <si>
    <t>North Karlborough</t>
  </si>
  <si>
    <t>(563)983-3373</t>
  </si>
  <si>
    <t>charlotte91@brennan.net</t>
  </si>
  <si>
    <t>8E8D1C0F7B5EaAC</t>
  </si>
  <si>
    <t>Shepherd, Rodriguez and Mendoza</t>
  </si>
  <si>
    <t>Jacquelineberg</t>
  </si>
  <si>
    <t>cochranjasmin@fuller-mcneil.com</t>
  </si>
  <si>
    <t>73787C533d8e3Ae</t>
  </si>
  <si>
    <t>Mooney, Bullock and Potter</t>
  </si>
  <si>
    <t>West Audreytown</t>
  </si>
  <si>
    <t>179-093-9425x56150</t>
  </si>
  <si>
    <t>glenandrews@brandt.com</t>
  </si>
  <si>
    <t>bb8dcCDDF4fedF4</t>
  </si>
  <si>
    <t>Cannon, Leblanc and Travis</t>
  </si>
  <si>
    <t>South Tamara</t>
  </si>
  <si>
    <t>450-682-8429x99230</t>
  </si>
  <si>
    <t>padilladiana@clements.com</t>
  </si>
  <si>
    <t>dDFAF539ff9af4A</t>
  </si>
  <si>
    <t>Kemp, Blackburn and Powell</t>
  </si>
  <si>
    <t>New Travisview</t>
  </si>
  <si>
    <t>+1-021-482-4675x22608</t>
  </si>
  <si>
    <t>brojas@washington.info</t>
  </si>
  <si>
    <t>e1701dDc89cdDef</t>
  </si>
  <si>
    <t>Goodman-Meyers</t>
  </si>
  <si>
    <t>Lake Jane</t>
  </si>
  <si>
    <t>352.377.9718x21501</t>
  </si>
  <si>
    <t>tannermoore@cabrera.biz</t>
  </si>
  <si>
    <t>E5c60890A5FDB0B</t>
  </si>
  <si>
    <t>Shepard PLC</t>
  </si>
  <si>
    <t>Kaufmanhaven</t>
  </si>
  <si>
    <t>766.355.8190x0352</t>
  </si>
  <si>
    <t>terrichandler@duke-zimmerman.com</t>
  </si>
  <si>
    <t>57A8cC3eC1Ccfac</t>
  </si>
  <si>
    <t>Russo, Horne and Giles</t>
  </si>
  <si>
    <t>townsendedgar@moyer-roberts.com</t>
  </si>
  <si>
    <t>40A7bd9D814bF64</t>
  </si>
  <si>
    <t>Crane, Faulkner and Zavala</t>
  </si>
  <si>
    <t>Frazierbury</t>
  </si>
  <si>
    <t>(180)872-2244x5941</t>
  </si>
  <si>
    <t>marciabush@murillo.com</t>
  </si>
  <si>
    <t>2D60c9447bfFfaE</t>
  </si>
  <si>
    <t>Dalton LLC</t>
  </si>
  <si>
    <t>Calhounshire</t>
  </si>
  <si>
    <t>001-446-747-2317</t>
  </si>
  <si>
    <t>brightjessica@hunt.net</t>
  </si>
  <si>
    <t>d4B91ceb45cB295</t>
  </si>
  <si>
    <t>Sawyer, Craig and Parrish</t>
  </si>
  <si>
    <t>East Brittneymouth</t>
  </si>
  <si>
    <t>392-816-3119x7640</t>
  </si>
  <si>
    <t>kerrywright@brandt.com</t>
  </si>
  <si>
    <t>BcD2a3f0667ED7b</t>
  </si>
  <si>
    <t>Robertson-Barber</t>
  </si>
  <si>
    <t>Danielleshire</t>
  </si>
  <si>
    <t>001-261-321-7079x54831</t>
  </si>
  <si>
    <t>kramirez@mullins.com</t>
  </si>
  <si>
    <t>63Cda425FAFA3DE</t>
  </si>
  <si>
    <t>Alvarez, Rios and Mendez</t>
  </si>
  <si>
    <t>Gentryport</t>
  </si>
  <si>
    <t>001-560-847-3899x5963</t>
  </si>
  <si>
    <t>qbaldwin@hoover-stein.com</t>
  </si>
  <si>
    <t>d29Ed9CDdAa3CE2</t>
  </si>
  <si>
    <t>Goodwin PLC</t>
  </si>
  <si>
    <t>Robertaside</t>
  </si>
  <si>
    <t>181-767-3457x847</t>
  </si>
  <si>
    <t>steeleisaiah@buckley-bradford.com</t>
  </si>
  <si>
    <t>5C4Fb6f1184e16F</t>
  </si>
  <si>
    <t>Mossshire</t>
  </si>
  <si>
    <t>154.442.9260</t>
  </si>
  <si>
    <t>mcdanielmelvin@jacobs.biz</t>
  </si>
  <si>
    <t>1dC6dEe91CA7bD4</t>
  </si>
  <si>
    <t>Douglas-Barr</t>
  </si>
  <si>
    <t>Kathrynhaven</t>
  </si>
  <si>
    <t>467.711.8987x6833</t>
  </si>
  <si>
    <t>hansencassie@meyer.net</t>
  </si>
  <si>
    <t>7fF7cc1A7E54DEB</t>
  </si>
  <si>
    <t>Silva Ltd</t>
  </si>
  <si>
    <t>Jordanshire</t>
  </si>
  <si>
    <t>+1-000-143-3002x758</t>
  </si>
  <si>
    <t>kelseymontoya@roberts.com</t>
  </si>
  <si>
    <t>DFa1beD8a9BD402</t>
  </si>
  <si>
    <t>Gibson, Stokes and Perkins</t>
  </si>
  <si>
    <t>West Garrett</t>
  </si>
  <si>
    <t>(274)445-8615x700</t>
  </si>
  <si>
    <t>nortongeoffrey@shepherd.org</t>
  </si>
  <si>
    <t>6bB206dFDeB775b</t>
  </si>
  <si>
    <t>Lake Shawnafurt</t>
  </si>
  <si>
    <t>975-325-8021x14161</t>
  </si>
  <si>
    <t>mitchellheidi@woodward.biz</t>
  </si>
  <si>
    <t>1c2aeEBa5dA8d38</t>
  </si>
  <si>
    <t>Rollins-Jacobs</t>
  </si>
  <si>
    <t>651-454-3777</t>
  </si>
  <si>
    <t>ychristensen@hopkins-odom.biz</t>
  </si>
  <si>
    <t>629dfFD48c4fCC4</t>
  </si>
  <si>
    <t>Bradford, Melton and Ryan</t>
  </si>
  <si>
    <t>Petersenville</t>
  </si>
  <si>
    <t>388-096-4068x4828</t>
  </si>
  <si>
    <t>ebonypollard@huang.biz</t>
  </si>
  <si>
    <t>2B74919AAeE64ee</t>
  </si>
  <si>
    <t>Howard Group</t>
  </si>
  <si>
    <t>001-031-702-4504x317</t>
  </si>
  <si>
    <t>edwardcrosby@munoz-khan.com</t>
  </si>
  <si>
    <t>df5Ab2754F1eCf7</t>
  </si>
  <si>
    <t>Fuller-Maynard</t>
  </si>
  <si>
    <t>Alecville</t>
  </si>
  <si>
    <t>(264)095-7033x566</t>
  </si>
  <si>
    <t>brett46@flowers-delacruz.biz</t>
  </si>
  <si>
    <t>EDB80D84df7f28B</t>
  </si>
  <si>
    <t>Miles-Clarke</t>
  </si>
  <si>
    <t>East Sandramouth</t>
  </si>
  <si>
    <t>(400)588-3828</t>
  </si>
  <si>
    <t>thowe@rocha-melendez.com</t>
  </si>
  <si>
    <t>f19Cf9a8F07B4e9</t>
  </si>
  <si>
    <t>Levy Group</t>
  </si>
  <si>
    <t>South Devinville</t>
  </si>
  <si>
    <t>338-367-8536x415</t>
  </si>
  <si>
    <t>graveskerri@heath.info</t>
  </si>
  <si>
    <t>bcafCACB12afEDB</t>
  </si>
  <si>
    <t>Barron LLC</t>
  </si>
  <si>
    <t>Pettyborough</t>
  </si>
  <si>
    <t>746.302.5480x15080</t>
  </si>
  <si>
    <t>sdeleon@jennings.com</t>
  </si>
  <si>
    <t>eE0E342cC4b46eE</t>
  </si>
  <si>
    <t>Walls Inc</t>
  </si>
  <si>
    <t>East Natashamouth</t>
  </si>
  <si>
    <t>(746)509-6274x2323</t>
  </si>
  <si>
    <t>vsimmons@alvarado-evans.org</t>
  </si>
  <si>
    <t>fd3C4aF6af60DA2</t>
  </si>
  <si>
    <t>Ramirez-Hoffman</t>
  </si>
  <si>
    <t>Jacobsonberg</t>
  </si>
  <si>
    <t>331.475.0387x216</t>
  </si>
  <si>
    <t>pollardronald@mcbride.net</t>
  </si>
  <si>
    <t>84F54fBbCb6CC11</t>
  </si>
  <si>
    <t>Krause-Johnson</t>
  </si>
  <si>
    <t>East Jody</t>
  </si>
  <si>
    <t>011-015-0897x4782</t>
  </si>
  <si>
    <t>vincentwendy@prince.com</t>
  </si>
  <si>
    <t>50eECbEfA50641C</t>
  </si>
  <si>
    <t>Lewis, Newton and Boone</t>
  </si>
  <si>
    <t>286.500.3556</t>
  </si>
  <si>
    <t>brandy61@cohen.com</t>
  </si>
  <si>
    <t>af3AC5aB1aD8eBC</t>
  </si>
  <si>
    <t>Barr, Tanner and Soto</t>
  </si>
  <si>
    <t>Maureenton</t>
  </si>
  <si>
    <t>426-394-9604x4952</t>
  </si>
  <si>
    <t>probertson@lopez.info</t>
  </si>
  <si>
    <t>74faebCbFF04222</t>
  </si>
  <si>
    <t>Baxter, Peters and Griffin</t>
  </si>
  <si>
    <t>Cantrellborough</t>
  </si>
  <si>
    <t>430.881.9982</t>
  </si>
  <si>
    <t>miguel65@mendoza.info</t>
  </si>
  <si>
    <t>4bE96e05c50a0E1</t>
  </si>
  <si>
    <t>Marciaburgh</t>
  </si>
  <si>
    <t>+1-524-726-4410x81381</t>
  </si>
  <si>
    <t>barnesheather@nelson.com</t>
  </si>
  <si>
    <t>5bA6D911cAfE8ae</t>
  </si>
  <si>
    <t>Collier, Kidd and Singleton</t>
  </si>
  <si>
    <t>Gabrielberg</t>
  </si>
  <si>
    <t>+1-894-764-9275x0638</t>
  </si>
  <si>
    <t>kbarrett@calderon-lynch.info</t>
  </si>
  <si>
    <t>adFCdB9C13947B6</t>
  </si>
  <si>
    <t>Hess-Miranda</t>
  </si>
  <si>
    <t>West Isaiahchester</t>
  </si>
  <si>
    <t>795.873.1433x5028</t>
  </si>
  <si>
    <t>weberkaylee@sosa.biz</t>
  </si>
  <si>
    <t>74fdd3EFa9976E1</t>
  </si>
  <si>
    <t>Roman, Watson and Meza</t>
  </si>
  <si>
    <t>Port Timothyland</t>
  </si>
  <si>
    <t>498-452-9681x656</t>
  </si>
  <si>
    <t>antonio28@foley.org</t>
  </si>
  <si>
    <t>F0e14f4B5DbFcbc</t>
  </si>
  <si>
    <t>Savage-Terry</t>
  </si>
  <si>
    <t>(618)369-9002x70064</t>
  </si>
  <si>
    <t>sydney29@jensen.biz</t>
  </si>
  <si>
    <t>FFbDa4Bbc2A1edc</t>
  </si>
  <si>
    <t>Valencia-Wong</t>
  </si>
  <si>
    <t>North Henrybury</t>
  </si>
  <si>
    <t>parkertammie@perkins-hebert.biz</t>
  </si>
  <si>
    <t>70CD1cFdFE2fCED</t>
  </si>
  <si>
    <t>Mathis Group</t>
  </si>
  <si>
    <t>West Michealfurt</t>
  </si>
  <si>
    <t>702-799-8508x5124</t>
  </si>
  <si>
    <t>joel28@reed.com</t>
  </si>
  <si>
    <t>AcCbFad777D0711</t>
  </si>
  <si>
    <t>Patton PLC</t>
  </si>
  <si>
    <t>Jeromehaven</t>
  </si>
  <si>
    <t>gabriellamcmahon@levy-fernandez.net</t>
  </si>
  <si>
    <t>D8cE5a78DF28b8D</t>
  </si>
  <si>
    <t>Harper-Henry</t>
  </si>
  <si>
    <t>East Philip</t>
  </si>
  <si>
    <t>(046)398-3706</t>
  </si>
  <si>
    <t>kwilliamson@sheppard.net</t>
  </si>
  <si>
    <t>6a64C2da2dcD4a1</t>
  </si>
  <si>
    <t>Nunez and Sons</t>
  </si>
  <si>
    <t>Haneychester</t>
  </si>
  <si>
    <t>001-847-371-4371x2975</t>
  </si>
  <si>
    <t>jefferyburke@lam.org</t>
  </si>
  <si>
    <t>5D328DEaCdff8Af</t>
  </si>
  <si>
    <t>Lowery Group</t>
  </si>
  <si>
    <t>Danielsburgh</t>
  </si>
  <si>
    <t>100-182-1362</t>
  </si>
  <si>
    <t>merrittomar@rosales.com</t>
  </si>
  <si>
    <t>7Ca6e4780EaDFDb</t>
  </si>
  <si>
    <t>001-890-679-1683x863</t>
  </si>
  <si>
    <t>carriemeyer@fletcher.com</t>
  </si>
  <si>
    <t>1F83219a03e192C</t>
  </si>
  <si>
    <t>Keith-Dunlap</t>
  </si>
  <si>
    <t>New Coreyburgh</t>
  </si>
  <si>
    <t>001-738-579-0229x4453</t>
  </si>
  <si>
    <t>yvette08@glover.com</t>
  </si>
  <si>
    <t>Aef01bf31CCa85d</t>
  </si>
  <si>
    <t>Schultz, Dickson and Perkins</t>
  </si>
  <si>
    <t>Port Fred</t>
  </si>
  <si>
    <t>418.938.7739</t>
  </si>
  <si>
    <t>vsnow@shepard.com</t>
  </si>
  <si>
    <t>b0a0dfACe39e368</t>
  </si>
  <si>
    <t>Forbes, Meyers and Owens</t>
  </si>
  <si>
    <t>North Wandafurt</t>
  </si>
  <si>
    <t>990.616.5166</t>
  </si>
  <si>
    <t>robertocaldwell@mccann.com</t>
  </si>
  <si>
    <t>e285A54516fEb89</t>
  </si>
  <si>
    <t>Liu, Craig and Hendrix</t>
  </si>
  <si>
    <t>Jamesstad</t>
  </si>
  <si>
    <t>001-937-119-3359x38186</t>
  </si>
  <si>
    <t>sdowns@noble.com</t>
  </si>
  <si>
    <t>ba854ec0BBefac8</t>
  </si>
  <si>
    <t>Compton, Nash and Hubbard</t>
  </si>
  <si>
    <t>Lake Kristieport</t>
  </si>
  <si>
    <t>001-021-827-2590</t>
  </si>
  <si>
    <t>alanmendoza@booth-wolfe.com</t>
  </si>
  <si>
    <t>bB60D35a77Ce07F</t>
  </si>
  <si>
    <t>Dennis, Mueller and Ponce</t>
  </si>
  <si>
    <t>Port Frankshire</t>
  </si>
  <si>
    <t>347.959.3820</t>
  </si>
  <si>
    <t>sophiacantu@mckee.com</t>
  </si>
  <si>
    <t>a2c9eeFD2B0EC97</t>
  </si>
  <si>
    <t>Gray PLC</t>
  </si>
  <si>
    <t>Rossfurt</t>
  </si>
  <si>
    <t>485.006.7348x1130</t>
  </si>
  <si>
    <t>robin39@grimes.com</t>
  </si>
  <si>
    <t>CaE96e152A9B9d7</t>
  </si>
  <si>
    <t>Mccormick-Villa</t>
  </si>
  <si>
    <t>Bradshawshire</t>
  </si>
  <si>
    <t>468-877-5090x96462</t>
  </si>
  <si>
    <t>holtvictor@middleton.org</t>
  </si>
  <si>
    <t>f5D3A20effcD6c0</t>
  </si>
  <si>
    <t>Vasquez-Drake</t>
  </si>
  <si>
    <t>Troyside</t>
  </si>
  <si>
    <t>912-564-1872</t>
  </si>
  <si>
    <t>nicholasburgess@turner.com</t>
  </si>
  <si>
    <t>ed6DC10517aa65C</t>
  </si>
  <si>
    <t>Tran, Weiss and Wilkerson</t>
  </si>
  <si>
    <t>West Soniaton</t>
  </si>
  <si>
    <t>247.713.0222x5116</t>
  </si>
  <si>
    <t>benjamin26@lopez-krause.com</t>
  </si>
  <si>
    <t>8fdF60b0DA8e78c</t>
  </si>
  <si>
    <t>Snyder, Medina and Fowler</t>
  </si>
  <si>
    <t>South Reneefurt</t>
  </si>
  <si>
    <t>(568)422-1975x35564</t>
  </si>
  <si>
    <t>parkstyrone@horton-cooley.com</t>
  </si>
  <si>
    <t>Fbd76FB078A2911</t>
  </si>
  <si>
    <t>Mcgee Ltd</t>
  </si>
  <si>
    <t>East Gavinmouth</t>
  </si>
  <si>
    <t>600-327-6974x4767</t>
  </si>
  <si>
    <t>randallroth@kramer-weber.biz</t>
  </si>
  <si>
    <t>69BCaa79fD11033</t>
  </si>
  <si>
    <t>Mcguire-Mitchell</t>
  </si>
  <si>
    <t>Freemanbury</t>
  </si>
  <si>
    <t>907.544.3388</t>
  </si>
  <si>
    <t>ymoody@elliott-dalton.com</t>
  </si>
  <si>
    <t>DD5f5df7fF3B78A</t>
  </si>
  <si>
    <t>Grimes-Lara</t>
  </si>
  <si>
    <t>505-019-2831x6432</t>
  </si>
  <si>
    <t>mdurham@mcmillan-kaufman.biz</t>
  </si>
  <si>
    <t>1dEfb2faBF0b536</t>
  </si>
  <si>
    <t>Sampson-Ramos</t>
  </si>
  <si>
    <t>(548)649-8725x330</t>
  </si>
  <si>
    <t>ekrause@carroll-montoya.com</t>
  </si>
  <si>
    <t>bCaF3F7d5791a59</t>
  </si>
  <si>
    <t>Larson PLC</t>
  </si>
  <si>
    <t>363.673.5433</t>
  </si>
  <si>
    <t>nicholsdavid@schneider-krause.info</t>
  </si>
  <si>
    <t>Be2eAcF77d15cDf</t>
  </si>
  <si>
    <t>Harding-Roberts</t>
  </si>
  <si>
    <t>092-788-9658</t>
  </si>
  <si>
    <t>bray@chavez-rodriguez.com</t>
  </si>
  <si>
    <t>6a1403bC0b0DCf5</t>
  </si>
  <si>
    <t>Suarez Group</t>
  </si>
  <si>
    <t>East Edward</t>
  </si>
  <si>
    <t>(529)193-9533x758</t>
  </si>
  <si>
    <t>bradshawdanny@collins.net</t>
  </si>
  <si>
    <t>D612caeb8FfE25A</t>
  </si>
  <si>
    <t>Leblanc, Pope and Baxter</t>
  </si>
  <si>
    <t>001-194-295-7386x500</t>
  </si>
  <si>
    <t>riosbenjamin@richards.com</t>
  </si>
  <si>
    <t>3BC681EBdC551FD</t>
  </si>
  <si>
    <t>Horton-Maldonado</t>
  </si>
  <si>
    <t>Carolineburgh</t>
  </si>
  <si>
    <t>+1-393-992-6682x15632</t>
  </si>
  <si>
    <t>lancemcknight@harrington.com</t>
  </si>
  <si>
    <t>D858C7bfCa1cCb5</t>
  </si>
  <si>
    <t>Whitney, Russell and Massey</t>
  </si>
  <si>
    <t>+1-018-954-1808x1042</t>
  </si>
  <si>
    <t>richardsonglen@brown.info</t>
  </si>
  <si>
    <t>61c701dBDBe2C4F</t>
  </si>
  <si>
    <t>653-983-4471</t>
  </si>
  <si>
    <t>cdelgado@dunlap.org</t>
  </si>
  <si>
    <t>f1AA1fdEb6eF9c4</t>
  </si>
  <si>
    <t>Lynn-Marquez</t>
  </si>
  <si>
    <t>791-822-6156</t>
  </si>
  <si>
    <t>cristinaglenn@nash.org</t>
  </si>
  <si>
    <t>9e0D2B59C3f5EcD</t>
  </si>
  <si>
    <t>Berger LLC</t>
  </si>
  <si>
    <t>+1-036-657-4722x0770</t>
  </si>
  <si>
    <t>brittney86@jacobson-suarez.biz</t>
  </si>
  <si>
    <t>a40bC7dB8B2DdEa</t>
  </si>
  <si>
    <t>Mooney, Everett and Hayes</t>
  </si>
  <si>
    <t>East Kellieside</t>
  </si>
  <si>
    <t>001-437-227-6258x9743</t>
  </si>
  <si>
    <t>gregmunoz@greene.com</t>
  </si>
  <si>
    <t>d42Aee24c78cca5</t>
  </si>
  <si>
    <t>Glass and Sons</t>
  </si>
  <si>
    <t>022-051-3464x18580</t>
  </si>
  <si>
    <t>cody55@carter.com</t>
  </si>
  <si>
    <t>a7bC3Adcf6af7BC</t>
  </si>
  <si>
    <t>Dawson-Farley</t>
  </si>
  <si>
    <t>Chrisfurt</t>
  </si>
  <si>
    <t>776-593-6747</t>
  </si>
  <si>
    <t>gmcdowell@mathews.com</t>
  </si>
  <si>
    <t>FAe4Db53CABC0cD</t>
  </si>
  <si>
    <t>Hancock, Kelley and Simmons</t>
  </si>
  <si>
    <t>Port Christian</t>
  </si>
  <si>
    <t>415-744-5631x238</t>
  </si>
  <si>
    <t>treese@guerrero.com</t>
  </si>
  <si>
    <t>de2aa993492EF2A</t>
  </si>
  <si>
    <t>Finley Inc</t>
  </si>
  <si>
    <t>Stacyville</t>
  </si>
  <si>
    <t>+1-174-679-7391x9963</t>
  </si>
  <si>
    <t>reynoldssuzanne@molina.org</t>
  </si>
  <si>
    <t>499b067c488c26f</t>
  </si>
  <si>
    <t>Watkins-Nunez</t>
  </si>
  <si>
    <t>Lake Priscillamouth</t>
  </si>
  <si>
    <t>001-178-309-4489x647</t>
  </si>
  <si>
    <t>rweeks@gates.com</t>
  </si>
  <si>
    <t>9a68f7Eb239E8Fd</t>
  </si>
  <si>
    <t>Rivers, Pratt and Frederick</t>
  </si>
  <si>
    <t>West Danielhaven</t>
  </si>
  <si>
    <t>958-595-0813</t>
  </si>
  <si>
    <t>eatkinson@barr.biz</t>
  </si>
  <si>
    <t>c427F6F89f1bDEf</t>
  </si>
  <si>
    <t>Munoz Group</t>
  </si>
  <si>
    <t>Johnport</t>
  </si>
  <si>
    <t>001-210-775-6115x599</t>
  </si>
  <si>
    <t>upugh@collier-mccall.com</t>
  </si>
  <si>
    <t>C8Ae5E46B28D85F</t>
  </si>
  <si>
    <t>Rodriguez-Bray</t>
  </si>
  <si>
    <t>Sallystad</t>
  </si>
  <si>
    <t>malikrush@bullock.com</t>
  </si>
  <si>
    <t>8433db2E07A145E</t>
  </si>
  <si>
    <t>Chung-Morales</t>
  </si>
  <si>
    <t>North Vanessashire</t>
  </si>
  <si>
    <t>(123)787-6755x4934</t>
  </si>
  <si>
    <t>powellterri@wiley-knight.biz</t>
  </si>
  <si>
    <t>0e0aA5E3773D168</t>
  </si>
  <si>
    <t>Houston, Ferguson and Hawkins</t>
  </si>
  <si>
    <t>Port Marthafurt</t>
  </si>
  <si>
    <t>262.724.5156x0726</t>
  </si>
  <si>
    <t>aaron43@scott.net</t>
  </si>
  <si>
    <t>5DEF9760fd2BF5C</t>
  </si>
  <si>
    <t>Daniel-Fowler</t>
  </si>
  <si>
    <t>Kathleenshire</t>
  </si>
  <si>
    <t>(870)732-9221x44014</t>
  </si>
  <si>
    <t>anthonyhouston@vasquez.org</t>
  </si>
  <si>
    <t>f8eCAC5d746CfE3</t>
  </si>
  <si>
    <t>New Jenniferport</t>
  </si>
  <si>
    <t>001-479-640-1721x42340</t>
  </si>
  <si>
    <t>karimeyer@goodman-spears.com</t>
  </si>
  <si>
    <t>3FFf5d3002572fB</t>
  </si>
  <si>
    <t>Drake-Griffin</t>
  </si>
  <si>
    <t>Port Sylvia</t>
  </si>
  <si>
    <t>605-883-5454x1048</t>
  </si>
  <si>
    <t>finleydaryl@moreno.info</t>
  </si>
  <si>
    <t>560cF33Ec0BbDf1</t>
  </si>
  <si>
    <t>Hardin-Key</t>
  </si>
  <si>
    <t>West Alison</t>
  </si>
  <si>
    <t>(553)219-4597x87098</t>
  </si>
  <si>
    <t>caitlynweaver@boyer.net</t>
  </si>
  <si>
    <t>F02ABb05c4F7ac7</t>
  </si>
  <si>
    <t>Barajas-Bonilla</t>
  </si>
  <si>
    <t>001-914-748-8049x2509</t>
  </si>
  <si>
    <t>emma97@shannon.biz</t>
  </si>
  <si>
    <t>cB5994100151F5F</t>
  </si>
  <si>
    <t>Vega-Guerra</t>
  </si>
  <si>
    <t>001-541-709-5989x85241</t>
  </si>
  <si>
    <t>lanesharon@allison.biz</t>
  </si>
  <si>
    <t>2c8F7FF1ECe7267</t>
  </si>
  <si>
    <t>Gutierrez, Gilmore and Bowen</t>
  </si>
  <si>
    <t>Riversland</t>
  </si>
  <si>
    <t>388.333.0006</t>
  </si>
  <si>
    <t>ustokes@duncan-navarro.net</t>
  </si>
  <si>
    <t>7f6D17B7e6D2E0C</t>
  </si>
  <si>
    <t>Mata, Rubio and Buckley</t>
  </si>
  <si>
    <t>Port Alanburgh</t>
  </si>
  <si>
    <t>(166)952-8334x8466</t>
  </si>
  <si>
    <t>ipeterson@zimmerman-castaneda.com</t>
  </si>
  <si>
    <t>aea4F837AE1eB9C</t>
  </si>
  <si>
    <t>Wiley PLC</t>
  </si>
  <si>
    <t>New Taylorland</t>
  </si>
  <si>
    <t>001-200-357-3981x547</t>
  </si>
  <si>
    <t>chasejoel@blevins.info</t>
  </si>
  <si>
    <t>874fbaF8F4DE8BF</t>
  </si>
  <si>
    <t>Delgado Group</t>
  </si>
  <si>
    <t>Anitaborough</t>
  </si>
  <si>
    <t>594-454-5947</t>
  </si>
  <si>
    <t>jcantrell@nichols.com</t>
  </si>
  <si>
    <t>F0EE02EEE35f89D</t>
  </si>
  <si>
    <t>Burch, Alvarado and Abbott</t>
  </si>
  <si>
    <t>East Haileyland</t>
  </si>
  <si>
    <t>363.669.8954x370</t>
  </si>
  <si>
    <t>johnkirby@fischer.org</t>
  </si>
  <si>
    <t>224da01988c71a9</t>
  </si>
  <si>
    <t>Ibarra, Ward and Mcdonald</t>
  </si>
  <si>
    <t>971-068-8115</t>
  </si>
  <si>
    <t>olsenmario@fernandez-wheeler.com</t>
  </si>
  <si>
    <t>C58eFabBFe3bB64</t>
  </si>
  <si>
    <t>Parks Group</t>
  </si>
  <si>
    <t>Port Rodney</t>
  </si>
  <si>
    <t>(148)886-4742x321</t>
  </si>
  <si>
    <t>bakerana@leon.com</t>
  </si>
  <si>
    <t>02a56F66FeafFcC</t>
  </si>
  <si>
    <t>Herring PLC</t>
  </si>
  <si>
    <t>Simonland</t>
  </si>
  <si>
    <t>697-900-0698</t>
  </si>
  <si>
    <t>glenda65@scott.info</t>
  </si>
  <si>
    <t>7FBAF8cF7bfCA28</t>
  </si>
  <si>
    <t>West Summer</t>
  </si>
  <si>
    <t>+1-424-507-7659x498</t>
  </si>
  <si>
    <t>theresacampos@fry.biz</t>
  </si>
  <si>
    <t>073f7DF62c0256f</t>
  </si>
  <si>
    <t>Macdonald, Sherman and Lewis</t>
  </si>
  <si>
    <t>Lake Jodishire</t>
  </si>
  <si>
    <t>001-831-788-0268x50503</t>
  </si>
  <si>
    <t>timvazquez@wade-wolfe.com</t>
  </si>
  <si>
    <t>a83FFb58e8Abc18</t>
  </si>
  <si>
    <t>Glenn, Holder and Hickman</t>
  </si>
  <si>
    <t>North Heathertown</t>
  </si>
  <si>
    <t>407.887.1884x68438</t>
  </si>
  <si>
    <t>lydia59@flores.net</t>
  </si>
  <si>
    <t>ca750CCfBbEDc4D</t>
  </si>
  <si>
    <t>Mccall PLC</t>
  </si>
  <si>
    <t>823-942-0556</t>
  </si>
  <si>
    <t>carolvasquez@keith.info</t>
  </si>
  <si>
    <t>d5d2eDeDABD28B3</t>
  </si>
  <si>
    <t>Salas, Blanchard and Nelson</t>
  </si>
  <si>
    <t>Port Damonhaven</t>
  </si>
  <si>
    <t>001-582-334-6839x44388</t>
  </si>
  <si>
    <t>tamarakline@lewis.biz</t>
  </si>
  <si>
    <t>51Caa1FF4b8D7CD</t>
  </si>
  <si>
    <t>Bean, Rasmussen and Mason</t>
  </si>
  <si>
    <t>419.485.1758</t>
  </si>
  <si>
    <t>pstuart@merritt.com</t>
  </si>
  <si>
    <t>3076E7ffaBC5D2A</t>
  </si>
  <si>
    <t>Brewer-Walls</t>
  </si>
  <si>
    <t>172.440.6818</t>
  </si>
  <si>
    <t>bateseileen@mcgee-buck.biz</t>
  </si>
  <si>
    <t>D6B26AF50BC1DBa</t>
  </si>
  <si>
    <t>592.542.7810x69332</t>
  </si>
  <si>
    <t>qavery@allison.org</t>
  </si>
  <si>
    <t>A65794a9ABa4A04</t>
  </si>
  <si>
    <t>Shaffer, Serrano and Schultz</t>
  </si>
  <si>
    <t>(457)300-1166x9980</t>
  </si>
  <si>
    <t>robertsonsteve@petty.biz</t>
  </si>
  <si>
    <t>8dfb8d863fd843E</t>
  </si>
  <si>
    <t>Crane, Wilcox and Murillo</t>
  </si>
  <si>
    <t>Youngfort</t>
  </si>
  <si>
    <t>001-101-057-1889</t>
  </si>
  <si>
    <t>manuel10@gordon.org</t>
  </si>
  <si>
    <t>EbA5ea84B9Eba6a</t>
  </si>
  <si>
    <t>Rocha Inc</t>
  </si>
  <si>
    <t>Walkerfurt</t>
  </si>
  <si>
    <t>chunter@ferrell.net</t>
  </si>
  <si>
    <t>ddaB259e1c9eeCB</t>
  </si>
  <si>
    <t>Ryan, Gardner and Massey</t>
  </si>
  <si>
    <t>Solishaven</t>
  </si>
  <si>
    <t>selena27@blair.com</t>
  </si>
  <si>
    <t>2c4401a6F5fE021</t>
  </si>
  <si>
    <t>Hardin, Werner and Hansen</t>
  </si>
  <si>
    <t>South Vincent</t>
  </si>
  <si>
    <t>861.186.4958x8052</t>
  </si>
  <si>
    <t>glenda88@lara-nunez.com</t>
  </si>
  <si>
    <t>df5CD8A02e80d4D</t>
  </si>
  <si>
    <t>Sanders-Holland</t>
  </si>
  <si>
    <t>fosterjim@byrd-hurley.info</t>
  </si>
  <si>
    <t>D6d42d1bBc6BC8f</t>
  </si>
  <si>
    <t>Pearson and Sons</t>
  </si>
  <si>
    <t>Hahnfurt</t>
  </si>
  <si>
    <t>001-038-982-6426x99858</t>
  </si>
  <si>
    <t>dominguezmichele@willis.com</t>
  </si>
  <si>
    <t>9E7eCc6317cC74d</t>
  </si>
  <si>
    <t>George and Sons</t>
  </si>
  <si>
    <t>Port Alfred</t>
  </si>
  <si>
    <t>549-766-1751x422</t>
  </si>
  <si>
    <t>zbrennan@morales.com</t>
  </si>
  <si>
    <t>0df72c0e7D6746B</t>
  </si>
  <si>
    <t>Valentine Ltd</t>
  </si>
  <si>
    <t>(332)412-0936x9518</t>
  </si>
  <si>
    <t>hho@cunningham.com</t>
  </si>
  <si>
    <t>B9bbd1bBD5CbB61</t>
  </si>
  <si>
    <t>Mcpherson, Larson and Tapia</t>
  </si>
  <si>
    <t>New Lee</t>
  </si>
  <si>
    <t>(602)378-7928x119</t>
  </si>
  <si>
    <t>norrisricardo@fitzgerald-james.com</t>
  </si>
  <si>
    <t>5BcD69DbfeAf936</t>
  </si>
  <si>
    <t>Miranda PLC</t>
  </si>
  <si>
    <t>zhuffman@valencia.com</t>
  </si>
  <si>
    <t>C9a5E9bfdEADA0c</t>
  </si>
  <si>
    <t>Sharp-Mcmahon</t>
  </si>
  <si>
    <t>Margaretfort</t>
  </si>
  <si>
    <t>828.340.4895</t>
  </si>
  <si>
    <t>yodonnell@barrett.com</t>
  </si>
  <si>
    <t>71bE72d33A99D78</t>
  </si>
  <si>
    <t>Knapp, Massey and Sherman</t>
  </si>
  <si>
    <t>Territown</t>
  </si>
  <si>
    <t>266.282.0363</t>
  </si>
  <si>
    <t>connor78@stein-cohen.com</t>
  </si>
  <si>
    <t>2e2ABfD8b82E5FC</t>
  </si>
  <si>
    <t>Norris-Bowers</t>
  </si>
  <si>
    <t>South Gregory</t>
  </si>
  <si>
    <t>752-942-8899x05926</t>
  </si>
  <si>
    <t>mccallbeth@gentry.com</t>
  </si>
  <si>
    <t>EcFFB7a3fD13f5B</t>
  </si>
  <si>
    <t>Ward, Harper and Baker</t>
  </si>
  <si>
    <t>Woodsfurt</t>
  </si>
  <si>
    <t>(101)061-9484</t>
  </si>
  <si>
    <t>sburch@parrish-pierce.com</t>
  </si>
  <si>
    <t>8ceF78a34B0CEBe</t>
  </si>
  <si>
    <t>Arnold, Hodge and Gardner</t>
  </si>
  <si>
    <t>Port Steve</t>
  </si>
  <si>
    <t>001-652-528-1079x96871</t>
  </si>
  <si>
    <t>harrismercedes@guerrero.com</t>
  </si>
  <si>
    <t>F8a905EbEE8cFCf</t>
  </si>
  <si>
    <t>Yu-Hahn</t>
  </si>
  <si>
    <t>East Stephenstad</t>
  </si>
  <si>
    <t>luke67@garrett.com</t>
  </si>
  <si>
    <t>FebfF5EEBcFAfEe</t>
  </si>
  <si>
    <t>Burke LLC</t>
  </si>
  <si>
    <t>Port Darrell</t>
  </si>
  <si>
    <t>097-148-7216x5496</t>
  </si>
  <si>
    <t>davenportpeggy@oconnor-rogers.com</t>
  </si>
  <si>
    <t>a9F82Fc364Fadb4</t>
  </si>
  <si>
    <t>Lynnport</t>
  </si>
  <si>
    <t>906.650.2159</t>
  </si>
  <si>
    <t>elliottveronica@madden.info</t>
  </si>
  <si>
    <t>ABA6f356ebfeAcE</t>
  </si>
  <si>
    <t>Reed Ltd</t>
  </si>
  <si>
    <t>001-032-736-3590x45349</t>
  </si>
  <si>
    <t>paigeward@orozco-francis.com</t>
  </si>
  <si>
    <t>dDCf49E273c9BfF</t>
  </si>
  <si>
    <t>Mendoza, Hill and Austin</t>
  </si>
  <si>
    <t>South Bryan</t>
  </si>
  <si>
    <t>001-261-852-4671</t>
  </si>
  <si>
    <t>sbarry@vazquez-moss.com</t>
  </si>
  <si>
    <t>C472AEf7a52C865</t>
  </si>
  <si>
    <t>Barajas, Holmes and Figueroa</t>
  </si>
  <si>
    <t>Sheilamouth</t>
  </si>
  <si>
    <t>+1-823-856-3583x153</t>
  </si>
  <si>
    <t>jessicamooney@wang.com</t>
  </si>
  <si>
    <t>3Fb763C591395Ba</t>
  </si>
  <si>
    <t>Reeves Group</t>
  </si>
  <si>
    <t>Galvanside</t>
  </si>
  <si>
    <t>(162)945-9855</t>
  </si>
  <si>
    <t>mike61@maxwell-mcmillan.info</t>
  </si>
  <si>
    <t>19844F6F35eBe07</t>
  </si>
  <si>
    <t>Zimmerman, Pollard and Lynn</t>
  </si>
  <si>
    <t>(025)172-1377x578</t>
  </si>
  <si>
    <t>garyskinner@gentry.com</t>
  </si>
  <si>
    <t>22FcEaFeDbD2B7c</t>
  </si>
  <si>
    <t>Le, Goodman and Stephenson</t>
  </si>
  <si>
    <t>Kristyhaven</t>
  </si>
  <si>
    <t>(562)238-4648</t>
  </si>
  <si>
    <t>jmack@acosta.info</t>
  </si>
  <si>
    <t>4CF3F802c952dDc</t>
  </si>
  <si>
    <t>Olson, Clayton and Delgado</t>
  </si>
  <si>
    <t>Port Chloe</t>
  </si>
  <si>
    <t>+1-521-197-5306x359</t>
  </si>
  <si>
    <t>snydervernon@cervantes-johnson.biz</t>
  </si>
  <si>
    <t>fd2cE9ebcB2BcdE</t>
  </si>
  <si>
    <t>Santiago PLC</t>
  </si>
  <si>
    <t>Alexandrialand</t>
  </si>
  <si>
    <t>001-157-395-6861x8224</t>
  </si>
  <si>
    <t>chrislarsen@benjamin.org</t>
  </si>
  <si>
    <t>3Df3CCADcbFaC7C</t>
  </si>
  <si>
    <t>Hobbs, Santos and Phillips</t>
  </si>
  <si>
    <t>West Lindseyton</t>
  </si>
  <si>
    <t>315-697-0779</t>
  </si>
  <si>
    <t>shariconrad@watts-miranda.com</t>
  </si>
  <si>
    <t>aC818c5e3C4422D</t>
  </si>
  <si>
    <t>Port Jason</t>
  </si>
  <si>
    <t>549.898.4183x25412</t>
  </si>
  <si>
    <t>zimmermanshane@sharp-curtis.com</t>
  </si>
  <si>
    <t>b2BaCACeab2be0A</t>
  </si>
  <si>
    <t>Henry, Wilkins and Cervantes</t>
  </si>
  <si>
    <t>Lake Ashleeville</t>
  </si>
  <si>
    <t>kirbymeagan@obrien-rosales.com</t>
  </si>
  <si>
    <t>DaBA7cAbB90cC3d</t>
  </si>
  <si>
    <t>Pacheco-Copeland</t>
  </si>
  <si>
    <t>New Jeanettemouth</t>
  </si>
  <si>
    <t>035-380-7740</t>
  </si>
  <si>
    <t>jessemarsh@shaffer.com</t>
  </si>
  <si>
    <t>3fdf5C6a55CC104</t>
  </si>
  <si>
    <t>Manning, Lutz and Cabrera</t>
  </si>
  <si>
    <t>North Natasha</t>
  </si>
  <si>
    <t>070-494-8581x988</t>
  </si>
  <si>
    <t>bonnie87@vaughan.com</t>
  </si>
  <si>
    <t>e23bEc546a56CA9</t>
  </si>
  <si>
    <t>Schultz, Swanson and Patel</t>
  </si>
  <si>
    <t>South Davetown</t>
  </si>
  <si>
    <t>wmoon@brennan.com</t>
  </si>
  <si>
    <t>8ccEbAFDE85Ecd8</t>
  </si>
  <si>
    <t>Craig, Howard and Potts</t>
  </si>
  <si>
    <t>Alexastad</t>
  </si>
  <si>
    <t>(092)982-3942</t>
  </si>
  <si>
    <t>tammie24@chapman.com</t>
  </si>
  <si>
    <t>1c08e6dB6FB09B8</t>
  </si>
  <si>
    <t>Porter, Luna and Christian</t>
  </si>
  <si>
    <t>Christinaside</t>
  </si>
  <si>
    <t>467-641-7345</t>
  </si>
  <si>
    <t>roachcarly@roy.net</t>
  </si>
  <si>
    <t>fC1BEFE2CBC4f72</t>
  </si>
  <si>
    <t>Ferrell-Edwards</t>
  </si>
  <si>
    <t>Martinezbury</t>
  </si>
  <si>
    <t>531-477-9294x518</t>
  </si>
  <si>
    <t>howardstephanie@thornton.com</t>
  </si>
  <si>
    <t>2E1fDFc73D4B224</t>
  </si>
  <si>
    <t>Trujillo, Rios and Browning</t>
  </si>
  <si>
    <t>Debraland</t>
  </si>
  <si>
    <t>687.801.6794x53241</t>
  </si>
  <si>
    <t>chelsey49@dean.info</t>
  </si>
  <si>
    <t>Ba6BBBeEEfB0F8b</t>
  </si>
  <si>
    <t>Chloehaven</t>
  </si>
  <si>
    <t>(479)839-1167x978</t>
  </si>
  <si>
    <t>lawrence85@andersen.net</t>
  </si>
  <si>
    <t>0A9f8DD789EA1B0</t>
  </si>
  <si>
    <t>Underwood, Mckee and Blackburn</t>
  </si>
  <si>
    <t>673-415-1649</t>
  </si>
  <si>
    <t>cassandra13@byrd.com</t>
  </si>
  <si>
    <t>8092CdEAfc2Dc23</t>
  </si>
  <si>
    <t>Schwartz, Hubbard and Ray</t>
  </si>
  <si>
    <t>Melvinland</t>
  </si>
  <si>
    <t>001-256-182-9657x77775</t>
  </si>
  <si>
    <t>cassidybaker@dunn-haynes.biz</t>
  </si>
  <si>
    <t>506DD5A84Ef0bcC</t>
  </si>
  <si>
    <t>Travis-Reeves</t>
  </si>
  <si>
    <t>Mcdonaldport</t>
  </si>
  <si>
    <t>625-812-1157x1827</t>
  </si>
  <si>
    <t>jeffperez@vance.com</t>
  </si>
  <si>
    <t>B0aab46eEFfCDC8</t>
  </si>
  <si>
    <t>Aguilar-Johnson</t>
  </si>
  <si>
    <t>Berrychester</t>
  </si>
  <si>
    <t>001-556-715-2581</t>
  </si>
  <si>
    <t>alexander17@casey.com</t>
  </si>
  <si>
    <t>d0baBF69aD7fa44</t>
  </si>
  <si>
    <t>Mosley, Parsons and Solis</t>
  </si>
  <si>
    <t>Royberg</t>
  </si>
  <si>
    <t>980.959.6734</t>
  </si>
  <si>
    <t>bautistapaul@reyes.info</t>
  </si>
  <si>
    <t>a8e5F0efFEfA0ff</t>
  </si>
  <si>
    <t>Joyce-Carlson</t>
  </si>
  <si>
    <t>South Tinashire</t>
  </si>
  <si>
    <t>(758)299-6422x283</t>
  </si>
  <si>
    <t>lawsoncarlos@miranda.com</t>
  </si>
  <si>
    <t>BeFfF4c0a1D3618</t>
  </si>
  <si>
    <t>Cantu-Poole</t>
  </si>
  <si>
    <t>Vincentport</t>
  </si>
  <si>
    <t>+1-717-071-3102x211</t>
  </si>
  <si>
    <t>alvaradojean@rose-suarez.info</t>
  </si>
  <si>
    <t>77E5d0BDAFFba4a</t>
  </si>
  <si>
    <t>Randall Ltd</t>
  </si>
  <si>
    <t>012-529-4229</t>
  </si>
  <si>
    <t>aprilprice@carey-huynh.com</t>
  </si>
  <si>
    <t>464dcEc9Ffe50e0</t>
  </si>
  <si>
    <t>Mariahberg</t>
  </si>
  <si>
    <t>(815)490-5347x930</t>
  </si>
  <si>
    <t>erikasanchez@morales.com</t>
  </si>
  <si>
    <t>Aa31dDC99911aFE</t>
  </si>
  <si>
    <t>Pratt, Cowan and Grimes</t>
  </si>
  <si>
    <t>Kristinemouth</t>
  </si>
  <si>
    <t>(665)813-4793x9528</t>
  </si>
  <si>
    <t>guerrerokaylee@curry-briggs.com</t>
  </si>
  <si>
    <t>eeeF5BcB3AD4dB7</t>
  </si>
  <si>
    <t>Hunter-Ponce</t>
  </si>
  <si>
    <t>Clementsland</t>
  </si>
  <si>
    <t>354-878-8641x76321</t>
  </si>
  <si>
    <t>katherineshields@ryan-dickerson.com</t>
  </si>
  <si>
    <t>fd7199Fe3EF5fcd</t>
  </si>
  <si>
    <t>Rhodes, Dillon and Yates</t>
  </si>
  <si>
    <t>Paceland</t>
  </si>
  <si>
    <t>001-977-694-0585</t>
  </si>
  <si>
    <t>buckleylisa@howell.org</t>
  </si>
  <si>
    <t>19cBbfdCe5CDCfe</t>
  </si>
  <si>
    <t>Richmond, Booker and Gibbs</t>
  </si>
  <si>
    <t>Kiarafort</t>
  </si>
  <si>
    <t>+1-778-677-4025x4669</t>
  </si>
  <si>
    <t>tanya78@waller-logan.com</t>
  </si>
  <si>
    <t>21F0e2D2d85492F</t>
  </si>
  <si>
    <t>Boyer-Cline</t>
  </si>
  <si>
    <t>Hicksberg</t>
  </si>
  <si>
    <t>(310)099-4843x68452</t>
  </si>
  <si>
    <t>bmeyer@norman-olsen.info</t>
  </si>
  <si>
    <t>E99CF5c371F19d8</t>
  </si>
  <si>
    <t>Randall-Wells</t>
  </si>
  <si>
    <t>Port Leslie</t>
  </si>
  <si>
    <t>001-668-199-9173x60209</t>
  </si>
  <si>
    <t>hblake@mcgrath-gregory.com</t>
  </si>
  <si>
    <t>aad8c3f6BA7ea50</t>
  </si>
  <si>
    <t>North Rebeccaburgh</t>
  </si>
  <si>
    <t>(819)764-8716x563</t>
  </si>
  <si>
    <t>sheenaodom@gross.com</t>
  </si>
  <si>
    <t>Aa15CDa4EDAFCCF</t>
  </si>
  <si>
    <t>Todd PLC</t>
  </si>
  <si>
    <t>Mosleyville</t>
  </si>
  <si>
    <t>001-910-852-7106</t>
  </si>
  <si>
    <t>zball@bartlett.biz</t>
  </si>
  <si>
    <t>cbFD3bF79C2eC99</t>
  </si>
  <si>
    <t>Wiley, Richardson and Schultz</t>
  </si>
  <si>
    <t>Ericton</t>
  </si>
  <si>
    <t>001-605-049-6190</t>
  </si>
  <si>
    <t>reneemcmahon@gray-anthony.com</t>
  </si>
  <si>
    <t>FF955b02C1773E7</t>
  </si>
  <si>
    <t>Acevedo-Turner</t>
  </si>
  <si>
    <t>North Craig</t>
  </si>
  <si>
    <t>001-665-529-1162x9948</t>
  </si>
  <si>
    <t>humphreydevon@spence.net</t>
  </si>
  <si>
    <t>ebA778dc69aaF48</t>
  </si>
  <si>
    <t>Cantrell-White</t>
  </si>
  <si>
    <t>Boltonside</t>
  </si>
  <si>
    <t>020-249-1615x7738</t>
  </si>
  <si>
    <t>dan16@stanley-dixon.com</t>
  </si>
  <si>
    <t>E23d31e388cdeF4</t>
  </si>
  <si>
    <t>Mccullough Ltd</t>
  </si>
  <si>
    <t>Port Taylormouth</t>
  </si>
  <si>
    <t>belindawiggins@santiago.net</t>
  </si>
  <si>
    <t>AAa83DeeEb0aaAE</t>
  </si>
  <si>
    <t>Wyatt, Hunt and Durham</t>
  </si>
  <si>
    <t>Rebeccashire</t>
  </si>
  <si>
    <t>001-073-585-5415x10160</t>
  </si>
  <si>
    <t>foxclaire@strickland.biz</t>
  </si>
  <si>
    <t>2C8fD3b5b9B9Fa3</t>
  </si>
  <si>
    <t>Aguilar-Mckay</t>
  </si>
  <si>
    <t>(865)674-4330x677</t>
  </si>
  <si>
    <t>uguerrero@oconnor-hutchinson.biz</t>
  </si>
  <si>
    <t>31BcB6AF4D35d4D</t>
  </si>
  <si>
    <t>Yang, Braun and Zuniga</t>
  </si>
  <si>
    <t>Caseystad</t>
  </si>
  <si>
    <t>001-913-507-5286x01477</t>
  </si>
  <si>
    <t>allen93@salas.biz</t>
  </si>
  <si>
    <t>aF0F700fBF7dc6f</t>
  </si>
  <si>
    <t>Short, Faulkner and Black</t>
  </si>
  <si>
    <t>Roweville</t>
  </si>
  <si>
    <t>(634)091-1993x3329</t>
  </si>
  <si>
    <t>mcconnellalexis@bautista.com</t>
  </si>
  <si>
    <t>E9fD3f3b84EAD56</t>
  </si>
  <si>
    <t>Simpson, Bean and Hart</t>
  </si>
  <si>
    <t>Marioberg</t>
  </si>
  <si>
    <t>211.021.1981x32853</t>
  </si>
  <si>
    <t>christine54@higgins.info</t>
  </si>
  <si>
    <t>C1B0285B3B8f99e</t>
  </si>
  <si>
    <t>Durham-Fernandez</t>
  </si>
  <si>
    <t>Wisehaven</t>
  </si>
  <si>
    <t>desireemorales@howell.com</t>
  </si>
  <si>
    <t>A3c5fDf7c2e20BC</t>
  </si>
  <si>
    <t>Wu Inc</t>
  </si>
  <si>
    <t>West Brianbury</t>
  </si>
  <si>
    <t>603-882-4766x9213</t>
  </si>
  <si>
    <t>xcarroll@pierce-hudson.com</t>
  </si>
  <si>
    <t>De742Aa0c9dEd57</t>
  </si>
  <si>
    <t>Allison and Sons</t>
  </si>
  <si>
    <t>Katieburgh</t>
  </si>
  <si>
    <t>(570)289-7834x98658</t>
  </si>
  <si>
    <t>georgeshawna@delgado.com</t>
  </si>
  <si>
    <t>2C1B4FEcAE0bA62</t>
  </si>
  <si>
    <t>Ponce-Duncan</t>
  </si>
  <si>
    <t>Lake Larryhaven</t>
  </si>
  <si>
    <t>456-753-3168</t>
  </si>
  <si>
    <t>espinozabernard@kaiser.com</t>
  </si>
  <si>
    <t>cBedbED08A6FC58</t>
  </si>
  <si>
    <t>Mcknight-Griffith</t>
  </si>
  <si>
    <t>North Mikeville</t>
  </si>
  <si>
    <t>(316)964-2745x663</t>
  </si>
  <si>
    <t>mckeebreanna@hoover-olson.com</t>
  </si>
  <si>
    <t>3Bf0Bff26ada1b8</t>
  </si>
  <si>
    <t>Larryside</t>
  </si>
  <si>
    <t>(113)948-1807x5513</t>
  </si>
  <si>
    <t>dorothyduarte@jenkins-mooney.com</t>
  </si>
  <si>
    <t>998370d4f5DdBfc</t>
  </si>
  <si>
    <t>Kent, Garrison and Briggs</t>
  </si>
  <si>
    <t>Cruzville</t>
  </si>
  <si>
    <t>iwatts@rowland.com</t>
  </si>
  <si>
    <t>DFB3fcfbe67D6cc</t>
  </si>
  <si>
    <t>Hill, Mcpherson and Hernandez</t>
  </si>
  <si>
    <t>(437)493-9021x439</t>
  </si>
  <si>
    <t>perry53@skinner.com</t>
  </si>
  <si>
    <t>a902fc0B4Ba9118</t>
  </si>
  <si>
    <t>Campos Ltd</t>
  </si>
  <si>
    <t>South Earlfurt</t>
  </si>
  <si>
    <t>(920)240-7503</t>
  </si>
  <si>
    <t>isutton@perry-boyle.net</t>
  </si>
  <si>
    <t>BCFFDCb9DdDECCF</t>
  </si>
  <si>
    <t>Melton-Copeland</t>
  </si>
  <si>
    <t>North Nicolemouth</t>
  </si>
  <si>
    <t>001-440-770-5539</t>
  </si>
  <si>
    <t>edward61@lawrence.com</t>
  </si>
  <si>
    <t>EC5f5be70Af8DAD</t>
  </si>
  <si>
    <t>Day, Harris and Bowen</t>
  </si>
  <si>
    <t>Willisport</t>
  </si>
  <si>
    <t>(073)073-4372x75351</t>
  </si>
  <si>
    <t>lauriewaller@trujillo-mejia.net</t>
  </si>
  <si>
    <t>208Ac3234CF4d17</t>
  </si>
  <si>
    <t>Haas, Walker and Roth</t>
  </si>
  <si>
    <t>Dianemouth</t>
  </si>
  <si>
    <t>+1-793-798-7763x72358</t>
  </si>
  <si>
    <t>evan67@huber.com</t>
  </si>
  <si>
    <t>502eeD60cf21bef</t>
  </si>
  <si>
    <t>Hanson-Cowan</t>
  </si>
  <si>
    <t>lgamble@stewart.info</t>
  </si>
  <si>
    <t>AeB8D236777AFbA</t>
  </si>
  <si>
    <t>Stewart, Hurley and Gilmore</t>
  </si>
  <si>
    <t>Penningtonchester</t>
  </si>
  <si>
    <t>(461)625-2889</t>
  </si>
  <si>
    <t>amckinney@york.com</t>
  </si>
  <si>
    <t>eD5fa9E034B8a83</t>
  </si>
  <si>
    <t>Conley-Crawford</t>
  </si>
  <si>
    <t>Barrychester</t>
  </si>
  <si>
    <t>001-956-518-9012</t>
  </si>
  <si>
    <t>khughes@camacho-ross.com</t>
  </si>
  <si>
    <t>9f4bDC9D7308dCA</t>
  </si>
  <si>
    <t>(885)482-9247</t>
  </si>
  <si>
    <t>morgan37@rhodes-becker.com</t>
  </si>
  <si>
    <t>8Eb7d0E170d9160</t>
  </si>
  <si>
    <t>Gardner Ltd</t>
  </si>
  <si>
    <t>Peterport</t>
  </si>
  <si>
    <t>721.024.1390</t>
  </si>
  <si>
    <t>kgonzales@figueroa.net</t>
  </si>
  <si>
    <t>93fBece6A07Cbce</t>
  </si>
  <si>
    <t>West Dylanton</t>
  </si>
  <si>
    <t>362-226-7785</t>
  </si>
  <si>
    <t>herringariana@evans-stein.com</t>
  </si>
  <si>
    <t>42bCdB9fAcCEdE9</t>
  </si>
  <si>
    <t>Frye Inc</t>
  </si>
  <si>
    <t>Lake Dennis</t>
  </si>
  <si>
    <t>+1-564-376-5101x404</t>
  </si>
  <si>
    <t>laurabraun@love.org</t>
  </si>
  <si>
    <t>22c3EAB39c7a8ef</t>
  </si>
  <si>
    <t>Port Ariana</t>
  </si>
  <si>
    <t>mandyfrancis@mccall.org</t>
  </si>
  <si>
    <t>4E6eEF1a78Ab0c5</t>
  </si>
  <si>
    <t>Mays, Johns and Landry</t>
  </si>
  <si>
    <t>Port Laurieborough</t>
  </si>
  <si>
    <t>001-082-961-0596</t>
  </si>
  <si>
    <t>rachaeldonaldson@byrd-schaefer.com</t>
  </si>
  <si>
    <t>6Ec5FDc2fD52065</t>
  </si>
  <si>
    <t>Best, Jenkins and Dickerson</t>
  </si>
  <si>
    <t>Port Tammieborough</t>
  </si>
  <si>
    <t>985.171.2891</t>
  </si>
  <si>
    <t>shirley09@moore.com</t>
  </si>
  <si>
    <t>AdBEd475eB1a2aC</t>
  </si>
  <si>
    <t>Spears-Anderson</t>
  </si>
  <si>
    <t>Kristopherside</t>
  </si>
  <si>
    <t>786-149-6443x946</t>
  </si>
  <si>
    <t>tbraun@brown.com</t>
  </si>
  <si>
    <t>72bAfd3bacbd3Da</t>
  </si>
  <si>
    <t>Joneshaven</t>
  </si>
  <si>
    <t>(131)846-4194</t>
  </si>
  <si>
    <t>lebob@fleming.com</t>
  </si>
  <si>
    <t>513Ef7dd2CF46b2</t>
  </si>
  <si>
    <t>Henson, Maldonado and Cole</t>
  </si>
  <si>
    <t>Coltonbury</t>
  </si>
  <si>
    <t>156-075-1370x5842</t>
  </si>
  <si>
    <t>caitlin46@rose.net</t>
  </si>
  <si>
    <t>A0c82B2Ef6d3EaC</t>
  </si>
  <si>
    <t>Dodson-Flores</t>
  </si>
  <si>
    <t>Howellbury</t>
  </si>
  <si>
    <t>uadkins@ramsey.info</t>
  </si>
  <si>
    <t>f7d0bFCAcbd2Af1</t>
  </si>
  <si>
    <t>Duanemouth</t>
  </si>
  <si>
    <t>(982)788-4726</t>
  </si>
  <si>
    <t>jason37@heath.info</t>
  </si>
  <si>
    <t>e17AB63fd4058C5</t>
  </si>
  <si>
    <t>Patrick-Guerra</t>
  </si>
  <si>
    <t>Lake Manuelville</t>
  </si>
  <si>
    <t>001-223-448-7598</t>
  </si>
  <si>
    <t>prestonspence@montoya.com</t>
  </si>
  <si>
    <t>baBDfE3ACE109be</t>
  </si>
  <si>
    <t>Yang-Alvarado</t>
  </si>
  <si>
    <t>East Karen</t>
  </si>
  <si>
    <t>(287)827-6054x274</t>
  </si>
  <si>
    <t>dpowers@wolfe.org</t>
  </si>
  <si>
    <t>C93115b3AF9A5bC</t>
  </si>
  <si>
    <t>West Kendra</t>
  </si>
  <si>
    <t>+1-635-101-9334x5690</t>
  </si>
  <si>
    <t>crodriguez@ellison-archer.org</t>
  </si>
  <si>
    <t>421Ff8b2C09801E</t>
  </si>
  <si>
    <t>Bowers, Lynn and Hudson</t>
  </si>
  <si>
    <t>(689)775-3077</t>
  </si>
  <si>
    <t>nbarry@watson.biz</t>
  </si>
  <si>
    <t>7Bc7fCcBc05A7cE</t>
  </si>
  <si>
    <t>Bright-Porter</t>
  </si>
  <si>
    <t>North Justin</t>
  </si>
  <si>
    <t>001-580-400-9534x8180</t>
  </si>
  <si>
    <t>arianagordon@ball.net</t>
  </si>
  <si>
    <t>5449Aca30d9dC19</t>
  </si>
  <si>
    <t>Choi, Lamb and Campbell</t>
  </si>
  <si>
    <t>Lake Travisfurt</t>
  </si>
  <si>
    <t>kerry80@marquez.com</t>
  </si>
  <si>
    <t>4dc8DdF4D0DfecA</t>
  </si>
  <si>
    <t>Port Lonniestad</t>
  </si>
  <si>
    <t>(110)520-4824</t>
  </si>
  <si>
    <t>ramseyleah@coleman.info</t>
  </si>
  <si>
    <t>6cBFcA8D33C5ae7</t>
  </si>
  <si>
    <t>Macdonald-Weaver</t>
  </si>
  <si>
    <t>Lake Damonburgh</t>
  </si>
  <si>
    <t>isabel33@adkins.com</t>
  </si>
  <si>
    <t>cC0cBBa88DEe269</t>
  </si>
  <si>
    <t>Rodgers, Washington and Key</t>
  </si>
  <si>
    <t>351-660-8868x687</t>
  </si>
  <si>
    <t>clementsleon@sexton.com</t>
  </si>
  <si>
    <t>e881951249CcF03</t>
  </si>
  <si>
    <t>Patel LLC</t>
  </si>
  <si>
    <t>Port Leeville</t>
  </si>
  <si>
    <t>+1-104-606-5003x467</t>
  </si>
  <si>
    <t>cdickson@brooks.info</t>
  </si>
  <si>
    <t>1FF8c39d5cEAC08</t>
  </si>
  <si>
    <t>Guerra-Holland</t>
  </si>
  <si>
    <t>Lake Joyce</t>
  </si>
  <si>
    <t>001-874-168-4505</t>
  </si>
  <si>
    <t>janice95@bonilla.info</t>
  </si>
  <si>
    <t>74F428656416ff0</t>
  </si>
  <si>
    <t>Sandoval-Decker</t>
  </si>
  <si>
    <t>645.469.0849</t>
  </si>
  <si>
    <t>alanbrennan@berger.com</t>
  </si>
  <si>
    <t>cf8ae6f2F8fb7fE</t>
  </si>
  <si>
    <t>Coleman and Sons</t>
  </si>
  <si>
    <t>Buckleyberg</t>
  </si>
  <si>
    <t>teresavillanueva@clements-moon.com</t>
  </si>
  <si>
    <t>73E0cF034d4DfFB</t>
  </si>
  <si>
    <t>Best Inc</t>
  </si>
  <si>
    <t>Cassidyfort</t>
  </si>
  <si>
    <t>jean32@barnes.com</t>
  </si>
  <si>
    <t>B47F1eBf52B2E7A</t>
  </si>
  <si>
    <t>Black-Benson</t>
  </si>
  <si>
    <t>Port Adrienne</t>
  </si>
  <si>
    <t>001-819-270-5276x94829</t>
  </si>
  <si>
    <t>ralph05@whitaker.com</t>
  </si>
  <si>
    <t>f0dAcACf286cA5e</t>
  </si>
  <si>
    <t>Gonzales, Escobar and Velasquez</t>
  </si>
  <si>
    <t>East Katrina</t>
  </si>
  <si>
    <t>(128)608-5220</t>
  </si>
  <si>
    <t>pponce@montgomery.net</t>
  </si>
  <si>
    <t>Fe4aD5D97Cb58Ae</t>
  </si>
  <si>
    <t>Mcdaniel-Jarvis</t>
  </si>
  <si>
    <t>Wongview</t>
  </si>
  <si>
    <t>001-413-651-7247x59759</t>
  </si>
  <si>
    <t>jacksonmorris@ramos.com</t>
  </si>
  <si>
    <t>5b64B8FaD5Fc702</t>
  </si>
  <si>
    <t>Stanton, Griffith and Marshall</t>
  </si>
  <si>
    <t>North Sheenamouth</t>
  </si>
  <si>
    <t>001-617-436-1720x2596</t>
  </si>
  <si>
    <t>acostamorgan@freeman-perry.net</t>
  </si>
  <si>
    <t>b41BE4f80E910Ab</t>
  </si>
  <si>
    <t>Woodard-Simpson</t>
  </si>
  <si>
    <t>+1-644-333-9419x42069</t>
  </si>
  <si>
    <t>castrogeorge@hodges.net</t>
  </si>
  <si>
    <t>Ca9f3ee22De7A4B</t>
  </si>
  <si>
    <t>Frazier PLC</t>
  </si>
  <si>
    <t>Port Haleyburgh</t>
  </si>
  <si>
    <t>+1-519-027-7620x5445</t>
  </si>
  <si>
    <t>jill17@mcmahon.com</t>
  </si>
  <si>
    <t>FCAAa5D90f2dC65</t>
  </si>
  <si>
    <t>Pham-Park</t>
  </si>
  <si>
    <t>Port Jackson</t>
  </si>
  <si>
    <t>(955)592-2996x37256</t>
  </si>
  <si>
    <t>kaitlinsutton@yang-werner.info</t>
  </si>
  <si>
    <t>7Cbfb6Cd73CAbeF</t>
  </si>
  <si>
    <t>Singleton, Hayes and Diaz</t>
  </si>
  <si>
    <t>East Eduardostad</t>
  </si>
  <si>
    <t>001-741-839-1507x1520</t>
  </si>
  <si>
    <t>ymorrow@stanton.com</t>
  </si>
  <si>
    <t>E88Fc5CC602361F</t>
  </si>
  <si>
    <t>Diaz, Edwards and Lowery</t>
  </si>
  <si>
    <t>Doughertyfort</t>
  </si>
  <si>
    <t>179.651.4321</t>
  </si>
  <si>
    <t>maxlloyd@fry.com</t>
  </si>
  <si>
    <t>9fBd5F9EeAe3B78</t>
  </si>
  <si>
    <t>Booker-Patrick</t>
  </si>
  <si>
    <t>West Steven</t>
  </si>
  <si>
    <t>001-430-432-6706x0224</t>
  </si>
  <si>
    <t>chasegriffin@estes.net</t>
  </si>
  <si>
    <t>Aebc40cce20eAF8</t>
  </si>
  <si>
    <t>Mata, Bradshaw and Bender</t>
  </si>
  <si>
    <t>Lake Justin</t>
  </si>
  <si>
    <t>+1-206-690-3667x8103</t>
  </si>
  <si>
    <t>mcgeelaura@ellison.com</t>
  </si>
  <si>
    <t>ba362eE7A41eD4B</t>
  </si>
  <si>
    <t>Wood, Jackson and Neal</t>
  </si>
  <si>
    <t>Marilynmouth</t>
  </si>
  <si>
    <t>(710)755-3103x832</t>
  </si>
  <si>
    <t>stevensonwillie@rich.com</t>
  </si>
  <si>
    <t>5A9a1c1B90DdC36</t>
  </si>
  <si>
    <t>084.463.4589x22776</t>
  </si>
  <si>
    <t>luke12@carlson.com</t>
  </si>
  <si>
    <t>DCD479dF7aAC2AD</t>
  </si>
  <si>
    <t>Dickerson, Shannon and Pierce</t>
  </si>
  <si>
    <t>Williamsfort</t>
  </si>
  <si>
    <t>304.651.1421</t>
  </si>
  <si>
    <t>wigginsmargaret@henson.com</t>
  </si>
  <si>
    <t>bf039cF05b0D698</t>
  </si>
  <si>
    <t>Blevins-Baird</t>
  </si>
  <si>
    <t>Harringtonland</t>
  </si>
  <si>
    <t>502.405.6504</t>
  </si>
  <si>
    <t>bonnierich@lang.com</t>
  </si>
  <si>
    <t>dD2bD67aFcb8C55</t>
  </si>
  <si>
    <t>Lang, Le and Flynn</t>
  </si>
  <si>
    <t>Staceyhaven</t>
  </si>
  <si>
    <t>001-774-727-2932x540</t>
  </si>
  <si>
    <t>zfoley@hubbard.com</t>
  </si>
  <si>
    <t>8Eb2A5Ca7deed8A</t>
  </si>
  <si>
    <t>Duncan Ltd</t>
  </si>
  <si>
    <t>Lake Sandyborough</t>
  </si>
  <si>
    <t>+1-872-486-5978x77870</t>
  </si>
  <si>
    <t>sheryl29@hurley-kirby.com</t>
  </si>
  <si>
    <t>9FE1fBadf36D6c3</t>
  </si>
  <si>
    <t>Nielsen-Schneider</t>
  </si>
  <si>
    <t>pcervantes@preston.com</t>
  </si>
  <si>
    <t>acaF925796fe0EE</t>
  </si>
  <si>
    <t>Watson LLC</t>
  </si>
  <si>
    <t>West Baileyton</t>
  </si>
  <si>
    <t>(211)182-8110x55989</t>
  </si>
  <si>
    <t>rangeljordan@blake-brandt.com</t>
  </si>
  <si>
    <t>2cDe246991FC0A0</t>
  </si>
  <si>
    <t>Terry-Valenzuela</t>
  </si>
  <si>
    <t>Torresside</t>
  </si>
  <si>
    <t>200-939-8603x870</t>
  </si>
  <si>
    <t>loretta91@logan-chandler.biz</t>
  </si>
  <si>
    <t>6966a1dC2ff6D35</t>
  </si>
  <si>
    <t>Dorsey PLC</t>
  </si>
  <si>
    <t>New Veronicaborough</t>
  </si>
  <si>
    <t>663.420.6861</t>
  </si>
  <si>
    <t>edwardssteve@dalton.com</t>
  </si>
  <si>
    <t>f4fdCaDBb188aEF</t>
  </si>
  <si>
    <t>Wilcox-Key</t>
  </si>
  <si>
    <t>South Ernestville</t>
  </si>
  <si>
    <t>127-809-9749x40834</t>
  </si>
  <si>
    <t>mramirez@yang.com</t>
  </si>
  <si>
    <t>BA4059FF63Bc07b</t>
  </si>
  <si>
    <t>Chan PLC</t>
  </si>
  <si>
    <t>Whitneyhaven</t>
  </si>
  <si>
    <t>(520)185-6083x93875</t>
  </si>
  <si>
    <t>colleen42@zimmerman-marsh.org</t>
  </si>
  <si>
    <t>139e5fEeeeb0bbb</t>
  </si>
  <si>
    <t>Shields, Cohen and Parks</t>
  </si>
  <si>
    <t>West Candace</t>
  </si>
  <si>
    <t>(773)241-8675x99197</t>
  </si>
  <si>
    <t>velasquezalan@maldonado.com</t>
  </si>
  <si>
    <t>71a380918707ea4</t>
  </si>
  <si>
    <t>Mercer, Horne and Sawyer</t>
  </si>
  <si>
    <t>Austinfort</t>
  </si>
  <si>
    <t>001-472-630-4548x20568</t>
  </si>
  <si>
    <t>carlsonphyllis@petty.com</t>
  </si>
  <si>
    <t>56b8Dc7aEeFD7E9</t>
  </si>
  <si>
    <t>Robbins-Harding</t>
  </si>
  <si>
    <t>South Alexandria</t>
  </si>
  <si>
    <t>001-220-581-7090x77972</t>
  </si>
  <si>
    <t>gleonard@fields.com</t>
  </si>
  <si>
    <t>E4E9cE00f0a39B5</t>
  </si>
  <si>
    <t>South Madelineport</t>
  </si>
  <si>
    <t>237.467.2757x289</t>
  </si>
  <si>
    <t>janicesims@saunders-waters.biz</t>
  </si>
  <si>
    <t>81a68a9fa7ae4c2</t>
  </si>
  <si>
    <t>Shelton, Carter and Kline</t>
  </si>
  <si>
    <t>South Hectorshire</t>
  </si>
  <si>
    <t>sallyshields@morse.com</t>
  </si>
  <si>
    <t>9A45D226ed0E4E7</t>
  </si>
  <si>
    <t>Arellano-Price</t>
  </si>
  <si>
    <t>North Bradhaven</t>
  </si>
  <si>
    <t>(702)625-1409x62832</t>
  </si>
  <si>
    <t>glenparrish@jarvis-padilla.com</t>
  </si>
  <si>
    <t>62609ba69bfad28</t>
  </si>
  <si>
    <t>New Glenda</t>
  </si>
  <si>
    <t>456.773.4883x3682</t>
  </si>
  <si>
    <t>brendagutierrez@rollins-cisneros.com</t>
  </si>
  <si>
    <t>589BE2fdBAb3c55</t>
  </si>
  <si>
    <t>Miles PLC</t>
  </si>
  <si>
    <t>Lake Debrafurt</t>
  </si>
  <si>
    <t>376.550.7943</t>
  </si>
  <si>
    <t>jcopeland@bartlett.com</t>
  </si>
  <si>
    <t>034DD0be76262D9</t>
  </si>
  <si>
    <t>Choi, Sanford and Knox</t>
  </si>
  <si>
    <t>New Jason</t>
  </si>
  <si>
    <t>(713)513-4435x875</t>
  </si>
  <si>
    <t>zcasey@reynolds.info</t>
  </si>
  <si>
    <t>3C0B6CfFB73bdBC</t>
  </si>
  <si>
    <t>Adams, Morrison and Benitez</t>
  </si>
  <si>
    <t>Abbottborough</t>
  </si>
  <si>
    <t>cristian06@greer.com</t>
  </si>
  <si>
    <t>bAd68d258339e10</t>
  </si>
  <si>
    <t>Merritt-Glass</t>
  </si>
  <si>
    <t>Castrohaven</t>
  </si>
  <si>
    <t>(809)612-2444</t>
  </si>
  <si>
    <t>farleysuzanne@marquez-brewer.com</t>
  </si>
  <si>
    <t>8a0dB7afA947B29</t>
  </si>
  <si>
    <t>Kane-Webster</t>
  </si>
  <si>
    <t>Middletonside</t>
  </si>
  <si>
    <t>018.529.4909x5327</t>
  </si>
  <si>
    <t>sheriallen@berg.com</t>
  </si>
  <si>
    <t>ffc3DA7De722f5e</t>
  </si>
  <si>
    <t>Kidd, Horn and Salinas</t>
  </si>
  <si>
    <t>South Carlborough</t>
  </si>
  <si>
    <t>+1-891-185-3118x79103</t>
  </si>
  <si>
    <t>irobertson@johnston.com</t>
  </si>
  <si>
    <t>819D61Ab24EEc54</t>
  </si>
  <si>
    <t>Grimesshire</t>
  </si>
  <si>
    <t>+1-595-216-0434x984</t>
  </si>
  <si>
    <t>jocelyn46@beard.net</t>
  </si>
  <si>
    <t>85E14A8DdAc7CE8</t>
  </si>
  <si>
    <t>Gwendolynhaven</t>
  </si>
  <si>
    <t>858-242-8900</t>
  </si>
  <si>
    <t>cmanning@leblanc.com</t>
  </si>
  <si>
    <t>8bfb3f0ADEbDA47</t>
  </si>
  <si>
    <t>Herman-Parks</t>
  </si>
  <si>
    <t>Tannerland</t>
  </si>
  <si>
    <t>lucerojaime@spencer.com</t>
  </si>
  <si>
    <t>59cdbf0F33e7bCB</t>
  </si>
  <si>
    <t>Frye, Singh and Hale</t>
  </si>
  <si>
    <t>Stefaniefort</t>
  </si>
  <si>
    <t>714-355-3994</t>
  </si>
  <si>
    <t>gschneider@perez-beltran.biz</t>
  </si>
  <si>
    <t>8cFbfc3dbE47Cf8</t>
  </si>
  <si>
    <t>Keith, Ritter and Robles</t>
  </si>
  <si>
    <t>Velazquezton</t>
  </si>
  <si>
    <t>405-267-1804x8169</t>
  </si>
  <si>
    <t>kelly70@sellers.com</t>
  </si>
  <si>
    <t>051cb9dc53BC7Cc</t>
  </si>
  <si>
    <t>Estes, Alexander and Henderson</t>
  </si>
  <si>
    <t>(564)993-0418</t>
  </si>
  <si>
    <t>lorettaharmon@serrano-caldwell.org</t>
  </si>
  <si>
    <t>Eaf4bFD67eC0388</t>
  </si>
  <si>
    <t>Joanberg</t>
  </si>
  <si>
    <t>rcarrillo@griffin-hampton.biz</t>
  </si>
  <si>
    <t>A1Ea3ce88bca44D</t>
  </si>
  <si>
    <t>Allison, Hahn and Shea</t>
  </si>
  <si>
    <t>South Logan</t>
  </si>
  <si>
    <t>948-456-1121x19391</t>
  </si>
  <si>
    <t>christensenmicheal@duncan.info</t>
  </si>
  <si>
    <t>2CA6ec5f1448AFE</t>
  </si>
  <si>
    <t>Anderson Ltd</t>
  </si>
  <si>
    <t>North Rebekahstad</t>
  </si>
  <si>
    <t>(222)471-6614x62867</t>
  </si>
  <si>
    <t>victor77@lynch.com</t>
  </si>
  <si>
    <t>3cB7E9EF1D257eE</t>
  </si>
  <si>
    <t>Michael and Sons</t>
  </si>
  <si>
    <t>Suttonberg</t>
  </si>
  <si>
    <t>794.552.5165x2790</t>
  </si>
  <si>
    <t>lori16@ward.com</t>
  </si>
  <si>
    <t>c36FECacFC5Da8D</t>
  </si>
  <si>
    <t>Dillon-Blevins</t>
  </si>
  <si>
    <t>Taraton</t>
  </si>
  <si>
    <t>mannricardo@calderon.net</t>
  </si>
  <si>
    <t>121DAAFF2bDedAe</t>
  </si>
  <si>
    <t>Bernard, Potter and Mays</t>
  </si>
  <si>
    <t>975-376-4277x1906</t>
  </si>
  <si>
    <t>caitlin03@lowe.info</t>
  </si>
  <si>
    <t>C9B279dC9D067DB</t>
  </si>
  <si>
    <t>Montgomery, Rubio and French</t>
  </si>
  <si>
    <t>(875)077-2634</t>
  </si>
  <si>
    <t>lgarza@griffith.biz</t>
  </si>
  <si>
    <t>8AF3BbC65eBbA1D</t>
  </si>
  <si>
    <t>Valencia and Sons</t>
  </si>
  <si>
    <t>Bethanyton</t>
  </si>
  <si>
    <t>adriennewilkins@taylor.info</t>
  </si>
  <si>
    <t>F2E4AbEDEEefc6A</t>
  </si>
  <si>
    <t>Bishop, Frye and Herman</t>
  </si>
  <si>
    <t>Alvaradoland</t>
  </si>
  <si>
    <t>744.429.9012x302</t>
  </si>
  <si>
    <t>robynpugh@kidd-taylor.com</t>
  </si>
  <si>
    <t>B8c765Cc42b59bD</t>
  </si>
  <si>
    <t>Cline-Benson</t>
  </si>
  <si>
    <t>001-610-818-8971x29138</t>
  </si>
  <si>
    <t>rileymcintosh@allison.net</t>
  </si>
  <si>
    <t>8ec7Fbd6E045A1F</t>
  </si>
  <si>
    <t>Mercer-Mullins</t>
  </si>
  <si>
    <t>Port Tracitown</t>
  </si>
  <si>
    <t>852-521-3629x0599</t>
  </si>
  <si>
    <t>mark93@cruz.com</t>
  </si>
  <si>
    <t>66CdC9FAcAceE1c</t>
  </si>
  <si>
    <t>Church, Richardson and Zuniga</t>
  </si>
  <si>
    <t>New Isaac</t>
  </si>
  <si>
    <t>(433)608-5132x439</t>
  </si>
  <si>
    <t>gregorytroy@patel.com</t>
  </si>
  <si>
    <t>a6F3Fbda479cdd0</t>
  </si>
  <si>
    <t>Hall-Howell</t>
  </si>
  <si>
    <t>Port Leslieberg</t>
  </si>
  <si>
    <t>001-773-125-2750x48846</t>
  </si>
  <si>
    <t>maxwellblake@hall.info</t>
  </si>
  <si>
    <t>bF9B570B3bDdcE6</t>
  </si>
  <si>
    <t>Frazier-Petty</t>
  </si>
  <si>
    <t>928-289-8831</t>
  </si>
  <si>
    <t>rdunlap@jenkins.com</t>
  </si>
  <si>
    <t>bebEFA30A2aD4d8</t>
  </si>
  <si>
    <t>David PLC</t>
  </si>
  <si>
    <t>Bonnieberg</t>
  </si>
  <si>
    <t>+1-656-505-8539x7155</t>
  </si>
  <si>
    <t>mjohnson@kemp.com</t>
  </si>
  <si>
    <t>fdDDfa74909210c</t>
  </si>
  <si>
    <t>Reeves, Tate and Nichols</t>
  </si>
  <si>
    <t>Barrland</t>
  </si>
  <si>
    <t>(583)588-5168</t>
  </si>
  <si>
    <t>fletcherbrent@bruce.biz</t>
  </si>
  <si>
    <t>85cb6A439fbc81D</t>
  </si>
  <si>
    <t>Williamson, Brewer and Valdez</t>
  </si>
  <si>
    <t>Pennyhaven</t>
  </si>
  <si>
    <t>583-441-9179</t>
  </si>
  <si>
    <t>christian70@nielsen-underwood.org</t>
  </si>
  <si>
    <t>78399AFFeBF99A4</t>
  </si>
  <si>
    <t>Carey, Bryan and Michael</t>
  </si>
  <si>
    <t>Stokeshaven</t>
  </si>
  <si>
    <t>+1-961-418-0345x5185</t>
  </si>
  <si>
    <t>judycarpenter@vaughn.biz</t>
  </si>
  <si>
    <t>4ea4a84Cba53A63</t>
  </si>
  <si>
    <t>Molina Ltd</t>
  </si>
  <si>
    <t>West Cathy</t>
  </si>
  <si>
    <t>(978)607-7249</t>
  </si>
  <si>
    <t>dylanfrazier@stevenson-watson.com</t>
  </si>
  <si>
    <t>dA13cA63cCFB8A5</t>
  </si>
  <si>
    <t>Buck-Chapman</t>
  </si>
  <si>
    <t>001-542-320-5321</t>
  </si>
  <si>
    <t>guerrakenneth@villarreal.biz</t>
  </si>
  <si>
    <t>aB91ad0B4c5300b</t>
  </si>
  <si>
    <t>Miranda, Harris and Pope</t>
  </si>
  <si>
    <t>New Bridgetberg</t>
  </si>
  <si>
    <t>293-323-2674</t>
  </si>
  <si>
    <t>rhodesshelley@becker.com</t>
  </si>
  <si>
    <t>4a83aB1AEaDA20e</t>
  </si>
  <si>
    <t>Cain-Ashley</t>
  </si>
  <si>
    <t>Hansenmouth</t>
  </si>
  <si>
    <t>249-788-7240x49952</t>
  </si>
  <si>
    <t>frostdestiny@hughes.info</t>
  </si>
  <si>
    <t>f87EFE82BF178e0</t>
  </si>
  <si>
    <t>Bryant-Nixon</t>
  </si>
  <si>
    <t>Port Bradland</t>
  </si>
  <si>
    <t>+1-705-783-9895x11265</t>
  </si>
  <si>
    <t>walshtraci@bishop.com</t>
  </si>
  <si>
    <t>b71E0F73aDD0DE9</t>
  </si>
  <si>
    <t>Powell-Gallagher</t>
  </si>
  <si>
    <t>602-200-8030x36161</t>
  </si>
  <si>
    <t>heather99@beard.org</t>
  </si>
  <si>
    <t>dD23773A34D391A</t>
  </si>
  <si>
    <t>Holland LLC</t>
  </si>
  <si>
    <t>Seanmouth</t>
  </si>
  <si>
    <t>884.222.6470</t>
  </si>
  <si>
    <t>vwalker@arias-alexander.com</t>
  </si>
  <si>
    <t>bBe2e6b601fA522</t>
  </si>
  <si>
    <t>Mccormick-Maynard</t>
  </si>
  <si>
    <t>Rangeltown</t>
  </si>
  <si>
    <t>judyreynolds@griffith-carpenter.net</t>
  </si>
  <si>
    <t>De3BF6cA4Db20DB</t>
  </si>
  <si>
    <t>Li, Riddle and Oconnor</t>
  </si>
  <si>
    <t>Lunaland</t>
  </si>
  <si>
    <t>260-367-7328</t>
  </si>
  <si>
    <t>chris21@werner.info</t>
  </si>
  <si>
    <t>66f3baa56CfCb9B</t>
  </si>
  <si>
    <t>Nolan-Rowland</t>
  </si>
  <si>
    <t>Ethanchester</t>
  </si>
  <si>
    <t>001-281-485-4039x93347</t>
  </si>
  <si>
    <t>desireesimon@ward.com</t>
  </si>
  <si>
    <t>3E8Cf7E3A659dE7</t>
  </si>
  <si>
    <t>Wade, Hinton and Stanley</t>
  </si>
  <si>
    <t>Khanburgh</t>
  </si>
  <si>
    <t>303-000-9339x149</t>
  </si>
  <si>
    <t>stacey18@davis.com</t>
  </si>
  <si>
    <t>1eE47B7e4c01916</t>
  </si>
  <si>
    <t>Craig, Mayer and Preston</t>
  </si>
  <si>
    <t>mario23@wright.info</t>
  </si>
  <si>
    <t>14c5dB5d7A7b47f</t>
  </si>
  <si>
    <t>Lester Ltd</t>
  </si>
  <si>
    <t>South Melindachester</t>
  </si>
  <si>
    <t>710-717-0077</t>
  </si>
  <si>
    <t>hmejia@stevens.biz</t>
  </si>
  <si>
    <t>4e76E06DabF8C1d</t>
  </si>
  <si>
    <t>Schultzhaven</t>
  </si>
  <si>
    <t>083.888.0137</t>
  </si>
  <si>
    <t>derek47@park.biz</t>
  </si>
  <si>
    <t>2e8c6aeF849a45D</t>
  </si>
  <si>
    <t>Karinaland</t>
  </si>
  <si>
    <t>001-689-971-2443x22978</t>
  </si>
  <si>
    <t>epreston@moore.com</t>
  </si>
  <si>
    <t>CfbAC54d0EF8EA2</t>
  </si>
  <si>
    <t>Tanner-Taylor</t>
  </si>
  <si>
    <t>Port Shirleyborough</t>
  </si>
  <si>
    <t>592-333-9307x1694</t>
  </si>
  <si>
    <t>kelli91@fischer.com</t>
  </si>
  <si>
    <t>a5B561997532A79</t>
  </si>
  <si>
    <t>Barber-Haas</t>
  </si>
  <si>
    <t>New Dale</t>
  </si>
  <si>
    <t>001-664-386-8698x684</t>
  </si>
  <si>
    <t>mirandacaitlyn@payne-hayden.com</t>
  </si>
  <si>
    <t>CD40D65a4a80dAF</t>
  </si>
  <si>
    <t>Guerra-Mcpherson</t>
  </si>
  <si>
    <t>Prestonport</t>
  </si>
  <si>
    <t>001-792-268-9308</t>
  </si>
  <si>
    <t>frankcantrell@vance-shields.com</t>
  </si>
  <si>
    <t>CC58B8d6CBbCAB3</t>
  </si>
  <si>
    <t>Francis-Braun</t>
  </si>
  <si>
    <t>Sabrinaside</t>
  </si>
  <si>
    <t>062.157.6998</t>
  </si>
  <si>
    <t>omcneil@cortez.org</t>
  </si>
  <si>
    <t>5427fA02a402daf</t>
  </si>
  <si>
    <t>Goodwin-Galloway</t>
  </si>
  <si>
    <t>West Yeseniachester</t>
  </si>
  <si>
    <t>516.398.5427</t>
  </si>
  <si>
    <t>andrew61@duncan.com</t>
  </si>
  <si>
    <t>cedcdFF5afDf58b</t>
  </si>
  <si>
    <t>Crawfordland</t>
  </si>
  <si>
    <t>(776)350-2671x056</t>
  </si>
  <si>
    <t>zachary69@burch.org</t>
  </si>
  <si>
    <t>97a4e7D22E1dA2c</t>
  </si>
  <si>
    <t>Rocha-Ritter</t>
  </si>
  <si>
    <t>Curtisport</t>
  </si>
  <si>
    <t>+1-096-697-9648x71558</t>
  </si>
  <si>
    <t>bullockariel@butler.com</t>
  </si>
  <si>
    <t>a9a514D75967Dea</t>
  </si>
  <si>
    <t>Francis, Garrison and Raymond</t>
  </si>
  <si>
    <t>New Curtisshire</t>
  </si>
  <si>
    <t>001-505-425-3824x6531</t>
  </si>
  <si>
    <t>hwoods@boyd.com</t>
  </si>
  <si>
    <t>A7BbDAe5038EA35</t>
  </si>
  <si>
    <t>Davila, Esparza and Marsh</t>
  </si>
  <si>
    <t>606.150.6966x8865</t>
  </si>
  <si>
    <t>meyercaitlin@wise.com</t>
  </si>
  <si>
    <t>ECaddfAE6EEd2ED</t>
  </si>
  <si>
    <t>Hopkins, Chapman and Roman</t>
  </si>
  <si>
    <t>East Robert</t>
  </si>
  <si>
    <t>jlawson@robinson.com</t>
  </si>
  <si>
    <t>3904f5A8f654ee9</t>
  </si>
  <si>
    <t>Velazquez and Sons</t>
  </si>
  <si>
    <t>Ravenburgh</t>
  </si>
  <si>
    <t>(246)497-0979x1769</t>
  </si>
  <si>
    <t>rhodeswhitney@bond-estrada.net</t>
  </si>
  <si>
    <t>eec9cDeCbbd21Ba</t>
  </si>
  <si>
    <t>New Alice</t>
  </si>
  <si>
    <t>001-160-263-6926x271</t>
  </si>
  <si>
    <t>andreabyrd@bates-waters.biz</t>
  </si>
  <si>
    <t>926225ae4bce613</t>
  </si>
  <si>
    <t>Juarez-Gregory</t>
  </si>
  <si>
    <t>Bryanland</t>
  </si>
  <si>
    <t>218.224.2851</t>
  </si>
  <si>
    <t>yvonne38@flynn.com</t>
  </si>
  <si>
    <t>4E3E63ea298ac36</t>
  </si>
  <si>
    <t>Burke-Merritt</t>
  </si>
  <si>
    <t>Merrittshire</t>
  </si>
  <si>
    <t>(163)039-4045x36238</t>
  </si>
  <si>
    <t>paige61@hayden.com</t>
  </si>
  <si>
    <t>277Fd24a2adCcAC</t>
  </si>
  <si>
    <t>Montes and Sons</t>
  </si>
  <si>
    <t>Pageberg</t>
  </si>
  <si>
    <t>001-824-779-6337x989</t>
  </si>
  <si>
    <t>bensonjonathan@adkins.com</t>
  </si>
  <si>
    <t>aeFbeDF92fdbFd3</t>
  </si>
  <si>
    <t>Massey, Warner and Knapp</t>
  </si>
  <si>
    <t>Port Bradleyfort</t>
  </si>
  <si>
    <t>768-743-4708</t>
  </si>
  <si>
    <t>cunninghamkyle@rocha.info</t>
  </si>
  <si>
    <t>F34BAc64dFFCEa9</t>
  </si>
  <si>
    <t>Butler, Benitez and Howell</t>
  </si>
  <si>
    <t>001-683-181-4194x04677</t>
  </si>
  <si>
    <t>chelseyyork@willis.com</t>
  </si>
  <si>
    <t>aAF7E87Fc67C8a4</t>
  </si>
  <si>
    <t>Chaney-Chan</t>
  </si>
  <si>
    <t>Lake Guyton</t>
  </si>
  <si>
    <t>cindyfitzpatrick@buckley.com</t>
  </si>
  <si>
    <t>2EBd9B32c0BafF1</t>
  </si>
  <si>
    <t>Friedman-Mack</t>
  </si>
  <si>
    <t>001-264-663-6201x598</t>
  </si>
  <si>
    <t>gloveradrienne@stanley.com</t>
  </si>
  <si>
    <t>BEfe29fd7FDD580</t>
  </si>
  <si>
    <t>East Jacobbury</t>
  </si>
  <si>
    <t>265-024-7870</t>
  </si>
  <si>
    <t>haletonya@oliver-mccann.com</t>
  </si>
  <si>
    <t>60C8bA0ee94Fef2</t>
  </si>
  <si>
    <t>(261)443-8233</t>
  </si>
  <si>
    <t>mitchellpaige@adkins-dawson.com</t>
  </si>
  <si>
    <t>D73d082b3A6F787</t>
  </si>
  <si>
    <t>Osborn Group</t>
  </si>
  <si>
    <t>East Kristi</t>
  </si>
  <si>
    <t>884-650-7593x75415</t>
  </si>
  <si>
    <t>francisco01@osborn-hays.com</t>
  </si>
  <si>
    <t>B25FEe60b6ECc9F</t>
  </si>
  <si>
    <t>Garrison Group</t>
  </si>
  <si>
    <t>Sosaview</t>
  </si>
  <si>
    <t>552-546-8104x50352</t>
  </si>
  <si>
    <t>ischneider@decker-burns.com</t>
  </si>
  <si>
    <t>A324bA2Bdf771AA</t>
  </si>
  <si>
    <t>Salazartown</t>
  </si>
  <si>
    <t>001-524-780-1377x51619</t>
  </si>
  <si>
    <t>steve84@norris-zavala.net</t>
  </si>
  <si>
    <t>EF0dcDf4EeF1CC6</t>
  </si>
  <si>
    <t>Davis Group</t>
  </si>
  <si>
    <t>Owenschester</t>
  </si>
  <si>
    <t>623.835.5112x8429</t>
  </si>
  <si>
    <t>autumnbrennan@estrada.org</t>
  </si>
  <si>
    <t>Bb9F7Ee4a5Db396</t>
  </si>
  <si>
    <t>Carter, Mckinney and Perry</t>
  </si>
  <si>
    <t>Victorbury</t>
  </si>
  <si>
    <t>152-804-3798x0744</t>
  </si>
  <si>
    <t>marie46@norman.com</t>
  </si>
  <si>
    <t>CDDAB7c349e5aAd</t>
  </si>
  <si>
    <t>Greenchester</t>
  </si>
  <si>
    <t>(091)050-1265</t>
  </si>
  <si>
    <t>huntergalvan@mercer-norton.biz</t>
  </si>
  <si>
    <t>0d7AA72C421e38e</t>
  </si>
  <si>
    <t>Hunter Ltd</t>
  </si>
  <si>
    <t>Fryfort</t>
  </si>
  <si>
    <t>mariah42@arroyo-pratt.com</t>
  </si>
  <si>
    <t>75C0f7D3C13EEd4</t>
  </si>
  <si>
    <t>Bender, Beasley and Barrett</t>
  </si>
  <si>
    <t>Lake Keith</t>
  </si>
  <si>
    <t>110.948.6180x0924</t>
  </si>
  <si>
    <t>gilbertrollins@church-townsend.com</t>
  </si>
  <si>
    <t>c67A24bBdF7B3d7</t>
  </si>
  <si>
    <t>Romero-Le</t>
  </si>
  <si>
    <t>South Debraland</t>
  </si>
  <si>
    <t>576-466-1267</t>
  </si>
  <si>
    <t>eddiepotts@ayala-austin.com</t>
  </si>
  <si>
    <t>Fa1bf4A5aDb3AE6</t>
  </si>
  <si>
    <t>Holt, Meyers and Sharp</t>
  </si>
  <si>
    <t>Beckytown</t>
  </si>
  <si>
    <t>chenselena@cochran-fuller.info</t>
  </si>
  <si>
    <t>6B8577D1ac409CF</t>
  </si>
  <si>
    <t>Aguirre-Clay</t>
  </si>
  <si>
    <t>North Jacksonchester</t>
  </si>
  <si>
    <t>859.557.6047x8042</t>
  </si>
  <si>
    <t>hector07@gallagher.com</t>
  </si>
  <si>
    <t>Db0E7C9da40deBF</t>
  </si>
  <si>
    <t>Duncan, Wolfe and Bates</t>
  </si>
  <si>
    <t>Williestad</t>
  </si>
  <si>
    <t>697-273-2831x6190</t>
  </si>
  <si>
    <t>sheakristen@schmidt.com</t>
  </si>
  <si>
    <t>AC3254d8ad32aE1</t>
  </si>
  <si>
    <t>Roach-Howe</t>
  </si>
  <si>
    <t>661-713-6106x160</t>
  </si>
  <si>
    <t>mayomonica@santana.com</t>
  </si>
  <si>
    <t>082Ee9dc4F8a2C3</t>
  </si>
  <si>
    <t>West Emilyburgh</t>
  </si>
  <si>
    <t>vfranco@wade.com</t>
  </si>
  <si>
    <t>E1D7a92cd7Bd9ba</t>
  </si>
  <si>
    <t>Vega and Sons</t>
  </si>
  <si>
    <t>Molinaton</t>
  </si>
  <si>
    <t>001-022-466-2918x7201</t>
  </si>
  <si>
    <t>cherylserrano@ballard.com</t>
  </si>
  <si>
    <t>d11B2130b14ffD4</t>
  </si>
  <si>
    <t>Lake Jaketown</t>
  </si>
  <si>
    <t>001-985-110-5237</t>
  </si>
  <si>
    <t>lorrainepugh@novak-berg.info</t>
  </si>
  <si>
    <t>cEA31b9c8c55Eb1</t>
  </si>
  <si>
    <t>Robbins-Leach</t>
  </si>
  <si>
    <t>Danielletown</t>
  </si>
  <si>
    <t>001-986-349-5739x5674</t>
  </si>
  <si>
    <t>donaldmeadows@krause.com</t>
  </si>
  <si>
    <t>75d998AB58C6E7f</t>
  </si>
  <si>
    <t>Hartman-Ashley</t>
  </si>
  <si>
    <t>Port Ebony</t>
  </si>
  <si>
    <t>001-565-864-1872x3520</t>
  </si>
  <si>
    <t>autumn51@stuart-monroe.com</t>
  </si>
  <si>
    <t>5bEDAd9D1F91e0c</t>
  </si>
  <si>
    <t>Manning, Golden and Ellis</t>
  </si>
  <si>
    <t>Port Frederick</t>
  </si>
  <si>
    <t>001-238-449-9212x6937</t>
  </si>
  <si>
    <t>gpatel@best-blackwell.com</t>
  </si>
  <si>
    <t>C32988559d7702F</t>
  </si>
  <si>
    <t>Matthews-Richmond</t>
  </si>
  <si>
    <t>West Kiara</t>
  </si>
  <si>
    <t>913.427.2493x317</t>
  </si>
  <si>
    <t>ypaul@frederick-fuentes.com</t>
  </si>
  <si>
    <t>C000B1D5457Ab43</t>
  </si>
  <si>
    <t>Patel, Andersen and Dillon</t>
  </si>
  <si>
    <t>Lake Alisonstad</t>
  </si>
  <si>
    <t>(035)056-1952x96055</t>
  </si>
  <si>
    <t>uchase@hamilton.com</t>
  </si>
  <si>
    <t>BB1c9c1C5ADCc31</t>
  </si>
  <si>
    <t>Port Bettyhaven</t>
  </si>
  <si>
    <t>030.225.3531x74091</t>
  </si>
  <si>
    <t>ashley14@frye-meza.com</t>
  </si>
  <si>
    <t>Fecc9aeD6354b30</t>
  </si>
  <si>
    <t>Benitez and Sons</t>
  </si>
  <si>
    <t>Kellyland</t>
  </si>
  <si>
    <t>(083)128-6767x78772</t>
  </si>
  <si>
    <t>foxxavier@fernandez.com</t>
  </si>
  <si>
    <t>6dfe9E67F5eFAbb</t>
  </si>
  <si>
    <t>Torres-Hampton</t>
  </si>
  <si>
    <t>North Bethtown</t>
  </si>
  <si>
    <t>001-428-928-4516x11954</t>
  </si>
  <si>
    <t>derekmayo@randall.com</t>
  </si>
  <si>
    <t>eD96b58cbf4aAC5</t>
  </si>
  <si>
    <t>Lake Rebekahchester</t>
  </si>
  <si>
    <t>+1-352-652-3975x765</t>
  </si>
  <si>
    <t>qmccormick@walter.com</t>
  </si>
  <si>
    <t>c6Cfb192FB7F90E</t>
  </si>
  <si>
    <t>Moran, Henderson and Wilson</t>
  </si>
  <si>
    <t>Henryshire</t>
  </si>
  <si>
    <t>001-417-691-5231x4498</t>
  </si>
  <si>
    <t>jgould@rhodes-fletcher.com</t>
  </si>
  <si>
    <t>A2cEcEB5F5decBe</t>
  </si>
  <si>
    <t>Duran, Byrd and Dudley</t>
  </si>
  <si>
    <t>Dixonland</t>
  </si>
  <si>
    <t>001-157-122-0632x746</t>
  </si>
  <si>
    <t>wyatt11@kline.com</t>
  </si>
  <si>
    <t>1CbAdE57CFBaE6d</t>
  </si>
  <si>
    <t>Pruitt and Sons</t>
  </si>
  <si>
    <t>Port Karla</t>
  </si>
  <si>
    <t>344-642-0451x68163</t>
  </si>
  <si>
    <t>bcurtis@sanford-mcfarland.net</t>
  </si>
  <si>
    <t>Aad50A2781db16A</t>
  </si>
  <si>
    <t>Rodgers-Rush</t>
  </si>
  <si>
    <t>Fieldsbury</t>
  </si>
  <si>
    <t>+1-853-971-0009x013</t>
  </si>
  <si>
    <t>jeffwebster@marshall.com</t>
  </si>
  <si>
    <t>BC45DEf0A2a05fD</t>
  </si>
  <si>
    <t>Graham, Mendoza and Hale</t>
  </si>
  <si>
    <t>858-408-7425</t>
  </si>
  <si>
    <t>sawyervickie@french.org</t>
  </si>
  <si>
    <t>f24a21f2Fa4f46C</t>
  </si>
  <si>
    <t>Ballard-Gentry</t>
  </si>
  <si>
    <t>Jennashire</t>
  </si>
  <si>
    <t>721-354-6328x4443</t>
  </si>
  <si>
    <t>sandersnathan@kirk.biz</t>
  </si>
  <si>
    <t>646F3DAc9562368</t>
  </si>
  <si>
    <t>Galvan-Thornton</t>
  </si>
  <si>
    <t>Evelynmouth</t>
  </si>
  <si>
    <t>+1-504-690-3605x996</t>
  </si>
  <si>
    <t>reginafriedman@novak.info</t>
  </si>
  <si>
    <t>67477242A28FE61</t>
  </si>
  <si>
    <t>Montoya LLC</t>
  </si>
  <si>
    <t>Victorberg</t>
  </si>
  <si>
    <t>455.560.8474</t>
  </si>
  <si>
    <t>peggy91@sheppard-knapp.net</t>
  </si>
  <si>
    <t>aB27Bc7D3980dc5</t>
  </si>
  <si>
    <t>Jacquelineview</t>
  </si>
  <si>
    <t>738-779-3783</t>
  </si>
  <si>
    <t>kent72@wagner-daugherty.com</t>
  </si>
  <si>
    <t>39C7aeAcac541B3</t>
  </si>
  <si>
    <t>Kramer, Graves and Stuart</t>
  </si>
  <si>
    <t>Cowanshire</t>
  </si>
  <si>
    <t>uvillarreal@davidson-colon.org</t>
  </si>
  <si>
    <t>D3BA2462fCc6D83</t>
  </si>
  <si>
    <t>Long-Valentine</t>
  </si>
  <si>
    <t>(181)366-5073</t>
  </si>
  <si>
    <t>santiagotheodore@dickerson-hardin.com</t>
  </si>
  <si>
    <t>BBC2fdC2ecd7cdF</t>
  </si>
  <si>
    <t>Hardin, Hickman and Bailey</t>
  </si>
  <si>
    <t>New Frankborough</t>
  </si>
  <si>
    <t>722-826-8409x5907</t>
  </si>
  <si>
    <t>ray89@pitts.com</t>
  </si>
  <si>
    <t>Cb7cE9Bd509B4f6</t>
  </si>
  <si>
    <t>Shaffer, Macias and Perry</t>
  </si>
  <si>
    <t>Connerland</t>
  </si>
  <si>
    <t>wyattdougherty@neal.net</t>
  </si>
  <si>
    <t>5eDb72a05b2A31b</t>
  </si>
  <si>
    <t>Paul, Shah and Pierce</t>
  </si>
  <si>
    <t>001-077-852-5731x82409</t>
  </si>
  <si>
    <t>allison03@herring.com</t>
  </si>
  <si>
    <t>FEB9bAd1b77B63D</t>
  </si>
  <si>
    <t>Herring-Moon</t>
  </si>
  <si>
    <t>(918)056-7772</t>
  </si>
  <si>
    <t>alvinriley@meadows.biz</t>
  </si>
  <si>
    <t>0B1E3ADB88e0141</t>
  </si>
  <si>
    <t>Durham, Costa and Deleon</t>
  </si>
  <si>
    <t>Mariamouth</t>
  </si>
  <si>
    <t>(590)800-3740x2967</t>
  </si>
  <si>
    <t>jacksharp@rojas-maxwell.org</t>
  </si>
  <si>
    <t>0b40C864ABbbBFb</t>
  </si>
  <si>
    <t>Branch-Lin</t>
  </si>
  <si>
    <t>Derrickberg</t>
  </si>
  <si>
    <t>047-953-1119</t>
  </si>
  <si>
    <t>kerrimcfarland@larson.com</t>
  </si>
  <si>
    <t>0BcE5983C641cBe</t>
  </si>
  <si>
    <t>Reeves Inc</t>
  </si>
  <si>
    <t>Hornberg</t>
  </si>
  <si>
    <t>+1-332-553-8919x99073</t>
  </si>
  <si>
    <t>antonio41@horton.info</t>
  </si>
  <si>
    <t>d22A95B78B4AeaE</t>
  </si>
  <si>
    <t>Rocha-Lloyd</t>
  </si>
  <si>
    <t>South Shannonside</t>
  </si>
  <si>
    <t>(789)861-5337x836</t>
  </si>
  <si>
    <t>zunigatom@beasley-kirby.com</t>
  </si>
  <si>
    <t>C1d7CAA0b1e3EBA</t>
  </si>
  <si>
    <t>Bridges and Sons</t>
  </si>
  <si>
    <t>New Seanstad</t>
  </si>
  <si>
    <t>075-652-0712x0547</t>
  </si>
  <si>
    <t>ronald57@diaz-pratt.info</t>
  </si>
  <si>
    <t>beE9583aeb96e4A</t>
  </si>
  <si>
    <t>Morse-Mckee</t>
  </si>
  <si>
    <t>001-703-594-6539x54244</t>
  </si>
  <si>
    <t>kendra81@vasquez-jenkins.info</t>
  </si>
  <si>
    <t>BBfD2d0dE8a7fe9</t>
  </si>
  <si>
    <t>Garrett, Giles and Townsend</t>
  </si>
  <si>
    <t>Ellenburgh</t>
  </si>
  <si>
    <t>093-728-5767x4339</t>
  </si>
  <si>
    <t>jackson92@mora.info</t>
  </si>
  <si>
    <t>ff1EbB26C67d74e</t>
  </si>
  <si>
    <t>Greene-Curtis</t>
  </si>
  <si>
    <t>Brandiland</t>
  </si>
  <si>
    <t>(167)216-1328</t>
  </si>
  <si>
    <t>blankenshipjillian@davidson-mcdonald.com</t>
  </si>
  <si>
    <t>F741c07E6Fc5Bc9</t>
  </si>
  <si>
    <t>Coffey, Sanford and Cochran</t>
  </si>
  <si>
    <t>Herringport</t>
  </si>
  <si>
    <t>+1-054-331-4186x805</t>
  </si>
  <si>
    <t>wherring@rangel.com</t>
  </si>
  <si>
    <t>bCdE4bF78DC6FeD</t>
  </si>
  <si>
    <t>Port Kathryn</t>
  </si>
  <si>
    <t>(187)432-9759x511</t>
  </si>
  <si>
    <t>amandawilkins@williamson.com</t>
  </si>
  <si>
    <t>9ceaEAf4bD09E4e</t>
  </si>
  <si>
    <t>Gillespie, Summers and Howell</t>
  </si>
  <si>
    <t>(419)104-9206x16217</t>
  </si>
  <si>
    <t>espinozagene@vaughn.net</t>
  </si>
  <si>
    <t>dE1Be6D9c110A1B</t>
  </si>
  <si>
    <t>Stewart LLC</t>
  </si>
  <si>
    <t>South Andrea</t>
  </si>
  <si>
    <t>sandynorris@juarez-blevins.com</t>
  </si>
  <si>
    <t>1cE9beAEaFA6728</t>
  </si>
  <si>
    <t>Vincent, Lester and Jordan</t>
  </si>
  <si>
    <t>Maxfurt</t>
  </si>
  <si>
    <t>001-892-274-4604x859</t>
  </si>
  <si>
    <t>brandylawson@pearson.com</t>
  </si>
  <si>
    <t>bEA3eCe8B4A7e9e</t>
  </si>
  <si>
    <t>Baxter, Robinson and Bean</t>
  </si>
  <si>
    <t>theresagonzalez@roberson-flores.org</t>
  </si>
  <si>
    <t>F3aA4ABD2fC31EA</t>
  </si>
  <si>
    <t>East Beverlyborough</t>
  </si>
  <si>
    <t>mccarthyisabel@madden.com</t>
  </si>
  <si>
    <t>b0bFc35A998Ffcd</t>
  </si>
  <si>
    <t>Martinez-George</t>
  </si>
  <si>
    <t>South Mitchelltown</t>
  </si>
  <si>
    <t>001-535-467-3408x2538</t>
  </si>
  <si>
    <t>dmcguire@randall-mccarty.biz</t>
  </si>
  <si>
    <t>bfc3B455Dd2f4bd</t>
  </si>
  <si>
    <t>355.104.4169x7569</t>
  </si>
  <si>
    <t>lucasweeks@carter.info</t>
  </si>
  <si>
    <t>Aad7e80a50ac817</t>
  </si>
  <si>
    <t>suedavies@stafford.info</t>
  </si>
  <si>
    <t>C3890B19A9B8c2D</t>
  </si>
  <si>
    <t>Ellis, Avila and Meza</t>
  </si>
  <si>
    <t>West Kerryton</t>
  </si>
  <si>
    <t>+1-908-474-5745x76405</t>
  </si>
  <si>
    <t>judyvaldez@hanson.com</t>
  </si>
  <si>
    <t>21FEF4731a46A91</t>
  </si>
  <si>
    <t>Castillo-Shepherd</t>
  </si>
  <si>
    <t>South Bobhaven</t>
  </si>
  <si>
    <t>+1-857-125-3577x5496</t>
  </si>
  <si>
    <t>pennynunez@park.com</t>
  </si>
  <si>
    <t>7Ed614755a6fB40</t>
  </si>
  <si>
    <t>Conley-Massey</t>
  </si>
  <si>
    <t>West Carmenside</t>
  </si>
  <si>
    <t>001-470-380-0001x26435</t>
  </si>
  <si>
    <t>daltonguzman@townsend.com</t>
  </si>
  <si>
    <t>fB94F534E2daBa9</t>
  </si>
  <si>
    <t>Durham-Todd</t>
  </si>
  <si>
    <t>036-689-1544x980</t>
  </si>
  <si>
    <t>mitchell97@dennis.com</t>
  </si>
  <si>
    <t>1FCAbcf2eedbc5E</t>
  </si>
  <si>
    <t>East Joshua</t>
  </si>
  <si>
    <t>843.938.8433x724</t>
  </si>
  <si>
    <t>claire36@rivera.com</t>
  </si>
  <si>
    <t>0adAA5AF198f51a</t>
  </si>
  <si>
    <t>Cabrera, Carrillo and Massey</t>
  </si>
  <si>
    <t>micheal32@maxwell.com</t>
  </si>
  <si>
    <t>f2Ab25B7FC53d07</t>
  </si>
  <si>
    <t>Farrell-Petty</t>
  </si>
  <si>
    <t>East Theresa</t>
  </si>
  <si>
    <t>mclements@harper.com</t>
  </si>
  <si>
    <t>Bc9E69ac9CBBDe3</t>
  </si>
  <si>
    <t>Henderson, Franco and Espinoza</t>
  </si>
  <si>
    <t>East Annebury</t>
  </si>
  <si>
    <t>001-226-579-8250</t>
  </si>
  <si>
    <t>fisherchristy@conner.com</t>
  </si>
  <si>
    <t>BbC8e1B29F8E82B</t>
  </si>
  <si>
    <t>Ortega, Mercer and Mcconnell</t>
  </si>
  <si>
    <t>Houstonfort</t>
  </si>
  <si>
    <t>(158)478-3054</t>
  </si>
  <si>
    <t>drakemicheal@key-stanton.com</t>
  </si>
  <si>
    <t>D5ff2fDe6fCc4eD</t>
  </si>
  <si>
    <t>Schroeder, Berg and Powell</t>
  </si>
  <si>
    <t>Lake Hailey</t>
  </si>
  <si>
    <t>112.984.6034</t>
  </si>
  <si>
    <t>mollyford@cameron.com</t>
  </si>
  <si>
    <t>Af93DD765df4ea8</t>
  </si>
  <si>
    <t>Finley-Gonzalez</t>
  </si>
  <si>
    <t>883.736.3668x0430</t>
  </si>
  <si>
    <t>emilyhenderson@quinn.com</t>
  </si>
  <si>
    <t>1FE3E9AF16C7010</t>
  </si>
  <si>
    <t>Soto-Weeks</t>
  </si>
  <si>
    <t>Savannahburgh</t>
  </si>
  <si>
    <t>283.202.2686</t>
  </si>
  <si>
    <t>waltonjack@dillon.com</t>
  </si>
  <si>
    <t>f18bab4Fc7D0C1E</t>
  </si>
  <si>
    <t>Franco LLC</t>
  </si>
  <si>
    <t>Ellisonchester</t>
  </si>
  <si>
    <t>472.884.3868x0922</t>
  </si>
  <si>
    <t>banksclayton@tran.com</t>
  </si>
  <si>
    <t>fF1a532aE09A124</t>
  </si>
  <si>
    <t>001-225-227-0250x061</t>
  </si>
  <si>
    <t>wallaceclaudia@mckee-parks.com</t>
  </si>
  <si>
    <t>9c6b6C3b6a74c81</t>
  </si>
  <si>
    <t>Darrellfort</t>
  </si>
  <si>
    <t>kenneth00@wagner.com</t>
  </si>
  <si>
    <t>B21faaBBB1b944F</t>
  </si>
  <si>
    <t>Wood, Parker and Stewart</t>
  </si>
  <si>
    <t>Salazarville</t>
  </si>
  <si>
    <t>+1-323-492-4679x517</t>
  </si>
  <si>
    <t>griffinrose@blackburn-carr.com</t>
  </si>
  <si>
    <t>4d4a4fF4A8aB0C9</t>
  </si>
  <si>
    <t>Nicholsonhaven</t>
  </si>
  <si>
    <t>(733)453-8147</t>
  </si>
  <si>
    <t>markstricia@tyler.org</t>
  </si>
  <si>
    <t>Dd6b1919d591A58</t>
  </si>
  <si>
    <t>Blackwell-Grimes</t>
  </si>
  <si>
    <t>Lake Eugenetown</t>
  </si>
  <si>
    <t>115-457-8745x792</t>
  </si>
  <si>
    <t>jreeves@ross-woodward.com</t>
  </si>
  <si>
    <t>a9A1D703Fec0F35</t>
  </si>
  <si>
    <t>Bradley-Ponce</t>
  </si>
  <si>
    <t>Coxbury</t>
  </si>
  <si>
    <t>001-580-548-8845x342</t>
  </si>
  <si>
    <t>phurley@madden.com</t>
  </si>
  <si>
    <t>6696Ab85adDD2dA</t>
  </si>
  <si>
    <t>Wise Ltd</t>
  </si>
  <si>
    <t>Stanleytown</t>
  </si>
  <si>
    <t>(424)344-4954</t>
  </si>
  <si>
    <t>lloydarthur@warner.com</t>
  </si>
  <si>
    <t>c4D75E00D9ccBf6</t>
  </si>
  <si>
    <t>Pineda-Lester</t>
  </si>
  <si>
    <t>Mcconnellfurt</t>
  </si>
  <si>
    <t>fyang@zimmerman.biz</t>
  </si>
  <si>
    <t>5c8d356A16FfeEB</t>
  </si>
  <si>
    <t>Rowe, Mosley and Stephens</t>
  </si>
  <si>
    <t>417.387.6781x50654</t>
  </si>
  <si>
    <t>yeverett@ewing-anthony.com</t>
  </si>
  <si>
    <t>aF3F0acD0b7BA79</t>
  </si>
  <si>
    <t>Aguilarton</t>
  </si>
  <si>
    <t>(166)313-7099</t>
  </si>
  <si>
    <t>henryrita@russell-shah.com</t>
  </si>
  <si>
    <t>056EE52d310c8Ef</t>
  </si>
  <si>
    <t>Wolfe, Kaufman and Fischer</t>
  </si>
  <si>
    <t>randolphmackenzie@wheeler-huffman.com</t>
  </si>
  <si>
    <t>d0AFcc3C4304C06</t>
  </si>
  <si>
    <t>Newton-Velez</t>
  </si>
  <si>
    <t>East Kristie</t>
  </si>
  <si>
    <t>001-431-322-3555x95376</t>
  </si>
  <si>
    <t>caldwellbarbara@schroeder.org</t>
  </si>
  <si>
    <t>ee09DDAa55bB8E4</t>
  </si>
  <si>
    <t>Lawson-Weaver</t>
  </si>
  <si>
    <t>Carpenterhaven</t>
  </si>
  <si>
    <t>+1-010-450-2575x6933</t>
  </si>
  <si>
    <t>masseyruth@hogan.com</t>
  </si>
  <si>
    <t>95b86D64c5fFB52</t>
  </si>
  <si>
    <t>Green-Flowers</t>
  </si>
  <si>
    <t>+1-398-261-9977x26252</t>
  </si>
  <si>
    <t>vargasjimmy@roach-gallegos.com</t>
  </si>
  <si>
    <t>A48a5304CAC6dee</t>
  </si>
  <si>
    <t>Leonardstad</t>
  </si>
  <si>
    <t>001-251-944-6068x2051</t>
  </si>
  <si>
    <t>hebertamy@wang.com</t>
  </si>
  <si>
    <t>bc037744472e65b</t>
  </si>
  <si>
    <t>Ortiz, Burns and Richardson</t>
  </si>
  <si>
    <t>South Jennaland</t>
  </si>
  <si>
    <t>797-569-1382</t>
  </si>
  <si>
    <t>zproctor@mcpherson-dixon.biz</t>
  </si>
  <si>
    <t>28E652AE681f33B</t>
  </si>
  <si>
    <t>Sharptown</t>
  </si>
  <si>
    <t>001-033-405-5418</t>
  </si>
  <si>
    <t>yorkdominic@frye-aguirre.org</t>
  </si>
  <si>
    <t>0c1cbAC211DA8CA</t>
  </si>
  <si>
    <t>Joyce-Sheppard</t>
  </si>
  <si>
    <t>Ashleyton</t>
  </si>
  <si>
    <t>791-865-2383x90000</t>
  </si>
  <si>
    <t>paulacortez@case.com</t>
  </si>
  <si>
    <t>6DD5Fa3CB2b46fF</t>
  </si>
  <si>
    <t>Hansen-Goodman</t>
  </si>
  <si>
    <t>New Bryce</t>
  </si>
  <si>
    <t>001-244-013-5029</t>
  </si>
  <si>
    <t>jaime60@sawyer.org</t>
  </si>
  <si>
    <t>Dbb6DB99b9bE2bB</t>
  </si>
  <si>
    <t>Boyle PLC</t>
  </si>
  <si>
    <t>Marshton</t>
  </si>
  <si>
    <t>324.731.1267x6051</t>
  </si>
  <si>
    <t>russoglenn@burch.com</t>
  </si>
  <si>
    <t>8538BCb0fA0f4Ac</t>
  </si>
  <si>
    <t>Sanders-Reilly</t>
  </si>
  <si>
    <t>915.431.8832</t>
  </si>
  <si>
    <t>washingtonsharon@reed-wyatt.biz</t>
  </si>
  <si>
    <t>b3A18AFBb5CFb82</t>
  </si>
  <si>
    <t>Burnett-Sloan</t>
  </si>
  <si>
    <t>Melanieton</t>
  </si>
  <si>
    <t>328-249-4605x8660</t>
  </si>
  <si>
    <t>shortalexis@townsend.com</t>
  </si>
  <si>
    <t>AcE2fEC8b9EC3dc</t>
  </si>
  <si>
    <t>Shelton Ltd</t>
  </si>
  <si>
    <t>Port Priscillaview</t>
  </si>
  <si>
    <t>722.689.6728x958</t>
  </si>
  <si>
    <t>merrittariel@sharp.com</t>
  </si>
  <si>
    <t>Cb76C41eCcCf1a7</t>
  </si>
  <si>
    <t>Mccall-Carr</t>
  </si>
  <si>
    <t>Veronicamouth</t>
  </si>
  <si>
    <t>001-205-245-0903</t>
  </si>
  <si>
    <t>stefaniecox@pruitt-chaney.info</t>
  </si>
  <si>
    <t>88Ecd5ff77F037d</t>
  </si>
  <si>
    <t>Parsons-Key</t>
  </si>
  <si>
    <t>North Marilynbury</t>
  </si>
  <si>
    <t>+1-103-710-2409x79008</t>
  </si>
  <si>
    <t>claire74@schwartz.biz</t>
  </si>
  <si>
    <t>9F2b088cC5D555A</t>
  </si>
  <si>
    <t>Jennings-Chaney</t>
  </si>
  <si>
    <t>Olsenton</t>
  </si>
  <si>
    <t>(529)311-9853x870</t>
  </si>
  <si>
    <t>gabriela68@morgan.com</t>
  </si>
  <si>
    <t>aB1B1A82DC0EbAe</t>
  </si>
  <si>
    <t>Morgan Inc</t>
  </si>
  <si>
    <t>Kristyview</t>
  </si>
  <si>
    <t>323-782-6070x859</t>
  </si>
  <si>
    <t>owenmikayla@wheeler-watkins.com</t>
  </si>
  <si>
    <t>Bc93b54CBDFCfCf</t>
  </si>
  <si>
    <t>Ray-Ramirez</t>
  </si>
  <si>
    <t>New Donaldstad</t>
  </si>
  <si>
    <t>975.445.6479</t>
  </si>
  <si>
    <t>pjoyce@scott-davidson.com</t>
  </si>
  <si>
    <t>ceD1423B96F8fBC</t>
  </si>
  <si>
    <t>Davenport, Mccann and Conley</t>
  </si>
  <si>
    <t>Lake Gary</t>
  </si>
  <si>
    <t>001-508-840-2787x59201</t>
  </si>
  <si>
    <t>brayherbert@hart-hopkins.net</t>
  </si>
  <si>
    <t>476Bc9A9a824AdF</t>
  </si>
  <si>
    <t>Duarte, Jennings and Hale</t>
  </si>
  <si>
    <t>johnberger@dalton.info</t>
  </si>
  <si>
    <t>7DADc131B9EcF67</t>
  </si>
  <si>
    <t>Fitzpatrick PLC</t>
  </si>
  <si>
    <t>East Alexandriaport</t>
  </si>
  <si>
    <t>+1-298-408-5719x522</t>
  </si>
  <si>
    <t>flemingterry@moreno-boyd.com</t>
  </si>
  <si>
    <t>B70D6361E56e6aF</t>
  </si>
  <si>
    <t>Benjamin-Mcintyre</t>
  </si>
  <si>
    <t>destinymack@soto-proctor.com</t>
  </si>
  <si>
    <t>Ace6AE3C4e2cDDa</t>
  </si>
  <si>
    <t>Ali-Gay</t>
  </si>
  <si>
    <t>South Jakeshire</t>
  </si>
  <si>
    <t>(646)366-1173x3107</t>
  </si>
  <si>
    <t>combsjane@stein-molina.com</t>
  </si>
  <si>
    <t>262eCcD3c1Bb032</t>
  </si>
  <si>
    <t>Flowers-Palmer</t>
  </si>
  <si>
    <t>West Joyceport</t>
  </si>
  <si>
    <t>dawnbarron@stephens.com</t>
  </si>
  <si>
    <t>84e2381cDDB5CD7</t>
  </si>
  <si>
    <t>Tanner-Mcintosh</t>
  </si>
  <si>
    <t>South Joshuachester</t>
  </si>
  <si>
    <t>632.337.0482x287</t>
  </si>
  <si>
    <t>vrichards@mclaughlin.net</t>
  </si>
  <si>
    <t>7ad3e3fe7bBdB74</t>
  </si>
  <si>
    <t>danny46@alvarado.info</t>
  </si>
  <si>
    <t>FfBc1B95E8Cc92E</t>
  </si>
  <si>
    <t>Christian-Pratt</t>
  </si>
  <si>
    <t>Lake Kim</t>
  </si>
  <si>
    <t>001-773-530-4329x07395</t>
  </si>
  <si>
    <t>lecassidy@estes.net</t>
  </si>
  <si>
    <t>a2BeCE5dFAc3F57</t>
  </si>
  <si>
    <t>Carey Group</t>
  </si>
  <si>
    <t>North Mariahport</t>
  </si>
  <si>
    <t>casebrady@giles.biz</t>
  </si>
  <si>
    <t>8a063ae54b5ee05</t>
  </si>
  <si>
    <t>Walters-Simmons</t>
  </si>
  <si>
    <t>Shafferburgh</t>
  </si>
  <si>
    <t>001-958-750-5867x7744</t>
  </si>
  <si>
    <t>kerrihess@kirk.com</t>
  </si>
  <si>
    <t>C55290972eAFA23</t>
  </si>
  <si>
    <t>Sethside</t>
  </si>
  <si>
    <t>734.289.4618</t>
  </si>
  <si>
    <t>tmooney@ferrell.net</t>
  </si>
  <si>
    <t>4326a35c52D943D</t>
  </si>
  <si>
    <t>Duffy-Brown</t>
  </si>
  <si>
    <t>+1-735-957-0539x35329</t>
  </si>
  <si>
    <t>lindsey45@michael-morales.com</t>
  </si>
  <si>
    <t>E2F2dBf731f4E3b</t>
  </si>
  <si>
    <t>Lake Theodorehaven</t>
  </si>
  <si>
    <t>881.775.9562</t>
  </si>
  <si>
    <t>qfrye@ortiz.com</t>
  </si>
  <si>
    <t>68b561BEf8D6EF3</t>
  </si>
  <si>
    <t>Scott Inc</t>
  </si>
  <si>
    <t>East Dawnport</t>
  </si>
  <si>
    <t>(990)286-4483x3753</t>
  </si>
  <si>
    <t>qstuart@carr.com</t>
  </si>
  <si>
    <t>911fF9E6dc8a038</t>
  </si>
  <si>
    <t>Pugh Inc</t>
  </si>
  <si>
    <t>Lake Christophershire</t>
  </si>
  <si>
    <t>annette18@clay.org</t>
  </si>
  <si>
    <t>84b6F2aF4DFEFC4</t>
  </si>
  <si>
    <t>Wiggins, Potts and Ramos</t>
  </si>
  <si>
    <t>001-180-221-6721</t>
  </si>
  <si>
    <t>fodom@beasley.net</t>
  </si>
  <si>
    <t>bBcEe7a25676EdA</t>
  </si>
  <si>
    <t>Hurley Inc</t>
  </si>
  <si>
    <t>Audreyview</t>
  </si>
  <si>
    <t>001-594-583-0165</t>
  </si>
  <si>
    <t>blankenshipsierra@rios.org</t>
  </si>
  <si>
    <t>4825e7a9E0fe9dB</t>
  </si>
  <si>
    <t>Walters-Holt</t>
  </si>
  <si>
    <t>North Maurice</t>
  </si>
  <si>
    <t>+1-034-151-5408x300</t>
  </si>
  <si>
    <t>edalton@fuentes.com</t>
  </si>
  <si>
    <t>0B86Add509Fe668</t>
  </si>
  <si>
    <t>Henson, Mooney and Sexton</t>
  </si>
  <si>
    <t>187.966.6796</t>
  </si>
  <si>
    <t>fitzpatrickroger@mccarthy-hall.com</t>
  </si>
  <si>
    <t>Cd56797fb695A5D</t>
  </si>
  <si>
    <t>Best-Johnson</t>
  </si>
  <si>
    <t>West Angie</t>
  </si>
  <si>
    <t>+1-493-172-0823x969</t>
  </si>
  <si>
    <t>martha49@schultz.com</t>
  </si>
  <si>
    <t>2f6bb9f3D2A2FdF</t>
  </si>
  <si>
    <t>Carlson, Yoder and Rogers</t>
  </si>
  <si>
    <t>Lake Veronicaborough</t>
  </si>
  <si>
    <t>reesepatty@mejia.biz</t>
  </si>
  <si>
    <t>0f33cA00a2C4e2c</t>
  </si>
  <si>
    <t>Davenport, Stephens and Mckee</t>
  </si>
  <si>
    <t>East Bradyburgh</t>
  </si>
  <si>
    <t>286.316.9807</t>
  </si>
  <si>
    <t>ostout@pineda.com</t>
  </si>
  <si>
    <t>f2d510Aded02a29</t>
  </si>
  <si>
    <t>Dorsey Inc</t>
  </si>
  <si>
    <t>001-836-114-5033x2565</t>
  </si>
  <si>
    <t>zhoffman@blake.biz</t>
  </si>
  <si>
    <t>B7a35480F262de6</t>
  </si>
  <si>
    <t>Allison, Kaufman and Benitez</t>
  </si>
  <si>
    <t>Grahamville</t>
  </si>
  <si>
    <t>878.096.0953</t>
  </si>
  <si>
    <t>vfarley@serrano.info</t>
  </si>
  <si>
    <t>F1CF1B995811cAE</t>
  </si>
  <si>
    <t>Berg</t>
  </si>
  <si>
    <t>Blankenship-Avila</t>
  </si>
  <si>
    <t>North Paulaport</t>
  </si>
  <si>
    <t>hollylindsey@mckenzie.com</t>
  </si>
  <si>
    <t>ba71bf712Ba06B3</t>
  </si>
  <si>
    <t>Mooney-Ali</t>
  </si>
  <si>
    <t>Lake Caseyburgh</t>
  </si>
  <si>
    <t>329-025-9011x3344</t>
  </si>
  <si>
    <t>joanne71@payne.com</t>
  </si>
  <si>
    <t>Ff8Cd8103619Aa1</t>
  </si>
  <si>
    <t>Zamora-Curtis</t>
  </si>
  <si>
    <t>Port Hayley</t>
  </si>
  <si>
    <t>(924)980-9392</t>
  </si>
  <si>
    <t>callahantyrone@powers.com</t>
  </si>
  <si>
    <t>Ff5fc14e449b1C1</t>
  </si>
  <si>
    <t>Wells LLC</t>
  </si>
  <si>
    <t>North Tabithaside</t>
  </si>
  <si>
    <t>summerstim@irwin.com</t>
  </si>
  <si>
    <t>dc08Ba1db5Bcf55</t>
  </si>
  <si>
    <t>(020)707-4490</t>
  </si>
  <si>
    <t>caleb67@moran.info</t>
  </si>
  <si>
    <t>aF1201cC7223a97</t>
  </si>
  <si>
    <t>Marsh-Case</t>
  </si>
  <si>
    <t>Gomezton</t>
  </si>
  <si>
    <t>+1-541-366-9210x740</t>
  </si>
  <si>
    <t>gregoryharmon@christensen.biz</t>
  </si>
  <si>
    <t>F2bFa69edCaAe17</t>
  </si>
  <si>
    <t>Banks, Burton and Nguyen</t>
  </si>
  <si>
    <t>East Paul</t>
  </si>
  <si>
    <t>240-244-7825x34088</t>
  </si>
  <si>
    <t>renee45@lowery.com</t>
  </si>
  <si>
    <t>Ca3c2E5Dac1Dc9c</t>
  </si>
  <si>
    <t>Hodge Inc</t>
  </si>
  <si>
    <t>Kochborough</t>
  </si>
  <si>
    <t>081.796.7546x527</t>
  </si>
  <si>
    <t>andreachavez@carson.org</t>
  </si>
  <si>
    <t>b9bcC70EAcaFBBA</t>
  </si>
  <si>
    <t>Sellers-Walters</t>
  </si>
  <si>
    <t>001-876-896-5760</t>
  </si>
  <si>
    <t>xavierhenry@liu.biz</t>
  </si>
  <si>
    <t>EDcadC8d54B521a</t>
  </si>
  <si>
    <t>Dunn-Mcguire</t>
  </si>
  <si>
    <t>376-607-0099</t>
  </si>
  <si>
    <t>hmarsh@snow-sherman.com</t>
  </si>
  <si>
    <t>fF431cA5eA804CC</t>
  </si>
  <si>
    <t>Dorsey-Tapia</t>
  </si>
  <si>
    <t>West Coltonbury</t>
  </si>
  <si>
    <t>(307)966-9533x63920</t>
  </si>
  <si>
    <t>jeffersoncarly@austin.com</t>
  </si>
  <si>
    <t>eF6db5b6C33Cad3</t>
  </si>
  <si>
    <t>Cochran-Wiggins</t>
  </si>
  <si>
    <t>West Janeshire</t>
  </si>
  <si>
    <t>001-754-068-5069x13673</t>
  </si>
  <si>
    <t>mccartyrickey@jennings.com</t>
  </si>
  <si>
    <t>E6d410bF341CD2A</t>
  </si>
  <si>
    <t>Joyce PLC</t>
  </si>
  <si>
    <t>West Suzanne</t>
  </si>
  <si>
    <t>423.643.1091x97929</t>
  </si>
  <si>
    <t>anna66@spears-harrison.com</t>
  </si>
  <si>
    <t>Bb4e0E83744a227</t>
  </si>
  <si>
    <t>Sloan-Christensen</t>
  </si>
  <si>
    <t>(708)515-5250x679</t>
  </si>
  <si>
    <t>mackenziemartinez@bush.info</t>
  </si>
  <si>
    <t>bcF151E4Cf0A83b</t>
  </si>
  <si>
    <t>Wiggins, Alvarado and Dunn</t>
  </si>
  <si>
    <t>South Kurtshire</t>
  </si>
  <si>
    <t>062-024-1970x2150</t>
  </si>
  <si>
    <t>evan61@cobb-harrell.com</t>
  </si>
  <si>
    <t>1e43bbC6DBdC4Bc</t>
  </si>
  <si>
    <t>Cross Ltd</t>
  </si>
  <si>
    <t>Gibsonhaven</t>
  </si>
  <si>
    <t>298-313-0078x414</t>
  </si>
  <si>
    <t>cchase@rangel-donaldson.info</t>
  </si>
  <si>
    <t>6b6bBD73A8ec126</t>
  </si>
  <si>
    <t>Harvey-Rodriguez</t>
  </si>
  <si>
    <t>East Jonport</t>
  </si>
  <si>
    <t>+1-106-886-4454x90386</t>
  </si>
  <si>
    <t>barrycolton@zuniga.biz</t>
  </si>
  <si>
    <t>a29b91F2b6DbFb1</t>
  </si>
  <si>
    <t>Butler-Wise</t>
  </si>
  <si>
    <t>Roseside</t>
  </si>
  <si>
    <t>001-184-303-2103x8788</t>
  </si>
  <si>
    <t>zburton@gamble.org</t>
  </si>
  <si>
    <t>aDb6bf2f615CD1A</t>
  </si>
  <si>
    <t>Guerrero LLC</t>
  </si>
  <si>
    <t>001-767-297-3745x36977</t>
  </si>
  <si>
    <t>mfernandez@norris.com</t>
  </si>
  <si>
    <t>EbadC2c181FFB6d</t>
  </si>
  <si>
    <t>Acevedo, Richardson and Stokes</t>
  </si>
  <si>
    <t>New Katherine</t>
  </si>
  <si>
    <t>444-976-6696</t>
  </si>
  <si>
    <t>mcconnelldeanna@dalton.com</t>
  </si>
  <si>
    <t>5CB579BEec65Ff9</t>
  </si>
  <si>
    <t>Roy, Frederick and Wilkins</t>
  </si>
  <si>
    <t>Yvettemouth</t>
  </si>
  <si>
    <t>408-979-2338x3285</t>
  </si>
  <si>
    <t>buchananmichaela@castro.com</t>
  </si>
  <si>
    <t>55C6ef3A04Bf0e8</t>
  </si>
  <si>
    <t>Bright, Parrish and Figueroa</t>
  </si>
  <si>
    <t>Orrview</t>
  </si>
  <si>
    <t>001-918-435-4268x804</t>
  </si>
  <si>
    <t>adrienne41@gilbert.org</t>
  </si>
  <si>
    <t>9Fe9AAdaAcF7Bba</t>
  </si>
  <si>
    <t>Cunningham-Weeks</t>
  </si>
  <si>
    <t>Proctorview</t>
  </si>
  <si>
    <t>tylergutierrez@blair.info</t>
  </si>
  <si>
    <t>F9c61A3CDB95741</t>
  </si>
  <si>
    <t>Hopkins, Glenn and Perkins</t>
  </si>
  <si>
    <t>Kristiport</t>
  </si>
  <si>
    <t>+1-742-148-0116x67472</t>
  </si>
  <si>
    <t>carladonovan@hanna.com</t>
  </si>
  <si>
    <t>8e49493Ebfc4C39</t>
  </si>
  <si>
    <t>Cantu, Webster and Berger</t>
  </si>
  <si>
    <t>Erinborough</t>
  </si>
  <si>
    <t>334.323.0900x9139</t>
  </si>
  <si>
    <t>fvalencia@nixon.biz</t>
  </si>
  <si>
    <t>c9ef19FC142D0fF</t>
  </si>
  <si>
    <t>Ibarra Inc</t>
  </si>
  <si>
    <t>North Holly</t>
  </si>
  <si>
    <t>602.115.7202x324</t>
  </si>
  <si>
    <t>hcameron@ingram.com</t>
  </si>
  <si>
    <t>E1fa105ca19C3d6</t>
  </si>
  <si>
    <t>+1-099-680-6872x371</t>
  </si>
  <si>
    <t>aaron59@hansen-durham.com</t>
  </si>
  <si>
    <t>148babFdcf2aef6</t>
  </si>
  <si>
    <t>Curry, Dunn and Travis</t>
  </si>
  <si>
    <t>Julieland</t>
  </si>
  <si>
    <t>448-115-8504</t>
  </si>
  <si>
    <t>tabithaglover@adkins.com</t>
  </si>
  <si>
    <t>e3e9DDFdD8eCEF9</t>
  </si>
  <si>
    <t>Edwards-Villegas</t>
  </si>
  <si>
    <t>West Feliciachester</t>
  </si>
  <si>
    <t>+1-889-902-6495x56455</t>
  </si>
  <si>
    <t>evelynalexander@edwards.com</t>
  </si>
  <si>
    <t>8271eEAC7a4bF48</t>
  </si>
  <si>
    <t>Caitlinside</t>
  </si>
  <si>
    <t>+1-890-156-3735x1915</t>
  </si>
  <si>
    <t>jeanettehill@huff.com</t>
  </si>
  <si>
    <t>bdD38eE4AD08eB2</t>
  </si>
  <si>
    <t>Hammond-Mccullough</t>
  </si>
  <si>
    <t>Maciasside</t>
  </si>
  <si>
    <t>303.439.4472x113</t>
  </si>
  <si>
    <t>vincentmichele@osborn.com</t>
  </si>
  <si>
    <t>FA07C464bDefdC2</t>
  </si>
  <si>
    <t>Lawson-Yu</t>
  </si>
  <si>
    <t>Copelandborough</t>
  </si>
  <si>
    <t>498-441-1668x77741</t>
  </si>
  <si>
    <t>alectate@gamble.com</t>
  </si>
  <si>
    <t>41cCfC6fA3FdA2d</t>
  </si>
  <si>
    <t>Burke-Gamble</t>
  </si>
  <si>
    <t>Shepardburgh</t>
  </si>
  <si>
    <t>380-688-1730x322</t>
  </si>
  <si>
    <t>jessica73@orozco.com</t>
  </si>
  <si>
    <t>dC1F52Beba1bEDe</t>
  </si>
  <si>
    <t>Diaz-Powers</t>
  </si>
  <si>
    <t>(549)599-2465x0669</t>
  </si>
  <si>
    <t>houstondon@wheeler.org</t>
  </si>
  <si>
    <t>2AbB126BFf05C1d</t>
  </si>
  <si>
    <t>Duncan, Harrington and Acevedo</t>
  </si>
  <si>
    <t>Hannastad</t>
  </si>
  <si>
    <t>001-707-094-9478</t>
  </si>
  <si>
    <t>sallybishop@shields.info</t>
  </si>
  <si>
    <t>87Beaf1eBCb7B5b</t>
  </si>
  <si>
    <t>Suarez-York</t>
  </si>
  <si>
    <t>Sallyland</t>
  </si>
  <si>
    <t>099.850.6431x14971</t>
  </si>
  <si>
    <t>nelsonkari@thornton.com</t>
  </si>
  <si>
    <t>085eCea4bB31F10</t>
  </si>
  <si>
    <t>Li, Wang and Arias</t>
  </si>
  <si>
    <t>Stephanieshire</t>
  </si>
  <si>
    <t>001-030-542-5931x9391</t>
  </si>
  <si>
    <t>bruceyolanda@elliott.com</t>
  </si>
  <si>
    <t>C3a597F3b9B5F9B</t>
  </si>
  <si>
    <t>Anderson, Deleon and Charles</t>
  </si>
  <si>
    <t>Cobbview</t>
  </si>
  <si>
    <t>johnny93@lowery-howell.com</t>
  </si>
  <si>
    <t>FA5eF613B18D1C1</t>
  </si>
  <si>
    <t>Merritt, Abbott and Krueger</t>
  </si>
  <si>
    <t>Jacksonport</t>
  </si>
  <si>
    <t>levihooper@rios-mclaughlin.com</t>
  </si>
  <si>
    <t>C4d45cA83fC742e</t>
  </si>
  <si>
    <t>Rivas Group</t>
  </si>
  <si>
    <t>Ericksonville</t>
  </si>
  <si>
    <t>023.303.5132x4493</t>
  </si>
  <si>
    <t>debralee@townsend-duncan.net</t>
  </si>
  <si>
    <t>0f8FfBEC8AbEC1a</t>
  </si>
  <si>
    <t>Bond-Wade</t>
  </si>
  <si>
    <t>Jakeview</t>
  </si>
  <si>
    <t>301-244-9451</t>
  </si>
  <si>
    <t>ukline@pace.com</t>
  </si>
  <si>
    <t>8dB6BffFd9eB25A</t>
  </si>
  <si>
    <t>Carrillo Ltd</t>
  </si>
  <si>
    <t>001-929-058-6696x983</t>
  </si>
  <si>
    <t>eyork@key.com</t>
  </si>
  <si>
    <t>96AD18E116016c0</t>
  </si>
  <si>
    <t>Bailey, Weeks and Houston</t>
  </si>
  <si>
    <t>Benjaminfort</t>
  </si>
  <si>
    <t>001-357-821-8869x0092</t>
  </si>
  <si>
    <t>gabrielramirez@knox-bush.com</t>
  </si>
  <si>
    <t>0D9602ABc1B63c7</t>
  </si>
  <si>
    <t>Chang-Avery</t>
  </si>
  <si>
    <t>Daisyborough</t>
  </si>
  <si>
    <t>598-002-6630</t>
  </si>
  <si>
    <t>kylie10@schmidt.com</t>
  </si>
  <si>
    <t>eabdaE7F6D21A0B</t>
  </si>
  <si>
    <t>Delacruz-Rivera</t>
  </si>
  <si>
    <t>Coryfurt</t>
  </si>
  <si>
    <t>oscarwalls@luna.info</t>
  </si>
  <si>
    <t>A35DcefebF483f3</t>
  </si>
  <si>
    <t>Solis, Castillo and Robles</t>
  </si>
  <si>
    <t>171-911-9463x7193</t>
  </si>
  <si>
    <t>espinozawanda@medina.com</t>
  </si>
  <si>
    <t>025f17DCE1Acb3C</t>
  </si>
  <si>
    <t>Tate, Freeman and Rose</t>
  </si>
  <si>
    <t>231.710.8158x778</t>
  </si>
  <si>
    <t>carlcobb@mullins.com</t>
  </si>
  <si>
    <t>a9C874eE58b7a0A</t>
  </si>
  <si>
    <t>Garcia-Wilkins</t>
  </si>
  <si>
    <t>South Laura</t>
  </si>
  <si>
    <t>001-938-450-4307x31178</t>
  </si>
  <si>
    <t>bartonmikayla@lambert.net</t>
  </si>
  <si>
    <t>D9CDD5E18954C76</t>
  </si>
  <si>
    <t>Mahoney Ltd</t>
  </si>
  <si>
    <t>Morenohaven</t>
  </si>
  <si>
    <t>katelynmoore@buck.org</t>
  </si>
  <si>
    <t>Cb8B8bfcfD5FE5A</t>
  </si>
  <si>
    <t>Calderon, Day and Boyd</t>
  </si>
  <si>
    <t>Ashleybury</t>
  </si>
  <si>
    <t>(443)084-6897</t>
  </si>
  <si>
    <t>lkaufman@walton.com</t>
  </si>
  <si>
    <t>A30DA788eA98159</t>
  </si>
  <si>
    <t>134.568.0573</t>
  </si>
  <si>
    <t>connorrocha@pope-ray.org</t>
  </si>
  <si>
    <t>CaeaAC3B3b76b9C</t>
  </si>
  <si>
    <t>Heath, Parrish and Clayton</t>
  </si>
  <si>
    <t>Lake Karastad</t>
  </si>
  <si>
    <t>946.785.7367x273</t>
  </si>
  <si>
    <t>parrishbenjamin@vaughn.net</t>
  </si>
  <si>
    <t>2Dbea9dBC2FE0D3</t>
  </si>
  <si>
    <t>Carlaport</t>
  </si>
  <si>
    <t>001-912-230-0189x07363</t>
  </si>
  <si>
    <t>mariamoreno@flores-thompson.com</t>
  </si>
  <si>
    <t>7AaD01F2EF77C4a</t>
  </si>
  <si>
    <t>Michael Group</t>
  </si>
  <si>
    <t>Thomaston</t>
  </si>
  <si>
    <t>(432)977-9198x0731</t>
  </si>
  <si>
    <t>perezangela@reynolds-wells.com</t>
  </si>
  <si>
    <t>96b9f9af21eBC93</t>
  </si>
  <si>
    <t>Roberson, Hartman and Graham</t>
  </si>
  <si>
    <t>Port Evelynshire</t>
  </si>
  <si>
    <t>+1-899-632-7517x4940</t>
  </si>
  <si>
    <t>ghogan@browning-stephenson.biz</t>
  </si>
  <si>
    <t>C39c818ccfc5A6C</t>
  </si>
  <si>
    <t>Garnertown</t>
  </si>
  <si>
    <t>001-351-378-6125x041</t>
  </si>
  <si>
    <t>grimescasey@fitzgerald.com</t>
  </si>
  <si>
    <t>1CcBD7160dB1Fcb</t>
  </si>
  <si>
    <t>Romero-Farley</t>
  </si>
  <si>
    <t>309.277.3004x105</t>
  </si>
  <si>
    <t>maciasaimee@singh.com</t>
  </si>
  <si>
    <t>c643FC3e4e0F3b5</t>
  </si>
  <si>
    <t>Mccarthy and Sons</t>
  </si>
  <si>
    <t>908-224-0368x67018</t>
  </si>
  <si>
    <t>pedro23@weaver.com</t>
  </si>
  <si>
    <t>0a2917dFFcCF4aF</t>
  </si>
  <si>
    <t>Frey, Koch and Waters</t>
  </si>
  <si>
    <t>Lawrenceside</t>
  </si>
  <si>
    <t>122-011-8412</t>
  </si>
  <si>
    <t>isolis@garrison.com</t>
  </si>
  <si>
    <t>ac5abd4f6BEe6DE</t>
  </si>
  <si>
    <t>Torres-Wood</t>
  </si>
  <si>
    <t>274-378-4865x35144</t>
  </si>
  <si>
    <t>gileskellie@patton.biz</t>
  </si>
  <si>
    <t>6a43066D6a73E8C</t>
  </si>
  <si>
    <t>Schroeder Inc</t>
  </si>
  <si>
    <t>Mejiaberg</t>
  </si>
  <si>
    <t>(768)336-2169x4540</t>
  </si>
  <si>
    <t>huffdaisy@crane-barber.com</t>
  </si>
  <si>
    <t>f32620d0c22E8b0</t>
  </si>
  <si>
    <t>Hernandez Ltd</t>
  </si>
  <si>
    <t>North Rickeymouth</t>
  </si>
  <si>
    <t>wsherman@harrison.com</t>
  </si>
  <si>
    <t>d249Eaf2A7750aD</t>
  </si>
  <si>
    <t>Paul Ltd</t>
  </si>
  <si>
    <t>Normamouth</t>
  </si>
  <si>
    <t>tricia17@hansen.info</t>
  </si>
  <si>
    <t>71AD8b7efCcF72B</t>
  </si>
  <si>
    <t>Medinaville</t>
  </si>
  <si>
    <t>450-248-3738x11386</t>
  </si>
  <si>
    <t>rossmeyers@lyons.com</t>
  </si>
  <si>
    <t>A3f2b7Ebcc9B870</t>
  </si>
  <si>
    <t>North Taraton</t>
  </si>
  <si>
    <t>987.236.0149x69929</t>
  </si>
  <si>
    <t>henrymelody@dean-villegas.com</t>
  </si>
  <si>
    <t>6cCfD7d44C18bbf</t>
  </si>
  <si>
    <t>Bennett PLC</t>
  </si>
  <si>
    <t>170.875.0252x6958</t>
  </si>
  <si>
    <t>hendrixbeverly@murphy-bauer.org</t>
  </si>
  <si>
    <t>fA97B43BEBE62Da</t>
  </si>
  <si>
    <t>Petty, Olsen and Riley</t>
  </si>
  <si>
    <t>Shelleyport</t>
  </si>
  <si>
    <t>001-134-055-7460x586</t>
  </si>
  <si>
    <t>javiertate@ochoa.com</t>
  </si>
  <si>
    <t>ECde3d39D47C0d6</t>
  </si>
  <si>
    <t>Mcgee, Robinson and Callahan</t>
  </si>
  <si>
    <t>Barronstad</t>
  </si>
  <si>
    <t>(733)829-6418</t>
  </si>
  <si>
    <t>wesley80@dudley.com</t>
  </si>
  <si>
    <t>EDe14ab4af8E3Ba</t>
  </si>
  <si>
    <t>Oconnor-Graham</t>
  </si>
  <si>
    <t>Port Terranceton</t>
  </si>
  <si>
    <t>001-806-573-9070x3586</t>
  </si>
  <si>
    <t>natasha68@mccormick-mata.org</t>
  </si>
  <si>
    <t>bd175dabc90C9FE</t>
  </si>
  <si>
    <t>Giles-Eaton</t>
  </si>
  <si>
    <t>Farmerhaven</t>
  </si>
  <si>
    <t>754.747.8995</t>
  </si>
  <si>
    <t>kristinkane@dorsey.com</t>
  </si>
  <si>
    <t>1FAdE0ac8fAcD75</t>
  </si>
  <si>
    <t>Miranda-Larsen</t>
  </si>
  <si>
    <t>(781)050-9214x21239</t>
  </si>
  <si>
    <t>qwiley@pruitt-bernard.com</t>
  </si>
  <si>
    <t>07dbfcceEebc1eE</t>
  </si>
  <si>
    <t>Collier, Decker and Wade</t>
  </si>
  <si>
    <t>East Kelli</t>
  </si>
  <si>
    <t>(733)133-0404x62734</t>
  </si>
  <si>
    <t>steelebriana@cummings.com</t>
  </si>
  <si>
    <t>Fa89D800E2dC257</t>
  </si>
  <si>
    <t>Reynolds Group</t>
  </si>
  <si>
    <t>Buckport</t>
  </si>
  <si>
    <t>dquinn@banks-stout.org</t>
  </si>
  <si>
    <t>59aa3f2dabdf86f</t>
  </si>
  <si>
    <t>Rebekahport</t>
  </si>
  <si>
    <t>001-094-405-1821</t>
  </si>
  <si>
    <t>devonduke@church.info</t>
  </si>
  <si>
    <t>a7a24Eb2B694eDB</t>
  </si>
  <si>
    <t>Cruz, Perkins and Burnett</t>
  </si>
  <si>
    <t>Maxwelltown</t>
  </si>
  <si>
    <t>001-091-909-7619x8991</t>
  </si>
  <si>
    <t>brycemurray@taylor-chandler.com</t>
  </si>
  <si>
    <t>FaaCDAE3c4dbed1</t>
  </si>
  <si>
    <t>Schwartz-Charles</t>
  </si>
  <si>
    <t>blake12@rodgers.com</t>
  </si>
  <si>
    <t>20528c1E4f82f2b</t>
  </si>
  <si>
    <t>Lutz-Knapp</t>
  </si>
  <si>
    <t>Port Levi</t>
  </si>
  <si>
    <t>(515)713-6631x27102</t>
  </si>
  <si>
    <t>finleysandra@porter.com</t>
  </si>
  <si>
    <t>F5ED3f2ED1Cc642</t>
  </si>
  <si>
    <t>Mueller-Lutz</t>
  </si>
  <si>
    <t>South Shelley</t>
  </si>
  <si>
    <t>frojas@cline.com</t>
  </si>
  <si>
    <t>0173d45d58feC9b</t>
  </si>
  <si>
    <t>Ochoa LLC</t>
  </si>
  <si>
    <t>Mcclainborough</t>
  </si>
  <si>
    <t>(945)040-4248x037</t>
  </si>
  <si>
    <t>marissagilmore@peterson-moss.biz</t>
  </si>
  <si>
    <t>cbB2f5EbfFB8F4D</t>
  </si>
  <si>
    <t>Sarahtown</t>
  </si>
  <si>
    <t>(200)144-0545</t>
  </si>
  <si>
    <t>leviburch@gonzalez.org</t>
  </si>
  <si>
    <t>99fBA93ffF751Ba</t>
  </si>
  <si>
    <t>Andrade-Strong</t>
  </si>
  <si>
    <t>+1-223-760-6945x38566</t>
  </si>
  <si>
    <t>moonsara@benitez-nielsen.biz</t>
  </si>
  <si>
    <t>1DeA9ff7bC60be0</t>
  </si>
  <si>
    <t>Avery, Robbins and Ross</t>
  </si>
  <si>
    <t>Perryburgh</t>
  </si>
  <si>
    <t>001-571-725-7413</t>
  </si>
  <si>
    <t>kbrooks@meyers.com</t>
  </si>
  <si>
    <t>004C1BCD46840dF</t>
  </si>
  <si>
    <t>Mack, Prince and Hooper</t>
  </si>
  <si>
    <t>Port Lindahaven</t>
  </si>
  <si>
    <t>230-302-2955x868</t>
  </si>
  <si>
    <t>washingtonbrianna@stewart.org</t>
  </si>
  <si>
    <t>0afCaFCefC82aCE</t>
  </si>
  <si>
    <t>Orr Group</t>
  </si>
  <si>
    <t>South Phyllischester</t>
  </si>
  <si>
    <t>584.995.5434</t>
  </si>
  <si>
    <t>ggill@waters-nielsen.com</t>
  </si>
  <si>
    <t>92C1cF3cbfDC634</t>
  </si>
  <si>
    <t>Peterson, Krueger and Lawson</t>
  </si>
  <si>
    <t>Farrellbury</t>
  </si>
  <si>
    <t>105.841.3640x49271</t>
  </si>
  <si>
    <t>wrandolph@duffy-moore.com</t>
  </si>
  <si>
    <t>2F70bCFc4b8e4cd</t>
  </si>
  <si>
    <t>Wise LLC</t>
  </si>
  <si>
    <t>Veronicaton</t>
  </si>
  <si>
    <t>(897)395-7597x68624</t>
  </si>
  <si>
    <t>dylan38@russell-ross.com</t>
  </si>
  <si>
    <t>F6A181c16bA9db4</t>
  </si>
  <si>
    <t>Proctor Ltd</t>
  </si>
  <si>
    <t>Montgomeryland</t>
  </si>
  <si>
    <t>(992)650-9776</t>
  </si>
  <si>
    <t>carly92@rasmussen.com</t>
  </si>
  <si>
    <t>DBc90a31dc1B95F</t>
  </si>
  <si>
    <t>Shields-Sharp</t>
  </si>
  <si>
    <t>(416)131-8338</t>
  </si>
  <si>
    <t>qdoyle@randall-best.com</t>
  </si>
  <si>
    <t>1Ba4e2F45c2AeE9</t>
  </si>
  <si>
    <t>Luna LLC</t>
  </si>
  <si>
    <t>New Eduardotown</t>
  </si>
  <si>
    <t>790.986.0064</t>
  </si>
  <si>
    <t>wyatt09@bender.com</t>
  </si>
  <si>
    <t>A7A3A7B9F59FBcb</t>
  </si>
  <si>
    <t>Chang LLC</t>
  </si>
  <si>
    <t>Castanedaberg</t>
  </si>
  <si>
    <t>501-170-1904</t>
  </si>
  <si>
    <t>fjacobson@mayer.com</t>
  </si>
  <si>
    <t>ffEBBAf406bB0c1</t>
  </si>
  <si>
    <t>Chapman-Crane</t>
  </si>
  <si>
    <t>Dominicport</t>
  </si>
  <si>
    <t>(671)933-4795x759</t>
  </si>
  <si>
    <t>ruben24@burgess.com</t>
  </si>
  <si>
    <t>cF2EC9B31659FFf</t>
  </si>
  <si>
    <t>Bishop, Stephens and Rios</t>
  </si>
  <si>
    <t>Bobmouth</t>
  </si>
  <si>
    <t>860.426.1890x577</t>
  </si>
  <si>
    <t>rcortez@cardenas.net</t>
  </si>
  <si>
    <t>BFfcFDCa5C283B0</t>
  </si>
  <si>
    <t>Alejandroborough</t>
  </si>
  <si>
    <t>(943)308-4551x858</t>
  </si>
  <si>
    <t>odonnellwarren@chapman.com</t>
  </si>
  <si>
    <t>A8BCD5969FacBF7</t>
  </si>
  <si>
    <t>Hall-Mcgrath</t>
  </si>
  <si>
    <t>+1-600-634-9836x70055</t>
  </si>
  <si>
    <t>dennisstefanie@ortiz.com</t>
  </si>
  <si>
    <t>74f8Ef1AccabE68</t>
  </si>
  <si>
    <t>Merritt, Powell and Briggs</t>
  </si>
  <si>
    <t>Eugeneview</t>
  </si>
  <si>
    <t>936-822-8317</t>
  </si>
  <si>
    <t>zbernard@shaffer-christensen.biz</t>
  </si>
  <si>
    <t>fD8edC00cA90963</t>
  </si>
  <si>
    <t>Levine-Silva</t>
  </si>
  <si>
    <t>623-516-9557x1094</t>
  </si>
  <si>
    <t>pottersue@garrett.com</t>
  </si>
  <si>
    <t>fefab6D45daAABB</t>
  </si>
  <si>
    <t>Hicks, Simpson and Vaughn</t>
  </si>
  <si>
    <t>New Coreyfurt</t>
  </si>
  <si>
    <t>057-198-2404x552</t>
  </si>
  <si>
    <t>parker63@bass.com</t>
  </si>
  <si>
    <t>c1CE48dE0e122d6</t>
  </si>
  <si>
    <t>Darrylborough</t>
  </si>
  <si>
    <t>747-768-3935</t>
  </si>
  <si>
    <t>lindsay90@mckinney-small.com</t>
  </si>
  <si>
    <t>C46Ee7cF95fbc0f</t>
  </si>
  <si>
    <t>Moon, Collins and Schmitt</t>
  </si>
  <si>
    <t>Sheenaton</t>
  </si>
  <si>
    <t>692.496.7723</t>
  </si>
  <si>
    <t>dyerpeter@dominguez.com</t>
  </si>
  <si>
    <t>1ea3765332D9CbF</t>
  </si>
  <si>
    <t>Jennings, Robertson and Hobbs</t>
  </si>
  <si>
    <t>Roseview</t>
  </si>
  <si>
    <t>358-024-7612</t>
  </si>
  <si>
    <t>johnny08@jacobson.com</t>
  </si>
  <si>
    <t>fe8D20bAdFBBE8F</t>
  </si>
  <si>
    <t>Collier-Graham</t>
  </si>
  <si>
    <t>ydudley@sparks.info</t>
  </si>
  <si>
    <t>Aa467C093831CA9</t>
  </si>
  <si>
    <t>Frazier Group</t>
  </si>
  <si>
    <t>(835)333-0959</t>
  </si>
  <si>
    <t>asteele@conner.com</t>
  </si>
  <si>
    <t>56E4B683A0C0BEC</t>
  </si>
  <si>
    <t>Morales-Snyder</t>
  </si>
  <si>
    <t>West Marthaburgh</t>
  </si>
  <si>
    <t>604.072.1987</t>
  </si>
  <si>
    <t>oneillderrick@gregory-crane.biz</t>
  </si>
  <si>
    <t>fa7fBAe5Adf5bb8</t>
  </si>
  <si>
    <t>Whitaker, Weeks and Mccann</t>
  </si>
  <si>
    <t>Arianafurt</t>
  </si>
  <si>
    <t>001-242-423-3277x53744</t>
  </si>
  <si>
    <t>ugordon@stone.com</t>
  </si>
  <si>
    <t>0c7fDc168Ec3D0d</t>
  </si>
  <si>
    <t>Mills-Kirby</t>
  </si>
  <si>
    <t>East Autumn</t>
  </si>
  <si>
    <t>001-644-065-0398x0336</t>
  </si>
  <si>
    <t>paynetroy@carson.com</t>
  </si>
  <si>
    <t>F6Ba95abECbbEd6</t>
  </si>
  <si>
    <t>York, Rowland and Donaldson</t>
  </si>
  <si>
    <t>Normaton</t>
  </si>
  <si>
    <t>943.911.4349x45806</t>
  </si>
  <si>
    <t>meganramirez@vaughan.com</t>
  </si>
  <si>
    <t>98d145000afe632</t>
  </si>
  <si>
    <t>Dennis-Foster</t>
  </si>
  <si>
    <t>North Austin</t>
  </si>
  <si>
    <t>001-559-490-1606x0571</t>
  </si>
  <si>
    <t>lamariel@reed.com</t>
  </si>
  <si>
    <t>7223FBcF9bAA4F0</t>
  </si>
  <si>
    <t>Daugherty, Nguyen and Mullen</t>
  </si>
  <si>
    <t>Port Terrichester</t>
  </si>
  <si>
    <t>+1-081-909-1649x7767</t>
  </si>
  <si>
    <t>hardylarry@wall-watts.biz</t>
  </si>
  <si>
    <t>C7E99b0F2CF1B53</t>
  </si>
  <si>
    <t>Carroll-Francis</t>
  </si>
  <si>
    <t>277.512.8885x904</t>
  </si>
  <si>
    <t>heidimeyer@french.org</t>
  </si>
  <si>
    <t>41f1a7dacdE4Be2</t>
  </si>
  <si>
    <t>Mcintosh and Sons</t>
  </si>
  <si>
    <t>Kylieberg</t>
  </si>
  <si>
    <t>(628)217-6837</t>
  </si>
  <si>
    <t>yvette62@graves.com</t>
  </si>
  <si>
    <t>E0FABfd01cAD7da</t>
  </si>
  <si>
    <t>Frederick, Ward and Bender</t>
  </si>
  <si>
    <t>527-393-3044</t>
  </si>
  <si>
    <t>mia10@branch.org</t>
  </si>
  <si>
    <t>fB181c1CbcFfeF2</t>
  </si>
  <si>
    <t>Hart PLC</t>
  </si>
  <si>
    <t>Baxtermouth</t>
  </si>
  <si>
    <t>russellstephen@baird-blair.org</t>
  </si>
  <si>
    <t>F97fE1cea4FFf28</t>
  </si>
  <si>
    <t>Hopkins, Lyons and Rose</t>
  </si>
  <si>
    <t>Robinmouth</t>
  </si>
  <si>
    <t>965.104.4343</t>
  </si>
  <si>
    <t>melissafrost@johnson-strickland.com</t>
  </si>
  <si>
    <t>Eaa1cBbf28eE6bA</t>
  </si>
  <si>
    <t>Powell and Sons</t>
  </si>
  <si>
    <t>Clarencehaven</t>
  </si>
  <si>
    <t>001-816-400-9438x90252</t>
  </si>
  <si>
    <t>oscarperez@cunningham.com</t>
  </si>
  <si>
    <t>B4FE337eAea227A</t>
  </si>
  <si>
    <t>Kelley, Nash and Haley</t>
  </si>
  <si>
    <t>Darylport</t>
  </si>
  <si>
    <t>229.850.3281</t>
  </si>
  <si>
    <t>zoe09@roach-alvarado.info</t>
  </si>
  <si>
    <t>ce52d3a183F8b0F</t>
  </si>
  <si>
    <t>Sampson, Williamson and Shah</t>
  </si>
  <si>
    <t>Lopezborough</t>
  </si>
  <si>
    <t>(514)188-6970x607</t>
  </si>
  <si>
    <t>wuerica@hammond-powell.org</t>
  </si>
  <si>
    <t>Cad9BdfC81C9fF4</t>
  </si>
  <si>
    <t>Middleton LLC</t>
  </si>
  <si>
    <t>Ewingborough</t>
  </si>
  <si>
    <t>418-745-8166x77000</t>
  </si>
  <si>
    <t>cyates@burton.info</t>
  </si>
  <si>
    <t>7A946de4135606e</t>
  </si>
  <si>
    <t>Mason-Mata</t>
  </si>
  <si>
    <t>Ericaview</t>
  </si>
  <si>
    <t>+1-118-641-2818x301</t>
  </si>
  <si>
    <t>greglamb@young.org</t>
  </si>
  <si>
    <t>1B8962da2dBdD39</t>
  </si>
  <si>
    <t>New Tommy</t>
  </si>
  <si>
    <t>zguerrero@oneal-little.com</t>
  </si>
  <si>
    <t>808B25ECacf2FB0</t>
  </si>
  <si>
    <t>Yoder-Bartlett</t>
  </si>
  <si>
    <t>West Chasemouth</t>
  </si>
  <si>
    <t>318.090.5271x76935</t>
  </si>
  <si>
    <t>katelynrobinson@mayo.com</t>
  </si>
  <si>
    <t>6761CdEFBf35cA2</t>
  </si>
  <si>
    <t>Gilbert Inc</t>
  </si>
  <si>
    <t>Dyerside</t>
  </si>
  <si>
    <t>523-523-3824x146</t>
  </si>
  <si>
    <t>solislinda@bender-salazar.com</t>
  </si>
  <si>
    <t>Ae7d74aD3bc87fa</t>
  </si>
  <si>
    <t>Atkins-Weaver</t>
  </si>
  <si>
    <t>Nicholebury</t>
  </si>
  <si>
    <t>784-490-2068x3139</t>
  </si>
  <si>
    <t>qarroyo@carroll-nicholson.net</t>
  </si>
  <si>
    <t>65EcBD52e3FBeB0</t>
  </si>
  <si>
    <t>Willis and Sons</t>
  </si>
  <si>
    <t>Andrewmouth</t>
  </si>
  <si>
    <t>176-061-9226</t>
  </si>
  <si>
    <t>mvelazquez@wood.com</t>
  </si>
  <si>
    <t>213B4a7a10bD2D6</t>
  </si>
  <si>
    <t>Ashley-Lamb</t>
  </si>
  <si>
    <t>Rushburgh</t>
  </si>
  <si>
    <t>+1-716-495-0335x4105</t>
  </si>
  <si>
    <t>wmacdonald@mendoza-ashley.com</t>
  </si>
  <si>
    <t>f8d8F42fDcE868B</t>
  </si>
  <si>
    <t>Mckenzie, Rhodes and Carpenter</t>
  </si>
  <si>
    <t>820.124.2247</t>
  </si>
  <si>
    <t>collingay@mckay.com</t>
  </si>
  <si>
    <t>94A64f2FDA2BBee</t>
  </si>
  <si>
    <t>Bautista-Hendricks</t>
  </si>
  <si>
    <t>Cisnerosstad</t>
  </si>
  <si>
    <t>+1-785-313-0998x02484</t>
  </si>
  <si>
    <t>aramsey@yoder.net</t>
  </si>
  <si>
    <t>5a3Ba2EaAb0Fb4b</t>
  </si>
  <si>
    <t>Watson, Daugherty and Wise</t>
  </si>
  <si>
    <t>Caseybury</t>
  </si>
  <si>
    <t>917.167.6509</t>
  </si>
  <si>
    <t>maxwell72@whitaker.com</t>
  </si>
  <si>
    <t>3AEf760FE5F300c</t>
  </si>
  <si>
    <t>Shepherd-Fleming</t>
  </si>
  <si>
    <t>West Deborahland</t>
  </si>
  <si>
    <t>(620)533-6111</t>
  </si>
  <si>
    <t>hoodbenjamin@reid.com</t>
  </si>
  <si>
    <t>AAaF6aaeed4D4CF</t>
  </si>
  <si>
    <t>Norton-Kelley</t>
  </si>
  <si>
    <t>Lorettafurt</t>
  </si>
  <si>
    <t>+1-317-733-5760x6858</t>
  </si>
  <si>
    <t>glendawong@key-sherman.com</t>
  </si>
  <si>
    <t>b233b3dF0bC98Dd</t>
  </si>
  <si>
    <t>Heath, Duarte and Estrada</t>
  </si>
  <si>
    <t>001-945-446-8566</t>
  </si>
  <si>
    <t>frank64@santiago.com</t>
  </si>
  <si>
    <t>1BdfeCFF1584a3A</t>
  </si>
  <si>
    <t>Vaughn PLC</t>
  </si>
  <si>
    <t>Aliciaberg</t>
  </si>
  <si>
    <t>529-723-6871x9311</t>
  </si>
  <si>
    <t>isaac80@mack.org</t>
  </si>
  <si>
    <t>3F486cAd1D029ff</t>
  </si>
  <si>
    <t>Huber, Stevens and Conley</t>
  </si>
  <si>
    <t>East Nancyborough</t>
  </si>
  <si>
    <t>161.762.3261x30064</t>
  </si>
  <si>
    <t>jackie75@conley.net</t>
  </si>
  <si>
    <t>2C81B7E9f19AC75</t>
  </si>
  <si>
    <t>Lucero, Rivers and Chapman</t>
  </si>
  <si>
    <t>South Deborahside</t>
  </si>
  <si>
    <t>413-139-1170</t>
  </si>
  <si>
    <t>theodore09@gillespie.com</t>
  </si>
  <si>
    <t>eDAfA7cE03FbD01</t>
  </si>
  <si>
    <t>Tate-Farrell</t>
  </si>
  <si>
    <t>Crossstad</t>
  </si>
  <si>
    <t>(800)982-4964</t>
  </si>
  <si>
    <t>rogersricky@carrillo-olsen.com</t>
  </si>
  <si>
    <t>Dae2b4DA370bBAb</t>
  </si>
  <si>
    <t>Mcbrideton</t>
  </si>
  <si>
    <t>176.853.1794x700</t>
  </si>
  <si>
    <t>priscillahull@aguilar.net</t>
  </si>
  <si>
    <t>8F9e8A45A206a69</t>
  </si>
  <si>
    <t>Duran, Cortez and Mccullough</t>
  </si>
  <si>
    <t>Lindseyland</t>
  </si>
  <si>
    <t>772-065-3283</t>
  </si>
  <si>
    <t>kathleenfranklin@cunningham.biz</t>
  </si>
  <si>
    <t>CCCB188A1Cb6687</t>
  </si>
  <si>
    <t>Larson, Beck and Bean</t>
  </si>
  <si>
    <t>Ralphfurt</t>
  </si>
  <si>
    <t>miranda40@nichols.info</t>
  </si>
  <si>
    <t>FBa4CdA74f5D1F4</t>
  </si>
  <si>
    <t>Hughes, Schwartz and Haley</t>
  </si>
  <si>
    <t>001-560-584-9505x67587</t>
  </si>
  <si>
    <t>rdunn@stark.com</t>
  </si>
  <si>
    <t>DfB38A4b6C09Cd2</t>
  </si>
  <si>
    <t>Andrews-May</t>
  </si>
  <si>
    <t>samuelhines@wheeler-carter.com</t>
  </si>
  <si>
    <t>C2Eab17bB785165</t>
  </si>
  <si>
    <t>Lucas, Oconnor and French</t>
  </si>
  <si>
    <t>Port Molly</t>
  </si>
  <si>
    <t>001-040-596-9190</t>
  </si>
  <si>
    <t>brian49@krueger-gill.org</t>
  </si>
  <si>
    <t>153AB6DbCE4854c</t>
  </si>
  <si>
    <t>Carr PLC</t>
  </si>
  <si>
    <t>Port Robertofort</t>
  </si>
  <si>
    <t>(898)601-9971</t>
  </si>
  <si>
    <t>royhouston@parrish.com</t>
  </si>
  <si>
    <t>dC5fAf97ACB33a2</t>
  </si>
  <si>
    <t>James, Daugherty and Conway</t>
  </si>
  <si>
    <t>Sabrinachester</t>
  </si>
  <si>
    <t>001-904-766-0197</t>
  </si>
  <si>
    <t>ryan51@bailey-wang.com</t>
  </si>
  <si>
    <t>CFada2F7BFC82aC</t>
  </si>
  <si>
    <t>Coleman Inc</t>
  </si>
  <si>
    <t>New Gloriachester</t>
  </si>
  <si>
    <t>001-042-275-5723</t>
  </si>
  <si>
    <t>rstone@benton.com</t>
  </si>
  <si>
    <t>32C4705dB9b1CAD</t>
  </si>
  <si>
    <t>Mckinney and Sons</t>
  </si>
  <si>
    <t>202-935-0807x587</t>
  </si>
  <si>
    <t>joananthony@franklin.com</t>
  </si>
  <si>
    <t>e7ad806CDE3Db4B</t>
  </si>
  <si>
    <t>Santiago, Berg and Mendoza</t>
  </si>
  <si>
    <t>Lake Marissafurt</t>
  </si>
  <si>
    <t>001-395-277-1371x1920</t>
  </si>
  <si>
    <t>joyce65@hampton-stanley.net</t>
  </si>
  <si>
    <t>B1F3e2A8A7AF20E</t>
  </si>
  <si>
    <t>Wyatt, Escobar and Valentine</t>
  </si>
  <si>
    <t>001-830-314-0088x3584</t>
  </si>
  <si>
    <t>noah24@dalton-keith.biz</t>
  </si>
  <si>
    <t>01a5CF0dae0DA3D</t>
  </si>
  <si>
    <t>Morrison, Reed and Leach</t>
  </si>
  <si>
    <t>Ianberg</t>
  </si>
  <si>
    <t>(177)759-2885x3465</t>
  </si>
  <si>
    <t>carrollmarcus@larson.com</t>
  </si>
  <si>
    <t>faacFEEfFD78eaC</t>
  </si>
  <si>
    <t>Cooke, Mccormick and Donaldson</t>
  </si>
  <si>
    <t>Cannonbury</t>
  </si>
  <si>
    <t>001-124-944-1053</t>
  </si>
  <si>
    <t>lameugene@freeman-mills.org</t>
  </si>
  <si>
    <t>bB4bc97d03B0dd0</t>
  </si>
  <si>
    <t>Richardson-Gallegos</t>
  </si>
  <si>
    <t>pingram@faulkner.biz</t>
  </si>
  <si>
    <t>F24Eb26bFAE93E1</t>
  </si>
  <si>
    <t>Hester, Mcdaniel and Wiley</t>
  </si>
  <si>
    <t>001-719-999-6391</t>
  </si>
  <si>
    <t>deborahgentry@mayo-bolton.org</t>
  </si>
  <si>
    <t>3D155ccdA67A0d8</t>
  </si>
  <si>
    <t>Manuelton</t>
  </si>
  <si>
    <t>191-711-7985</t>
  </si>
  <si>
    <t>carl79@reid-moore.com</t>
  </si>
  <si>
    <t>eEb1aaDd31c8Fd6</t>
  </si>
  <si>
    <t>Hanna, Foley and Avery</t>
  </si>
  <si>
    <t>(655)914-7614</t>
  </si>
  <si>
    <t>qwall@klein.com</t>
  </si>
  <si>
    <t>32D30ADA89dA925</t>
  </si>
  <si>
    <t>Zamora-Henderson</t>
  </si>
  <si>
    <t>001-929-627-5704</t>
  </si>
  <si>
    <t>xfrench@quinn.com</t>
  </si>
  <si>
    <t>3EbC9fb2908d1Df</t>
  </si>
  <si>
    <t>Ortiz-Bowman</t>
  </si>
  <si>
    <t>Maureenshire</t>
  </si>
  <si>
    <t>001-384-495-6372</t>
  </si>
  <si>
    <t>micheal60@knapp.com</t>
  </si>
  <si>
    <t>Be6C74ac9E684ab</t>
  </si>
  <si>
    <t>Chapman and Sons</t>
  </si>
  <si>
    <t>Dennistown</t>
  </si>
  <si>
    <t>952.474.3698</t>
  </si>
  <si>
    <t>mharris@dennis.net</t>
  </si>
  <si>
    <t>d5a1A3aFB2cE2EF</t>
  </si>
  <si>
    <t>Smith, Strickland and Floyd</t>
  </si>
  <si>
    <t>South Mitchell</t>
  </si>
  <si>
    <t>001-469-707-4226x6636</t>
  </si>
  <si>
    <t>carly44@warner.biz</t>
  </si>
  <si>
    <t>85cF0BA71aE67Ec</t>
  </si>
  <si>
    <t>Malone-Gallegos</t>
  </si>
  <si>
    <t>New Chelseybury</t>
  </si>
  <si>
    <t>crodgers@griffith-barnett.com</t>
  </si>
  <si>
    <t>BD051Dffc6E47Cb</t>
  </si>
  <si>
    <t>Sloan and Sons</t>
  </si>
  <si>
    <t>New Terriside</t>
  </si>
  <si>
    <t>diana67@church.org</t>
  </si>
  <si>
    <t>19dfE8dBdA1Fe80</t>
  </si>
  <si>
    <t>Tran-Beltran</t>
  </si>
  <si>
    <t>Villarrealport</t>
  </si>
  <si>
    <t>001-614-478-2933x20609</t>
  </si>
  <si>
    <t>rhodges@hammond.com</t>
  </si>
  <si>
    <t>2ef7898c342EBe6</t>
  </si>
  <si>
    <t>Hale PLC</t>
  </si>
  <si>
    <t>New Dontown</t>
  </si>
  <si>
    <t>000.618.2439x599</t>
  </si>
  <si>
    <t>nchaney@gill-galloway.com</t>
  </si>
  <si>
    <t>097220877E5ee6d</t>
  </si>
  <si>
    <t>West Jonathan</t>
  </si>
  <si>
    <t>001-390-128-7726</t>
  </si>
  <si>
    <t>wyattmeagan@nolan.biz</t>
  </si>
  <si>
    <t>E7B18739F8AcF0e</t>
  </si>
  <si>
    <t>Bryant-Jordan</t>
  </si>
  <si>
    <t>Cliffordport</t>
  </si>
  <si>
    <t>440-371-8918x4073</t>
  </si>
  <si>
    <t>simpsonchelsey@clark-morgan.com</t>
  </si>
  <si>
    <t>2d0350E8496fA6a</t>
  </si>
  <si>
    <t>Delacruz, Sweeney and Mckenzie</t>
  </si>
  <si>
    <t>Lake Glenborough</t>
  </si>
  <si>
    <t>(588)467-4616</t>
  </si>
  <si>
    <t>eddiewhite@short.biz</t>
  </si>
  <si>
    <t>0fc2d2Ee22DFdBC</t>
  </si>
  <si>
    <t>Vincent Inc</t>
  </si>
  <si>
    <t>328-745-0380x49376</t>
  </si>
  <si>
    <t>emilycamacho@brandt.com</t>
  </si>
  <si>
    <t>8452a47EA94EA7a</t>
  </si>
  <si>
    <t>New Alan</t>
  </si>
  <si>
    <t>everettalexa@mckee.com</t>
  </si>
  <si>
    <t>bDA665C16366DC8</t>
  </si>
  <si>
    <t>Perry-Mora</t>
  </si>
  <si>
    <t>North Dakotafort</t>
  </si>
  <si>
    <t>857.290.1217</t>
  </si>
  <si>
    <t>damoncooley@powell.com</t>
  </si>
  <si>
    <t>D201dcda57ac1AD</t>
  </si>
  <si>
    <t>Mccormick-Pierce</t>
  </si>
  <si>
    <t>South Suzanne</t>
  </si>
  <si>
    <t>(837)663-1654</t>
  </si>
  <si>
    <t>brandy77@david-brown.info</t>
  </si>
  <si>
    <t>86DFA57E6c7cDDd</t>
  </si>
  <si>
    <t>Baird-Sandoval</t>
  </si>
  <si>
    <t>Timothystad</t>
  </si>
  <si>
    <t>mitchell21@graham.biz</t>
  </si>
  <si>
    <t>CAC2bC1CB9c9eC2</t>
  </si>
  <si>
    <t>Lopez Ltd</t>
  </si>
  <si>
    <t>Kirkville</t>
  </si>
  <si>
    <t>648-503-3956</t>
  </si>
  <si>
    <t>deckersabrina@durham-sutton.com</t>
  </si>
  <si>
    <t>8C0B306Cd8D9108</t>
  </si>
  <si>
    <t>Beck, Hahn and Todd</t>
  </si>
  <si>
    <t>Brucetown</t>
  </si>
  <si>
    <t>039.107.6083x19792</t>
  </si>
  <si>
    <t>fstrickland@sharp-harvey.com</t>
  </si>
  <si>
    <t>fcFAb4CcfEDCCb2</t>
  </si>
  <si>
    <t>Pope-Larsen</t>
  </si>
  <si>
    <t>Harrisburgh</t>
  </si>
  <si>
    <t>+1-018-085-8514x3327</t>
  </si>
  <si>
    <t>zshelton@norman.com</t>
  </si>
  <si>
    <t>0966Dc741dBD684</t>
  </si>
  <si>
    <t>Becker-Conway</t>
  </si>
  <si>
    <t>East Amberville</t>
  </si>
  <si>
    <t>815-083-9634</t>
  </si>
  <si>
    <t>sherriochoa@benitez-munoz.com</t>
  </si>
  <si>
    <t>C5324aeB5a8FeF5</t>
  </si>
  <si>
    <t>Garrett-Williamson</t>
  </si>
  <si>
    <t>Bernardville</t>
  </si>
  <si>
    <t>noah27@copeland.com</t>
  </si>
  <si>
    <t>2dB372f8296dDCd</t>
  </si>
  <si>
    <t>Burke Ltd</t>
  </si>
  <si>
    <t>Paigetown</t>
  </si>
  <si>
    <t>(264)553-9129x40137</t>
  </si>
  <si>
    <t>tgilbert@valencia.org</t>
  </si>
  <si>
    <t>afEc0E86c1BdFBA</t>
  </si>
  <si>
    <t>Andrews Inc</t>
  </si>
  <si>
    <t>Sergioburgh</t>
  </si>
  <si>
    <t>+1-916-914-1601x1990</t>
  </si>
  <si>
    <t>smcclure@hayes.com</t>
  </si>
  <si>
    <t>C0daA8f2320026C</t>
  </si>
  <si>
    <t>Port Annette</t>
  </si>
  <si>
    <t>craig58@wilkins.com</t>
  </si>
  <si>
    <t>cb6Bfc5f51bfd7B</t>
  </si>
  <si>
    <t>Huber Inc</t>
  </si>
  <si>
    <t>Morrowland</t>
  </si>
  <si>
    <t>229-641-6306</t>
  </si>
  <si>
    <t>aimee57@harrington.com</t>
  </si>
  <si>
    <t>0dd16A135Bcfd3D</t>
  </si>
  <si>
    <t>Johnson and Sons</t>
  </si>
  <si>
    <t>Lake Suzanneside</t>
  </si>
  <si>
    <t>001-592-096-3097</t>
  </si>
  <si>
    <t>ryancortez@reed.com</t>
  </si>
  <si>
    <t>Aaa65bcDf93aeDd</t>
  </si>
  <si>
    <t>Holt Group</t>
  </si>
  <si>
    <t>South Shellybury</t>
  </si>
  <si>
    <t>001-010-385-8318x20864</t>
  </si>
  <si>
    <t>gritter@whitaker-benton.com</t>
  </si>
  <si>
    <t>d5D381A204e861e</t>
  </si>
  <si>
    <t>Mcconnell, Pugh and Powell</t>
  </si>
  <si>
    <t>West Ruben</t>
  </si>
  <si>
    <t>(491)608-1759</t>
  </si>
  <si>
    <t>michealcooper@mendoza-conley.com</t>
  </si>
  <si>
    <t>fc00e5cEDF6aF7b</t>
  </si>
  <si>
    <t>Ayala-Levy</t>
  </si>
  <si>
    <t>New Kristin</t>
  </si>
  <si>
    <t>(509)958-7972x54333</t>
  </si>
  <si>
    <t>hurleychris@butler.org</t>
  </si>
  <si>
    <t>977c47addF55dBc</t>
  </si>
  <si>
    <t>Decker-Oneal</t>
  </si>
  <si>
    <t>Port Trevor</t>
  </si>
  <si>
    <t>001-918-570-0266x6761</t>
  </si>
  <si>
    <t>frank14@compton.com</t>
  </si>
  <si>
    <t>3BA4C4CcDf9Aa37</t>
  </si>
  <si>
    <t>Brock, Peterson and Velazquez</t>
  </si>
  <si>
    <t>Glassside</t>
  </si>
  <si>
    <t>727.691.2514</t>
  </si>
  <si>
    <t>nvillanueva@bradshaw.com</t>
  </si>
  <si>
    <t>a79cEEB0fECBE9D</t>
  </si>
  <si>
    <t>Solis Inc</t>
  </si>
  <si>
    <t>East Caroline</t>
  </si>
  <si>
    <t>jesus17@peterson-lewis.net</t>
  </si>
  <si>
    <t>afEa4D9Cb37BFbA</t>
  </si>
  <si>
    <t>Bradshire</t>
  </si>
  <si>
    <t>+1-509-947-2448x7946</t>
  </si>
  <si>
    <t>keithleach@sanders.com</t>
  </si>
  <si>
    <t>cdEdeFcac34a9B3</t>
  </si>
  <si>
    <t>Mack PLC</t>
  </si>
  <si>
    <t>Weaverland</t>
  </si>
  <si>
    <t>999.548.6268</t>
  </si>
  <si>
    <t>ronaldmatthews@buchanan-keller.biz</t>
  </si>
  <si>
    <t>01a02Ad39dc3912</t>
  </si>
  <si>
    <t>Maldonado-Randall</t>
  </si>
  <si>
    <t>001-678-533-1585x48526</t>
  </si>
  <si>
    <t>hayleycannon@ayala.biz</t>
  </si>
  <si>
    <t>Ad9E80698c5b908</t>
  </si>
  <si>
    <t>Patel-Joseph</t>
  </si>
  <si>
    <t>Gentryside</t>
  </si>
  <si>
    <t>bensoncalvin@garrett.com</t>
  </si>
  <si>
    <t>7680fD7Cb0cDb04</t>
  </si>
  <si>
    <t>Haas, Richardson and Mccoy</t>
  </si>
  <si>
    <t>West Gabriellaborough</t>
  </si>
  <si>
    <t>(648)190-7912x764</t>
  </si>
  <si>
    <t>gillespiechristina@rogers.com</t>
  </si>
  <si>
    <t>DB37af7BBDcEAd1</t>
  </si>
  <si>
    <t>Robbins PLC</t>
  </si>
  <si>
    <t>New Shawnaville</t>
  </si>
  <si>
    <t>lunderwood@acosta-ali.net</t>
  </si>
  <si>
    <t>0DBfD7D7Cd3CA18</t>
  </si>
  <si>
    <t>South Christopherstad</t>
  </si>
  <si>
    <t>001-908-611-3506x71290</t>
  </si>
  <si>
    <t>heidi50@duran.com</t>
  </si>
  <si>
    <t>86B8Ab6DE9438A7</t>
  </si>
  <si>
    <t>Stokes-Cross</t>
  </si>
  <si>
    <t>803-190-5394</t>
  </si>
  <si>
    <t>krystalbenjamin@levy-sandoval.org</t>
  </si>
  <si>
    <t>8dd2B3e57B7FfeF</t>
  </si>
  <si>
    <t>Moses-Silva</t>
  </si>
  <si>
    <t>Mosleyport</t>
  </si>
  <si>
    <t>762-451-0085x59003</t>
  </si>
  <si>
    <t>olsenzoe@vance-galloway.com</t>
  </si>
  <si>
    <t>85c44B756B216Ad</t>
  </si>
  <si>
    <t>Thomas, Mcclain and Mcdonald</t>
  </si>
  <si>
    <t>654.496.5879</t>
  </si>
  <si>
    <t>tstephenson@frost.com</t>
  </si>
  <si>
    <t>FD10C743DA516bc</t>
  </si>
  <si>
    <t>Callahan, Walls and Mitchell</t>
  </si>
  <si>
    <t>692-330-2118</t>
  </si>
  <si>
    <t>cassiemeza@gibson.net</t>
  </si>
  <si>
    <t>E8DC7b8046431da</t>
  </si>
  <si>
    <t>Beltran, Huang and Morris</t>
  </si>
  <si>
    <t>New Alfred</t>
  </si>
  <si>
    <t>001-101-587-5173x75712</t>
  </si>
  <si>
    <t>pcarey@carlson.com</t>
  </si>
  <si>
    <t>EDB60f4CA5b339F</t>
  </si>
  <si>
    <t>Tran, Atkins and Mathews</t>
  </si>
  <si>
    <t>Luiston</t>
  </si>
  <si>
    <t>+1-150-995-3106x9463</t>
  </si>
  <si>
    <t>brendarios@camacho.com</t>
  </si>
  <si>
    <t>2ca50fABc9AcAfC</t>
  </si>
  <si>
    <t>Barr-Huynh</t>
  </si>
  <si>
    <t>091.996.7882x27368</t>
  </si>
  <si>
    <t>scottfisher@carlson-gallagher.com</t>
  </si>
  <si>
    <t>dd8fAF875cea349</t>
  </si>
  <si>
    <t>Newton, Reed and Silva</t>
  </si>
  <si>
    <t>East Ethan</t>
  </si>
  <si>
    <t>077.466.8023x17278</t>
  </si>
  <si>
    <t>rileysnow@gilbert.com</t>
  </si>
  <si>
    <t>2CE13cE0f37477e</t>
  </si>
  <si>
    <t>Kidd, Escobar and Bush</t>
  </si>
  <si>
    <t>Marisachester</t>
  </si>
  <si>
    <t>001-150-367-5464x6044</t>
  </si>
  <si>
    <t>tabitha12@sims.info</t>
  </si>
  <si>
    <t>161B52Ff6Bc7Adb</t>
  </si>
  <si>
    <t>564-578-0211x701</t>
  </si>
  <si>
    <t>lmoran@david.org</t>
  </si>
  <si>
    <t>aFb3A7eDDBc01dE</t>
  </si>
  <si>
    <t>Wallace-Bradford</t>
  </si>
  <si>
    <t>Flemingville</t>
  </si>
  <si>
    <t>+1-220-825-0451x617</t>
  </si>
  <si>
    <t>shelleyevans@obrien.com</t>
  </si>
  <si>
    <t>cBe1b96cC1184a4</t>
  </si>
  <si>
    <t>Whitaker-Yu</t>
  </si>
  <si>
    <t>Timothyhaven</t>
  </si>
  <si>
    <t>(126)449-0580x571</t>
  </si>
  <si>
    <t>leslie48@patterson.com</t>
  </si>
  <si>
    <t>E0297C7fF0cF7Bb</t>
  </si>
  <si>
    <t>Peterson, Ingram and Thornton</t>
  </si>
  <si>
    <t>Port Kara</t>
  </si>
  <si>
    <t>kbraun@brewer.org</t>
  </si>
  <si>
    <t>8F3bDffAEdC50f0</t>
  </si>
  <si>
    <t>Kaufman-Hancock</t>
  </si>
  <si>
    <t>Priscillatown</t>
  </si>
  <si>
    <t>494.123.4573</t>
  </si>
  <si>
    <t>kristina22@caldwell.info</t>
  </si>
  <si>
    <t>2BBa459dBdAF331</t>
  </si>
  <si>
    <t>Crane, Cross and Gould</t>
  </si>
  <si>
    <t>Port Evelynside</t>
  </si>
  <si>
    <t>001-625-440-6328x469</t>
  </si>
  <si>
    <t>orrstanley@rush.org</t>
  </si>
  <si>
    <t>fd14D2d6dDad2F3</t>
  </si>
  <si>
    <t>Bailey LLC</t>
  </si>
  <si>
    <t>North Miashire</t>
  </si>
  <si>
    <t>+1-680-279-3048x13605</t>
  </si>
  <si>
    <t>turnermelissa@lam.com</t>
  </si>
  <si>
    <t>fbCafB6C12bced6</t>
  </si>
  <si>
    <t>Levy, Floyd and Randolph</t>
  </si>
  <si>
    <t>Kaylaview</t>
  </si>
  <si>
    <t>(613)718-1680</t>
  </si>
  <si>
    <t>tbarker@moon.com</t>
  </si>
  <si>
    <t>aD7FCD2FB05E924</t>
  </si>
  <si>
    <t>Meyer-Everett</t>
  </si>
  <si>
    <t>New Eugene</t>
  </si>
  <si>
    <t>(447)094-8199x46204</t>
  </si>
  <si>
    <t>kurt02@harris.info</t>
  </si>
  <si>
    <t>c58Ae51282CB929</t>
  </si>
  <si>
    <t>Joseville</t>
  </si>
  <si>
    <t>056.536.4448</t>
  </si>
  <si>
    <t>donovanjaime@farmer-cochran.com</t>
  </si>
  <si>
    <t>dDCBd68d0bAC9DA</t>
  </si>
  <si>
    <t>Salas-Villarreal</t>
  </si>
  <si>
    <t>001-762-263-8935x57385</t>
  </si>
  <si>
    <t>tanner18@ramos-snow.com</t>
  </si>
  <si>
    <t>e4daDAE10CEc643</t>
  </si>
  <si>
    <t>Williams, Morrow and Murillo</t>
  </si>
  <si>
    <t>+1-212-221-0688x36053</t>
  </si>
  <si>
    <t>carterterry@snow.com</t>
  </si>
  <si>
    <t>0dBEA733Edd9F3A</t>
  </si>
  <si>
    <t>Figueroa-Herring</t>
  </si>
  <si>
    <t>Lake Sheryl</t>
  </si>
  <si>
    <t>(307)668-8864x9582</t>
  </si>
  <si>
    <t>basstamara@bryant-wiley.biz</t>
  </si>
  <si>
    <t>cbEb6A3Fd9DE268</t>
  </si>
  <si>
    <t>Norman, Vasquez and Mcclure</t>
  </si>
  <si>
    <t>299.341.2734x155</t>
  </si>
  <si>
    <t>kentkrystal@hodge.com</t>
  </si>
  <si>
    <t>eCbE169CcAd025a</t>
  </si>
  <si>
    <t>Guerrero, Ruiz and Franklin</t>
  </si>
  <si>
    <t>West Waynefort</t>
  </si>
  <si>
    <t>colleenvalentine@porter.net</t>
  </si>
  <si>
    <t>5F7a5D4F5e1dC3b</t>
  </si>
  <si>
    <t>Ellis, Mccall and Beard</t>
  </si>
  <si>
    <t>Darinville</t>
  </si>
  <si>
    <t>209-850-1140x9260</t>
  </si>
  <si>
    <t>srice@downs.biz</t>
  </si>
  <si>
    <t>4aeBdA82DB0DDB9</t>
  </si>
  <si>
    <t>South Sherryshire</t>
  </si>
  <si>
    <t>hubbardisabel@moore.net</t>
  </si>
  <si>
    <t>65Eaafef5E243CB</t>
  </si>
  <si>
    <t>Stephenson-Aguilar</t>
  </si>
  <si>
    <t>Kylieport</t>
  </si>
  <si>
    <t>001-634-872-5059</t>
  </si>
  <si>
    <t>jareddavis@hays-boyle.com</t>
  </si>
  <si>
    <t>bdb3BFAD3202670</t>
  </si>
  <si>
    <t>Carrillo, Duran and Olson</t>
  </si>
  <si>
    <t>Gailbury</t>
  </si>
  <si>
    <t>+1-908-046-7238x8233</t>
  </si>
  <si>
    <t>fryericardo@jennings-franklin.com</t>
  </si>
  <si>
    <t>9d5B02B71952Fa3</t>
  </si>
  <si>
    <t>Pierce Group</t>
  </si>
  <si>
    <t>South Lisamouth</t>
  </si>
  <si>
    <t>(119)106-1861x643</t>
  </si>
  <si>
    <t>tayloralison@mosley.org</t>
  </si>
  <si>
    <t>dA3669d0BaD459C</t>
  </si>
  <si>
    <t>Stafford-Rosario</t>
  </si>
  <si>
    <t>Bruceburgh</t>
  </si>
  <si>
    <t>026-852-0074x943</t>
  </si>
  <si>
    <t>jprice@dunlap.biz</t>
  </si>
  <si>
    <t>82923863Bf5EBD0</t>
  </si>
  <si>
    <t>Morrow-Hudson</t>
  </si>
  <si>
    <t>North Amber</t>
  </si>
  <si>
    <t>745.278.2191</t>
  </si>
  <si>
    <t>barbara35@meyer-scott.info</t>
  </si>
  <si>
    <t>b478ac4b91Ad874</t>
  </si>
  <si>
    <t>Marks and Sons</t>
  </si>
  <si>
    <t>Lake Zacharyland</t>
  </si>
  <si>
    <t>(428)206-2318</t>
  </si>
  <si>
    <t>coxraymond@li.net</t>
  </si>
  <si>
    <t>dAc7Ae97cDba29C</t>
  </si>
  <si>
    <t>Roberts-Hart</t>
  </si>
  <si>
    <t>North Ethanport</t>
  </si>
  <si>
    <t>edickson@vaughn.org</t>
  </si>
  <si>
    <t>C8dEd7ba91Bc2df</t>
  </si>
  <si>
    <t>Travis, Boyd and Sutton</t>
  </si>
  <si>
    <t>Averymouth</t>
  </si>
  <si>
    <t>(091)760-1036</t>
  </si>
  <si>
    <t>jesse21@prince.com</t>
  </si>
  <si>
    <t>E360a5A8BaE1DfB</t>
  </si>
  <si>
    <t>Eugenechester</t>
  </si>
  <si>
    <t>001-217-454-0886x231</t>
  </si>
  <si>
    <t>kristenvillanueva@bradshaw.com</t>
  </si>
  <si>
    <t>BcEf3324988221b</t>
  </si>
  <si>
    <t>Patrick-Gillespie</t>
  </si>
  <si>
    <t>New Joanneberg</t>
  </si>
  <si>
    <t>001-025-095-1651</t>
  </si>
  <si>
    <t>eschroeder@murphy.com</t>
  </si>
  <si>
    <t>ca3fD1faaEDdAC4</t>
  </si>
  <si>
    <t>619-705-6052</t>
  </si>
  <si>
    <t>odomkelli@salas-carson.com</t>
  </si>
  <si>
    <t>5fDC6bAE37E5eBf</t>
  </si>
  <si>
    <t>South Francesbury</t>
  </si>
  <si>
    <t>289.956.0160</t>
  </si>
  <si>
    <t>hillmisty@collins.com</t>
  </si>
  <si>
    <t>8ecf11cd4BddE0B</t>
  </si>
  <si>
    <t>Lopez, Flores and Duke</t>
  </si>
  <si>
    <t>001-301-886-9053x86784</t>
  </si>
  <si>
    <t>bridgetwagner@snow.com</t>
  </si>
  <si>
    <t>4C8824eDCFAe42b</t>
  </si>
  <si>
    <t>Newman, West and Cooper</t>
  </si>
  <si>
    <t>Ericside</t>
  </si>
  <si>
    <t>943.928.6213x7182</t>
  </si>
  <si>
    <t>weeksnathaniel@molina.com</t>
  </si>
  <si>
    <t>15D7F67f2f1bd14</t>
  </si>
  <si>
    <t>Gomez, Benson and Romero</t>
  </si>
  <si>
    <t>South Erinland</t>
  </si>
  <si>
    <t>+1-650-332-1312x80381</t>
  </si>
  <si>
    <t>deniserussell@khan-haley.info</t>
  </si>
  <si>
    <t>599cC0d087A5796</t>
  </si>
  <si>
    <t>Berg, Allen and Middleton</t>
  </si>
  <si>
    <t>South Russell</t>
  </si>
  <si>
    <t>219.542.2387x564</t>
  </si>
  <si>
    <t>moondarren@carrillo.com</t>
  </si>
  <si>
    <t>867Cfa58aFAce9c</t>
  </si>
  <si>
    <t>North Whitney</t>
  </si>
  <si>
    <t>joanne68@mclean-mccoy.com</t>
  </si>
  <si>
    <t>25b867D7ADcdbc8</t>
  </si>
  <si>
    <t>Mcintyre-Lawrence</t>
  </si>
  <si>
    <t>Lake Meghan</t>
  </si>
  <si>
    <t>300.729.6290x9467</t>
  </si>
  <si>
    <t>eileen81@prince.net</t>
  </si>
  <si>
    <t>2A7e62cCEf7Bac7</t>
  </si>
  <si>
    <t>646.219.7974x50553</t>
  </si>
  <si>
    <t>gilespatricia@simmons-carson.com</t>
  </si>
  <si>
    <t>821DDeeBa5FB326</t>
  </si>
  <si>
    <t>Rosario-Wood</t>
  </si>
  <si>
    <t>West Jade</t>
  </si>
  <si>
    <t>603.901.5631</t>
  </si>
  <si>
    <t>hfischer@stanton.info</t>
  </si>
  <si>
    <t>B73F66FCdC5E0E5</t>
  </si>
  <si>
    <t>Mcconnell-Chen</t>
  </si>
  <si>
    <t>Lake Shelleytown</t>
  </si>
  <si>
    <t>647-438-5999x201</t>
  </si>
  <si>
    <t>derekrice@wilcox.info</t>
  </si>
  <si>
    <t>a1A9C12Cf0e91f7</t>
  </si>
  <si>
    <t>Vaughan-Gallegos</t>
  </si>
  <si>
    <t>Hollyburgh</t>
  </si>
  <si>
    <t>+1-031-244-7953x7409</t>
  </si>
  <si>
    <t>dale43@jacobs.net</t>
  </si>
  <si>
    <t>C94FffbA5B72344</t>
  </si>
  <si>
    <t>Briggs, Mercado and Callahan</t>
  </si>
  <si>
    <t>Port Travischester</t>
  </si>
  <si>
    <t>824.599.6723x86192</t>
  </si>
  <si>
    <t>tlevine@duran.com</t>
  </si>
  <si>
    <t>87ccb6B526F8082</t>
  </si>
  <si>
    <t>Melendez-Stafford</t>
  </si>
  <si>
    <t>Port Lindaburgh</t>
  </si>
  <si>
    <t>370-257-2678x1049</t>
  </si>
  <si>
    <t>nina86@pearson.com</t>
  </si>
  <si>
    <t>d1f6f0B7A48DA89</t>
  </si>
  <si>
    <t>Vargas-Brown</t>
  </si>
  <si>
    <t>Norrisborough</t>
  </si>
  <si>
    <t>gilbert06@walter.com</t>
  </si>
  <si>
    <t>9c5C8ea1aF51dEC</t>
  </si>
  <si>
    <t>Grimes, Griffith and Norris</t>
  </si>
  <si>
    <t>Harperland</t>
  </si>
  <si>
    <t>(030)104-8685x968</t>
  </si>
  <si>
    <t>annegilbert@jimenez.com</t>
  </si>
  <si>
    <t>fb58c8F1fFDdfD5</t>
  </si>
  <si>
    <t>Mcdowell, Williamson and Huerta</t>
  </si>
  <si>
    <t>Lake Yolandamouth</t>
  </si>
  <si>
    <t>(156)117-1867x464</t>
  </si>
  <si>
    <t>qmorrison@cervantes.com</t>
  </si>
  <si>
    <t>d9aE2DAEC7Bf9E4</t>
  </si>
  <si>
    <t>Woodsview</t>
  </si>
  <si>
    <t>001-939-093-7326</t>
  </si>
  <si>
    <t>marcushines@pacheco.info</t>
  </si>
  <si>
    <t>3484F53b119dFBd</t>
  </si>
  <si>
    <t>Mathews, Newman and Aguilar</t>
  </si>
  <si>
    <t>liujim@dunn.com</t>
  </si>
  <si>
    <t>f3585A22f9cD25D</t>
  </si>
  <si>
    <t>Ewing, Esparza and Bell</t>
  </si>
  <si>
    <t>Devinstad</t>
  </si>
  <si>
    <t>(496)501-9808</t>
  </si>
  <si>
    <t>stanleykathy@hahn.net</t>
  </si>
  <si>
    <t>6470FEBfa979E28</t>
  </si>
  <si>
    <t>Walls, Woodward and Booth</t>
  </si>
  <si>
    <t>094-537-0976</t>
  </si>
  <si>
    <t>isabel62@patel.biz</t>
  </si>
  <si>
    <t>EBC84eaFB9AC061</t>
  </si>
  <si>
    <t>West Madisonburgh</t>
  </si>
  <si>
    <t>+1-715-311-0882x99283</t>
  </si>
  <si>
    <t>alicehaas@ruiz.org</t>
  </si>
  <si>
    <t>bBf7CB3Ef01F12a</t>
  </si>
  <si>
    <t>Pedromouth</t>
  </si>
  <si>
    <t>708-848-2185</t>
  </si>
  <si>
    <t>robin98@bennett-keith.info</t>
  </si>
  <si>
    <t>8FD1fC4aDFaEA7c</t>
  </si>
  <si>
    <t>Bartlett-Blankenship</t>
  </si>
  <si>
    <t>Robintown</t>
  </si>
  <si>
    <t>albertbarron@brock-wilkinson.com</t>
  </si>
  <si>
    <t>9dE1c1BAed6aC5B</t>
  </si>
  <si>
    <t>Frye-Frye</t>
  </si>
  <si>
    <t>Port Mariahmouth</t>
  </si>
  <si>
    <t>001-499-548-7349x80718</t>
  </si>
  <si>
    <t>wrubio@cameron.org</t>
  </si>
  <si>
    <t>5d2e8b324BDDA6A</t>
  </si>
  <si>
    <t>Wagner, Young and Rivers</t>
  </si>
  <si>
    <t>denisebeck@phelps.com</t>
  </si>
  <si>
    <t>eeb0829AaB4B8A0</t>
  </si>
  <si>
    <t>Lopezstad</t>
  </si>
  <si>
    <t>(238)707-0585x08861</t>
  </si>
  <si>
    <t>adavila@leach.info</t>
  </si>
  <si>
    <t>fC9B1bB207d6F73</t>
  </si>
  <si>
    <t>Pennington, Whitney and Hendricks</t>
  </si>
  <si>
    <t>Jillianhaven</t>
  </si>
  <si>
    <t>(580)051-4111x216</t>
  </si>
  <si>
    <t>buckleykatie@patel.net</t>
  </si>
  <si>
    <t>c9C01Cfd21a9bAB</t>
  </si>
  <si>
    <t>Fisher-Chan</t>
  </si>
  <si>
    <t>001-310-058-1943</t>
  </si>
  <si>
    <t>whitakerjoe@lester.info</t>
  </si>
  <si>
    <t>Ca4F85ff53E442E</t>
  </si>
  <si>
    <t>Rojas Ltd</t>
  </si>
  <si>
    <t>Odonnellberg</t>
  </si>
  <si>
    <t>+1-380-628-3223x10755</t>
  </si>
  <si>
    <t>cervantescraig@jones.com</t>
  </si>
  <si>
    <t>d8DF5E2Ef28Da3b</t>
  </si>
  <si>
    <t>Ward, Daniel and Velazquez</t>
  </si>
  <si>
    <t>East Madison</t>
  </si>
  <si>
    <t>001-611-587-7431</t>
  </si>
  <si>
    <t>haroldmurphy@zimmerman.net</t>
  </si>
  <si>
    <t>3354010Fe8ABBdb</t>
  </si>
  <si>
    <t>Lam, Reilly and Mahoney</t>
  </si>
  <si>
    <t>East Melody</t>
  </si>
  <si>
    <t>565.402.5570</t>
  </si>
  <si>
    <t>cjacobs@mcdaniel.net</t>
  </si>
  <si>
    <t>B1dFBfbe929ebA7</t>
  </si>
  <si>
    <t>Tran, Chambers and Shea</t>
  </si>
  <si>
    <t>North Vanessahaven</t>
  </si>
  <si>
    <t>+1-407-678-9401x416</t>
  </si>
  <si>
    <t>ojacobson@guerra.com</t>
  </si>
  <si>
    <t>f0dA0bBc7b95923</t>
  </si>
  <si>
    <t>Blackburn-Macias</t>
  </si>
  <si>
    <t>001-068-238-9289</t>
  </si>
  <si>
    <t>eddiewilkins@ayers.net</t>
  </si>
  <si>
    <t>CF04ed55A5EFF3E</t>
  </si>
  <si>
    <t>Frazier, Hernandez and Bentley</t>
  </si>
  <si>
    <t>Port Adam</t>
  </si>
  <si>
    <t>022-424-1498</t>
  </si>
  <si>
    <t>stacie72@salinas-tucker.com</t>
  </si>
  <si>
    <t>C28FD0e9cceEFcf</t>
  </si>
  <si>
    <t>Higgins, Garner and Osborn</t>
  </si>
  <si>
    <t>East Melodystad</t>
  </si>
  <si>
    <t>963.828.2481</t>
  </si>
  <si>
    <t>sergiogarrett@gentry.com</t>
  </si>
  <si>
    <t>9B3EDab1820Df80</t>
  </si>
  <si>
    <t>Khan, Harrington and Macias</t>
  </si>
  <si>
    <t>Port Russell</t>
  </si>
  <si>
    <t>827.229.0307x741</t>
  </si>
  <si>
    <t>jillcarson@tucker.com</t>
  </si>
  <si>
    <t>1EECd4C7864baa0</t>
  </si>
  <si>
    <t>Cantrell Ltd</t>
  </si>
  <si>
    <t>xcuevas@stephenson-jordan.org</t>
  </si>
  <si>
    <t>01821Ca1aABADF5</t>
  </si>
  <si>
    <t>Navarro, Rivas and Richardson</t>
  </si>
  <si>
    <t>Port Staciemouth</t>
  </si>
  <si>
    <t>(917)006-2739</t>
  </si>
  <si>
    <t>sboone@munoz-sweeney.com</t>
  </si>
  <si>
    <t>55A48f2d2b74fA8</t>
  </si>
  <si>
    <t>Carlson, Gardner and Pena</t>
  </si>
  <si>
    <t>+1-474-194-0044x27405</t>
  </si>
  <si>
    <t>wanda48@briggs.org</t>
  </si>
  <si>
    <t>5082266cCafB7EE</t>
  </si>
  <si>
    <t>Skinner, Colon and Schmidt</t>
  </si>
  <si>
    <t>Browningfort</t>
  </si>
  <si>
    <t>001-072-746-0708x22611</t>
  </si>
  <si>
    <t>alvin61@king.com</t>
  </si>
  <si>
    <t>7E11e6CacBddfDd</t>
  </si>
  <si>
    <t>Conway-Duran</t>
  </si>
  <si>
    <t>Lake Natashamouth</t>
  </si>
  <si>
    <t>(100)039-3443x39217</t>
  </si>
  <si>
    <t>barbaracook@kirby-buchanan.com</t>
  </si>
  <si>
    <t>d7dEB9BAcc75Af3</t>
  </si>
  <si>
    <t>001-300-926-5551x050</t>
  </si>
  <si>
    <t>veronica53@west.com</t>
  </si>
  <si>
    <t>601c8fd56fa4F62</t>
  </si>
  <si>
    <t>Knox, Clark and Huff</t>
  </si>
  <si>
    <t>Mcclainview</t>
  </si>
  <si>
    <t>001-576-749-9239x3284</t>
  </si>
  <si>
    <t>weavermarissa@hogan-rowland.com</t>
  </si>
  <si>
    <t>FFb80F51e5B5bEb</t>
  </si>
  <si>
    <t>Adrianaland</t>
  </si>
  <si>
    <t>+1-698-021-6241x9624</t>
  </si>
  <si>
    <t>zmullen@robbins.info</t>
  </si>
  <si>
    <t>3F9241ebD6bA4af</t>
  </si>
  <si>
    <t>Dillon-Wilcox</t>
  </si>
  <si>
    <t>Mollyland</t>
  </si>
  <si>
    <t>001-793-724-1718</t>
  </si>
  <si>
    <t>glassdana@bernard-barker.com</t>
  </si>
  <si>
    <t>A4c3f8CF4aD3A99</t>
  </si>
  <si>
    <t>Stark-Lucas</t>
  </si>
  <si>
    <t>Marisaview</t>
  </si>
  <si>
    <t>001-608-418-8616x5028</t>
  </si>
  <si>
    <t>merceryvonne@riddle.biz</t>
  </si>
  <si>
    <t>6CcE34D2dFB40E2</t>
  </si>
  <si>
    <t>Tyler Inc</t>
  </si>
  <si>
    <t>Sweeneyview</t>
  </si>
  <si>
    <t>407-201-8952x231</t>
  </si>
  <si>
    <t>zvelez@carr.com</t>
  </si>
  <si>
    <t>B00150Eda8FF1C7</t>
  </si>
  <si>
    <t>Le-Briggs</t>
  </si>
  <si>
    <t>South Darrenmouth</t>
  </si>
  <si>
    <t>044.282.9691x40792</t>
  </si>
  <si>
    <t>robertocarr@stanley-gregory.com</t>
  </si>
  <si>
    <t>B6C25f8Da3eBFff</t>
  </si>
  <si>
    <t>Aguilar-Cohen</t>
  </si>
  <si>
    <t>Hawkinsberg</t>
  </si>
  <si>
    <t>clintoningram@travis-allison.org</t>
  </si>
  <si>
    <t>3B6C0B5Aa37c446</t>
  </si>
  <si>
    <t>Mcintyre, Mcneil and Goodwin</t>
  </si>
  <si>
    <t>North Janice</t>
  </si>
  <si>
    <t>+1-210-909-8714x721</t>
  </si>
  <si>
    <t>isabellaneal@mercado.com</t>
  </si>
  <si>
    <t>4a3babF7A1aC630</t>
  </si>
  <si>
    <t>Flynn-Campos</t>
  </si>
  <si>
    <t>(858)332-1415x705</t>
  </si>
  <si>
    <t>heathisaiah@holloway-stone.com</t>
  </si>
  <si>
    <t>4afD7F6926AB1b2</t>
  </si>
  <si>
    <t>Benson, Campbell and Le</t>
  </si>
  <si>
    <t>Port Conniechester</t>
  </si>
  <si>
    <t>642.192.4161</t>
  </si>
  <si>
    <t>karellano@hurley.info</t>
  </si>
  <si>
    <t>16E4eEF96bb4AE7</t>
  </si>
  <si>
    <t>Hughes, Richmond and Roberson</t>
  </si>
  <si>
    <t>983-310-8861x3767</t>
  </si>
  <si>
    <t>dustinduke@hammond-porter.com</t>
  </si>
  <si>
    <t>CAae9535cB007Da</t>
  </si>
  <si>
    <t>Anderson PLC</t>
  </si>
  <si>
    <t>Penningtonview</t>
  </si>
  <si>
    <t>001-420-881-8711x129</t>
  </si>
  <si>
    <t>fischerdana@abbott.org</t>
  </si>
  <si>
    <t>DC855B1B9adEdDB</t>
  </si>
  <si>
    <t>Gonzalez-Hurst</t>
  </si>
  <si>
    <t>Frankstad</t>
  </si>
  <si>
    <t>001-519-260-0263x6815</t>
  </si>
  <si>
    <t>moodydrew@drake.com</t>
  </si>
  <si>
    <t>EfCc34C16E7DBEB</t>
  </si>
  <si>
    <t>Osborn, Crane and Riley</t>
  </si>
  <si>
    <t>941-656-7452x9187</t>
  </si>
  <si>
    <t>masonlogan@holmes.com</t>
  </si>
  <si>
    <t>C3e83C94C47Ac4E</t>
  </si>
  <si>
    <t>Quinn-Watts</t>
  </si>
  <si>
    <t>+1-316-070-4456x799</t>
  </si>
  <si>
    <t>ryan05@murray-fletcher.com</t>
  </si>
  <si>
    <t>e1B07addD3A0eea</t>
  </si>
  <si>
    <t>Wilcox, Fuller and Sloan</t>
  </si>
  <si>
    <t>North Lucas</t>
  </si>
  <si>
    <t>(522)898-9494</t>
  </si>
  <si>
    <t>alexandercisneros@wright.com</t>
  </si>
  <si>
    <t>Dbb1DF3c5BF2525</t>
  </si>
  <si>
    <t>001-103-855-6010x0954</t>
  </si>
  <si>
    <t>cdelgado@peck.com</t>
  </si>
  <si>
    <t>Fa8d7F6b015B5A4</t>
  </si>
  <si>
    <t>Wu, English and Hines</t>
  </si>
  <si>
    <t>alambert@hendrix.com</t>
  </si>
  <si>
    <t>DeaFaa03313Cbe9</t>
  </si>
  <si>
    <t>Woods-Gillespie</t>
  </si>
  <si>
    <t>Jonathanstad</t>
  </si>
  <si>
    <t>(643)582-3735x6808</t>
  </si>
  <si>
    <t>ofletcher@andrade.com</t>
  </si>
  <si>
    <t>84EB69dBC7cac21</t>
  </si>
  <si>
    <t>Wise and Sons</t>
  </si>
  <si>
    <t>West Marieton</t>
  </si>
  <si>
    <t>727.373.7493</t>
  </si>
  <si>
    <t>olyons@clayton-rivers.net</t>
  </si>
  <si>
    <t>6eDeAc5c6Ef8c08</t>
  </si>
  <si>
    <t>Bennett, Gilbert and Sweeney</t>
  </si>
  <si>
    <t>Port Geraldborough</t>
  </si>
  <si>
    <t>+1-559-667-7139x2140</t>
  </si>
  <si>
    <t>melissa45@nicholson.com</t>
  </si>
  <si>
    <t>26E1F7196e2Ce0c</t>
  </si>
  <si>
    <t>Sanchez, Haynes and Crawford</t>
  </si>
  <si>
    <t>Lamchester</t>
  </si>
  <si>
    <t>jrollins@becker.biz</t>
  </si>
  <si>
    <t>9dfd0C879cEb5Aa</t>
  </si>
  <si>
    <t>Cooley-Hartman</t>
  </si>
  <si>
    <t>South Donna</t>
  </si>
  <si>
    <t>(850)702-4678x5669</t>
  </si>
  <si>
    <t>dickersonstuart@li.com</t>
  </si>
  <si>
    <t>068574B6Ab6A6bc</t>
  </si>
  <si>
    <t>Brennan-Humphrey</t>
  </si>
  <si>
    <t>Port Jeffrey</t>
  </si>
  <si>
    <t>001-284-104-8171x385</t>
  </si>
  <si>
    <t>danielle30@escobar.info</t>
  </si>
  <si>
    <t>98cdb6A3C16aaCe</t>
  </si>
  <si>
    <t>Jimenez-Johnston</t>
  </si>
  <si>
    <t>Port Michele</t>
  </si>
  <si>
    <t>(726)693-7381</t>
  </si>
  <si>
    <t>msullivan@page.com</t>
  </si>
  <si>
    <t>fc385AeCe534452</t>
  </si>
  <si>
    <t>Malone LLC</t>
  </si>
  <si>
    <t>Lake Adamborough</t>
  </si>
  <si>
    <t>001-336-590-7618x221</t>
  </si>
  <si>
    <t>hcervantes@terrell-wiley.com</t>
  </si>
  <si>
    <t>bD85Bb28fdA14D1</t>
  </si>
  <si>
    <t>Joseph Group</t>
  </si>
  <si>
    <t>Port Shawnside</t>
  </si>
  <si>
    <t>281-465-5195x7378</t>
  </si>
  <si>
    <t>tracieweber@cisneros-gentry.com</t>
  </si>
  <si>
    <t>d3dbD203D24Cdf4</t>
  </si>
  <si>
    <t>Pugh-Buckley</t>
  </si>
  <si>
    <t>North Philip</t>
  </si>
  <si>
    <t>581-933-7515</t>
  </si>
  <si>
    <t>huffmanjacqueline@odom.com</t>
  </si>
  <si>
    <t>44de5f1dFB08c5a</t>
  </si>
  <si>
    <t>North Brianburgh</t>
  </si>
  <si>
    <t>919-459-3721x467</t>
  </si>
  <si>
    <t>rfitzpatrick@pitts-castro.com</t>
  </si>
  <si>
    <t>3480bb01BD55Bd8</t>
  </si>
  <si>
    <t>Ashley-Tucker</t>
  </si>
  <si>
    <t>Griffinbury</t>
  </si>
  <si>
    <t>(003)664-9068x5018</t>
  </si>
  <si>
    <t>sergio88@sparks.info</t>
  </si>
  <si>
    <t>0Be6C2ef2e85abc</t>
  </si>
  <si>
    <t>Colon, Pennington and Ryan</t>
  </si>
  <si>
    <t>South Madeline</t>
  </si>
  <si>
    <t>kathrynvang@pollard.com</t>
  </si>
  <si>
    <t>273d64b6f27874A</t>
  </si>
  <si>
    <t>Ritter-Montgomery</t>
  </si>
  <si>
    <t>East Cassandrastad</t>
  </si>
  <si>
    <t>(205)459-4166</t>
  </si>
  <si>
    <t>lopezeddie@joyce.com</t>
  </si>
  <si>
    <t>CB3F9fBfFe0Fa6E</t>
  </si>
  <si>
    <t>Hayden, Davis and Hull</t>
  </si>
  <si>
    <t>Port Renee</t>
  </si>
  <si>
    <t>662.756.7413</t>
  </si>
  <si>
    <t>holmesbetty@griffin-schroeder.com</t>
  </si>
  <si>
    <t>3839Be575fdafe2</t>
  </si>
  <si>
    <t>Pennington Group</t>
  </si>
  <si>
    <t>(529)862-1160x4669</t>
  </si>
  <si>
    <t>donoconnell@kerr-nunez.net</t>
  </si>
  <si>
    <t>fAB1cc527AFcB91</t>
  </si>
  <si>
    <t>Roberson-Ray</t>
  </si>
  <si>
    <t>Loganfort</t>
  </si>
  <si>
    <t>001-085-732-7473x2686</t>
  </si>
  <si>
    <t>kiddkaitlyn@mitchell.com</t>
  </si>
  <si>
    <t>2CeCFcADFb90A8F</t>
  </si>
  <si>
    <t>Brooks, Sherman and Benson</t>
  </si>
  <si>
    <t>Murraytown</t>
  </si>
  <si>
    <t>nwang@velez-montgomery.biz</t>
  </si>
  <si>
    <t>bFfaF0A0BeD551B</t>
  </si>
  <si>
    <t>940-457-2589</t>
  </si>
  <si>
    <t>dwaynemendoza@kelley-garner.net</t>
  </si>
  <si>
    <t>44d91cb04CbfE35</t>
  </si>
  <si>
    <t>White, Powers and Hamilton</t>
  </si>
  <si>
    <t>West Yolanda</t>
  </si>
  <si>
    <t>676-009-8729x852</t>
  </si>
  <si>
    <t>clintonday@sparks.com</t>
  </si>
  <si>
    <t>d8D8C1B71c70F1A</t>
  </si>
  <si>
    <t>Barnett, Harrington and Gregory</t>
  </si>
  <si>
    <t>Haasburgh</t>
  </si>
  <si>
    <t>961-463-4454x11494</t>
  </si>
  <si>
    <t>aimee85@cross.biz</t>
  </si>
  <si>
    <t>AE642068F9eBAa4</t>
  </si>
  <si>
    <t>(870)390-1588x755</t>
  </si>
  <si>
    <t>iperkins@macias.info</t>
  </si>
  <si>
    <t>FBb0B8cdE7BB7AE</t>
  </si>
  <si>
    <t>Meza Ltd</t>
  </si>
  <si>
    <t>Cowanbury</t>
  </si>
  <si>
    <t>700-001-1712</t>
  </si>
  <si>
    <t>russellbanks@herring.com</t>
  </si>
  <si>
    <t>9340F7F43Ff0E2a</t>
  </si>
  <si>
    <t>Munoz-Davies</t>
  </si>
  <si>
    <t>Darrellside</t>
  </si>
  <si>
    <t>monique09@mosley-abbott.com</t>
  </si>
  <si>
    <t>43aeA5aC8Fe8900</t>
  </si>
  <si>
    <t>Jaredtown</t>
  </si>
  <si>
    <t>218.789.8669x29871</t>
  </si>
  <si>
    <t>gentryharry@wilkinson.biz</t>
  </si>
  <si>
    <t>24dda41e62cF13c</t>
  </si>
  <si>
    <t>Mullen-Holloway</t>
  </si>
  <si>
    <t>+1-241-715-5504x3151</t>
  </si>
  <si>
    <t>janehayes@harrington.net</t>
  </si>
  <si>
    <t>Ff250dda84f74b5</t>
  </si>
  <si>
    <t>Patterson, Mendez and Gay</t>
  </si>
  <si>
    <t>405-687-3891x129</t>
  </si>
  <si>
    <t>makaylachang@pena-singleton.com</t>
  </si>
  <si>
    <t>ce6E7e8d603d928</t>
  </si>
  <si>
    <t>Harvey, Acosta and Roman</t>
  </si>
  <si>
    <t>Maynardshire</t>
  </si>
  <si>
    <t>barnettlee@price-charles.info</t>
  </si>
  <si>
    <t>6f4cc20ddA6B8E2</t>
  </si>
  <si>
    <t>Barrett, Brady and Krause</t>
  </si>
  <si>
    <t>Miamouth</t>
  </si>
  <si>
    <t>001-081-060-8929</t>
  </si>
  <si>
    <t>adrianawalton@briggs-blackburn.org</t>
  </si>
  <si>
    <t>28fedcB3cF4a7B0</t>
  </si>
  <si>
    <t>Morrow, Chang and Lam</t>
  </si>
  <si>
    <t>North Tamaraview</t>
  </si>
  <si>
    <t>124.938.0261</t>
  </si>
  <si>
    <t>alice66@larson.biz</t>
  </si>
  <si>
    <t>Ed31EE0B2E2D4D9</t>
  </si>
  <si>
    <t>Graham, Herrera and Carson</t>
  </si>
  <si>
    <t>South Bonnie</t>
  </si>
  <si>
    <t>+1-935-578-7423x553</t>
  </si>
  <si>
    <t>carlos70@wilkerson.com</t>
  </si>
  <si>
    <t>baB0BAef7B1a6cc</t>
  </si>
  <si>
    <t>Cooley-Harper</t>
  </si>
  <si>
    <t>001-798-693-7323x43866</t>
  </si>
  <si>
    <t>curtis13@lin.com</t>
  </si>
  <si>
    <t>e6BC4bCc2eCdDB8</t>
  </si>
  <si>
    <t>Pittman-Mayo</t>
  </si>
  <si>
    <t>001-730-558-2565x186</t>
  </si>
  <si>
    <t>michaelavelasquez@king.com</t>
  </si>
  <si>
    <t>7b3F8FA10dcf6A0</t>
  </si>
  <si>
    <t>Meyer and Sons</t>
  </si>
  <si>
    <t>East Morgan</t>
  </si>
  <si>
    <t>+1-416-565-6988x34737</t>
  </si>
  <si>
    <t>vincentadriana@george.com</t>
  </si>
  <si>
    <t>48B79d19874Cb99</t>
  </si>
  <si>
    <t>Powers, Boyer and Beltran</t>
  </si>
  <si>
    <t>Lake Emilyland</t>
  </si>
  <si>
    <t>482.042.6883</t>
  </si>
  <si>
    <t>dixonjonathon@bernard.com</t>
  </si>
  <si>
    <t>EC69De7E4DFfEa5</t>
  </si>
  <si>
    <t>Moran Inc</t>
  </si>
  <si>
    <t>West Sophiamouth</t>
  </si>
  <si>
    <t>+1-256-075-8878x1517</t>
  </si>
  <si>
    <t>bfoster@mendoza.org</t>
  </si>
  <si>
    <t>FaddddA784EdCeC</t>
  </si>
  <si>
    <t>Roy, Fuentes and Rodriguez</t>
  </si>
  <si>
    <t>Ianbury</t>
  </si>
  <si>
    <t>+1-421-248-6063x3976</t>
  </si>
  <si>
    <t>gnielsen@walters.com</t>
  </si>
  <si>
    <t>8dc574003edE1aC</t>
  </si>
  <si>
    <t>Henderson, Carlson and Barr</t>
  </si>
  <si>
    <t>Coleburgh</t>
  </si>
  <si>
    <t>(825)940-3624x8594</t>
  </si>
  <si>
    <t>qwalsh@higgins-spears.com</t>
  </si>
  <si>
    <t>3b1C52B2Bc21beE</t>
  </si>
  <si>
    <t>Montoya Ltd</t>
  </si>
  <si>
    <t>Port Cathyland</t>
  </si>
  <si>
    <t>autumn25@manning.com</t>
  </si>
  <si>
    <t>91c6d84FDD1c92e</t>
  </si>
  <si>
    <t>Dennis, Haley and Morton</t>
  </si>
  <si>
    <t>Christiefurt</t>
  </si>
  <si>
    <t>536-815-0342x47289</t>
  </si>
  <si>
    <t>fbarron@mack-mcgee.org</t>
  </si>
  <si>
    <t>11D5aeDE5C4Cb7C</t>
  </si>
  <si>
    <t>Haley-Castro</t>
  </si>
  <si>
    <t>gmccoy@glover.com</t>
  </si>
  <si>
    <t>8DeB4bA63fFEd69</t>
  </si>
  <si>
    <t>Pennington-Zimmerman</t>
  </si>
  <si>
    <t>South Jimmyfort</t>
  </si>
  <si>
    <t>891.782.4316x400</t>
  </si>
  <si>
    <t>helenbaker@dickson.com</t>
  </si>
  <si>
    <t>bb176D66Efcf716</t>
  </si>
  <si>
    <t>Reilly Group</t>
  </si>
  <si>
    <t>001-264-883-6506x277</t>
  </si>
  <si>
    <t>adam20@prince-choi.net</t>
  </si>
  <si>
    <t>76dFD2f4DA0F9Fa</t>
  </si>
  <si>
    <t>Benton Group</t>
  </si>
  <si>
    <t>South Colleenside</t>
  </si>
  <si>
    <t>001-040-439-5657x8777</t>
  </si>
  <si>
    <t>skerr@beard.com</t>
  </si>
  <si>
    <t>bDE2bCbf0c37c5a</t>
  </si>
  <si>
    <t>Miranda Ltd</t>
  </si>
  <si>
    <t>579-705-5839x58286</t>
  </si>
  <si>
    <t>xalvarez@carr.com</t>
  </si>
  <si>
    <t>AF38f1cBA82bcef</t>
  </si>
  <si>
    <t>Byrd, Paul and Newton</t>
  </si>
  <si>
    <t>359.408.2206</t>
  </si>
  <si>
    <t>robert21@turner.biz</t>
  </si>
  <si>
    <t>AFa9Bb0e32bfD60</t>
  </si>
  <si>
    <t>Brady and Sons</t>
  </si>
  <si>
    <t>Mitchellville</t>
  </si>
  <si>
    <t>wilkinsonrick@suarez.com</t>
  </si>
  <si>
    <t>6df4F5Fa38D3BB4</t>
  </si>
  <si>
    <t>Stone, Dean and Garcia</t>
  </si>
  <si>
    <t>Cooleyland</t>
  </si>
  <si>
    <t>(423)450-1907x5292</t>
  </si>
  <si>
    <t>josebeard@mcbride-donaldson.com</t>
  </si>
  <si>
    <t>E36fbDE4C5AC531</t>
  </si>
  <si>
    <t>Chambers-Roberts</t>
  </si>
  <si>
    <t>New Hannahbury</t>
  </si>
  <si>
    <t>891.700.5556x53482</t>
  </si>
  <si>
    <t>jacquelineterrell@russell.com</t>
  </si>
  <si>
    <t>a1f54b63BFA2F9b</t>
  </si>
  <si>
    <t>Vazquez, Sanchez and Burke</t>
  </si>
  <si>
    <t>Debbieland</t>
  </si>
  <si>
    <t>893-693-6405x944</t>
  </si>
  <si>
    <t>monique43@travis.biz</t>
  </si>
  <si>
    <t>43dfb6FBFaC2324</t>
  </si>
  <si>
    <t>Murray-Chan</t>
  </si>
  <si>
    <t>Dyerstad</t>
  </si>
  <si>
    <t>001-608-348-7006</t>
  </si>
  <si>
    <t>fkane@harper-le.com</t>
  </si>
  <si>
    <t>0BD982882c05Fe1</t>
  </si>
  <si>
    <t>Ruiz Group</t>
  </si>
  <si>
    <t>South Susanside</t>
  </si>
  <si>
    <t>427-552-2205x683</t>
  </si>
  <si>
    <t>villegasdustin@potter.com</t>
  </si>
  <si>
    <t>6d1de21C407B2f4</t>
  </si>
  <si>
    <t>Howe, Berg and Brewer</t>
  </si>
  <si>
    <t>Alexandertown</t>
  </si>
  <si>
    <t>389-590-6544</t>
  </si>
  <si>
    <t>jaydominguez@molina-sharp.com</t>
  </si>
  <si>
    <t>aceEA73F9A62411</t>
  </si>
  <si>
    <t>Ray, Calhoun and Schultz</t>
  </si>
  <si>
    <t>001-696-596-9936x1137</t>
  </si>
  <si>
    <t>pottergordon@wood-gomez.com</t>
  </si>
  <si>
    <t>EDa09dD64Ea6d72</t>
  </si>
  <si>
    <t>Hardy, Doyle and Vaughan</t>
  </si>
  <si>
    <t>Sandrastad</t>
  </si>
  <si>
    <t>822-259-3354</t>
  </si>
  <si>
    <t>hspears@fuller-kirk.info</t>
  </si>
  <si>
    <t>6D587a890f4C623</t>
  </si>
  <si>
    <t>Blanchard, Warren and Dixon</t>
  </si>
  <si>
    <t>Port Tyronemouth</t>
  </si>
  <si>
    <t>001-648-222-0132</t>
  </si>
  <si>
    <t>hgreen@brady.biz</t>
  </si>
  <si>
    <t>48eFeDF756DA0D2</t>
  </si>
  <si>
    <t>Humphrey PLC</t>
  </si>
  <si>
    <t>Barneshaven</t>
  </si>
  <si>
    <t>570-903-1441</t>
  </si>
  <si>
    <t>michael47@wilkerson.com</t>
  </si>
  <si>
    <t>4E06F1Ea7E072D2</t>
  </si>
  <si>
    <t>Charles LLC</t>
  </si>
  <si>
    <t>Rachaelshire</t>
  </si>
  <si>
    <t>(748)418-3424x5194</t>
  </si>
  <si>
    <t>weeksmercedes@stevens-turner.com</t>
  </si>
  <si>
    <t>7Fd0edb39Ac22a3</t>
  </si>
  <si>
    <t>Singleton-Moses</t>
  </si>
  <si>
    <t>Raymondstad</t>
  </si>
  <si>
    <t>579.978.7691</t>
  </si>
  <si>
    <t>spencergeorge@pham-lynn.com</t>
  </si>
  <si>
    <t>F4e8F1eA29df36D</t>
  </si>
  <si>
    <t>Reeves and Sons</t>
  </si>
  <si>
    <t>Leonardport</t>
  </si>
  <si>
    <t>+1-636-280-7169x892</t>
  </si>
  <si>
    <t>porterwalter@poole-mata.com</t>
  </si>
  <si>
    <t>41f348eA6abc9B4</t>
  </si>
  <si>
    <t>Stark, Monroe and Warren</t>
  </si>
  <si>
    <t>Bauerview</t>
  </si>
  <si>
    <t>+1-222-785-6389x24016</t>
  </si>
  <si>
    <t>ebradshaw@hurley.info</t>
  </si>
  <si>
    <t>71ddadEfB8ce6cf</t>
  </si>
  <si>
    <t>Stafford-Figueroa</t>
  </si>
  <si>
    <t>+1-625-385-1844x180</t>
  </si>
  <si>
    <t>benjaminkim@holder-blake.com</t>
  </si>
  <si>
    <t>28Bd58ADeDbFB6a</t>
  </si>
  <si>
    <t>Costa, Cook and Harmon</t>
  </si>
  <si>
    <t>West Susan</t>
  </si>
  <si>
    <t>001-233-165-9507</t>
  </si>
  <si>
    <t>qabbott@le-harper.info</t>
  </si>
  <si>
    <t>62153ef9c0Dfe01</t>
  </si>
  <si>
    <t>Mccall, Downs and Hunt</t>
  </si>
  <si>
    <t>Port Dorischester</t>
  </si>
  <si>
    <t>834-570-1996x2860</t>
  </si>
  <si>
    <t>sheliahogan@villarreal.com</t>
  </si>
  <si>
    <t>CFe9ef78C9D9356</t>
  </si>
  <si>
    <t>Crosby, Mathis and Medina</t>
  </si>
  <si>
    <t>South Jennifer</t>
  </si>
  <si>
    <t>685.648.1666</t>
  </si>
  <si>
    <t>collinnixon@lynn.com</t>
  </si>
  <si>
    <t>EFC2955aF028d4f</t>
  </si>
  <si>
    <t>Duffy-Lang</t>
  </si>
  <si>
    <t>(841)010-2848</t>
  </si>
  <si>
    <t>zrocha@friedman.biz</t>
  </si>
  <si>
    <t>eBcEBD4bF39B1E9</t>
  </si>
  <si>
    <t>Eaton, Vincent and Moss</t>
  </si>
  <si>
    <t>Juanberg</t>
  </si>
  <si>
    <t>121.992.3556x351</t>
  </si>
  <si>
    <t>benjaminbullock@hull.biz</t>
  </si>
  <si>
    <t>6a47f2048bFA341</t>
  </si>
  <si>
    <t>Meza and Sons</t>
  </si>
  <si>
    <t>Schwartzshire</t>
  </si>
  <si>
    <t>+1-998-196-2356x119</t>
  </si>
  <si>
    <t>barkercraig@lynn-barajas.net</t>
  </si>
  <si>
    <t>a5CDBd03Ded3E8f</t>
  </si>
  <si>
    <t>Manning PLC</t>
  </si>
  <si>
    <t>Jeanmouth</t>
  </si>
  <si>
    <t>jessesantos@harrison-joseph.org</t>
  </si>
  <si>
    <t>7695c8A99AA05E5</t>
  </si>
  <si>
    <t>Graham-Briggs</t>
  </si>
  <si>
    <t>Snyderbury</t>
  </si>
  <si>
    <t>+1-408-709-8794x75011</t>
  </si>
  <si>
    <t>gayers@gallagher.com</t>
  </si>
  <si>
    <t>cCAa401d2aCa1DE</t>
  </si>
  <si>
    <t>Harper, Richard and Irwin</t>
  </si>
  <si>
    <t>Meredithstad</t>
  </si>
  <si>
    <t>+1-900-267-1155x930</t>
  </si>
  <si>
    <t>edeleon@freeman.com</t>
  </si>
  <si>
    <t>9CA5C6cD7c73cD7</t>
  </si>
  <si>
    <t>Dean, Hickman and Arellano</t>
  </si>
  <si>
    <t>New Mason</t>
  </si>
  <si>
    <t>(619)291-6653x7688</t>
  </si>
  <si>
    <t>dickersonjames@bean.com</t>
  </si>
  <si>
    <t>edb87A4095c68DA</t>
  </si>
  <si>
    <t>Travis, Lara and Woodard</t>
  </si>
  <si>
    <t>831-147-9281x0471</t>
  </si>
  <si>
    <t>sheena42@horton.com</t>
  </si>
  <si>
    <t>6BF5afcD2dB624F</t>
  </si>
  <si>
    <t>Park, Douglas and Richard</t>
  </si>
  <si>
    <t>890.357.0413</t>
  </si>
  <si>
    <t>kristieroberts@mcfarland.com</t>
  </si>
  <si>
    <t>ebeFbC8a56EE6db</t>
  </si>
  <si>
    <t>Rowe Group</t>
  </si>
  <si>
    <t>glenda11@richard.com</t>
  </si>
  <si>
    <t>de56A3cDCeb803A</t>
  </si>
  <si>
    <t>Esparza-Hood</t>
  </si>
  <si>
    <t>Reynoldston</t>
  </si>
  <si>
    <t>001-457-948-3344</t>
  </si>
  <si>
    <t>kingchris@lewis-cordova.biz</t>
  </si>
  <si>
    <t>9FFdCCA069A6a25</t>
  </si>
  <si>
    <t>Hampton-Banks</t>
  </si>
  <si>
    <t>Santiagoland</t>
  </si>
  <si>
    <t>(398)190-9748</t>
  </si>
  <si>
    <t>lclarke@jordan.com</t>
  </si>
  <si>
    <t>F9fFdf3d33a36EB</t>
  </si>
  <si>
    <t>Salas Group</t>
  </si>
  <si>
    <t>New Taylorberg</t>
  </si>
  <si>
    <t>mckenzie58@hudson-woodward.net</t>
  </si>
  <si>
    <t>48da69dadc8625C</t>
  </si>
  <si>
    <t>Hensley, Miller and Villegas</t>
  </si>
  <si>
    <t>West Williamside</t>
  </si>
  <si>
    <t>(062)803-4604x25879</t>
  </si>
  <si>
    <t>gloveralexandra@orozco.biz</t>
  </si>
  <si>
    <t>F5Be8FFdeCFD3d9</t>
  </si>
  <si>
    <t>Allen, Good and Rangel</t>
  </si>
  <si>
    <t>Lake Lindsay</t>
  </si>
  <si>
    <t>085-094-7540</t>
  </si>
  <si>
    <t>ldunn@austin.com</t>
  </si>
  <si>
    <t>8cAAd16A0daFdaC</t>
  </si>
  <si>
    <t>Bradleyview</t>
  </si>
  <si>
    <t>jasmine17@wheeler.com</t>
  </si>
  <si>
    <t>e9EDD08FE5Aa19E</t>
  </si>
  <si>
    <t>Stokes and Sons</t>
  </si>
  <si>
    <t>West Ariana</t>
  </si>
  <si>
    <t>001-297-933-6429x601</t>
  </si>
  <si>
    <t>melody68@key-burns.com</t>
  </si>
  <si>
    <t>7BfBA1C9B9Fdba8</t>
  </si>
  <si>
    <t>Villarreal, Leach and Avila</t>
  </si>
  <si>
    <t>+1-689-853-2832x6285</t>
  </si>
  <si>
    <t>monique22@robbins-saunders.com</t>
  </si>
  <si>
    <t>aEBCaFDe3EeC708</t>
  </si>
  <si>
    <t>Henry PLC</t>
  </si>
  <si>
    <t>Freyshire</t>
  </si>
  <si>
    <t>469.418.4886x6321</t>
  </si>
  <si>
    <t>bobcasey@walker.biz</t>
  </si>
  <si>
    <t>fA2Ac4C6a1e9cEd</t>
  </si>
  <si>
    <t>Peterson-Hoffman</t>
  </si>
  <si>
    <t>Pattonmouth</t>
  </si>
  <si>
    <t>(000)575-1644</t>
  </si>
  <si>
    <t>bradymora@esparza-gill.net</t>
  </si>
  <si>
    <t>DA5BD64f6aaE4C6</t>
  </si>
  <si>
    <t>Boone, Daniel and Carter</t>
  </si>
  <si>
    <t>Stuarthaven</t>
  </si>
  <si>
    <t>+1-198-501-9622x2102</t>
  </si>
  <si>
    <t>eduardoday@velez.biz</t>
  </si>
  <si>
    <t>852EcBb482A8d11</t>
  </si>
  <si>
    <t>Diaz, Kirby and Mathis</t>
  </si>
  <si>
    <t>East Feliciaville</t>
  </si>
  <si>
    <t>360-507-4139x546</t>
  </si>
  <si>
    <t>pattykey@simmons.com</t>
  </si>
  <si>
    <t>cDd5168abF1daAf</t>
  </si>
  <si>
    <t>Higgins-Esparza</t>
  </si>
  <si>
    <t>South Kristi</t>
  </si>
  <si>
    <t>(656)882-9526x965</t>
  </si>
  <si>
    <t>ctravis@jimenez.com</t>
  </si>
  <si>
    <t>d3591C4fDbFe474</t>
  </si>
  <si>
    <t>Sherichester</t>
  </si>
  <si>
    <t>lpennington@henderson.net</t>
  </si>
  <si>
    <t>9e3473cbFbdA482</t>
  </si>
  <si>
    <t>Morrow, Mcgee and Randolph</t>
  </si>
  <si>
    <t>Tonyfurt</t>
  </si>
  <si>
    <t>001-624-230-0466x686</t>
  </si>
  <si>
    <t>daviesbarry@moran-mcneil.com</t>
  </si>
  <si>
    <t>66938A6bc87CDCA</t>
  </si>
  <si>
    <t>Price-Morrison</t>
  </si>
  <si>
    <t>Franciston</t>
  </si>
  <si>
    <t>+1-893-735-5729x00502</t>
  </si>
  <si>
    <t>esparzaleroy@andersen.com</t>
  </si>
  <si>
    <t>AB9a34a7165A6EA</t>
  </si>
  <si>
    <t>Grant-Barajas</t>
  </si>
  <si>
    <t>Nobleville</t>
  </si>
  <si>
    <t>001-174-160-8875</t>
  </si>
  <si>
    <t>shane22@lucas.com</t>
  </si>
  <si>
    <t>Da2a4b1fCbd34cb</t>
  </si>
  <si>
    <t>Danielston</t>
  </si>
  <si>
    <t>168-735-7077x32575</t>
  </si>
  <si>
    <t>eric33@moran-kline.info</t>
  </si>
  <si>
    <t>05d0BBD8588dc21</t>
  </si>
  <si>
    <t>Daniel-Stuart</t>
  </si>
  <si>
    <t>429-485-7232</t>
  </si>
  <si>
    <t>jonbright@conway.org</t>
  </si>
  <si>
    <t>D5fD298356AaC59</t>
  </si>
  <si>
    <t>Blanchard, Chavez and Levine</t>
  </si>
  <si>
    <t>South Casey</t>
  </si>
  <si>
    <t>(610)371-6736</t>
  </si>
  <si>
    <t>ablair@ayers.com</t>
  </si>
  <si>
    <t>fbF3CC6AdeE9cCA</t>
  </si>
  <si>
    <t>Powell, Curtis and Leonard</t>
  </si>
  <si>
    <t>Haydenside</t>
  </si>
  <si>
    <t>(593)865-2696x6223</t>
  </si>
  <si>
    <t>carolynsuarez@matthews.biz</t>
  </si>
  <si>
    <t>aC8CD2781df6638</t>
  </si>
  <si>
    <t>Young, Ferguson and Mcgrath</t>
  </si>
  <si>
    <t>Peggyhaven</t>
  </si>
  <si>
    <t>743-771-1064</t>
  </si>
  <si>
    <t>justin62@steele.com</t>
  </si>
  <si>
    <t>95ACb1DBaB8bf6a</t>
  </si>
  <si>
    <t>Port Audrey</t>
  </si>
  <si>
    <t>766-319-5715x460</t>
  </si>
  <si>
    <t>darrell56@boyd.com</t>
  </si>
  <si>
    <t>53bb28B7BEAcFbB</t>
  </si>
  <si>
    <t>Melton, Velez and Li</t>
  </si>
  <si>
    <t>Robbinston</t>
  </si>
  <si>
    <t>(364)861-7250x8840</t>
  </si>
  <si>
    <t>mcmahonroger@salazar.org</t>
  </si>
  <si>
    <t>5cCcDC9Eb16Da69</t>
  </si>
  <si>
    <t>Werner-Mercado</t>
  </si>
  <si>
    <t>Simonhaven</t>
  </si>
  <si>
    <t>001-907-625-0896x44374</t>
  </si>
  <si>
    <t>eprice@stewart.com</t>
  </si>
  <si>
    <t>2BC8F630102BeFC</t>
  </si>
  <si>
    <t>Little-Norris</t>
  </si>
  <si>
    <t>South Kirk</t>
  </si>
  <si>
    <t>+1-722-826-7852x68500</t>
  </si>
  <si>
    <t>mitchellpowers@manning-ho.org</t>
  </si>
  <si>
    <t>58EAF74F7DC8Dbe</t>
  </si>
  <si>
    <t>Taylor-Douglas</t>
  </si>
  <si>
    <t>817.454.2077</t>
  </si>
  <si>
    <t>wyattelliott@campbell.com</t>
  </si>
  <si>
    <t>2db41A9C0b5C7b8</t>
  </si>
  <si>
    <t>Payne LLC</t>
  </si>
  <si>
    <t>North Warrenfurt</t>
  </si>
  <si>
    <t>001-680-808-8927x391</t>
  </si>
  <si>
    <t>dwaynevelazquez@rios.com</t>
  </si>
  <si>
    <t>0CFBcAEA3aDcb7F</t>
  </si>
  <si>
    <t>Pena Ltd</t>
  </si>
  <si>
    <t>Port Jeanette</t>
  </si>
  <si>
    <t>773.066.4215x99983</t>
  </si>
  <si>
    <t>hansonsonya@morrison.com</t>
  </si>
  <si>
    <t>FAfccbf3d274BD0</t>
  </si>
  <si>
    <t>Rollins, Garner and Owen</t>
  </si>
  <si>
    <t>North Shelia</t>
  </si>
  <si>
    <t>jean83@anthony.biz</t>
  </si>
  <si>
    <t>be59c970A678b8E</t>
  </si>
  <si>
    <t>Bailey, Phelps and Mason</t>
  </si>
  <si>
    <t>North Seth</t>
  </si>
  <si>
    <t>(999)181-1994x26851</t>
  </si>
  <si>
    <t>pchoi@nelson-burke.com</t>
  </si>
  <si>
    <t>2fC135381ccEebA</t>
  </si>
  <si>
    <t>Frey-Sawyer</t>
  </si>
  <si>
    <t>Calhounstad</t>
  </si>
  <si>
    <t>001-742-977-8039x76094</t>
  </si>
  <si>
    <t>juarezgabriel@patterson-bennett.net</t>
  </si>
  <si>
    <t>bcdD6B4B2c43B2c</t>
  </si>
  <si>
    <t>Hale-Guerra</t>
  </si>
  <si>
    <t>Port Manuelshire</t>
  </si>
  <si>
    <t>jcortez@duarte-costa.net</t>
  </si>
  <si>
    <t>fe51ef5bEcb9B3a</t>
  </si>
  <si>
    <t>Maddox, Cabrera and Donaldson</t>
  </si>
  <si>
    <t>Oscarburgh</t>
  </si>
  <si>
    <t>073.104.4157</t>
  </si>
  <si>
    <t>jilliandoyle@bridges-walker.biz</t>
  </si>
  <si>
    <t>4B52AF214C77DEb</t>
  </si>
  <si>
    <t>Baldwin Ltd</t>
  </si>
  <si>
    <t>West Loretta</t>
  </si>
  <si>
    <t>+1-955-810-9148x46231</t>
  </si>
  <si>
    <t>garrett51@mullen-woodward.org</t>
  </si>
  <si>
    <t>BFb82fe21bf98AF</t>
  </si>
  <si>
    <t>Kemp, Forbes and Brandt</t>
  </si>
  <si>
    <t>Rasmussenbury</t>
  </si>
  <si>
    <t>948.416.8840x68135</t>
  </si>
  <si>
    <t>lchung@miller.info</t>
  </si>
  <si>
    <t>2e3eEc15F2C0dB3</t>
  </si>
  <si>
    <t>Hicks, Conner and Freeman</t>
  </si>
  <si>
    <t>Desireetown</t>
  </si>
  <si>
    <t>lucas21@lowe.com</t>
  </si>
  <si>
    <t>570bcc13BD53BB4</t>
  </si>
  <si>
    <t>Collins, Dyer and Sanchez</t>
  </si>
  <si>
    <t>South Caitlinshire</t>
  </si>
  <si>
    <t>(505)960-0531x987</t>
  </si>
  <si>
    <t>normanvilla@villarreal.com</t>
  </si>
  <si>
    <t>9B6EcAeeFc7bdFA</t>
  </si>
  <si>
    <t>Hughes, Cooper and Price</t>
  </si>
  <si>
    <t>New Brookehaven</t>
  </si>
  <si>
    <t>019.837.9775</t>
  </si>
  <si>
    <t>huffmanshirley@huffman-lutz.net</t>
  </si>
  <si>
    <t>C7c74ec7c0EC5DD</t>
  </si>
  <si>
    <t>Alvarez, Sosa and Pearson</t>
  </si>
  <si>
    <t>+1-400-284-6158x2720</t>
  </si>
  <si>
    <t>juliadavies@wells-waters.com</t>
  </si>
  <si>
    <t>5e4Aa6bfBbBF61a</t>
  </si>
  <si>
    <t>Maddox, Shaffer and Harvey</t>
  </si>
  <si>
    <t>Ruizfurt</t>
  </si>
  <si>
    <t>(140)468-4173x5752</t>
  </si>
  <si>
    <t>george02@foster.com</t>
  </si>
  <si>
    <t>7f1AdcCC17B38A2</t>
  </si>
  <si>
    <t>001-034-125-2069x679</t>
  </si>
  <si>
    <t>valvarado@king.com</t>
  </si>
  <si>
    <t>27AAC601f7DCD4F</t>
  </si>
  <si>
    <t>Daniels-Potts</t>
  </si>
  <si>
    <t>Moodyhaven</t>
  </si>
  <si>
    <t>(295)988-6474x070</t>
  </si>
  <si>
    <t>boyertina@waller.info</t>
  </si>
  <si>
    <t>abBBfFE5afbb75c</t>
  </si>
  <si>
    <t>Reyes Ltd</t>
  </si>
  <si>
    <t>Evelynville</t>
  </si>
  <si>
    <t>+1-957-840-2345x3046</t>
  </si>
  <si>
    <t>candice61@kirk.com</t>
  </si>
  <si>
    <t>EA8BB56CF90dC54</t>
  </si>
  <si>
    <t>Shaffer LLC</t>
  </si>
  <si>
    <t>Port Karlburgh</t>
  </si>
  <si>
    <t>183-082-5491x30994</t>
  </si>
  <si>
    <t>andersenmiguel@freeman.biz</t>
  </si>
  <si>
    <t>611D6Ae1ddf2Bf5</t>
  </si>
  <si>
    <t>Kerr-Wade</t>
  </si>
  <si>
    <t>Knoxton</t>
  </si>
  <si>
    <t>852-648-5084x70198</t>
  </si>
  <si>
    <t>andrea85@huffman-powers.com</t>
  </si>
  <si>
    <t>6da084380fB974D</t>
  </si>
  <si>
    <t>Foley Inc</t>
  </si>
  <si>
    <t>East Manuelbury</t>
  </si>
  <si>
    <t>christian81@nguyen-nguyen.com</t>
  </si>
  <si>
    <t>4ab7e95A7B9cFC0</t>
  </si>
  <si>
    <t>Gamble and Sons</t>
  </si>
  <si>
    <t>Merrittview</t>
  </si>
  <si>
    <t>(195)073-2278x746</t>
  </si>
  <si>
    <t>vpugh@francis.info</t>
  </si>
  <si>
    <t>946E6faF3c22a9C</t>
  </si>
  <si>
    <t>Houstonfurt</t>
  </si>
  <si>
    <t>(072)076-8034x9717</t>
  </si>
  <si>
    <t>bradleyyolanda@mccullough.info</t>
  </si>
  <si>
    <t>a5191Bf5fd82ecd</t>
  </si>
  <si>
    <t>Middleton Ltd</t>
  </si>
  <si>
    <t>Sweeneyborough</t>
  </si>
  <si>
    <t>(120)602-6039x63632</t>
  </si>
  <si>
    <t>stoneregina@michael.com</t>
  </si>
  <si>
    <t>Dc6b1AfC6c4dFc7</t>
  </si>
  <si>
    <t>Clarke-Finley</t>
  </si>
  <si>
    <t>001-532-919-7963x88208</t>
  </si>
  <si>
    <t>vmullen@french.com</t>
  </si>
  <si>
    <t>a2f627b80FF46EF</t>
  </si>
  <si>
    <t>Port Clinton</t>
  </si>
  <si>
    <t>(390)167-2799x38473</t>
  </si>
  <si>
    <t>deborah61@mccoy-vance.info</t>
  </si>
  <si>
    <t>DB69C86fFa85bf4</t>
  </si>
  <si>
    <t>Stephens and Sons</t>
  </si>
  <si>
    <t>Fryeland</t>
  </si>
  <si>
    <t>256.618.5651</t>
  </si>
  <si>
    <t>qray@farley-brady.com</t>
  </si>
  <si>
    <t>cCEEE9BEEE3Fe61</t>
  </si>
  <si>
    <t>Watkins, Wagner and Olson</t>
  </si>
  <si>
    <t>South Tanner</t>
  </si>
  <si>
    <t>roymichael@medina-mccann.biz</t>
  </si>
  <si>
    <t>bB8502cdEFFc5f8</t>
  </si>
  <si>
    <t>Hurley, Lang and Wells</t>
  </si>
  <si>
    <t>Peggybury</t>
  </si>
  <si>
    <t>113-204-6400</t>
  </si>
  <si>
    <t>hutchinsonwendy@kelley.com</t>
  </si>
  <si>
    <t>2fDf827eE3858eE</t>
  </si>
  <si>
    <t>Macdonald, Campbell and Hayden</t>
  </si>
  <si>
    <t>Novakberg</t>
  </si>
  <si>
    <t>001-582-106-9338x39405</t>
  </si>
  <si>
    <t>relliott@carlson-forbes.info</t>
  </si>
  <si>
    <t>d5FeC90c8efd78a</t>
  </si>
  <si>
    <t>Campos, Kennedy and Newton</t>
  </si>
  <si>
    <t>Cobbburgh</t>
  </si>
  <si>
    <t>(415)819-6928x63838</t>
  </si>
  <si>
    <t>ayerssara@baker-aguirre.com</t>
  </si>
  <si>
    <t>B121d6bF325674f</t>
  </si>
  <si>
    <t>Barry Group</t>
  </si>
  <si>
    <t>West Phyllis</t>
  </si>
  <si>
    <t>+1-324-444-7802x1320</t>
  </si>
  <si>
    <t>curtispotts@king-keller.com</t>
  </si>
  <si>
    <t>74D2B806c2B088d</t>
  </si>
  <si>
    <t>King-Chandler</t>
  </si>
  <si>
    <t>East Alejandraview</t>
  </si>
  <si>
    <t>453.353.4495</t>
  </si>
  <si>
    <t>jilliandixon@orozco.com</t>
  </si>
  <si>
    <t>Dc0ebFf203dECD9</t>
  </si>
  <si>
    <t>Ramsey LLC</t>
  </si>
  <si>
    <t>Nicholashaven</t>
  </si>
  <si>
    <t>+1-606-409-3991x30762</t>
  </si>
  <si>
    <t>cummingsrose@kim-orr.com</t>
  </si>
  <si>
    <t>Ad3475Ab9D57a21</t>
  </si>
  <si>
    <t>Tran-Ross</t>
  </si>
  <si>
    <t>North Gabrielamouth</t>
  </si>
  <si>
    <t>997-016-2288x8233</t>
  </si>
  <si>
    <t>beverlyhull@sims.info</t>
  </si>
  <si>
    <t>AeDA97dC6aa61fc</t>
  </si>
  <si>
    <t>Harmon LLC</t>
  </si>
  <si>
    <t>001-520-912-9744x14544</t>
  </si>
  <si>
    <t>yorkkathleen@haynes-floyd.com</t>
  </si>
  <si>
    <t>E81BEcaEa302f6E</t>
  </si>
  <si>
    <t>Spears, Salazar and Waters</t>
  </si>
  <si>
    <t>Cristinaville</t>
  </si>
  <si>
    <t>(479)881-4290x17160</t>
  </si>
  <si>
    <t>daryl33@shaffer-liu.net</t>
  </si>
  <si>
    <t>fe403A083051df0</t>
  </si>
  <si>
    <t>Kelleytown</t>
  </si>
  <si>
    <t>(479)941-1731</t>
  </si>
  <si>
    <t>lsparks@pollard.com</t>
  </si>
  <si>
    <t>4Deb71ce2bf3AdD</t>
  </si>
  <si>
    <t>Gillespie-Long</t>
  </si>
  <si>
    <t>Yorkchester</t>
  </si>
  <si>
    <t>948.379.9274x665</t>
  </si>
  <si>
    <t>morganpreston@jennings.com</t>
  </si>
  <si>
    <t>0e87bCD62cFFf7b</t>
  </si>
  <si>
    <t>Fletcher, Gillespie and Vaughn</t>
  </si>
  <si>
    <t>Farleyfurt</t>
  </si>
  <si>
    <t>321.937.3473x7167</t>
  </si>
  <si>
    <t>sheila38@hawkins.com</t>
  </si>
  <si>
    <t>8aD42aF7E5BBbEB</t>
  </si>
  <si>
    <t>Allen, Potts and Knox</t>
  </si>
  <si>
    <t>South Tami</t>
  </si>
  <si>
    <t>(159)332-6651x541</t>
  </si>
  <si>
    <t>ydavila@prince.com</t>
  </si>
  <si>
    <t>3d5D9a849DF0dE8</t>
  </si>
  <si>
    <t>Ortiz-Pittman</t>
  </si>
  <si>
    <t>+1-581-572-2059x0540</t>
  </si>
  <si>
    <t>steven41@hart.biz</t>
  </si>
  <si>
    <t>e9D5eF1Fab9fEeF</t>
  </si>
  <si>
    <t>Kaufman-Barr</t>
  </si>
  <si>
    <t>New Guy</t>
  </si>
  <si>
    <t>anna98@herrera-wilson.com</t>
  </si>
  <si>
    <t>611aEAdBbfEF2c0</t>
  </si>
  <si>
    <t>Wolf, Richardson and Peterson</t>
  </si>
  <si>
    <t>Lake Shannonfurt</t>
  </si>
  <si>
    <t>376.163.8940x1648</t>
  </si>
  <si>
    <t>nathanwang@walton.com</t>
  </si>
  <si>
    <t>5EEe2cC2A1Cbe0A</t>
  </si>
  <si>
    <t>Singleton-Estes</t>
  </si>
  <si>
    <t>Hannahberg</t>
  </si>
  <si>
    <t>584.718.3893</t>
  </si>
  <si>
    <t>beth13@baird.com</t>
  </si>
  <si>
    <t>B8bc43817e65d5e</t>
  </si>
  <si>
    <t>Compton, Gregory and Greene</t>
  </si>
  <si>
    <t>836-618-8958x89328</t>
  </si>
  <si>
    <t>groman@miranda.com</t>
  </si>
  <si>
    <t>D738bdE54ce14f6</t>
  </si>
  <si>
    <t>Weaver LLC</t>
  </si>
  <si>
    <t>(363)137-4115x33296</t>
  </si>
  <si>
    <t>lvillanueva@orr-gutierrez.com</t>
  </si>
  <si>
    <t>bdF9ED2ba4bFAcE</t>
  </si>
  <si>
    <t>Johnston-Bishop</t>
  </si>
  <si>
    <t>South Ericachester</t>
  </si>
  <si>
    <t>xbray@mayer.com</t>
  </si>
  <si>
    <t>ACAcd6f309e8DCa</t>
  </si>
  <si>
    <t>Blevins LLC</t>
  </si>
  <si>
    <t>Coleport</t>
  </si>
  <si>
    <t>001-312-355-4865x116</t>
  </si>
  <si>
    <t>cristian41@casey.info</t>
  </si>
  <si>
    <t>3dFac1832FedfCb</t>
  </si>
  <si>
    <t>Casey, Cunningham and Sheppard</t>
  </si>
  <si>
    <t>688.289.5878</t>
  </si>
  <si>
    <t>leeashley@henderson.net</t>
  </si>
  <si>
    <t>5167E3bEa50df7a</t>
  </si>
  <si>
    <t>Lawrence-Hood</t>
  </si>
  <si>
    <t>North Katherineshire</t>
  </si>
  <si>
    <t>nsheppard@matthews.com</t>
  </si>
  <si>
    <t>3f5f9d965DEBe23</t>
  </si>
  <si>
    <t>Heathchester</t>
  </si>
  <si>
    <t>001-927-470-3611x6028</t>
  </si>
  <si>
    <t>mathewstricia@mcintosh.com</t>
  </si>
  <si>
    <t>bffEBECfbe7EFef</t>
  </si>
  <si>
    <t>Reeves, Leon and Rosario</t>
  </si>
  <si>
    <t>South Tracey</t>
  </si>
  <si>
    <t>001-951-733-8361x220</t>
  </si>
  <si>
    <t>angela88@stanley-diaz.org</t>
  </si>
  <si>
    <t>DF338ab1A6bb45D</t>
  </si>
  <si>
    <t>Banks-Garza</t>
  </si>
  <si>
    <t>New Terranceton</t>
  </si>
  <si>
    <t>409.581.4286</t>
  </si>
  <si>
    <t>madelinemontes@reeves.info</t>
  </si>
  <si>
    <t>68D16f428AEbf69</t>
  </si>
  <si>
    <t>Mack-Wilson</t>
  </si>
  <si>
    <t>South Taylor</t>
  </si>
  <si>
    <t>140.782.0057</t>
  </si>
  <si>
    <t>mayochristy@blake.com</t>
  </si>
  <si>
    <t>E3e2E8C6Cb2C1cc</t>
  </si>
  <si>
    <t>Hensley-Arias</t>
  </si>
  <si>
    <t>(559)477-2646</t>
  </si>
  <si>
    <t>yrandolph@watts-joyce.com</t>
  </si>
  <si>
    <t>0F6E13dc86e8e7A</t>
  </si>
  <si>
    <t>Mitchell-Montes</t>
  </si>
  <si>
    <t>knappmindy@johnston.org</t>
  </si>
  <si>
    <t>2FAD98E2A3F0EC7</t>
  </si>
  <si>
    <t>Hernandezborough</t>
  </si>
  <si>
    <t>001-649-552-3328x2349</t>
  </si>
  <si>
    <t>foxmarisa@calderon.org</t>
  </si>
  <si>
    <t>E7Bd3Dffd04BdDD</t>
  </si>
  <si>
    <t>Valencia-Gaines</t>
  </si>
  <si>
    <t>Knappport</t>
  </si>
  <si>
    <t>001-648-566-2688x676</t>
  </si>
  <si>
    <t>brooke24@frey.com</t>
  </si>
  <si>
    <t>b58CACD073b80bB</t>
  </si>
  <si>
    <t>Baldwin-Saunders</t>
  </si>
  <si>
    <t>North Pam</t>
  </si>
  <si>
    <t>540.607.2441</t>
  </si>
  <si>
    <t>sherylkeller@harrington-kelly.biz</t>
  </si>
  <si>
    <t>DAef58E7EcAFbFA</t>
  </si>
  <si>
    <t>Cabrera, Stanley and Downs</t>
  </si>
  <si>
    <t>New Darrylburgh</t>
  </si>
  <si>
    <t>nuneznancy@mcdowell.com</t>
  </si>
  <si>
    <t>D9CDBe10fD1bB25</t>
  </si>
  <si>
    <t>Friedman and Sons</t>
  </si>
  <si>
    <t>Meyerchester</t>
  </si>
  <si>
    <t>001-110-991-9922x12493</t>
  </si>
  <si>
    <t>petersenkristie@holden.biz</t>
  </si>
  <si>
    <t>3F8FFbEd75a777B</t>
  </si>
  <si>
    <t>Jensen-Nunez</t>
  </si>
  <si>
    <t>(616)491-9055x84392</t>
  </si>
  <si>
    <t>yroman@sparks-gonzales.info</t>
  </si>
  <si>
    <t>F1A280a7c08eD90</t>
  </si>
  <si>
    <t>Silva, Kent and Fowler</t>
  </si>
  <si>
    <t>New Brendantown</t>
  </si>
  <si>
    <t>001-979-346-6006</t>
  </si>
  <si>
    <t>melody40@collins.com</t>
  </si>
  <si>
    <t>F943fDB53BCCFf9</t>
  </si>
  <si>
    <t>Norman, Daugherty and Mccarty</t>
  </si>
  <si>
    <t>West Micheal</t>
  </si>
  <si>
    <t>+1-591-293-2999x6201</t>
  </si>
  <si>
    <t>lonniekim@small-lowery.com</t>
  </si>
  <si>
    <t>db8898e3cd81D61</t>
  </si>
  <si>
    <t>Nunez, Underwood and Stein</t>
  </si>
  <si>
    <t>North Eugene</t>
  </si>
  <si>
    <t>001-605-227-6433x65363</t>
  </si>
  <si>
    <t>hannah82@chen.net</t>
  </si>
  <si>
    <t>9120baedaea06d9</t>
  </si>
  <si>
    <t>Graham, Riley and Sanchez</t>
  </si>
  <si>
    <t>Lake Rachel</t>
  </si>
  <si>
    <t>(728)312-8376x0769</t>
  </si>
  <si>
    <t>janice47@gross.com</t>
  </si>
  <si>
    <t>dD5Ac6b31f802D7</t>
  </si>
  <si>
    <t>Hancock PLC</t>
  </si>
  <si>
    <t>Bradyberg</t>
  </si>
  <si>
    <t>627.954.6520x894</t>
  </si>
  <si>
    <t>phyllis67@kennedy-becker.com</t>
  </si>
  <si>
    <t>Cc8F1BF472C47Ad</t>
  </si>
  <si>
    <t>Mendoza, Forbes and Carey</t>
  </si>
  <si>
    <t>446-732-5926x7131</t>
  </si>
  <si>
    <t>sydney47@casey.com</t>
  </si>
  <si>
    <t>cfea97B3aB9E037</t>
  </si>
  <si>
    <t>Leach Ltd</t>
  </si>
  <si>
    <t>Christianfort</t>
  </si>
  <si>
    <t>(294)869-6584</t>
  </si>
  <si>
    <t>louisvega@lawson.com</t>
  </si>
  <si>
    <t>BAA7b818eaaacbD</t>
  </si>
  <si>
    <t>Ellis, Morris and Willis</t>
  </si>
  <si>
    <t>(033)173-8003</t>
  </si>
  <si>
    <t>shannon04@nelson-mcbride.com</t>
  </si>
  <si>
    <t>82a510CA31C1Fe5</t>
  </si>
  <si>
    <t>Hahn Ltd</t>
  </si>
  <si>
    <t>South Sonya</t>
  </si>
  <si>
    <t>741.726.9154x017</t>
  </si>
  <si>
    <t>osborntanya@juarez.com</t>
  </si>
  <si>
    <t>C74CADB9aC1137A</t>
  </si>
  <si>
    <t>Wong-Chan</t>
  </si>
  <si>
    <t>Mckaychester</t>
  </si>
  <si>
    <t>(055)197-7581x919</t>
  </si>
  <si>
    <t>neil04@allen-cohen.com</t>
  </si>
  <si>
    <t>6Fcce0f712f5C64</t>
  </si>
  <si>
    <t>Mccullough-Wright</t>
  </si>
  <si>
    <t>631-128-6429x62252</t>
  </si>
  <si>
    <t>greg19@lamb.com</t>
  </si>
  <si>
    <t>eB2da1e9eC1b2d1</t>
  </si>
  <si>
    <t>Travischester</t>
  </si>
  <si>
    <t>+1-563-748-8284x589</t>
  </si>
  <si>
    <t>sandyrice@benson-francis.org</t>
  </si>
  <si>
    <t>55f74FadeAbbfC6</t>
  </si>
  <si>
    <t>Velazquez, Salazar and Harper</t>
  </si>
  <si>
    <t>Barrbury</t>
  </si>
  <si>
    <t>561-353-7794x499</t>
  </si>
  <si>
    <t>staciekennedy@williams-macdonald.com</t>
  </si>
  <si>
    <t>c2f06bA72D77F8E</t>
  </si>
  <si>
    <t>Golden, Velazquez and Rasmussen</t>
  </si>
  <si>
    <t>+1-152-613-0981x4415</t>
  </si>
  <si>
    <t>laura46@hahn.com</t>
  </si>
  <si>
    <t>C17E6eD3beCFb7B</t>
  </si>
  <si>
    <t>Parker, Curtis and Dean</t>
  </si>
  <si>
    <t>North Jermaineburgh</t>
  </si>
  <si>
    <t>fred86@dickson.com</t>
  </si>
  <si>
    <t>f80b25aeEA96Eef</t>
  </si>
  <si>
    <t>Graves-Luna</t>
  </si>
  <si>
    <t>Rosechester</t>
  </si>
  <si>
    <t>(741)987-0097x4137</t>
  </si>
  <si>
    <t>elainefrench@krause-coleman.com</t>
  </si>
  <si>
    <t>1Af31f586bDee6e</t>
  </si>
  <si>
    <t>Jenkins-Krueger</t>
  </si>
  <si>
    <t>(296)057-1963x83349</t>
  </si>
  <si>
    <t>gailwinters@nash-page.com</t>
  </si>
  <si>
    <t>bCA1a4fAe7dE8E8</t>
  </si>
  <si>
    <t>Ochoa-Vaughan</t>
  </si>
  <si>
    <t>South Heidi</t>
  </si>
  <si>
    <t>+1-383-484-8071x757</t>
  </si>
  <si>
    <t>comptonmark@sparks.com</t>
  </si>
  <si>
    <t>Ab93Fe8bbfc84cb</t>
  </si>
  <si>
    <t>+1-775-300-0727x640</t>
  </si>
  <si>
    <t>meredithcurtis@mcgee.com</t>
  </si>
  <si>
    <t>fd53b6BeE5f9f1c</t>
  </si>
  <si>
    <t>Lara-Morrison</t>
  </si>
  <si>
    <t>Tommyhaven</t>
  </si>
  <si>
    <t>+1-833-617-4502x44612</t>
  </si>
  <si>
    <t>wwalter@dunlap-travis.com</t>
  </si>
  <si>
    <t>3FcD12a1Ede65ca</t>
  </si>
  <si>
    <t>527.828.5597x8246</t>
  </si>
  <si>
    <t>mcintoshcolton@morton.com</t>
  </si>
  <si>
    <t>88F34dAfaAf9C13</t>
  </si>
  <si>
    <t>Potts, Juarez and Gaines</t>
  </si>
  <si>
    <t>Nancyburgh</t>
  </si>
  <si>
    <t>284.082.9099</t>
  </si>
  <si>
    <t>rosalesjoy@orozco.com</t>
  </si>
  <si>
    <t>ba6023F7Ae638c5</t>
  </si>
  <si>
    <t>Irwin LLC</t>
  </si>
  <si>
    <t>Francestown</t>
  </si>
  <si>
    <t>156-040-2286</t>
  </si>
  <si>
    <t>mercedes87@brady.com</t>
  </si>
  <si>
    <t>2f652B15e2A44f3</t>
  </si>
  <si>
    <t>Vega Group</t>
  </si>
  <si>
    <t>Cranestad</t>
  </si>
  <si>
    <t>+1-301-704-9924x3535</t>
  </si>
  <si>
    <t>brucecox@pineda.biz</t>
  </si>
  <si>
    <t>D01bDfB4Ff9bf8A</t>
  </si>
  <si>
    <t>Woodward-Miles</t>
  </si>
  <si>
    <t>Lake Christy</t>
  </si>
  <si>
    <t>101.095.6861x568</t>
  </si>
  <si>
    <t>barry65@barron.com</t>
  </si>
  <si>
    <t>C41fA3DaEfaD0e7</t>
  </si>
  <si>
    <t>Wilkerson-Grimes</t>
  </si>
  <si>
    <t>Whitneyberg</t>
  </si>
  <si>
    <t>460.478.0711</t>
  </si>
  <si>
    <t>zarias@coffey-gay.info</t>
  </si>
  <si>
    <t>6cAD6F92A7446EC</t>
  </si>
  <si>
    <t>Baldwin-Huang</t>
  </si>
  <si>
    <t>Collierfort</t>
  </si>
  <si>
    <t>rubenwhitaker@lopez-simmons.org</t>
  </si>
  <si>
    <t>bA6A39e0500a3B5</t>
  </si>
  <si>
    <t>Casey LLC</t>
  </si>
  <si>
    <t>Lake Alice</t>
  </si>
  <si>
    <t>(454)151-2427</t>
  </si>
  <si>
    <t>uoconnell@cross-potts.com</t>
  </si>
  <si>
    <t>B8BDcFd3B81A00c</t>
  </si>
  <si>
    <t>Kline-Barrera</t>
  </si>
  <si>
    <t>North Shaunton</t>
  </si>
  <si>
    <t>001-033-274-1298x228</t>
  </si>
  <si>
    <t>gabriela40@rush-mcdonald.info</t>
  </si>
  <si>
    <t>aB8C98f6Bbc5B0F</t>
  </si>
  <si>
    <t>Turner, Baldwin and Robles</t>
  </si>
  <si>
    <t>Millshaven</t>
  </si>
  <si>
    <t>(847)040-9285x956</t>
  </si>
  <si>
    <t>xkidd@acevedo.biz</t>
  </si>
  <si>
    <t>e98652AD9E24eaD</t>
  </si>
  <si>
    <t>Hodge, Carson and Valdez</t>
  </si>
  <si>
    <t>Omarchester</t>
  </si>
  <si>
    <t>(918)168-6010x53414</t>
  </si>
  <si>
    <t>kiddmelvin@mayo.org</t>
  </si>
  <si>
    <t>6Aa2fe3Fd6Bc75c</t>
  </si>
  <si>
    <t>Murillo, Steele and Robinson</t>
  </si>
  <si>
    <t>655.185.4098x1006</t>
  </si>
  <si>
    <t>spencekerri@rose.com</t>
  </si>
  <si>
    <t>5F7e7AD0BfC6Ca7</t>
  </si>
  <si>
    <t>Sosa PLC</t>
  </si>
  <si>
    <t>836.171.4976x6736</t>
  </si>
  <si>
    <t>jade42@white.net</t>
  </si>
  <si>
    <t>184B4a0668F956f</t>
  </si>
  <si>
    <t>Chandler LLC</t>
  </si>
  <si>
    <t>New Kaitlyn</t>
  </si>
  <si>
    <t>001-842-481-6530</t>
  </si>
  <si>
    <t>noblepeggy@edwards.com</t>
  </si>
  <si>
    <t>22bd51D7797afEa</t>
  </si>
  <si>
    <t>Lamb, Ortiz and Frye</t>
  </si>
  <si>
    <t>Lake Dustinfort</t>
  </si>
  <si>
    <t>218.617.3163x068</t>
  </si>
  <si>
    <t>sueestes@miller.net</t>
  </si>
  <si>
    <t>65A708CD553C312</t>
  </si>
  <si>
    <t>Tyler-Nolan</t>
  </si>
  <si>
    <t>Wagnerport</t>
  </si>
  <si>
    <t>001-941-319-3467x52638</t>
  </si>
  <si>
    <t>holtlarry@griffith.com</t>
  </si>
  <si>
    <t>efe3aE26B2bA6eA</t>
  </si>
  <si>
    <t>Fowler, Ward and Olson</t>
  </si>
  <si>
    <t>553.929.3938x45800</t>
  </si>
  <si>
    <t>suzanne24@powers.info</t>
  </si>
  <si>
    <t>ca099Cc5c260314</t>
  </si>
  <si>
    <t>Rich Inc</t>
  </si>
  <si>
    <t>Port Leroy</t>
  </si>
  <si>
    <t>001-837-217-5540x91525</t>
  </si>
  <si>
    <t>cassidyfinley@buchanan.com</t>
  </si>
  <si>
    <t>b9bBeAeeab8d9F1</t>
  </si>
  <si>
    <t>Love, Simpson and Le</t>
  </si>
  <si>
    <t>(070)527-7533</t>
  </si>
  <si>
    <t>lindsay06@ho-quinn.com</t>
  </si>
  <si>
    <t>b77AcEcdC7AfCEB</t>
  </si>
  <si>
    <t>Bridgettown</t>
  </si>
  <si>
    <t>804-544-7885x59713</t>
  </si>
  <si>
    <t>audrey30@herman-howard.com</t>
  </si>
  <si>
    <t>9CcaEF4adc094f1</t>
  </si>
  <si>
    <t>Bennett-Simmons</t>
  </si>
  <si>
    <t>New Ivan</t>
  </si>
  <si>
    <t>001-042-339-0660x39765</t>
  </si>
  <si>
    <t>alejandra30@jefferson-hester.com</t>
  </si>
  <si>
    <t>e63BFCd5ae7B40c</t>
  </si>
  <si>
    <t>King-Merritt</t>
  </si>
  <si>
    <t>350.633.1609x415</t>
  </si>
  <si>
    <t>cristinawelch@ferguson.com</t>
  </si>
  <si>
    <t>f40407457D6ae00</t>
  </si>
  <si>
    <t>Harrell, Lambert and Sexton</t>
  </si>
  <si>
    <t>Jamieton</t>
  </si>
  <si>
    <t>(713)788-4612x78976</t>
  </si>
  <si>
    <t>franklin06@everett.com</t>
  </si>
  <si>
    <t>789edA5aD33dbF5</t>
  </si>
  <si>
    <t>Mcmillan, Ponce and Atkins</t>
  </si>
  <si>
    <t>Bishopberg</t>
  </si>
  <si>
    <t>596.815.7422</t>
  </si>
  <si>
    <t>dholloway@conrad.com</t>
  </si>
  <si>
    <t>F2fBfDa9a7B1F99</t>
  </si>
  <si>
    <t>Dickersonville</t>
  </si>
  <si>
    <t>001-281-761-7802x7257</t>
  </si>
  <si>
    <t>vaughnariana@spears.org</t>
  </si>
  <si>
    <t>C7d62d770F2a6f1</t>
  </si>
  <si>
    <t>Watts-Delacruz</t>
  </si>
  <si>
    <t>Cherrytown</t>
  </si>
  <si>
    <t>+1-253-693-7127x563</t>
  </si>
  <si>
    <t>vayers@santiago.com</t>
  </si>
  <si>
    <t>AaBc6aC3f7ebdF8</t>
  </si>
  <si>
    <t>Norris-Burnett</t>
  </si>
  <si>
    <t>689-696-7597x29786</t>
  </si>
  <si>
    <t>frederickfrank@arias.com</t>
  </si>
  <si>
    <t>febb2c72a59Bd7a</t>
  </si>
  <si>
    <t>Aguirre and Sons</t>
  </si>
  <si>
    <t>North Derrick</t>
  </si>
  <si>
    <t>+1-913-916-8483x63840</t>
  </si>
  <si>
    <t>nicolas59@gillespie.com</t>
  </si>
  <si>
    <t>AcbfEB5c35e8AE2</t>
  </si>
  <si>
    <t>Ward-Horne</t>
  </si>
  <si>
    <t>North Makaylaside</t>
  </si>
  <si>
    <t>+1-251-874-4055x390</t>
  </si>
  <si>
    <t>karl75@burgess.com</t>
  </si>
  <si>
    <t>c7887Dc6dCaB2B0</t>
  </si>
  <si>
    <t>Cooke and Sons</t>
  </si>
  <si>
    <t>Lisaton</t>
  </si>
  <si>
    <t>001-983-685-8519</t>
  </si>
  <si>
    <t>chelseycrosby@day.com</t>
  </si>
  <si>
    <t>ECAF2Ac278Ca628</t>
  </si>
  <si>
    <t>Alexander-Mcfarland</t>
  </si>
  <si>
    <t>Flemingbury</t>
  </si>
  <si>
    <t>001-486-897-7321</t>
  </si>
  <si>
    <t>rdennis@huff.com</t>
  </si>
  <si>
    <t>fDe3575BF7f4ad3</t>
  </si>
  <si>
    <t>Klein, Scott and Mcintyre</t>
  </si>
  <si>
    <t>Chrischester</t>
  </si>
  <si>
    <t>599.138.4408x557</t>
  </si>
  <si>
    <t>charlesmoore@lowe.com</t>
  </si>
  <si>
    <t>5EFAb4452Fd8BC3</t>
  </si>
  <si>
    <t>Kirk, Krueger and Klein</t>
  </si>
  <si>
    <t>South Rileyton</t>
  </si>
  <si>
    <t>626-458-2002x77491</t>
  </si>
  <si>
    <t>stouttristan@steele.com</t>
  </si>
  <si>
    <t>DA42554Deb61761</t>
  </si>
  <si>
    <t>East Sueville</t>
  </si>
  <si>
    <t>julia20@michael.com</t>
  </si>
  <si>
    <t>bb074d5D2F172c2</t>
  </si>
  <si>
    <t>West Melissashire</t>
  </si>
  <si>
    <t>319.567.8411</t>
  </si>
  <si>
    <t>nashjoseph@gray.com</t>
  </si>
  <si>
    <t>dE5f3e1D10dB80b</t>
  </si>
  <si>
    <t>Huffburgh</t>
  </si>
  <si>
    <t>erojas@meyers-savage.com</t>
  </si>
  <si>
    <t>Dc49fE6d1f94595</t>
  </si>
  <si>
    <t>Jefferson-Rogers</t>
  </si>
  <si>
    <t>023.534.3741</t>
  </si>
  <si>
    <t>teresagross@cooley.com</t>
  </si>
  <si>
    <t>Ba8AC9FEE6c53BF</t>
  </si>
  <si>
    <t>reeddean@watkins-chandler.biz</t>
  </si>
  <si>
    <t>De59a4e972EABff</t>
  </si>
  <si>
    <t>Wolf-Crosby</t>
  </si>
  <si>
    <t>Reyesborough</t>
  </si>
  <si>
    <t>(457)713-6670</t>
  </si>
  <si>
    <t>hensonmckenzie@wood-espinoza.com</t>
  </si>
  <si>
    <t>Bd7EdABBb34a06B</t>
  </si>
  <si>
    <t>Evans, Kent and Zamora</t>
  </si>
  <si>
    <t>(070)416-5168x8081</t>
  </si>
  <si>
    <t>catherine40@wolf.com</t>
  </si>
  <si>
    <t>997d3046BEec43D</t>
  </si>
  <si>
    <t>Nielsen, Foster and Decker</t>
  </si>
  <si>
    <t>West Dominique</t>
  </si>
  <si>
    <t>001-720-992-9009x63385</t>
  </si>
  <si>
    <t>ipruitt@faulkner.net</t>
  </si>
  <si>
    <t>9cd1937E01cFEcc</t>
  </si>
  <si>
    <t>Best and Sons</t>
  </si>
  <si>
    <t>West Joelburgh</t>
  </si>
  <si>
    <t>001-808-067-2215x18434</t>
  </si>
  <si>
    <t>tamiayers@hanson.com</t>
  </si>
  <si>
    <t>FeBfD661afdf9B0</t>
  </si>
  <si>
    <t>Berger, Cooley and Lawson</t>
  </si>
  <si>
    <t>yesenianolan@patrick.net</t>
  </si>
  <si>
    <t>1adECd8c5B45eD5</t>
  </si>
  <si>
    <t>Rose-Esparza</t>
  </si>
  <si>
    <t>East Lydiahaven</t>
  </si>
  <si>
    <t>181-107-0798x19738</t>
  </si>
  <si>
    <t>caseybowman@liu.com</t>
  </si>
  <si>
    <t>4Fcdbe4Bd1aeeff</t>
  </si>
  <si>
    <t>Harris-Weiss</t>
  </si>
  <si>
    <t>North Jakefort</t>
  </si>
  <si>
    <t>716-876-7150x172</t>
  </si>
  <si>
    <t>flin@benson-petersen.com</t>
  </si>
  <si>
    <t>BF665813bFAcaCF</t>
  </si>
  <si>
    <t>Colon LLC</t>
  </si>
  <si>
    <t>(346)956-2384x4523</t>
  </si>
  <si>
    <t>henrywhitney@burnett.com</t>
  </si>
  <si>
    <t>af7Dd31c80DF67b</t>
  </si>
  <si>
    <t>Flynn, Bishop and Hardy</t>
  </si>
  <si>
    <t>East Lawrenceview</t>
  </si>
  <si>
    <t>611-345-4805</t>
  </si>
  <si>
    <t>briannaconrad@smith.org</t>
  </si>
  <si>
    <t>48fb71ca5dcfe71</t>
  </si>
  <si>
    <t>Owens and Sons</t>
  </si>
  <si>
    <t>Lake Christiestad</t>
  </si>
  <si>
    <t>(876)654-4938</t>
  </si>
  <si>
    <t>apham@spence-odom.org</t>
  </si>
  <si>
    <t>D6F0E4D1DcBc9e0</t>
  </si>
  <si>
    <t>Gould-Cooley</t>
  </si>
  <si>
    <t>Gabrielland</t>
  </si>
  <si>
    <t>scisneros@french-stanley.com</t>
  </si>
  <si>
    <t>084BB316CCB63fE</t>
  </si>
  <si>
    <t>Petersen, Sparks and Carter</t>
  </si>
  <si>
    <t>Lake Parkermouth</t>
  </si>
  <si>
    <t>kaisergreg@abbott-fox.com</t>
  </si>
  <si>
    <t>f10E51c5F0A7dE1</t>
  </si>
  <si>
    <t>Mikeport</t>
  </si>
  <si>
    <t>467-015-5746x018</t>
  </si>
  <si>
    <t>lmoran@bailey-hines.com</t>
  </si>
  <si>
    <t>A6052ca9d7f2ab4</t>
  </si>
  <si>
    <t>Lang PLC</t>
  </si>
  <si>
    <t>Lake Rachaelchester</t>
  </si>
  <si>
    <t>(555)974-2494</t>
  </si>
  <si>
    <t>hayesnichole@garcia.com</t>
  </si>
  <si>
    <t>0AdA23e478AfDcd</t>
  </si>
  <si>
    <t>Meadows-Vang</t>
  </si>
  <si>
    <t>Maddoxmouth</t>
  </si>
  <si>
    <t>001-079-510-0280x8988</t>
  </si>
  <si>
    <t>serranoterri@lawson.info</t>
  </si>
  <si>
    <t>daEFd10fa657afb</t>
  </si>
  <si>
    <t>Marissastad</t>
  </si>
  <si>
    <t>024.878.7226</t>
  </si>
  <si>
    <t>jsantana@downs.com</t>
  </si>
  <si>
    <t>2bDD58D1f444eCb</t>
  </si>
  <si>
    <t>Jones Group</t>
  </si>
  <si>
    <t>Laneburgh</t>
  </si>
  <si>
    <t>491.374.9325x63663</t>
  </si>
  <si>
    <t>kaylalambert@roberson.com</t>
  </si>
  <si>
    <t>20DDAe8acC17dcF</t>
  </si>
  <si>
    <t>Escobarbury</t>
  </si>
  <si>
    <t>685-717-6205</t>
  </si>
  <si>
    <t>moniquegibson@maldonado.org</t>
  </si>
  <si>
    <t>40977bCDb9d201B</t>
  </si>
  <si>
    <t>Larson, Mccarthy and Johnson</t>
  </si>
  <si>
    <t>994-503-5074</t>
  </si>
  <si>
    <t>qrodgers@peterson.com</t>
  </si>
  <si>
    <t>b0A0e04fFcaEdbc</t>
  </si>
  <si>
    <t>Mora-Haley</t>
  </si>
  <si>
    <t>001-081-784-7107x67946</t>
  </si>
  <si>
    <t>josborne@huffman.com</t>
  </si>
  <si>
    <t>a4Db0819915e5ff</t>
  </si>
  <si>
    <t>Mack, Benitez and Hatfield</t>
  </si>
  <si>
    <t>Port Jodi</t>
  </si>
  <si>
    <t>gonzalesbrenda@morgan.com</t>
  </si>
  <si>
    <t>e9E9c663c3A4Bd0</t>
  </si>
  <si>
    <t>Morrison-Greer</t>
  </si>
  <si>
    <t>Lynchport</t>
  </si>
  <si>
    <t>001-808-833-5813x01113</t>
  </si>
  <si>
    <t>uboone@lloyd.com</t>
  </si>
  <si>
    <t>AAE28ef5F5a74dE</t>
  </si>
  <si>
    <t>001-809-463-5508x4269</t>
  </si>
  <si>
    <t>ebryant@rivera-oconnor.com</t>
  </si>
  <si>
    <t>4EB81b6beCd4e1B</t>
  </si>
  <si>
    <t>North Nicholasport</t>
  </si>
  <si>
    <t>320-700-8829</t>
  </si>
  <si>
    <t>mikaylamarsh@mcpherson.com</t>
  </si>
  <si>
    <t>D5B5aEfaDeE5AAf</t>
  </si>
  <si>
    <t>Karlafort</t>
  </si>
  <si>
    <t>938-134-7845</t>
  </si>
  <si>
    <t>franciscohebert@riddle.info</t>
  </si>
  <si>
    <t>3e751A7A3D70A2b</t>
  </si>
  <si>
    <t>Rivers-Moyer</t>
  </si>
  <si>
    <t>hlloyd@saunders.com</t>
  </si>
  <si>
    <t>eB0E21A7A8cebD5</t>
  </si>
  <si>
    <t>Yu and Sons</t>
  </si>
  <si>
    <t>North Darlenestad</t>
  </si>
  <si>
    <t>001-346-353-0717x8860</t>
  </si>
  <si>
    <t>hortonfelicia@mcneil-bautista.com</t>
  </si>
  <si>
    <t>DfEcb07E5Eef1eC</t>
  </si>
  <si>
    <t>Cooley Inc</t>
  </si>
  <si>
    <t>East Jeremiah</t>
  </si>
  <si>
    <t>126.707.5199x465</t>
  </si>
  <si>
    <t>callahanvanessa@garner-daniel.biz</t>
  </si>
  <si>
    <t>E5442BDcf0d79cF</t>
  </si>
  <si>
    <t>Zhang, Garrison and Tanner</t>
  </si>
  <si>
    <t>darrylbradley@wyatt-norton.net</t>
  </si>
  <si>
    <t>976bcA589A63bdf</t>
  </si>
  <si>
    <t>Maldonado and Sons</t>
  </si>
  <si>
    <t>Dustinhaven</t>
  </si>
  <si>
    <t>984-493-9956x536</t>
  </si>
  <si>
    <t>marksshaun@castro.com</t>
  </si>
  <si>
    <t>BFB815F033c30EF</t>
  </si>
  <si>
    <t>Andrade Inc</t>
  </si>
  <si>
    <t>North Nicole</t>
  </si>
  <si>
    <t>703-896-3803x08908</t>
  </si>
  <si>
    <t>kelleysummer@woods.info</t>
  </si>
  <si>
    <t>2a4D9f7a08CF79B</t>
  </si>
  <si>
    <t>Meyers-Bird</t>
  </si>
  <si>
    <t>Vangport</t>
  </si>
  <si>
    <t>728-216-6560x23159</t>
  </si>
  <si>
    <t>petersenevelyn@barker.net</t>
  </si>
  <si>
    <t>eE2Aabc87C2A44c</t>
  </si>
  <si>
    <t>Vincent-Duran</t>
  </si>
  <si>
    <t>Serranoshire</t>
  </si>
  <si>
    <t>194-833-8311x738</t>
  </si>
  <si>
    <t>sarah23@frederick.com</t>
  </si>
  <si>
    <t>01edC7DffC4d6cE</t>
  </si>
  <si>
    <t>Pattersonside</t>
  </si>
  <si>
    <t>978-437-2464</t>
  </si>
  <si>
    <t>jacksonruiz@barnett.com</t>
  </si>
  <si>
    <t>6DdAb10f0BFfa89</t>
  </si>
  <si>
    <t>Cooke, Davies and Cabrera</t>
  </si>
  <si>
    <t>New Samanthaborough</t>
  </si>
  <si>
    <t>lrobinson@nolan-odonnell.com</t>
  </si>
  <si>
    <t>B9Df6c1dB8531dc</t>
  </si>
  <si>
    <t>Cooke, Ross and Holt</t>
  </si>
  <si>
    <t>Lake Kathrynstad</t>
  </si>
  <si>
    <t>+1-294-490-8506x24576</t>
  </si>
  <si>
    <t>woodardkylie@mack-kline.com</t>
  </si>
  <si>
    <t>FBDdc4dc9f2dDe3</t>
  </si>
  <si>
    <t>Wise, Mora and Phelps</t>
  </si>
  <si>
    <t>Gabriellaton</t>
  </si>
  <si>
    <t>001-745-870-2204</t>
  </si>
  <si>
    <t>matthew59@mcguire-ross.com</t>
  </si>
  <si>
    <t>c7Ec9BD73e62deB</t>
  </si>
  <si>
    <t>Rosario-Barajas</t>
  </si>
  <si>
    <t>Salinasfort</t>
  </si>
  <si>
    <t>lawrencehowe@york.com</t>
  </si>
  <si>
    <t>cc9CAFA72Bcb2d3</t>
  </si>
  <si>
    <t>Sims-Schneider</t>
  </si>
  <si>
    <t>South Paigeport</t>
  </si>
  <si>
    <t>ebass@foster.net</t>
  </si>
  <si>
    <t>AAf49FcB8DD5FF7</t>
  </si>
  <si>
    <t>South Calvin</t>
  </si>
  <si>
    <t>(143)609-4524x13535</t>
  </si>
  <si>
    <t>velazquezglenda@mahoney.com</t>
  </si>
  <si>
    <t>CbBa29a3331f6FA</t>
  </si>
  <si>
    <t>Erickson, Richard and Hughes</t>
  </si>
  <si>
    <t>413.972.1346</t>
  </si>
  <si>
    <t>udavies@gallegos.biz</t>
  </si>
  <si>
    <t>6fA35a6AC521fA4</t>
  </si>
  <si>
    <t>001-130-468-9523x0039</t>
  </si>
  <si>
    <t>emilydougherty@knox.com</t>
  </si>
  <si>
    <t>2608baDBDaa8D3A</t>
  </si>
  <si>
    <t>Mays-Henson</t>
  </si>
  <si>
    <t>Lake Catherinemouth</t>
  </si>
  <si>
    <t>(791)053-3577x286</t>
  </si>
  <si>
    <t>pachecobrent@house.com</t>
  </si>
  <si>
    <t>6dc7EFb1dAe7FFe</t>
  </si>
  <si>
    <t>Morales and Sons</t>
  </si>
  <si>
    <t>New Beth</t>
  </si>
  <si>
    <t>001-915-276-9165x3636</t>
  </si>
  <si>
    <t>hinesgwendolyn@combs.org</t>
  </si>
  <si>
    <t>1Ab8F1e061B6A5c</t>
  </si>
  <si>
    <t>Washington Group</t>
  </si>
  <si>
    <t>106-077-1924x46701</t>
  </si>
  <si>
    <t>claire16@ball.com</t>
  </si>
  <si>
    <t>2B8d0D2Db105dbd</t>
  </si>
  <si>
    <t>Hooper Ltd</t>
  </si>
  <si>
    <t>West Ricky</t>
  </si>
  <si>
    <t>001-130-916-2137x54270</t>
  </si>
  <si>
    <t>kcarney@patrick-mcgrath.com</t>
  </si>
  <si>
    <t>A8D2b81F97dE3c8</t>
  </si>
  <si>
    <t>Atkins Group</t>
  </si>
  <si>
    <t>North Lee</t>
  </si>
  <si>
    <t>266-191-9457x900</t>
  </si>
  <si>
    <t>eileen61@callahan.com</t>
  </si>
  <si>
    <t>EaD5472E5B3ffd8</t>
  </si>
  <si>
    <t>Pierce-Greene</t>
  </si>
  <si>
    <t>Kathleenchester</t>
  </si>
  <si>
    <t>637.554.5988</t>
  </si>
  <si>
    <t>schmidtbryce@lang.com</t>
  </si>
  <si>
    <t>9205EEf516cB8Cb</t>
  </si>
  <si>
    <t>Willis-Frye</t>
  </si>
  <si>
    <t>Fischerfort</t>
  </si>
  <si>
    <t>+1-645-599-9063x0146</t>
  </si>
  <si>
    <t>vblevins@washington-weaver.net</t>
  </si>
  <si>
    <t>dD4be1A5bef3FA2</t>
  </si>
  <si>
    <t>Webster-Schaefer</t>
  </si>
  <si>
    <t>215-788-0180x4567</t>
  </si>
  <si>
    <t>ernestluna@hays-ford.com</t>
  </si>
  <si>
    <t>Aca0c2e237942ea</t>
  </si>
  <si>
    <t>Herring, Barton and Odom</t>
  </si>
  <si>
    <t>Port Clarence</t>
  </si>
  <si>
    <t>001-847-073-8680x7398</t>
  </si>
  <si>
    <t>osbornebarbara@conley.com</t>
  </si>
  <si>
    <t>9762C74F632f5fB</t>
  </si>
  <si>
    <t>West Sheliabury</t>
  </si>
  <si>
    <t>claudiaesparza@berry-bruce.biz</t>
  </si>
  <si>
    <t>309E4a099951Da1</t>
  </si>
  <si>
    <t>North Sheenatown</t>
  </si>
  <si>
    <t>636.135.0525</t>
  </si>
  <si>
    <t>glenda32@gamble.com</t>
  </si>
  <si>
    <t>AF1d84BDD5eD29A</t>
  </si>
  <si>
    <t>Robles, Hodge and Morgan</t>
  </si>
  <si>
    <t>Deniseside</t>
  </si>
  <si>
    <t>624-760-7794x2672</t>
  </si>
  <si>
    <t>vmaxwell@hooper.com</t>
  </si>
  <si>
    <t>315fBcC0f3E2cEC</t>
  </si>
  <si>
    <t>Dean-Mckinney</t>
  </si>
  <si>
    <t>001-622-711-6942x6028</t>
  </si>
  <si>
    <t>jackie41@molina.com</t>
  </si>
  <si>
    <t>6F5Fff931dbC1b0</t>
  </si>
  <si>
    <t>Wilcox, Strickland and Zimmerman</t>
  </si>
  <si>
    <t>West Kristaville</t>
  </si>
  <si>
    <t>718.736.7449</t>
  </si>
  <si>
    <t>claudia76@navarro.org</t>
  </si>
  <si>
    <t>fdf04eb1b5E9Cdd</t>
  </si>
  <si>
    <t>Omartown</t>
  </si>
  <si>
    <t>kristydelacruz@mcdonald-landry.com</t>
  </si>
  <si>
    <t>eF28AcC4D6d40C2</t>
  </si>
  <si>
    <t>Cortez, Shepherd and Love</t>
  </si>
  <si>
    <t>Chloefort</t>
  </si>
  <si>
    <t>129.629.4288x1670</t>
  </si>
  <si>
    <t>melaniesanchez@walton.com</t>
  </si>
  <si>
    <t>81165e375D5bc7A</t>
  </si>
  <si>
    <t>Munoz, Barajas and Holmes</t>
  </si>
  <si>
    <t>East Frederick</t>
  </si>
  <si>
    <t>001-649-107-1356x10119</t>
  </si>
  <si>
    <t>xbradford@santos.com</t>
  </si>
  <si>
    <t>D0DcEd7DeeE5af1</t>
  </si>
  <si>
    <t>Cherry LLC</t>
  </si>
  <si>
    <t>075-195-2246</t>
  </si>
  <si>
    <t>smorris@cline.com</t>
  </si>
  <si>
    <t>6C46A6bdd0dedfE</t>
  </si>
  <si>
    <t>Wang-Cochran</t>
  </si>
  <si>
    <t>Haileybury</t>
  </si>
  <si>
    <t>(065)231-8902</t>
  </si>
  <si>
    <t>clinton57@gallegos-franklin.biz</t>
  </si>
  <si>
    <t>cbDc0a5e5a7e069</t>
  </si>
  <si>
    <t>Pitts-Randolph</t>
  </si>
  <si>
    <t>Port Walterport</t>
  </si>
  <si>
    <t>(709)383-8932x1960</t>
  </si>
  <si>
    <t>owu@stokes.com</t>
  </si>
  <si>
    <t>81EFBdAddBEb368</t>
  </si>
  <si>
    <t>Garrett-Hines</t>
  </si>
  <si>
    <t>North Brady</t>
  </si>
  <si>
    <t>163-319-5885x351</t>
  </si>
  <si>
    <t>umarks@schaefer.com</t>
  </si>
  <si>
    <t>bdD2493AEFCBEFB</t>
  </si>
  <si>
    <t>Ingram Ltd</t>
  </si>
  <si>
    <t>001-667-086-9163x902</t>
  </si>
  <si>
    <t>suarezdean@lane-decker.info</t>
  </si>
  <si>
    <t>00Aaa40cBde50f6</t>
  </si>
  <si>
    <t>Webb-Vazquez</t>
  </si>
  <si>
    <t>Gatesborough</t>
  </si>
  <si>
    <t>ehutchinson@berger-howe.info</t>
  </si>
  <si>
    <t>F08D0610937E87c</t>
  </si>
  <si>
    <t>Carson-Glass</t>
  </si>
  <si>
    <t>Elizabethside</t>
  </si>
  <si>
    <t>curtisjones@bush.biz</t>
  </si>
  <si>
    <t>d877afa38D1cA9b</t>
  </si>
  <si>
    <t>Greer Ltd</t>
  </si>
  <si>
    <t>Kaitlynview</t>
  </si>
  <si>
    <t>+1-677-772-5531x44267</t>
  </si>
  <si>
    <t>jennifer87@ware-le.org</t>
  </si>
  <si>
    <t>b5F7F232df6C9fE</t>
  </si>
  <si>
    <t>Mahoney-Shannon</t>
  </si>
  <si>
    <t>Mataland</t>
  </si>
  <si>
    <t>531.212.5390</t>
  </si>
  <si>
    <t>banderson@miles.info</t>
  </si>
  <si>
    <t>DBD3Bc5ceEbc63f</t>
  </si>
  <si>
    <t>Port Moniquemouth</t>
  </si>
  <si>
    <t>363.922.7514x111</t>
  </si>
  <si>
    <t>hhouse@fields.com</t>
  </si>
  <si>
    <t>7bA78B5EBb63F8e</t>
  </si>
  <si>
    <t>Kelley-Simpson</t>
  </si>
  <si>
    <t>Mendozaborough</t>
  </si>
  <si>
    <t>sloanhayley@huffman.org</t>
  </si>
  <si>
    <t>Fa0CeBEac3d3Adb</t>
  </si>
  <si>
    <t>Lane Group</t>
  </si>
  <si>
    <t>Evanland</t>
  </si>
  <si>
    <t>(326)945-3917x71218</t>
  </si>
  <si>
    <t>stephencohen@murphy.biz</t>
  </si>
  <si>
    <t>ACECB6Da345A24e</t>
  </si>
  <si>
    <t>Gregory, Webb and Golden</t>
  </si>
  <si>
    <t>New Dalebury</t>
  </si>
  <si>
    <t>001-129-554-4051x45663</t>
  </si>
  <si>
    <t>acevedodrew@lynn.com</t>
  </si>
  <si>
    <t>A8dFDe0bA4BbaB4</t>
  </si>
  <si>
    <t>Buckley-Spencer</t>
  </si>
  <si>
    <t>552-192-5521x179</t>
  </si>
  <si>
    <t>reeseanthony@hickman.com</t>
  </si>
  <si>
    <t>D108CbA57cCa4Fb</t>
  </si>
  <si>
    <t>Melaniemouth</t>
  </si>
  <si>
    <t>001-179-555-6391x413</t>
  </si>
  <si>
    <t>katiemercer@mcintosh.com</t>
  </si>
  <si>
    <t>cBD80cA3CCCd321</t>
  </si>
  <si>
    <t>Holder-Rocha</t>
  </si>
  <si>
    <t>North Brentburgh</t>
  </si>
  <si>
    <t>(808)559-7538x28436</t>
  </si>
  <si>
    <t>eileen49@harmon.com</t>
  </si>
  <si>
    <t>2d2E8e0fE60Cd74</t>
  </si>
  <si>
    <t>Fletcher LLC</t>
  </si>
  <si>
    <t>Garnerfurt</t>
  </si>
  <si>
    <t>+1-528-620-6362x4202</t>
  </si>
  <si>
    <t>erik33@wilson.info</t>
  </si>
  <si>
    <t>1FeFCc451dbbe0A</t>
  </si>
  <si>
    <t>Velazquez, Mccarty and Rowland</t>
  </si>
  <si>
    <t>Pollardborough</t>
  </si>
  <si>
    <t>(158)651-1214x0595</t>
  </si>
  <si>
    <t>darrylmarks@hall.biz</t>
  </si>
  <si>
    <t>0EEC67EE5de9DcA</t>
  </si>
  <si>
    <t>Thornton, Schultz and Esparza</t>
  </si>
  <si>
    <t>499-111-8087x211</t>
  </si>
  <si>
    <t>hollowayluke@craig-haley.com</t>
  </si>
  <si>
    <t>045CB24f1E7b657</t>
  </si>
  <si>
    <t>Mccann, Leach and Winters</t>
  </si>
  <si>
    <t>Port Bernardchester</t>
  </si>
  <si>
    <t>149-807-1413</t>
  </si>
  <si>
    <t>maysshari@murray.biz</t>
  </si>
  <si>
    <t>EF78b8Cb47a0D7f</t>
  </si>
  <si>
    <t>Morse-Dorsey</t>
  </si>
  <si>
    <t>067.174.1997x6490</t>
  </si>
  <si>
    <t>hesterkim@sanders.com</t>
  </si>
  <si>
    <t>3F9d596ecEEc90f</t>
  </si>
  <si>
    <t>Thompson, Boyle and Donovan</t>
  </si>
  <si>
    <t>West Andreaborough</t>
  </si>
  <si>
    <t>(057)271-2970</t>
  </si>
  <si>
    <t>nashholly@macdonald.info</t>
  </si>
  <si>
    <t>c98E6cb1BcbE2a1</t>
  </si>
  <si>
    <t>Cuevas LLC</t>
  </si>
  <si>
    <t>(256)265-7057x849</t>
  </si>
  <si>
    <t>houstonmarvin@stein.com</t>
  </si>
  <si>
    <t>761cD254af2510b</t>
  </si>
  <si>
    <t>Dominguez Ltd</t>
  </si>
  <si>
    <t>East Francismouth</t>
  </si>
  <si>
    <t>(632)233-9387x7068</t>
  </si>
  <si>
    <t>jesse17@villa.com</t>
  </si>
  <si>
    <t>BE25dE3e8CfF3D1</t>
  </si>
  <si>
    <t>Hodges-Rodriguez</t>
  </si>
  <si>
    <t>New Drew</t>
  </si>
  <si>
    <t>scott30@wilkinson.biz</t>
  </si>
  <si>
    <t>1cD7C84c8ee3196</t>
  </si>
  <si>
    <t>Osborne, Knox and Mcfarland</t>
  </si>
  <si>
    <t>Barryfurt</t>
  </si>
  <si>
    <t>001-921-567-7554x8348</t>
  </si>
  <si>
    <t>klinetony@schaefer.com</t>
  </si>
  <si>
    <t>6d7b787f2Fdcd5b</t>
  </si>
  <si>
    <t>Russo-Daniel</t>
  </si>
  <si>
    <t>Jakebury</t>
  </si>
  <si>
    <t>aduffy@weaver.org</t>
  </si>
  <si>
    <t>6fadD74c35B4028</t>
  </si>
  <si>
    <t>Everett, Baxter and Ponce</t>
  </si>
  <si>
    <t>392.421.2646</t>
  </si>
  <si>
    <t>rknox@pruitt.org</t>
  </si>
  <si>
    <t>Aa93B2ef1fdCB80</t>
  </si>
  <si>
    <t>Mullins-Olsen</t>
  </si>
  <si>
    <t>Port Tristan</t>
  </si>
  <si>
    <t>(666)360-2604x5646</t>
  </si>
  <si>
    <t>changmark@robertson.info</t>
  </si>
  <si>
    <t>442D27014152266</t>
  </si>
  <si>
    <t>Lloyd-Schmitt</t>
  </si>
  <si>
    <t>Port Angelaview</t>
  </si>
  <si>
    <t>+1-375-554-4372x616</t>
  </si>
  <si>
    <t>thomas31@trujillo-bowers.info</t>
  </si>
  <si>
    <t>a5F7DE5AFFd76BA</t>
  </si>
  <si>
    <t>Bauer-Turner</t>
  </si>
  <si>
    <t>Campbellview</t>
  </si>
  <si>
    <t>(996)633-8521x22736</t>
  </si>
  <si>
    <t>elaine07@armstrong-coffey.biz</t>
  </si>
  <si>
    <t>E1Ad698e59bf808</t>
  </si>
  <si>
    <t>Velasquez-Mccann</t>
  </si>
  <si>
    <t>Alvarezborough</t>
  </si>
  <si>
    <t>+1-111-170-3284x5497</t>
  </si>
  <si>
    <t>bradescobar@haas.biz</t>
  </si>
  <si>
    <t>C263aAa41F99fCB</t>
  </si>
  <si>
    <t>New Lydiaberg</t>
  </si>
  <si>
    <t>144.522.2867</t>
  </si>
  <si>
    <t>trevorrush@moses-blair.com</t>
  </si>
  <si>
    <t>3c2b39F1CF1b0bB</t>
  </si>
  <si>
    <t>Hess, Welch and Bender</t>
  </si>
  <si>
    <t>Coltonchester</t>
  </si>
  <si>
    <t>glenkeller@rosales.com</t>
  </si>
  <si>
    <t>cf621cD3adEDcE4</t>
  </si>
  <si>
    <t>Carson-Huang</t>
  </si>
  <si>
    <t>New Cynthiastad</t>
  </si>
  <si>
    <t>622.214.0740x72240</t>
  </si>
  <si>
    <t>millsgabriel@bird.com</t>
  </si>
  <si>
    <t>89a142DB15f63E0</t>
  </si>
  <si>
    <t>Lake Neilbury</t>
  </si>
  <si>
    <t>788-060-7606x1272</t>
  </si>
  <si>
    <t>vreynolds@alexander-taylor.com</t>
  </si>
  <si>
    <t>7FC5Bf7cF6A4AdC</t>
  </si>
  <si>
    <t>Wagner, Avila and Mcclain</t>
  </si>
  <si>
    <t>Pageland</t>
  </si>
  <si>
    <t>001-571-346-7011x25367</t>
  </si>
  <si>
    <t>randybruce@lawson-lambert.com</t>
  </si>
  <si>
    <t>3D03b3E0D5d87cd</t>
  </si>
  <si>
    <t>Port Brad</t>
  </si>
  <si>
    <t>612.651.0439</t>
  </si>
  <si>
    <t>odickerson@terrell.info</t>
  </si>
  <si>
    <t>d218F17eEaeB96F</t>
  </si>
  <si>
    <t>Schaefer-Hanna</t>
  </si>
  <si>
    <t>Port Tom</t>
  </si>
  <si>
    <t>timchan@mcgee.net</t>
  </si>
  <si>
    <t>2Fc3F4aAdecC9B7</t>
  </si>
  <si>
    <t>Shepherd-Weeks</t>
  </si>
  <si>
    <t>Port Oscarburgh</t>
  </si>
  <si>
    <t>+1-271-831-8900x71673</t>
  </si>
  <si>
    <t>villakathy@webster.info</t>
  </si>
  <si>
    <t>A5F38CfE6bff7d6</t>
  </si>
  <si>
    <t>Schultzfort</t>
  </si>
  <si>
    <t>623-086-5838x2370</t>
  </si>
  <si>
    <t>jackson81@waters-arroyo.org</t>
  </si>
  <si>
    <t>89828f745ed5994</t>
  </si>
  <si>
    <t>Ritter, Wall and Foster</t>
  </si>
  <si>
    <t>New Tannertown</t>
  </si>
  <si>
    <t>001-805-094-3617x6399</t>
  </si>
  <si>
    <t>pgregory@hinton.net</t>
  </si>
  <si>
    <t>6d098F3Eb444a09</t>
  </si>
  <si>
    <t>Norton-Bass</t>
  </si>
  <si>
    <t>New Andres</t>
  </si>
  <si>
    <t>915.992.4108x845</t>
  </si>
  <si>
    <t>wmcconnell@duke-yoder.com</t>
  </si>
  <si>
    <t>aF6BEd2c7a5ABc5</t>
  </si>
  <si>
    <t>Mcdowell Ltd</t>
  </si>
  <si>
    <t>Chadstad</t>
  </si>
  <si>
    <t>(818)786-5347</t>
  </si>
  <si>
    <t>jadkins@mata.com</t>
  </si>
  <si>
    <t>Fc7a6097AAa657F</t>
  </si>
  <si>
    <t>Hurley, Myers and Day</t>
  </si>
  <si>
    <t>Duncanmouth</t>
  </si>
  <si>
    <t>001-926-079-7907x897</t>
  </si>
  <si>
    <t>kmonroe@ellison-shepard.com</t>
  </si>
  <si>
    <t>5E6E7E28BB26dA3</t>
  </si>
  <si>
    <t>Li, Crawford and Fowler</t>
  </si>
  <si>
    <t>North Kaitlinmouth</t>
  </si>
  <si>
    <t>770.595.7580</t>
  </si>
  <si>
    <t>craighenderson@duarte-eaton.com</t>
  </si>
  <si>
    <t>41e6283b4456f0E</t>
  </si>
  <si>
    <t>Mcclain, Villanueva and Mcgrath</t>
  </si>
  <si>
    <t>Port Mandy</t>
  </si>
  <si>
    <t>665.776.9309</t>
  </si>
  <si>
    <t>eduardo87@galloway.com</t>
  </si>
  <si>
    <t>82bFf35ccaa1eca</t>
  </si>
  <si>
    <t>Browning-Crosby</t>
  </si>
  <si>
    <t>Isaacmouth</t>
  </si>
  <si>
    <t>734-926-7481x012</t>
  </si>
  <si>
    <t>dwalters@weiss.info</t>
  </si>
  <si>
    <t>4BaF8E0055792AD</t>
  </si>
  <si>
    <t>Douglas-Mata</t>
  </si>
  <si>
    <t>Collinston</t>
  </si>
  <si>
    <t>403.638.5351</t>
  </si>
  <si>
    <t>emoore@huang-hatfield.com</t>
  </si>
  <si>
    <t>5aAe67e6cEB1dC0</t>
  </si>
  <si>
    <t>Newman, Nielsen and Mcpherson</t>
  </si>
  <si>
    <t>179.770.5586x37396</t>
  </si>
  <si>
    <t>rebecca13@griffin-meyers.com</t>
  </si>
  <si>
    <t>8BdF3Efb1eED23C</t>
  </si>
  <si>
    <t>Casey Inc</t>
  </si>
  <si>
    <t>203-208-2825x185</t>
  </si>
  <si>
    <t>rodney86@petersen.net</t>
  </si>
  <si>
    <t>531dE686fFE5b7b</t>
  </si>
  <si>
    <t>Gillespie-Pittman</t>
  </si>
  <si>
    <t>New Jodyshire</t>
  </si>
  <si>
    <t>(033)208-5901</t>
  </si>
  <si>
    <t>morgan59@patrick.com</t>
  </si>
  <si>
    <t>FEaFEfC0Fab0825</t>
  </si>
  <si>
    <t>East Vickie</t>
  </si>
  <si>
    <t>293-049-6130x9998</t>
  </si>
  <si>
    <t>rfrench@weeks-sherman.com</t>
  </si>
  <si>
    <t>a75Cd6A25aB21A4</t>
  </si>
  <si>
    <t>Wise Inc</t>
  </si>
  <si>
    <t>Phyllisside</t>
  </si>
  <si>
    <t>karicasey@mccarthy-benjamin.net</t>
  </si>
  <si>
    <t>A8c6cEDd0DadbD0</t>
  </si>
  <si>
    <t>Torres, Clements and Barajas</t>
  </si>
  <si>
    <t>New Mandyhaven</t>
  </si>
  <si>
    <t>095.917.9700</t>
  </si>
  <si>
    <t>xstein@parrish-hunter.org</t>
  </si>
  <si>
    <t>33D3d27f5df4a5C</t>
  </si>
  <si>
    <t>Ellison and Sons</t>
  </si>
  <si>
    <t>Ivanmouth</t>
  </si>
  <si>
    <t>zboone@boyer.com</t>
  </si>
  <si>
    <t>2E1CdA2BBF80Adb</t>
  </si>
  <si>
    <t>Gross, Burns and Turner</t>
  </si>
  <si>
    <t>Port Elizabethport</t>
  </si>
  <si>
    <t>510.621.0207</t>
  </si>
  <si>
    <t>savagejoann@gay-costa.com</t>
  </si>
  <si>
    <t>6d3aE5AB57fFd9f</t>
  </si>
  <si>
    <t>Mcgee PLC</t>
  </si>
  <si>
    <t>Steelebury</t>
  </si>
  <si>
    <t>001-106-662-3617x55552</t>
  </si>
  <si>
    <t>abbottgwendolyn@sawyer.com</t>
  </si>
  <si>
    <t>A7734c4626ab39e</t>
  </si>
  <si>
    <t>Pierce, Dillon and Rubio</t>
  </si>
  <si>
    <t>191.482.5890x9523</t>
  </si>
  <si>
    <t>drakealexis@yang.com</t>
  </si>
  <si>
    <t>fCdECB3e0Dbc23F</t>
  </si>
  <si>
    <t>Ramsey-Gentry</t>
  </si>
  <si>
    <t>Robbinsfort</t>
  </si>
  <si>
    <t>(214)101-8043x586</t>
  </si>
  <si>
    <t>lmoyer@bentley-lucas.com</t>
  </si>
  <si>
    <t>7a11dEDAF196EaB</t>
  </si>
  <si>
    <t>Stuart, Collins and Craig</t>
  </si>
  <si>
    <t>West Courtney</t>
  </si>
  <si>
    <t>430-936-3530</t>
  </si>
  <si>
    <t>kaufmanwyatt@frey.org</t>
  </si>
  <si>
    <t>B629C7bf3BFD65f</t>
  </si>
  <si>
    <t>Owen Ltd</t>
  </si>
  <si>
    <t>744-657-5196</t>
  </si>
  <si>
    <t>zmcneil@arroyo-zamora.biz</t>
  </si>
  <si>
    <t>362c0CeF8b8ea7C</t>
  </si>
  <si>
    <t>Ingramfurt</t>
  </si>
  <si>
    <t>001-445-400-3210</t>
  </si>
  <si>
    <t>james49@fleming.net</t>
  </si>
  <si>
    <t>F059d56CBb3F4f9</t>
  </si>
  <si>
    <t>378.146.1419</t>
  </si>
  <si>
    <t>jeffreycompton@wilkerson-livingston.com</t>
  </si>
  <si>
    <t>48B4640a36A2FD1</t>
  </si>
  <si>
    <t>Evansview</t>
  </si>
  <si>
    <t>+1-081-243-1144x34701</t>
  </si>
  <si>
    <t>mcabrera@carlson.com</t>
  </si>
  <si>
    <t>b1BabAFCce090F5</t>
  </si>
  <si>
    <t>Louisburgh</t>
  </si>
  <si>
    <t>426.235.9969x94451</t>
  </si>
  <si>
    <t>alan20@willis.org</t>
  </si>
  <si>
    <t>2C4AcAaEAbc2dca</t>
  </si>
  <si>
    <t>Washington, Ritter and Raymond</t>
  </si>
  <si>
    <t>314.956.2143x624</t>
  </si>
  <si>
    <t>kentriggs@ballard.info</t>
  </si>
  <si>
    <t>Ea428fdd89f7Dd4</t>
  </si>
  <si>
    <t>Aguilar, Chaney and Douglas</t>
  </si>
  <si>
    <t>Port Brandonchester</t>
  </si>
  <si>
    <t>+1-946-184-1457x407</t>
  </si>
  <si>
    <t>phillipsshannon@cannon.com</t>
  </si>
  <si>
    <t>4Ac3A6abABFfe59</t>
  </si>
  <si>
    <t>Frank, Sosa and Khan</t>
  </si>
  <si>
    <t>834-204-3123</t>
  </si>
  <si>
    <t>hpace@yu.com</t>
  </si>
  <si>
    <t>7717b2FbFED10cA</t>
  </si>
  <si>
    <t>Reeves, Bradshaw and Dunlap</t>
  </si>
  <si>
    <t>(219)352-0895x0722</t>
  </si>
  <si>
    <t>jacksondouglas@ibarra.com</t>
  </si>
  <si>
    <t>50Ed15e26cB1D54</t>
  </si>
  <si>
    <t>Horn-Mclean</t>
  </si>
  <si>
    <t>Hollowayberg</t>
  </si>
  <si>
    <t>erica77@barron.org</t>
  </si>
  <si>
    <t>edC586deA775d9D</t>
  </si>
  <si>
    <t>West Kathleenside</t>
  </si>
  <si>
    <t>martinchloe@pitts.org</t>
  </si>
  <si>
    <t>bb006FBABEb6AD4</t>
  </si>
  <si>
    <t>Lucas Group</t>
  </si>
  <si>
    <t>Heidiland</t>
  </si>
  <si>
    <t>001-810-498-2278x8361</t>
  </si>
  <si>
    <t>uburnett@malone.com</t>
  </si>
  <si>
    <t>aF79d768eecCDeF</t>
  </si>
  <si>
    <t>Lin, Jefferson and Cunningham</t>
  </si>
  <si>
    <t>East Evanmouth</t>
  </si>
  <si>
    <t>(826)644-4597x3318</t>
  </si>
  <si>
    <t>gcarr@blanchard.org</t>
  </si>
  <si>
    <t>6367daE04d83CBd</t>
  </si>
  <si>
    <t>Joseph and Sons</t>
  </si>
  <si>
    <t>East Janice</t>
  </si>
  <si>
    <t>930-719-7660x35676</t>
  </si>
  <si>
    <t>marcodunn@chapman.com</t>
  </si>
  <si>
    <t>dBdaD330BFfA021</t>
  </si>
  <si>
    <t>Gillespie-Serrano</t>
  </si>
  <si>
    <t>South Aliceland</t>
  </si>
  <si>
    <t>871.540.2096</t>
  </si>
  <si>
    <t>latoyahancock@hamilton.biz</t>
  </si>
  <si>
    <t>edbbCB5cc47f6Bd</t>
  </si>
  <si>
    <t>Moyer Group</t>
  </si>
  <si>
    <t>New Kristieburgh</t>
  </si>
  <si>
    <t>651-778-9885x393</t>
  </si>
  <si>
    <t>cmerritt@wheeler.info</t>
  </si>
  <si>
    <t>39A6c28583BdbbA</t>
  </si>
  <si>
    <t>Fredborough</t>
  </si>
  <si>
    <t>noblehayley@russell-bass.com</t>
  </si>
  <si>
    <t>96D61E69AC3089E</t>
  </si>
  <si>
    <t>Lyons Inc</t>
  </si>
  <si>
    <t>Lindsayfurt</t>
  </si>
  <si>
    <t>lorraine81@barnett.com</t>
  </si>
  <si>
    <t>6120D6e88AE27D6</t>
  </si>
  <si>
    <t>Mullins, Reid and Warren</t>
  </si>
  <si>
    <t>+1-233-079-8007x29517</t>
  </si>
  <si>
    <t>figueroashari@morales-crawford.net</t>
  </si>
  <si>
    <t>D4EEd12c5B0F192</t>
  </si>
  <si>
    <t>Juarez-Harper</t>
  </si>
  <si>
    <t>Lake Stuartville</t>
  </si>
  <si>
    <t>001-128-494-5934x8229</t>
  </si>
  <si>
    <t>jeffrey25@johnston-summers.net</t>
  </si>
  <si>
    <t>1ffA5730246Ed10</t>
  </si>
  <si>
    <t>Roy-Mccormick</t>
  </si>
  <si>
    <t>mcdanielgrant@sandoval.com</t>
  </si>
  <si>
    <t>9aAAdf3Fa73D803</t>
  </si>
  <si>
    <t>Mullins, Meadows and Farrell</t>
  </si>
  <si>
    <t>Boyleshire</t>
  </si>
  <si>
    <t>001-791-205-3669x6618</t>
  </si>
  <si>
    <t>horr@bowman.com</t>
  </si>
  <si>
    <t>8588a945Ad4eBd2</t>
  </si>
  <si>
    <t>Ross, Erickson and Serrano</t>
  </si>
  <si>
    <t>(048)066-9547</t>
  </si>
  <si>
    <t>ucampbell@walter.com</t>
  </si>
  <si>
    <t>36cab7aac9F1aC8</t>
  </si>
  <si>
    <t>Haynes, Guerrero and Parks</t>
  </si>
  <si>
    <t>Nicholechester</t>
  </si>
  <si>
    <t>027-705-6172</t>
  </si>
  <si>
    <t>reneebaldwin@ewing.com</t>
  </si>
  <si>
    <t>9ce13c3d8af19d3</t>
  </si>
  <si>
    <t>Miles-Clayton</t>
  </si>
  <si>
    <t>North Glentown</t>
  </si>
  <si>
    <t>954-959-9670</t>
  </si>
  <si>
    <t>coreyanderson@case.org</t>
  </si>
  <si>
    <t>4C14CFCeBCc0DfA</t>
  </si>
  <si>
    <t>Heath, Stuart and Vaughan</t>
  </si>
  <si>
    <t>Sparksland</t>
  </si>
  <si>
    <t>timothywatson@vincent-jordan.com</t>
  </si>
  <si>
    <t>6c82627B47fCad3</t>
  </si>
  <si>
    <t>Mendoza-Sloan</t>
  </si>
  <si>
    <t>Vargasburgh</t>
  </si>
  <si>
    <t>(466)747-2388x6309</t>
  </si>
  <si>
    <t>hduncan@miller.com</t>
  </si>
  <si>
    <t>7db3dD50f4BC612</t>
  </si>
  <si>
    <t>Maynard-Mitchell</t>
  </si>
  <si>
    <t>North Martintown</t>
  </si>
  <si>
    <t>(641)322-4269x2105</t>
  </si>
  <si>
    <t>brandy04@tran.com</t>
  </si>
  <si>
    <t>fdf5C1cDF2C1A96</t>
  </si>
  <si>
    <t>tanderson@dougherty-davila.net</t>
  </si>
  <si>
    <t>2cd3cEBb3Bb9c3f</t>
  </si>
  <si>
    <t>Brady, Lynn and Gallagher</t>
  </si>
  <si>
    <t>South Kathryn</t>
  </si>
  <si>
    <t>738.100.5607x3601</t>
  </si>
  <si>
    <t>jasmin50@sanders.info</t>
  </si>
  <si>
    <t>6a8d8a2c580681C</t>
  </si>
  <si>
    <t>Gallagher, Glover and Watson</t>
  </si>
  <si>
    <t>Alvaradomouth</t>
  </si>
  <si>
    <t>001-501-301-5394x263</t>
  </si>
  <si>
    <t>imathews@chaney.com</t>
  </si>
  <si>
    <t>52c580659Ed00C3</t>
  </si>
  <si>
    <t>Melendez, Ritter and Patrick</t>
  </si>
  <si>
    <t>001-822-398-2082</t>
  </si>
  <si>
    <t>yvonne15@parker.com</t>
  </si>
  <si>
    <t>61cFB7af9728b8e</t>
  </si>
  <si>
    <t>Dennis-Wang</t>
  </si>
  <si>
    <t>East Katelynmouth</t>
  </si>
  <si>
    <t>(172)442-9477</t>
  </si>
  <si>
    <t>eugene05@foster.com</t>
  </si>
  <si>
    <t>abf0e9d1e30dBAD</t>
  </si>
  <si>
    <t>Banks, Houston and Charles</t>
  </si>
  <si>
    <t>Roychester</t>
  </si>
  <si>
    <t>michealmatthews@rose.com</t>
  </si>
  <si>
    <t>F7d5CEbbE72a432</t>
  </si>
  <si>
    <t>Carr, Camacho and Forbes</t>
  </si>
  <si>
    <t>406.736.8965</t>
  </si>
  <si>
    <t>peter47@gallagher-stewart.biz</t>
  </si>
  <si>
    <t>68c118FEc9f4ecc</t>
  </si>
  <si>
    <t>South Mindy</t>
  </si>
  <si>
    <t>313-755-7843x303</t>
  </si>
  <si>
    <t>kentrobin@davenport.com</t>
  </si>
  <si>
    <t>aebeCeAFDc4a8D5</t>
  </si>
  <si>
    <t>Meredithborough</t>
  </si>
  <si>
    <t>harveylorraine@jones-schaefer.com</t>
  </si>
  <si>
    <t>1D2E4BdDf7eEFde</t>
  </si>
  <si>
    <t>Liu, Murphy and George</t>
  </si>
  <si>
    <t>Bowenchester</t>
  </si>
  <si>
    <t>(989)536-5020x567</t>
  </si>
  <si>
    <t>chloehiggins@montes.org</t>
  </si>
  <si>
    <t>481eE95D8eb1EEc</t>
  </si>
  <si>
    <t>Ayers PLC</t>
  </si>
  <si>
    <t>Loganburgh</t>
  </si>
  <si>
    <t>(164)818-0196x74324</t>
  </si>
  <si>
    <t>roberta09@craig.com</t>
  </si>
  <si>
    <t>c435Ac3fDD61509</t>
  </si>
  <si>
    <t>Avila-Dalton</t>
  </si>
  <si>
    <t>Savageberg</t>
  </si>
  <si>
    <t>398.126.2466x9242</t>
  </si>
  <si>
    <t>murraykerri@cobb.net</t>
  </si>
  <si>
    <t>5AFA3B9dBB72aF5</t>
  </si>
  <si>
    <t>Hunter PLC</t>
  </si>
  <si>
    <t>Brettmouth</t>
  </si>
  <si>
    <t>001-207-456-4032x6657</t>
  </si>
  <si>
    <t>larry47@lopez-simpson.info</t>
  </si>
  <si>
    <t>0B6ceBA30dDB59F</t>
  </si>
  <si>
    <t>Torres, Harris and Morales</t>
  </si>
  <si>
    <t>Sharonview</t>
  </si>
  <si>
    <t>peckcaroline@arroyo.com</t>
  </si>
  <si>
    <t>AAfF4BC3fce0E41</t>
  </si>
  <si>
    <t>Combs, Scott and Bright</t>
  </si>
  <si>
    <t>Fernandoview</t>
  </si>
  <si>
    <t>001-283-167-5738x28409</t>
  </si>
  <si>
    <t>anamaynard@harvey.com</t>
  </si>
  <si>
    <t>Acd12b7aD21dFFc</t>
  </si>
  <si>
    <t>Mccall Group</t>
  </si>
  <si>
    <t>Johnathanburgh</t>
  </si>
  <si>
    <t>(052)462-7647</t>
  </si>
  <si>
    <t>knorton@leach.com</t>
  </si>
  <si>
    <t>7FbdA5BEF5Fd39d</t>
  </si>
  <si>
    <t>Hamiltonton</t>
  </si>
  <si>
    <t>(833)177-1811x777</t>
  </si>
  <si>
    <t>dalton16@frey.info</t>
  </si>
  <si>
    <t>6FEDAECdC31Dce6</t>
  </si>
  <si>
    <t>Mcgrath Group</t>
  </si>
  <si>
    <t>Arthurmouth</t>
  </si>
  <si>
    <t>(072)744-8223x8205</t>
  </si>
  <si>
    <t>malikarias@wagner.org</t>
  </si>
  <si>
    <t>E26dcA79F4B20ef</t>
  </si>
  <si>
    <t>Villanueva-Holder</t>
  </si>
  <si>
    <t>New Kristinaborough</t>
  </si>
  <si>
    <t>+1-370-445-3726x90146</t>
  </si>
  <si>
    <t>derek38@kelley.com</t>
  </si>
  <si>
    <t>F5BF07f577b1a3c</t>
  </si>
  <si>
    <t>Gomez-Strickland</t>
  </si>
  <si>
    <t>Port Perrybury</t>
  </si>
  <si>
    <t>061.698.7926x69943</t>
  </si>
  <si>
    <t>aglenn@hall.com</t>
  </si>
  <si>
    <t>FB9bF1c3ed2bd1D</t>
  </si>
  <si>
    <t>Gill, Ayers and George</t>
  </si>
  <si>
    <t>Lake Joannbury</t>
  </si>
  <si>
    <t>(375)325-8218</t>
  </si>
  <si>
    <t>andrecastaneda@cook-sweeney.biz</t>
  </si>
  <si>
    <t>Cd0eb9D8d1bCedB</t>
  </si>
  <si>
    <t>Franco, Madden and Solomon</t>
  </si>
  <si>
    <t>Port Hunter</t>
  </si>
  <si>
    <t>001-289-098-0602x761</t>
  </si>
  <si>
    <t>yrosales@bryant.com</t>
  </si>
  <si>
    <t>9E0fDCA5069Ac32</t>
  </si>
  <si>
    <t>Murillo Ltd</t>
  </si>
  <si>
    <t>001-291-829-6323x9058</t>
  </si>
  <si>
    <t>karina46@bradley-bender.com</t>
  </si>
  <si>
    <t>0a9fe7D01D7628a</t>
  </si>
  <si>
    <t>Ritter-Pratt</t>
  </si>
  <si>
    <t>Moodyberg</t>
  </si>
  <si>
    <t>holderruth@nash.com</t>
  </si>
  <si>
    <t>B335254C5C2a481</t>
  </si>
  <si>
    <t>Weeks-Molina</t>
  </si>
  <si>
    <t>North Sonyashire</t>
  </si>
  <si>
    <t>(227)988-7586x3407</t>
  </si>
  <si>
    <t>isaiah94@malone.net</t>
  </si>
  <si>
    <t>2CBD9e17dDC79E8</t>
  </si>
  <si>
    <t>Duarte LLC</t>
  </si>
  <si>
    <t>Darrylside</t>
  </si>
  <si>
    <t>+1-531-582-4664x85610</t>
  </si>
  <si>
    <t>brandi03@harris.com</t>
  </si>
  <si>
    <t>c97a024A0F0c14C</t>
  </si>
  <si>
    <t>Conway-Lawson</t>
  </si>
  <si>
    <t>Andresshire</t>
  </si>
  <si>
    <t>001-945-606-1394</t>
  </si>
  <si>
    <t>franciszamora@wu.com</t>
  </si>
  <si>
    <t>d2cfD900C7203B7</t>
  </si>
  <si>
    <t>Hess, Whitehead and Holland</t>
  </si>
  <si>
    <t>Mariefurt</t>
  </si>
  <si>
    <t>(333)441-4327</t>
  </si>
  <si>
    <t>mirandastein@thompson.com</t>
  </si>
  <si>
    <t>aacA9aaccAd2A44</t>
  </si>
  <si>
    <t>Mosley-Michael</t>
  </si>
  <si>
    <t>Alexandermouth</t>
  </si>
  <si>
    <t>830.545.3569</t>
  </si>
  <si>
    <t>qjuarez@sloan.com</t>
  </si>
  <si>
    <t>F42529e02B94786</t>
  </si>
  <si>
    <t>Potter-Duncan</t>
  </si>
  <si>
    <t>Jamesbury</t>
  </si>
  <si>
    <t>112-720-7428x2877</t>
  </si>
  <si>
    <t>hbraun@sexton.net</t>
  </si>
  <si>
    <t>8DbE487C8F36E8A</t>
  </si>
  <si>
    <t>Bruce-Shah</t>
  </si>
  <si>
    <t>Goldenburgh</t>
  </si>
  <si>
    <t>143.122.3540x761</t>
  </si>
  <si>
    <t>maurice62@dickson.com</t>
  </si>
  <si>
    <t>ADdd11fe3D59C20</t>
  </si>
  <si>
    <t>Hines, Sweeney and Russell</t>
  </si>
  <si>
    <t>001-631-958-9645x04536</t>
  </si>
  <si>
    <t>teresa25@nielsen.com</t>
  </si>
  <si>
    <t>Ad8aDAe2E93fC17</t>
  </si>
  <si>
    <t>Farrell-Mcpherson</t>
  </si>
  <si>
    <t>Mannmouth</t>
  </si>
  <si>
    <t>001-664-429-9452x1678</t>
  </si>
  <si>
    <t>levi46@maxwell-morrison.biz</t>
  </si>
  <si>
    <t>359FdCFad917b2c</t>
  </si>
  <si>
    <t>Odom PLC</t>
  </si>
  <si>
    <t>001-105-671-4897</t>
  </si>
  <si>
    <t>traci90@bird.com</t>
  </si>
  <si>
    <t>bef44fcAA087848</t>
  </si>
  <si>
    <t>Newman-Daniels</t>
  </si>
  <si>
    <t>Avilafurt</t>
  </si>
  <si>
    <t>(640)564-5121x35365</t>
  </si>
  <si>
    <t>samanthawatson@deleon.com</t>
  </si>
  <si>
    <t>De404AD4E702f1F</t>
  </si>
  <si>
    <t>Sims-Brock</t>
  </si>
  <si>
    <t>+1-505-743-9247x16993</t>
  </si>
  <si>
    <t>phillipsisabel@ingram-hebert.com</t>
  </si>
  <si>
    <t>2D6CceAAB63Be01</t>
  </si>
  <si>
    <t>Mays Inc</t>
  </si>
  <si>
    <t>Sarahland</t>
  </si>
  <si>
    <t>(706)579-2888x292</t>
  </si>
  <si>
    <t>wilkinsonivan@marshall-brennan.org</t>
  </si>
  <si>
    <t>EB73D3AFDB37254</t>
  </si>
  <si>
    <t>Cordova, Joseph and Collier</t>
  </si>
  <si>
    <t>New Christopherhaven</t>
  </si>
  <si>
    <t>(958)741-2389x213</t>
  </si>
  <si>
    <t>amberburch@watts.org</t>
  </si>
  <si>
    <t>5Ef3A983bDdBBEB</t>
  </si>
  <si>
    <t>Berry-Huff</t>
  </si>
  <si>
    <t>franciskristi@walsh-shaw.org</t>
  </si>
  <si>
    <t>Aec9C20C3086714</t>
  </si>
  <si>
    <t>Davies, Obrien and Olson</t>
  </si>
  <si>
    <t>Guybury</t>
  </si>
  <si>
    <t>892.705.4715x903</t>
  </si>
  <si>
    <t>sonia11@berry.org</t>
  </si>
  <si>
    <t>7Ea6Fe8CF9d5f4D</t>
  </si>
  <si>
    <t>House Inc</t>
  </si>
  <si>
    <t>New Edgarport</t>
  </si>
  <si>
    <t>001-769-610-0233x9502</t>
  </si>
  <si>
    <t>zvaughn@elliott.com</t>
  </si>
  <si>
    <t>d4C587ADAce0B96</t>
  </si>
  <si>
    <t>Fields and Sons</t>
  </si>
  <si>
    <t>West Robertahaven</t>
  </si>
  <si>
    <t>214-263-2194x959</t>
  </si>
  <si>
    <t>choileah@barrera.com</t>
  </si>
  <si>
    <t>CdEba1AA3272cA7</t>
  </si>
  <si>
    <t>Grimes-Juarez</t>
  </si>
  <si>
    <t>East Miaburgh</t>
  </si>
  <si>
    <t>934-158-0116x06347</t>
  </si>
  <si>
    <t>kristine83@chambers.org</t>
  </si>
  <si>
    <t>fA498A48FAb17c7</t>
  </si>
  <si>
    <t>Munoz-Hess</t>
  </si>
  <si>
    <t>647-501-5913x7537</t>
  </si>
  <si>
    <t>fullerdavid@morris.org</t>
  </si>
  <si>
    <t>c4844Ad35808FcC</t>
  </si>
  <si>
    <t>Davies, Nolan and Clarke</t>
  </si>
  <si>
    <t>Caseyland</t>
  </si>
  <si>
    <t>163-281-0529x49904</t>
  </si>
  <si>
    <t>kim16@flynn-dougherty.net</t>
  </si>
  <si>
    <t>eEc4ceEfE930ff0</t>
  </si>
  <si>
    <t>Rowe-Velasquez</t>
  </si>
  <si>
    <t>426-211-8241x0098</t>
  </si>
  <si>
    <t>shepherdxavier@franco-kane.biz</t>
  </si>
  <si>
    <t>2BAdF35eCCFBAbA</t>
  </si>
  <si>
    <t>Gailchester</t>
  </si>
  <si>
    <t>698-152-9668x578</t>
  </si>
  <si>
    <t>alexleach@sexton.com</t>
  </si>
  <si>
    <t>4352bebE6382EC4</t>
  </si>
  <si>
    <t>Sharp-Lowery</t>
  </si>
  <si>
    <t>North Shannonburgh</t>
  </si>
  <si>
    <t>hansoncarl@solis-mcintyre.com</t>
  </si>
  <si>
    <t>D969608d1E23cFC</t>
  </si>
  <si>
    <t>Boone-Lutz</t>
  </si>
  <si>
    <t>589.891.7260</t>
  </si>
  <si>
    <t>andradeglen@stephens.com</t>
  </si>
  <si>
    <t>46FbAe9eC21094F</t>
  </si>
  <si>
    <t>Roy-Church</t>
  </si>
  <si>
    <t>Lorihaven</t>
  </si>
  <si>
    <t>952-306-9035x272</t>
  </si>
  <si>
    <t>fergusoncristina@benson.com</t>
  </si>
  <si>
    <t>B145eEDDD7D0Aea</t>
  </si>
  <si>
    <t>457-768-5682x8910</t>
  </si>
  <si>
    <t>yward@carlson-robertson.org</t>
  </si>
  <si>
    <t>Fcc3a8A9b5B4DCe</t>
  </si>
  <si>
    <t>Lambert, Lam and Kline</t>
  </si>
  <si>
    <t>Port Kathleenshire</t>
  </si>
  <si>
    <t>060-090-7378</t>
  </si>
  <si>
    <t>rossbradley@morrison-gallagher.org</t>
  </si>
  <si>
    <t>8DEfDed1B5AF20A</t>
  </si>
  <si>
    <t>Pearsonstad</t>
  </si>
  <si>
    <t>530-281-7887</t>
  </si>
  <si>
    <t>kiara18@cook.net</t>
  </si>
  <si>
    <t>B4fEfeceDDFCb5B</t>
  </si>
  <si>
    <t>Isabelview</t>
  </si>
  <si>
    <t>roweyvonne@shepard-carpenter.biz</t>
  </si>
  <si>
    <t>5f4e4f2B8c568DB</t>
  </si>
  <si>
    <t>Malone-Morse</t>
  </si>
  <si>
    <t>Cookemouth</t>
  </si>
  <si>
    <t>+1-983-156-6068x7010</t>
  </si>
  <si>
    <t>barbertom@hobbs.com</t>
  </si>
  <si>
    <t>d6FCac47E8b558F</t>
  </si>
  <si>
    <t>Delacruz-Singh</t>
  </si>
  <si>
    <t>Danatown</t>
  </si>
  <si>
    <t>001-071-960-3569x62498</t>
  </si>
  <si>
    <t>cshannon@hanson-bell.org</t>
  </si>
  <si>
    <t>1ACdeF80EF0d1Bf</t>
  </si>
  <si>
    <t>Mullins-Chung</t>
  </si>
  <si>
    <t>Shirleymouth</t>
  </si>
  <si>
    <t>(779)012-4865x71465</t>
  </si>
  <si>
    <t>chelsea72@alvarado-melendez.com</t>
  </si>
  <si>
    <t>Af57E0C17FdAd20</t>
  </si>
  <si>
    <t>Morrison-Warner</t>
  </si>
  <si>
    <t>South Roychester</t>
  </si>
  <si>
    <t>manningnathan@keller-hicks.com</t>
  </si>
  <si>
    <t>52f9E859d4f4dF4</t>
  </si>
  <si>
    <t>New Chelseahaven</t>
  </si>
  <si>
    <t>081-284-0785x1134</t>
  </si>
  <si>
    <t>kiddkathleen@richardson.com</t>
  </si>
  <si>
    <t>8a882F4feA1c33C</t>
  </si>
  <si>
    <t>Wilkerson, Parrish and Dudley</t>
  </si>
  <si>
    <t>West Lynnmouth</t>
  </si>
  <si>
    <t>477-392-9666</t>
  </si>
  <si>
    <t>valerie56@walter.com</t>
  </si>
  <si>
    <t>9Aa1df75dC5DAa9</t>
  </si>
  <si>
    <t>Holmes LLC</t>
  </si>
  <si>
    <t>Abbottmouth</t>
  </si>
  <si>
    <t>george62@miles.com</t>
  </si>
  <si>
    <t>3edF1BfF7c19e6C</t>
  </si>
  <si>
    <t>Adams Group</t>
  </si>
  <si>
    <t>North Beth</t>
  </si>
  <si>
    <t>mcfarlandgarrett@flowers.com</t>
  </si>
  <si>
    <t>45c7C5DbEC6EcA9</t>
  </si>
  <si>
    <t>Frederick and Sons</t>
  </si>
  <si>
    <t>413.438.1947x002</t>
  </si>
  <si>
    <t>kyleschaefer@day.info</t>
  </si>
  <si>
    <t>9d6d26Eea6409f6</t>
  </si>
  <si>
    <t>Short, Francis and Miller</t>
  </si>
  <si>
    <t>East Janet</t>
  </si>
  <si>
    <t>205-369-6338</t>
  </si>
  <si>
    <t>ddowns@alvarado-mccoy.com</t>
  </si>
  <si>
    <t>A2c96CaA635d2c2</t>
  </si>
  <si>
    <t>Navarro, Chang and Zhang</t>
  </si>
  <si>
    <t>New Edwinview</t>
  </si>
  <si>
    <t>+1-492-642-5639x4603</t>
  </si>
  <si>
    <t>whitesherry@joseph.info</t>
  </si>
  <si>
    <t>b42De2Cec334bbE</t>
  </si>
  <si>
    <t>Yang PLC</t>
  </si>
  <si>
    <t>West Daisyfurt</t>
  </si>
  <si>
    <t>675.846.5459x4495</t>
  </si>
  <si>
    <t>ymorris@murphy.com</t>
  </si>
  <si>
    <t>F0FA7BAC3DEeBCb</t>
  </si>
  <si>
    <t>Dennis, Walters and Foster</t>
  </si>
  <si>
    <t>Bushshire</t>
  </si>
  <si>
    <t>(521)461-1502x6362</t>
  </si>
  <si>
    <t>cassidyhawkins@bright.info</t>
  </si>
  <si>
    <t>7575aEDB31D87Ec</t>
  </si>
  <si>
    <t>Stewart-Bentley</t>
  </si>
  <si>
    <t>New Kiara</t>
  </si>
  <si>
    <t>042.577.0850x070</t>
  </si>
  <si>
    <t>friedmankristi@phelps.com</t>
  </si>
  <si>
    <t>C5051345aa41B9d</t>
  </si>
  <si>
    <t>Ferguson LLC</t>
  </si>
  <si>
    <t>Haroldfort</t>
  </si>
  <si>
    <t>victoriaperez@brewer.org</t>
  </si>
  <si>
    <t>7b51eFDe2CCfdfD</t>
  </si>
  <si>
    <t>Wilkinsonchester</t>
  </si>
  <si>
    <t>shirley87@medina.biz</t>
  </si>
  <si>
    <t>381C8D12FE2dAaE</t>
  </si>
  <si>
    <t>Davies PLC</t>
  </si>
  <si>
    <t>East Coreyberg</t>
  </si>
  <si>
    <t>(754)190-5780</t>
  </si>
  <si>
    <t>zimmermanmackenzie@hughes-villa.net</t>
  </si>
  <si>
    <t>B45929876bAcDe9</t>
  </si>
  <si>
    <t>Cantrell-Prince</t>
  </si>
  <si>
    <t>Boyleside</t>
  </si>
  <si>
    <t>(181)275-4560</t>
  </si>
  <si>
    <t>isullivan@bradford.com</t>
  </si>
  <si>
    <t>bcC535dbeDBC8B4</t>
  </si>
  <si>
    <t>Mcbride-Stevenson</t>
  </si>
  <si>
    <t>578.601.8871</t>
  </si>
  <si>
    <t>trosario@bates.biz</t>
  </si>
  <si>
    <t>8ea07b95a03d7d0</t>
  </si>
  <si>
    <t>Hamilton, Hanna and Mcfarland</t>
  </si>
  <si>
    <t>East Karla</t>
  </si>
  <si>
    <t>302-534-6617</t>
  </si>
  <si>
    <t>richard26@castillo.net</t>
  </si>
  <si>
    <t>602fC0BCBCDfC7F</t>
  </si>
  <si>
    <t>Port Meaganville</t>
  </si>
  <si>
    <t>286-813-9314</t>
  </si>
  <si>
    <t>yfarmer@rocha.com</t>
  </si>
  <si>
    <t>2396CCC1D555fbe</t>
  </si>
  <si>
    <t>Howellton</t>
  </si>
  <si>
    <t>423-364-9804x6659</t>
  </si>
  <si>
    <t>chloe80@avila.com</t>
  </si>
  <si>
    <t>DC450d0a2bDAcda</t>
  </si>
  <si>
    <t>Horn-Kim</t>
  </si>
  <si>
    <t>Port Jay</t>
  </si>
  <si>
    <t>001-564-166-7158x0428</t>
  </si>
  <si>
    <t>hooperedgar@strickland-wilcox.info</t>
  </si>
  <si>
    <t>fAc3e7CE2EbceFf</t>
  </si>
  <si>
    <t>Church, Figueroa and Allen</t>
  </si>
  <si>
    <t>Rojasville</t>
  </si>
  <si>
    <t>828-880-9498</t>
  </si>
  <si>
    <t>neilberger@pena-oconnor.org</t>
  </si>
  <si>
    <t>d4933110B8b7DB5</t>
  </si>
  <si>
    <t>Daniel-Ferguson</t>
  </si>
  <si>
    <t>kristie49@solomon-cox.com</t>
  </si>
  <si>
    <t>62C7851C12fe8F9</t>
  </si>
  <si>
    <t>Pineda, Santiago and Todd</t>
  </si>
  <si>
    <t>New Glen</t>
  </si>
  <si>
    <t>755.093.5558</t>
  </si>
  <si>
    <t>hendrickstraci@acevedo-olson.biz</t>
  </si>
  <si>
    <t>EF179Df56d2C046</t>
  </si>
  <si>
    <t>Kirbymouth</t>
  </si>
  <si>
    <t>(611)848-1217x06285</t>
  </si>
  <si>
    <t>rileytanner@joseph.com</t>
  </si>
  <si>
    <t>D7B5CD4B9e0BE41</t>
  </si>
  <si>
    <t>Reid LLC</t>
  </si>
  <si>
    <t>lindsey54@hebert-roth.biz</t>
  </si>
  <si>
    <t>132E85Ef6a8Fd81</t>
  </si>
  <si>
    <t>Kim-Olson</t>
  </si>
  <si>
    <t>Cameronstad</t>
  </si>
  <si>
    <t>742-618-3034x575</t>
  </si>
  <si>
    <t>acevedolouis@mueller.com</t>
  </si>
  <si>
    <t>E12Be8Ba78d8E00</t>
  </si>
  <si>
    <t>Washington, Arroyo and Chaney</t>
  </si>
  <si>
    <t>Fergusonland</t>
  </si>
  <si>
    <t>780-522-4396</t>
  </si>
  <si>
    <t>irwinjon@hall-dillon.net</t>
  </si>
  <si>
    <t>171D9DEaF3C28CF</t>
  </si>
  <si>
    <t>Collins Inc</t>
  </si>
  <si>
    <t>Lake Victorhaven</t>
  </si>
  <si>
    <t>maxjimenez@yoder-rush.com</t>
  </si>
  <si>
    <t>9A8e359AFb697CD</t>
  </si>
  <si>
    <t>Glover Group</t>
  </si>
  <si>
    <t>Greenhaven</t>
  </si>
  <si>
    <t>+1-971-169-6006x576</t>
  </si>
  <si>
    <t>calvinfrench@webb.com</t>
  </si>
  <si>
    <t>1ceAFc50CEbD37B</t>
  </si>
  <si>
    <t>Dickson PLC</t>
  </si>
  <si>
    <t>New Mollyshire</t>
  </si>
  <si>
    <t>276-417-1795</t>
  </si>
  <si>
    <t>kirkharding@ortega.com</t>
  </si>
  <si>
    <t>cc36BeAf4eCbad1</t>
  </si>
  <si>
    <t>Leach, Patel and Hobbs</t>
  </si>
  <si>
    <t>Anitafurt</t>
  </si>
  <si>
    <t>505.099.2207</t>
  </si>
  <si>
    <t>erocha@davies.com</t>
  </si>
  <si>
    <t>fD8ebdFBC6484c0</t>
  </si>
  <si>
    <t>Owensmouth</t>
  </si>
  <si>
    <t>mejiavictor@neal.info</t>
  </si>
  <si>
    <t>ACEfEa8bcE2BCa4</t>
  </si>
  <si>
    <t>Stanley-Bates</t>
  </si>
  <si>
    <t>West Sylviamouth</t>
  </si>
  <si>
    <t>948-510-5107x6670</t>
  </si>
  <si>
    <t>coopertheodore@prince-carpenter.biz</t>
  </si>
  <si>
    <t>5F3C0aCea85Df69</t>
  </si>
  <si>
    <t>Hodges, Dean and Landry</t>
  </si>
  <si>
    <t>Trevorland</t>
  </si>
  <si>
    <t>erik68@barry-rowland.info</t>
  </si>
  <si>
    <t>9CaC155Dfd9edAa</t>
  </si>
  <si>
    <t>Calderon, Shaffer and Logan</t>
  </si>
  <si>
    <t>Bennettburgh</t>
  </si>
  <si>
    <t>moonaustin@suarez.com</t>
  </si>
  <si>
    <t>6dF247a8294745a</t>
  </si>
  <si>
    <t>Clark, Navarro and Bentley</t>
  </si>
  <si>
    <t>803.654.8431</t>
  </si>
  <si>
    <t>meaganholland@graham.com</t>
  </si>
  <si>
    <t>9E6Ee7D48AADDD6</t>
  </si>
  <si>
    <t>Blankenship Inc</t>
  </si>
  <si>
    <t>Patriciastad</t>
  </si>
  <si>
    <t>(405)641-3019x725</t>
  </si>
  <si>
    <t>bstark@lawson.com</t>
  </si>
  <si>
    <t>F2654BCdbeb968f</t>
  </si>
  <si>
    <t>Amberbury</t>
  </si>
  <si>
    <t>001-448-647-4383x440</t>
  </si>
  <si>
    <t>danieldalton@campos.org</t>
  </si>
  <si>
    <t>CEc2AA2fc5dd5d5</t>
  </si>
  <si>
    <t>Port Warren</t>
  </si>
  <si>
    <t>+1-885-755-8588x161</t>
  </si>
  <si>
    <t>jonathanweiss@moore.net</t>
  </si>
  <si>
    <t>1dd04E1E001F206</t>
  </si>
  <si>
    <t>Bryan-Ward</t>
  </si>
  <si>
    <t>Elijahmouth</t>
  </si>
  <si>
    <t>(225)630-9854</t>
  </si>
  <si>
    <t>thompsonbob@serrano.com</t>
  </si>
  <si>
    <t>7fdFA5AD5aefEbD</t>
  </si>
  <si>
    <t>Preston-Miller</t>
  </si>
  <si>
    <t>Port Bradley</t>
  </si>
  <si>
    <t>347-185-7413</t>
  </si>
  <si>
    <t>gilbertodom@riggs.com</t>
  </si>
  <si>
    <t>7Cb6E3602ffcF99</t>
  </si>
  <si>
    <t>Mcbride, Villa and Hartman</t>
  </si>
  <si>
    <t>xbernard@suarez.com</t>
  </si>
  <si>
    <t>Bc7DFb5B7Fa55Be</t>
  </si>
  <si>
    <t>Shepherd-Gentry</t>
  </si>
  <si>
    <t>Sheppardfurt</t>
  </si>
  <si>
    <t>775-736-8696</t>
  </si>
  <si>
    <t>khanjulia@dennis.info</t>
  </si>
  <si>
    <t>28FeDA3C0b04744</t>
  </si>
  <si>
    <t>Massey, Todd and Welch</t>
  </si>
  <si>
    <t>Huynhton</t>
  </si>
  <si>
    <t>(935)757-2189x24433</t>
  </si>
  <si>
    <t>gpeck@moon.net</t>
  </si>
  <si>
    <t>02FB4f17aCd93E0</t>
  </si>
  <si>
    <t>Wilson, Shepard and Mcbride</t>
  </si>
  <si>
    <t>Warrenland</t>
  </si>
  <si>
    <t>084-805-4742</t>
  </si>
  <si>
    <t>welchlisa@cooke-roberts.com</t>
  </si>
  <si>
    <t>5E871ea3890cf3c</t>
  </si>
  <si>
    <t>Pearson, Christensen and Munoz</t>
  </si>
  <si>
    <t>(642)554-1386x4362</t>
  </si>
  <si>
    <t>preston99@weber-suarez.com</t>
  </si>
  <si>
    <t>3B49CEBA7cf85bA</t>
  </si>
  <si>
    <t>Weber-Whitney</t>
  </si>
  <si>
    <t>(408)640-1653x78247</t>
  </si>
  <si>
    <t>xhamilton@berger.com</t>
  </si>
  <si>
    <t>FCafacc76bBdB6E</t>
  </si>
  <si>
    <t>Casey, Villegas and Christian</t>
  </si>
  <si>
    <t>Madisonchester</t>
  </si>
  <si>
    <t>(961)190-1574x93373</t>
  </si>
  <si>
    <t>padilladawn@hale-pittman.com</t>
  </si>
  <si>
    <t>d16592Dab9BCc32</t>
  </si>
  <si>
    <t>Olsen Inc</t>
  </si>
  <si>
    <t>Nicolasshire</t>
  </si>
  <si>
    <t>466.526.4214x221</t>
  </si>
  <si>
    <t>rickcardenas@booth.biz</t>
  </si>
  <si>
    <t>4b7ABD5a7a1403a</t>
  </si>
  <si>
    <t>Port Juliaberg</t>
  </si>
  <si>
    <t>katie67@espinoza.net</t>
  </si>
  <si>
    <t>F7C5CfA22E0DC8c</t>
  </si>
  <si>
    <t>Calhoun-Elliott</t>
  </si>
  <si>
    <t>+1-943-670-8627x608</t>
  </si>
  <si>
    <t>hardingamanda@dougherty.com</t>
  </si>
  <si>
    <t>196DcfDd1ABDeCa</t>
  </si>
  <si>
    <t>Wells, Dodson and Rhodes</t>
  </si>
  <si>
    <t>fmedina@kramer-munoz.biz</t>
  </si>
  <si>
    <t>4b23a37B0757BDd</t>
  </si>
  <si>
    <t>Bush-Ward</t>
  </si>
  <si>
    <t>Alecborough</t>
  </si>
  <si>
    <t>276.152.1500x30677</t>
  </si>
  <si>
    <t>weissjake@ortega.info</t>
  </si>
  <si>
    <t>aD6c4CFB35B2fD3</t>
  </si>
  <si>
    <t>Buchanan-Weiss</t>
  </si>
  <si>
    <t>Meganmouth</t>
  </si>
  <si>
    <t>(715)514-6031</t>
  </si>
  <si>
    <t>iwise@sherman.com</t>
  </si>
  <si>
    <t>38C4ab36bbDffcE</t>
  </si>
  <si>
    <t>Horton-Ferrell</t>
  </si>
  <si>
    <t>North Laurie</t>
  </si>
  <si>
    <t>783.780.6390</t>
  </si>
  <si>
    <t>mbruce@lawrence.net</t>
  </si>
  <si>
    <t>11739f7313fD935</t>
  </si>
  <si>
    <t>Salas-Meadows</t>
  </si>
  <si>
    <t>Douglasmouth</t>
  </si>
  <si>
    <t>(361)276-9512x1821</t>
  </si>
  <si>
    <t>richamanda@olsen-ashley.com</t>
  </si>
  <si>
    <t>fCcCf0B2bbACEAa</t>
  </si>
  <si>
    <t>096.367.5827</t>
  </si>
  <si>
    <t>toddvaldez@rush.com</t>
  </si>
  <si>
    <t>B91848D0762fCfB</t>
  </si>
  <si>
    <t>Conley-Mcmillan</t>
  </si>
  <si>
    <t>New Kristy</t>
  </si>
  <si>
    <t>240.137.1638</t>
  </si>
  <si>
    <t>tarahenson@villarreal.biz</t>
  </si>
  <si>
    <t>F913Cfd81916FD5</t>
  </si>
  <si>
    <t>May, Harper and Walker</t>
  </si>
  <si>
    <t>Hotown</t>
  </si>
  <si>
    <t>+1-838-657-1024x46424</t>
  </si>
  <si>
    <t>browningbailey@johnston-arnold.com</t>
  </si>
  <si>
    <t>9Edc58c4a1F8B56</t>
  </si>
  <si>
    <t>Tyler, Potter and Orozco</t>
  </si>
  <si>
    <t>North Dillonton</t>
  </si>
  <si>
    <t>001-481-828-9174x3413</t>
  </si>
  <si>
    <t>rickeyhobbs@clay-campbell.com</t>
  </si>
  <si>
    <t>347FA7d85Faa2BF</t>
  </si>
  <si>
    <t>Morales Ltd</t>
  </si>
  <si>
    <t>North Julianfort</t>
  </si>
  <si>
    <t>440-483-3810x71362</t>
  </si>
  <si>
    <t>fosterperry@valencia.com</t>
  </si>
  <si>
    <t>9C29Cebd5297f62</t>
  </si>
  <si>
    <t>Haynesville</t>
  </si>
  <si>
    <t>+1-472-255-5599x32683</t>
  </si>
  <si>
    <t>hollandbrandi@simmons.org</t>
  </si>
  <si>
    <t>6D3F6307C003B26</t>
  </si>
  <si>
    <t>Kennedy-Craig</t>
  </si>
  <si>
    <t>Zoeburgh</t>
  </si>
  <si>
    <t>781.048.9530</t>
  </si>
  <si>
    <t>reesejeff@murillo.com</t>
  </si>
  <si>
    <t>65DC0cd98753Aba</t>
  </si>
  <si>
    <t>Shepard, Meyers and Hendricks</t>
  </si>
  <si>
    <t>West Hunterborough</t>
  </si>
  <si>
    <t>+1-414-906-9735x6767</t>
  </si>
  <si>
    <t>sheri93@hayden.org</t>
  </si>
  <si>
    <t>fA5e5f3d759F630</t>
  </si>
  <si>
    <t>Cannon Ltd</t>
  </si>
  <si>
    <t>North Krystalton</t>
  </si>
  <si>
    <t>947.844.3391</t>
  </si>
  <si>
    <t>pettykellie@rodriguez.info</t>
  </si>
  <si>
    <t>8C6dD4cdEf857A6</t>
  </si>
  <si>
    <t>Williams, Madden and Harrison</t>
  </si>
  <si>
    <t>Paigefurt</t>
  </si>
  <si>
    <t>(101)737-2884x4231</t>
  </si>
  <si>
    <t>rsmith@donovan-jackson.com</t>
  </si>
  <si>
    <t>fb49e706b415BD7</t>
  </si>
  <si>
    <t>Valdez, Bradley and Nolan</t>
  </si>
  <si>
    <t>Danahaven</t>
  </si>
  <si>
    <t>+1-730-112-2137x05993</t>
  </si>
  <si>
    <t>juanarroyo@foley-haas.com</t>
  </si>
  <si>
    <t>BBC74C62f7DCC01</t>
  </si>
  <si>
    <t>Larsen, Dougherty and Garrett</t>
  </si>
  <si>
    <t>East Selenafurt</t>
  </si>
  <si>
    <t>001-532-601-0084x36574</t>
  </si>
  <si>
    <t>bankscameron@werner-hodges.com</t>
  </si>
  <si>
    <t>eC64EbD80c47a4b</t>
  </si>
  <si>
    <t>Weissburgh</t>
  </si>
  <si>
    <t>isabella74@costa.org</t>
  </si>
  <si>
    <t>d6a90ee385e18FC</t>
  </si>
  <si>
    <t>Cantrell, Compton and Dunn</t>
  </si>
  <si>
    <t>318-712-0601x20237</t>
  </si>
  <si>
    <t>waltersalec@byrd-houston.com</t>
  </si>
  <si>
    <t>D6Fc0C032d897bf</t>
  </si>
  <si>
    <t>Kelly-Fritz</t>
  </si>
  <si>
    <t>716-542-3748</t>
  </si>
  <si>
    <t>frankware@lin.com</t>
  </si>
  <si>
    <t>1Ce2be60037801a</t>
  </si>
  <si>
    <t>Kirby, Hill and Eaton</t>
  </si>
  <si>
    <t>Oliviaborough</t>
  </si>
  <si>
    <t>115-344-6682x307</t>
  </si>
  <si>
    <t>lmelton@kim-cox.net</t>
  </si>
  <si>
    <t>cbA43d7cFeD7A7e</t>
  </si>
  <si>
    <t>Sosa-Hogan</t>
  </si>
  <si>
    <t>East Tracyhaven</t>
  </si>
  <si>
    <t>(723)759-1588x080</t>
  </si>
  <si>
    <t>devon24@robles.com</t>
  </si>
  <si>
    <t>eD2beaBab3f749a</t>
  </si>
  <si>
    <t>Vargas and Sons</t>
  </si>
  <si>
    <t>Stokestown</t>
  </si>
  <si>
    <t>001-271-274-3044x4118</t>
  </si>
  <si>
    <t>fsnyder@rhodes.net</t>
  </si>
  <si>
    <t>8C5B33dB21DABeA</t>
  </si>
  <si>
    <t>Gallegos, Berry and Dunlap</t>
  </si>
  <si>
    <t>493.545.4980x907</t>
  </si>
  <si>
    <t>fpalmer@hansen.com</t>
  </si>
  <si>
    <t>a0Bcd6Bc84eb834</t>
  </si>
  <si>
    <t>Leblanc-Beard</t>
  </si>
  <si>
    <t>North Vincenthaven</t>
  </si>
  <si>
    <t>+1-042-805-8353x68690</t>
  </si>
  <si>
    <t>kdougherty@alexander.com</t>
  </si>
  <si>
    <t>c2169620C14FaC3</t>
  </si>
  <si>
    <t>Lowe, Sherman and Martin</t>
  </si>
  <si>
    <t>001-539-455-1269x769</t>
  </si>
  <si>
    <t>huynhisabel@cantrell-patel.com</t>
  </si>
  <si>
    <t>72cfceB4DB19Edc</t>
  </si>
  <si>
    <t>Ferguson, Lambert and Haney</t>
  </si>
  <si>
    <t>Mollybury</t>
  </si>
  <si>
    <t>(796)594-9993</t>
  </si>
  <si>
    <t>holly71@solomon-roberson.com</t>
  </si>
  <si>
    <t>Da2efbC6fCc5b74</t>
  </si>
  <si>
    <t>Gonzalez PLC</t>
  </si>
  <si>
    <t>Tabithaberg</t>
  </si>
  <si>
    <t>(434)277-0630x7629</t>
  </si>
  <si>
    <t>ablackwell@watkins-mcmahon.com</t>
  </si>
  <si>
    <t>F8A34FbEAffDBDf</t>
  </si>
  <si>
    <t>Weeks and Sons</t>
  </si>
  <si>
    <t>North Duaneburgh</t>
  </si>
  <si>
    <t>879.262.0493x70505</t>
  </si>
  <si>
    <t>yescobar@hogan.com</t>
  </si>
  <si>
    <t>6749613DCD4Bb24</t>
  </si>
  <si>
    <t>Fitzpatrick-Nixon</t>
  </si>
  <si>
    <t>001-595-705-3354x542</t>
  </si>
  <si>
    <t>katelynbray@joyce.org</t>
  </si>
  <si>
    <t>7A84A30c6850Cc5</t>
  </si>
  <si>
    <t>Raymond LLC</t>
  </si>
  <si>
    <t>Gilmorebury</t>
  </si>
  <si>
    <t>107.583.5916</t>
  </si>
  <si>
    <t>kaylavaughn@grant-santana.com</t>
  </si>
  <si>
    <t>acfa6d36133e5de</t>
  </si>
  <si>
    <t>Roy-Dennis</t>
  </si>
  <si>
    <t>684-421-6710</t>
  </si>
  <si>
    <t>malikdougherty@blankenship.com</t>
  </si>
  <si>
    <t>e5C0aF7f408aCa5</t>
  </si>
  <si>
    <t>Blackburn-Rowe</t>
  </si>
  <si>
    <t>802-088-7303x131</t>
  </si>
  <si>
    <t>robertsongeorge@thomas-fuller.com</t>
  </si>
  <si>
    <t>7eae766C79D1b06</t>
  </si>
  <si>
    <t>Shepherd PLC</t>
  </si>
  <si>
    <t>South Mandyshire</t>
  </si>
  <si>
    <t>001-440-901-5863</t>
  </si>
  <si>
    <t>andresperez@clayton.com</t>
  </si>
  <si>
    <t>dED396249F0cbb2</t>
  </si>
  <si>
    <t>Mcmahonhaven</t>
  </si>
  <si>
    <t>(218)559-3459x5979</t>
  </si>
  <si>
    <t>watersterrance@sparks-pittman.org</t>
  </si>
  <si>
    <t>d06B588FCEfCccB</t>
  </si>
  <si>
    <t>092-251-0946x814</t>
  </si>
  <si>
    <t>yolandasalazar@dodson.org</t>
  </si>
  <si>
    <t>fCDd81Aa0cADD38</t>
  </si>
  <si>
    <t>Howe, Bates and Forbes</t>
  </si>
  <si>
    <t>North Latoyafurt</t>
  </si>
  <si>
    <t>gwendolynlam@chang.com</t>
  </si>
  <si>
    <t>B7A38CEFF3c04F6</t>
  </si>
  <si>
    <t>Chapman Group</t>
  </si>
  <si>
    <t>Timothychester</t>
  </si>
  <si>
    <t>001-054-077-3590x9538</t>
  </si>
  <si>
    <t>stevensonstuart@leon.com</t>
  </si>
  <si>
    <t>ba485cBA6A1505a</t>
  </si>
  <si>
    <t>West Colin</t>
  </si>
  <si>
    <t>929.406.9406x33127</t>
  </si>
  <si>
    <t>collin28@shields.com</t>
  </si>
  <si>
    <t>0A4c6c06dC7C933</t>
  </si>
  <si>
    <t>Hays, Sampson and Atkinson</t>
  </si>
  <si>
    <t>001-402-443-2359x65661</t>
  </si>
  <si>
    <t>scott85@brock-park.com</t>
  </si>
  <si>
    <t>9Af09EA67ba07B6</t>
  </si>
  <si>
    <t>Guzman-Parker</t>
  </si>
  <si>
    <t>Isaiahberg</t>
  </si>
  <si>
    <t>(374)371-7289x560</t>
  </si>
  <si>
    <t>hulltheodore@morton.com</t>
  </si>
  <si>
    <t>ce7F17704E5f091</t>
  </si>
  <si>
    <t>Flowers and Sons</t>
  </si>
  <si>
    <t>Marissaberg</t>
  </si>
  <si>
    <t>001-578-577-3426x08518</t>
  </si>
  <si>
    <t>fgill@cline-perkins.com</t>
  </si>
  <si>
    <t>A7aC1b5E554b41C</t>
  </si>
  <si>
    <t>Fernandez, Nielsen and Ortiz</t>
  </si>
  <si>
    <t>Frankside</t>
  </si>
  <si>
    <t>808.643.9160</t>
  </si>
  <si>
    <t>mcknightvictor@owen.com</t>
  </si>
  <si>
    <t>d1e09BCB12b8cDa</t>
  </si>
  <si>
    <t>Duarte-Adkins</t>
  </si>
  <si>
    <t>Gordonmouth</t>
  </si>
  <si>
    <t>(694)798-6353x38682</t>
  </si>
  <si>
    <t>kelseyerickson@poole.com</t>
  </si>
  <si>
    <t>f21CF91B332Dac8</t>
  </si>
  <si>
    <t>Wilkinson, Lamb and Holt</t>
  </si>
  <si>
    <t>727-808-0986x9527</t>
  </si>
  <si>
    <t>cheyenneboyd@tucker.biz</t>
  </si>
  <si>
    <t>1b48De1F0bBB4bf</t>
  </si>
  <si>
    <t>Park LLC</t>
  </si>
  <si>
    <t>Lake Isabel</t>
  </si>
  <si>
    <t>952-653-5624x436</t>
  </si>
  <si>
    <t>montesjean@vincent.com</t>
  </si>
  <si>
    <t>2bd8b6cBAe5Fc7F</t>
  </si>
  <si>
    <t>Ralphport</t>
  </si>
  <si>
    <t>bartlettneil@hobbs.com</t>
  </si>
  <si>
    <t>8dDABC46a53C84B</t>
  </si>
  <si>
    <t>Pineda, Webb and Eaton</t>
  </si>
  <si>
    <t>+1-440-955-0154x4525</t>
  </si>
  <si>
    <t>carloskey@mercer-pena.com</t>
  </si>
  <si>
    <t>3Df3edCA4c98abD</t>
  </si>
  <si>
    <t>Port Jennybury</t>
  </si>
  <si>
    <t>001-840-8597x3036</t>
  </si>
  <si>
    <t>caitlin15@rollins.com</t>
  </si>
  <si>
    <t>74dA0739cCEC5AC</t>
  </si>
  <si>
    <t>Hood and Sons</t>
  </si>
  <si>
    <t>New Staceyburgh</t>
  </si>
  <si>
    <t>001-121-114-3371x35114</t>
  </si>
  <si>
    <t>lisa31@rubio.com</t>
  </si>
  <si>
    <t>AEfAd4c1ea66Fb4</t>
  </si>
  <si>
    <t>Vincent, Wiggins and Perry</t>
  </si>
  <si>
    <t>South Aliciaville</t>
  </si>
  <si>
    <t>(531)376-9227</t>
  </si>
  <si>
    <t>joannosborn@fitzpatrick.org</t>
  </si>
  <si>
    <t>638A174040f3ef0</t>
  </si>
  <si>
    <t>Kane-Hamilton</t>
  </si>
  <si>
    <t>Victorstad</t>
  </si>
  <si>
    <t>+1-405-388-9089x060</t>
  </si>
  <si>
    <t>srussell@pace-ferguson.biz</t>
  </si>
  <si>
    <t>EFE1d55abF0Aae1</t>
  </si>
  <si>
    <t>Cummingsshire</t>
  </si>
  <si>
    <t>kmalone@rivas-logan.biz</t>
  </si>
  <si>
    <t>56c0FFdA30AA2B4</t>
  </si>
  <si>
    <t>Barnes-Wiggins</t>
  </si>
  <si>
    <t>Doughertystad</t>
  </si>
  <si>
    <t>bmayer@thornton.net</t>
  </si>
  <si>
    <t>dDFe4C14d8FBfb8</t>
  </si>
  <si>
    <t>Mcguire LLC</t>
  </si>
  <si>
    <t>Kerryhaven</t>
  </si>
  <si>
    <t>001-604-216-0584x442</t>
  </si>
  <si>
    <t>claire16@tapia-mcclain.com</t>
  </si>
  <si>
    <t>16674Af6e17032E</t>
  </si>
  <si>
    <t>Hansen Group</t>
  </si>
  <si>
    <t>913-114-6135x645</t>
  </si>
  <si>
    <t>raven56@ross.com</t>
  </si>
  <si>
    <t>96ebc7Cc9cfd5dD</t>
  </si>
  <si>
    <t>Mcclain-Strickland</t>
  </si>
  <si>
    <t>001-331-122-4215</t>
  </si>
  <si>
    <t>blevinsmarc@wilson.org</t>
  </si>
  <si>
    <t>F4fFCCE9df8bAED</t>
  </si>
  <si>
    <t>Montoya, Walter and Day</t>
  </si>
  <si>
    <t>South Joannaport</t>
  </si>
  <si>
    <t>057.455.9101x607</t>
  </si>
  <si>
    <t>boyledominic@stokes.biz</t>
  </si>
  <si>
    <t>EfBa0DcF9b97f0A</t>
  </si>
  <si>
    <t>Pratt-Wilson</t>
  </si>
  <si>
    <t>Serranoville</t>
  </si>
  <si>
    <t>503.389.9582</t>
  </si>
  <si>
    <t>debbie13@greer.com</t>
  </si>
  <si>
    <t>2a223dB2Bb4bAdb</t>
  </si>
  <si>
    <t>Townsend PLC</t>
  </si>
  <si>
    <t>New Gregberg</t>
  </si>
  <si>
    <t>001-730-756-2420x7804</t>
  </si>
  <si>
    <t>soniachang@huff-vaughan.com</t>
  </si>
  <si>
    <t>6a09D7D5F2BceC8</t>
  </si>
  <si>
    <t>Thompson, Crane and Chase</t>
  </si>
  <si>
    <t>West Miaberg</t>
  </si>
  <si>
    <t>(283)437-4008</t>
  </si>
  <si>
    <t>jaclynrobbins@burgess.com</t>
  </si>
  <si>
    <t>2e9d1d7eEeeE705</t>
  </si>
  <si>
    <t>Mosley-Leblanc</t>
  </si>
  <si>
    <t>Dawsonside</t>
  </si>
  <si>
    <t>(978)364-6347x42361</t>
  </si>
  <si>
    <t>barbara02@frey.com</t>
  </si>
  <si>
    <t>eF0b0cfcDFe4C8F</t>
  </si>
  <si>
    <t>Richard-Frost</t>
  </si>
  <si>
    <t>Port Evelyntown</t>
  </si>
  <si>
    <t>000-256-0158</t>
  </si>
  <si>
    <t>jsandoval@weaver.com</t>
  </si>
  <si>
    <t>Fc34f1CBCD71Ecf</t>
  </si>
  <si>
    <t>Spencer-Mejia</t>
  </si>
  <si>
    <t>+1-653-338-0313x361</t>
  </si>
  <si>
    <t>lfloyd@patel.com</t>
  </si>
  <si>
    <t>964Cf0C1C6d4a9e</t>
  </si>
  <si>
    <t>Anderson, Bennett and Finley</t>
  </si>
  <si>
    <t>South Allen</t>
  </si>
  <si>
    <t>854-656-3546x60262</t>
  </si>
  <si>
    <t>kylemoss@cowan.biz</t>
  </si>
  <si>
    <t>A34EAc2b68FfdB9</t>
  </si>
  <si>
    <t>Robbins, Morton and Flores</t>
  </si>
  <si>
    <t>(333)056-6879x75662</t>
  </si>
  <si>
    <t>mgraham@andrews-christian.com</t>
  </si>
  <si>
    <t>e7Bc7fFed7CbB55</t>
  </si>
  <si>
    <t>West Terryhaven</t>
  </si>
  <si>
    <t>+1-563-477-6054x826</t>
  </si>
  <si>
    <t>yallison@casey.com</t>
  </si>
  <si>
    <t>38D47Efa9bEC44E</t>
  </si>
  <si>
    <t>Rose, Pratt and Norman</t>
  </si>
  <si>
    <t>Waltersbury</t>
  </si>
  <si>
    <t>465-805-1373x723</t>
  </si>
  <si>
    <t>danielsjoann@walter-brewer.biz</t>
  </si>
  <si>
    <t>4eb63eAE66E3CCC</t>
  </si>
  <si>
    <t>Walters, Mckenzie and Sanford</t>
  </si>
  <si>
    <t>832.525.9357</t>
  </si>
  <si>
    <t>cody03@sullivan.info</t>
  </si>
  <si>
    <t>a8eC9494e9CCb46</t>
  </si>
  <si>
    <t>Gray, Ponce and Hayden</t>
  </si>
  <si>
    <t>342-307-9452</t>
  </si>
  <si>
    <t>amandaharrell@ballard.biz</t>
  </si>
  <si>
    <t>bdbA1F0053EDA7A</t>
  </si>
  <si>
    <t>Alexander-Bass</t>
  </si>
  <si>
    <t>Mcconnellland</t>
  </si>
  <si>
    <t>001-346-519-8104</t>
  </si>
  <si>
    <t>jbeard@oneal.org</t>
  </si>
  <si>
    <t>5B8Ffc59EeBd87D</t>
  </si>
  <si>
    <t>Huynh-Best</t>
  </si>
  <si>
    <t>Port Barryborough</t>
  </si>
  <si>
    <t>977.287.5016x4827</t>
  </si>
  <si>
    <t>rmorse@lane.com</t>
  </si>
  <si>
    <t>D7E40cCBde64d59</t>
  </si>
  <si>
    <t>Carpenter-Fleming</t>
  </si>
  <si>
    <t>Lake Lawrenceview</t>
  </si>
  <si>
    <t>667.966.2755x2648</t>
  </si>
  <si>
    <t>jefferypatrick@taylor.com</t>
  </si>
  <si>
    <t>DD0caa06ebf217c</t>
  </si>
  <si>
    <t>Richardson LLC</t>
  </si>
  <si>
    <t>Petersport</t>
  </si>
  <si>
    <t>001-270-136-4738x419</t>
  </si>
  <si>
    <t>nicolasandrade@bates.info</t>
  </si>
  <si>
    <t>C1C62ff90D0AfED</t>
  </si>
  <si>
    <t>Hodge-Nixon</t>
  </si>
  <si>
    <t>Briggsport</t>
  </si>
  <si>
    <t>+1-531-494-7645x4844</t>
  </si>
  <si>
    <t>tracy68@wade.com</t>
  </si>
  <si>
    <t>2EfAa6Fe435A7DA</t>
  </si>
  <si>
    <t>520.109.2482x26052</t>
  </si>
  <si>
    <t>mclaughlinjulia@barnett-dorsey.com</t>
  </si>
  <si>
    <t>5dB06C3Fab5CCCb</t>
  </si>
  <si>
    <t>Camachochester</t>
  </si>
  <si>
    <t>001-465-242-9979</t>
  </si>
  <si>
    <t>velazquezjessica@villegas-wilcox.com</t>
  </si>
  <si>
    <t>9903e8fF4D8Ff0F</t>
  </si>
  <si>
    <t>Burns-Holden</t>
  </si>
  <si>
    <t>Sparkstown</t>
  </si>
  <si>
    <t>+1-889-682-9490x65400</t>
  </si>
  <si>
    <t>ngallagher@martinez.com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</si>
</sst>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Liberation Sans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D9E75-41D9-4778-AB50-6240D09E9045}">
  <dimension ref="A1:AI10001"/>
  <sheetViews>
    <sheetView tabSelected="1" topLeftCell="AC260" workbookViewId="0">
      <selection activeCell="AD263" sqref="AD263:AF506"/>
    </sheetView>
  </sheetViews>
  <sheetFormatPr defaultRowHeight="15"/>
  <cols>
    <col min="2" max="2" width="24.85546875" customWidth="1"/>
    <col min="3" max="3" width="15.140625" customWidth="1"/>
    <col min="4" max="4" width="13.85546875" customWidth="1"/>
    <col min="5" max="5" width="23" customWidth="1"/>
    <col min="6" max="6" width="12.140625" customWidth="1"/>
    <col min="7" max="7" width="13" customWidth="1"/>
    <col min="8" max="8" width="17.7109375" style="5" customWidth="1"/>
    <col min="9" max="9" width="21.5703125" customWidth="1"/>
    <col min="10" max="10" width="27.28515625" customWidth="1"/>
    <col min="11" max="11" width="19.85546875" customWidth="1"/>
    <col min="15" max="16" width="24.140625" customWidth="1"/>
    <col min="17" max="17" width="19.42578125" customWidth="1"/>
    <col min="18" max="18" width="36.5703125" bestFit="1" customWidth="1"/>
    <col min="19" max="19" width="22.85546875" customWidth="1"/>
    <col min="20" max="21" width="36.5703125" bestFit="1" customWidth="1"/>
    <col min="22" max="22" width="11" bestFit="1" customWidth="1"/>
    <col min="25" max="25" width="13.7109375" customWidth="1"/>
    <col min="27" max="27" width="15.140625" customWidth="1"/>
    <col min="28" max="28" width="24.5703125" customWidth="1"/>
    <col min="30" max="30" width="31.7109375" customWidth="1"/>
    <col min="31" max="31" width="19.28515625" customWidth="1"/>
    <col min="32" max="32" width="36.5703125" bestFit="1" customWidth="1"/>
    <col min="33" max="33" width="14" bestFit="1" customWidth="1"/>
    <col min="34" max="34" width="36.5703125" bestFit="1" customWidth="1"/>
  </cols>
  <sheetData>
    <row r="1" spans="1:35" ht="45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7</v>
      </c>
      <c r="I1" t="s">
        <v>8</v>
      </c>
      <c r="J1" t="s">
        <v>9</v>
      </c>
      <c r="K1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/>
      <c r="U1" s="5" t="s">
        <v>16</v>
      </c>
      <c r="AB1" s="3" t="s">
        <v>17</v>
      </c>
      <c r="AF1" s="3"/>
    </row>
    <row r="2" spans="1:35" ht="30.75">
      <c r="A2">
        <v>1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6">
        <v>253882</v>
      </c>
      <c r="I2" t="s">
        <v>24</v>
      </c>
      <c r="J2" t="s">
        <v>25</v>
      </c>
      <c r="K2" s="1">
        <v>44069</v>
      </c>
      <c r="O2" s="3">
        <f>COUNT(G2:G10001)</f>
        <v>0</v>
      </c>
      <c r="P2" s="3">
        <f>COUNTIFS(G2:G10001,"=Canada")</f>
        <v>37</v>
      </c>
      <c r="Q2" s="3">
        <f>COUNTIFS(G1:G10001, "=Mexico")</f>
        <v>37</v>
      </c>
      <c r="R2">
        <f>COUNTIFS(G1:G10001, "=United States of America")</f>
        <v>47</v>
      </c>
      <c r="S2">
        <f>SUM(P2+Q2+R2)</f>
        <v>121</v>
      </c>
      <c r="U2" s="4">
        <f>COUNTIF(G1:G10001, "ITALY")</f>
        <v>39</v>
      </c>
      <c r="AB2" t="str" cm="1">
        <f t="array" ref="AB2:AB17">_xlfn._xlws.FILTER(G1:G10001, (C1:C10001="Danny"), "")</f>
        <v>Cook Islands</v>
      </c>
      <c r="AG2" t="s">
        <v>26</v>
      </c>
      <c r="AH2" s="3" t="s">
        <v>27</v>
      </c>
    </row>
    <row r="3" spans="1:35" ht="45.75">
      <c r="A3">
        <v>2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s="6">
        <v>112581</v>
      </c>
      <c r="I3" t="s">
        <v>34</v>
      </c>
      <c r="J3" t="s">
        <v>35</v>
      </c>
      <c r="K3" s="1">
        <v>43948</v>
      </c>
      <c r="R3" s="3" t="s">
        <v>36</v>
      </c>
      <c r="S3" s="3" t="s">
        <v>37</v>
      </c>
      <c r="AB3" t="str">
        <v>Niger</v>
      </c>
      <c r="AG3" s="3" cm="1">
        <f t="array" ref="AG3:AG245">_xlfn._xlws.SORT(_xlfn.BYROW(AD264:AD506, _xlfn.LAMBDA(_xlpm.x, COUNTIFS(G2:G10001, _xlpm.x))), , -1)</f>
        <v>84</v>
      </c>
      <c r="AH3" s="4" t="str" cm="1">
        <f t="array" ref="AH3:AI11">_xlfn._xlws.FILTER(AD264:AE506, AE264:AE506 &gt; 53)</f>
        <v>Andorra</v>
      </c>
      <c r="AI3" s="5">
        <v>54</v>
      </c>
    </row>
    <row r="4" spans="1:35" ht="30.75">
      <c r="A4">
        <v>3</v>
      </c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s="6">
        <v>125087</v>
      </c>
      <c r="I4">
        <v>8352752061</v>
      </c>
      <c r="J4" t="s">
        <v>44</v>
      </c>
      <c r="K4" s="1">
        <v>44642</v>
      </c>
      <c r="O4" s="3" t="s">
        <v>45</v>
      </c>
      <c r="R4" s="3" t="str" cm="1">
        <f t="array" ref="R4">SUM((COUNTIFS(G1:G10001, S7:S9))/10000)&amp;"%"</f>
        <v>0.0121%</v>
      </c>
      <c r="S4">
        <f>COUNTIFS(G2:G10002,"=Mexico") + COUNTIFS(G2:G10002, "=Canada") + COUNTIFS(G2:G10002, "=United States of America")</f>
        <v>121</v>
      </c>
      <c r="AB4" t="str">
        <v>Norway</v>
      </c>
      <c r="AG4">
        <v>81</v>
      </c>
      <c r="AH4" s="5" t="str">
        <v>Congo</v>
      </c>
      <c r="AI4" s="5">
        <v>81</v>
      </c>
    </row>
    <row r="5" spans="1:35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51</v>
      </c>
      <c r="H5" s="6">
        <v>247879</v>
      </c>
      <c r="I5" t="s">
        <v>52</v>
      </c>
      <c r="J5" t="s">
        <v>53</v>
      </c>
      <c r="K5" s="1">
        <v>44014</v>
      </c>
      <c r="O5" s="3" cm="1">
        <f t="array" ref="O5:O247">COUNTIFS(G2:G10001, AE264:AE506)</f>
        <v>0</v>
      </c>
      <c r="S5" t="s">
        <v>54</v>
      </c>
      <c r="AB5" t="str">
        <v>Niger</v>
      </c>
      <c r="AG5">
        <v>58</v>
      </c>
      <c r="AH5" s="5" t="str">
        <v>Cote d'Ivoire</v>
      </c>
      <c r="AI5" s="5">
        <v>54</v>
      </c>
    </row>
    <row r="6" spans="1:35">
      <c r="A6">
        <v>5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G6" t="s">
        <v>60</v>
      </c>
      <c r="H6" s="6">
        <v>63901</v>
      </c>
      <c r="I6" t="s">
        <v>61</v>
      </c>
      <c r="J6" t="s">
        <v>62</v>
      </c>
      <c r="K6" s="1">
        <v>44213</v>
      </c>
      <c r="O6">
        <v>0</v>
      </c>
      <c r="S6" s="3" cm="1">
        <f t="array" ref="S6">SUM(COUNTIFS(G1:G10001,S7:S9))</f>
        <v>121</v>
      </c>
      <c r="AB6" t="str">
        <v>Mauritius</v>
      </c>
      <c r="AG6">
        <v>56</v>
      </c>
      <c r="AH6" s="5" t="str">
        <v>Korea</v>
      </c>
      <c r="AI6" s="5">
        <v>84</v>
      </c>
    </row>
    <row r="7" spans="1:35">
      <c r="A7">
        <v>6</v>
      </c>
      <c r="B7" t="s">
        <v>63</v>
      </c>
      <c r="C7" t="s">
        <v>64</v>
      </c>
      <c r="D7" t="s">
        <v>65</v>
      </c>
      <c r="E7" t="s">
        <v>66</v>
      </c>
      <c r="F7" t="s">
        <v>67</v>
      </c>
      <c r="G7" t="s">
        <v>68</v>
      </c>
      <c r="H7" s="6">
        <v>176431</v>
      </c>
      <c r="I7" t="s">
        <v>69</v>
      </c>
      <c r="J7" t="s">
        <v>70</v>
      </c>
      <c r="K7" s="1">
        <v>44421</v>
      </c>
      <c r="O7">
        <v>0</v>
      </c>
      <c r="S7" t="s">
        <v>71</v>
      </c>
      <c r="AB7" t="str">
        <v>Ukraine</v>
      </c>
      <c r="AG7">
        <v>54</v>
      </c>
      <c r="AH7" s="5" t="str">
        <v>Mauritius</v>
      </c>
      <c r="AI7" s="5">
        <v>54</v>
      </c>
    </row>
    <row r="8" spans="1:35">
      <c r="A8">
        <v>7</v>
      </c>
      <c r="B8" s="2" t="s">
        <v>72</v>
      </c>
      <c r="C8" t="s">
        <v>73</v>
      </c>
      <c r="D8" t="s">
        <v>74</v>
      </c>
      <c r="E8" t="s">
        <v>75</v>
      </c>
      <c r="F8" t="s">
        <v>76</v>
      </c>
      <c r="G8" t="s">
        <v>77</v>
      </c>
      <c r="H8" s="6">
        <v>251934</v>
      </c>
      <c r="I8" t="s">
        <v>78</v>
      </c>
      <c r="J8" t="s">
        <v>79</v>
      </c>
      <c r="K8" s="1">
        <v>43930</v>
      </c>
      <c r="O8">
        <v>0</v>
      </c>
      <c r="S8" t="s">
        <v>80</v>
      </c>
      <c r="AB8" t="str">
        <v>Fiji</v>
      </c>
      <c r="AG8">
        <v>54</v>
      </c>
      <c r="AH8" s="5" t="str">
        <v>Montenegro</v>
      </c>
      <c r="AI8" s="5">
        <v>54</v>
      </c>
    </row>
    <row r="9" spans="1:35">
      <c r="A9">
        <v>8</v>
      </c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s="6">
        <v>144854</v>
      </c>
      <c r="I9" t="s">
        <v>87</v>
      </c>
      <c r="J9" t="s">
        <v>88</v>
      </c>
      <c r="K9" s="1">
        <v>44288</v>
      </c>
      <c r="O9">
        <v>0</v>
      </c>
      <c r="S9" t="s">
        <v>89</v>
      </c>
      <c r="AB9" t="str">
        <v>Iran</v>
      </c>
      <c r="AG9">
        <v>54</v>
      </c>
      <c r="AH9" s="5" t="str">
        <v>Sierra Leone</v>
      </c>
      <c r="AI9" s="5">
        <v>56</v>
      </c>
    </row>
    <row r="10" spans="1:35">
      <c r="A10">
        <v>9</v>
      </c>
      <c r="B10" t="s">
        <v>90</v>
      </c>
      <c r="C10" t="s">
        <v>91</v>
      </c>
      <c r="D10" t="s">
        <v>92</v>
      </c>
      <c r="E10" t="s">
        <v>93</v>
      </c>
      <c r="F10" t="s">
        <v>94</v>
      </c>
      <c r="G10" t="s">
        <v>95</v>
      </c>
      <c r="H10" s="6">
        <v>248958</v>
      </c>
      <c r="I10" t="s">
        <v>96</v>
      </c>
      <c r="J10" t="s">
        <v>97</v>
      </c>
      <c r="K10" s="1">
        <v>44161</v>
      </c>
      <c r="O10">
        <v>0</v>
      </c>
      <c r="AB10" t="str">
        <v>Slovenia</v>
      </c>
      <c r="AG10">
        <v>54</v>
      </c>
      <c r="AH10" s="5" t="str">
        <v>United States Virgin Islands</v>
      </c>
      <c r="AI10" s="5">
        <v>54</v>
      </c>
    </row>
    <row r="11" spans="1:35">
      <c r="A11">
        <v>10</v>
      </c>
      <c r="B11" t="s">
        <v>98</v>
      </c>
      <c r="C11" t="s">
        <v>99</v>
      </c>
      <c r="D11" t="s">
        <v>100</v>
      </c>
      <c r="E11" t="s">
        <v>101</v>
      </c>
      <c r="F11" t="s">
        <v>102</v>
      </c>
      <c r="G11" t="s">
        <v>103</v>
      </c>
      <c r="H11" s="6">
        <v>253560</v>
      </c>
      <c r="I11" t="s">
        <v>104</v>
      </c>
      <c r="J11" t="s">
        <v>105</v>
      </c>
      <c r="K11" s="1">
        <v>44376</v>
      </c>
      <c r="O11">
        <v>0</v>
      </c>
      <c r="AB11" t="str">
        <v>Taiwan</v>
      </c>
      <c r="AG11">
        <v>54</v>
      </c>
      <c r="AH11" s="5" t="str">
        <v>Vanuatu</v>
      </c>
      <c r="AI11" s="5">
        <v>58</v>
      </c>
    </row>
    <row r="12" spans="1:35">
      <c r="A12">
        <v>11</v>
      </c>
      <c r="B12" t="s">
        <v>106</v>
      </c>
      <c r="C12" t="s">
        <v>107</v>
      </c>
      <c r="D12" t="s">
        <v>108</v>
      </c>
      <c r="E12" t="s">
        <v>109</v>
      </c>
      <c r="F12" t="s">
        <v>110</v>
      </c>
      <c r="G12" t="s">
        <v>111</v>
      </c>
      <c r="H12" s="6">
        <v>255287</v>
      </c>
      <c r="I12" t="s">
        <v>112</v>
      </c>
      <c r="J12" t="s">
        <v>113</v>
      </c>
      <c r="K12" s="1">
        <v>44318</v>
      </c>
      <c r="O12">
        <v>0</v>
      </c>
      <c r="AB12" t="str">
        <v>Kenya</v>
      </c>
      <c r="AG12">
        <v>53</v>
      </c>
      <c r="AH12" s="5"/>
      <c r="AI12" s="5"/>
    </row>
    <row r="13" spans="1:35">
      <c r="A13">
        <v>12</v>
      </c>
      <c r="B13" t="s">
        <v>114</v>
      </c>
      <c r="C13" t="s">
        <v>115</v>
      </c>
      <c r="D13" t="s">
        <v>116</v>
      </c>
      <c r="E13" t="s">
        <v>117</v>
      </c>
      <c r="F13" t="s">
        <v>118</v>
      </c>
      <c r="G13" t="s">
        <v>119</v>
      </c>
      <c r="H13" s="6">
        <v>74793</v>
      </c>
      <c r="I13">
        <v>4229986278</v>
      </c>
      <c r="J13" t="s">
        <v>120</v>
      </c>
      <c r="K13" s="1">
        <v>44293</v>
      </c>
      <c r="O13">
        <v>0</v>
      </c>
      <c r="AB13" t="str">
        <v>Malta</v>
      </c>
      <c r="AG13">
        <v>53</v>
      </c>
      <c r="AH13" s="5"/>
      <c r="AI13" s="5"/>
    </row>
    <row r="14" spans="1:35">
      <c r="A14">
        <v>13</v>
      </c>
      <c r="B14" t="s">
        <v>121</v>
      </c>
      <c r="C14" t="s">
        <v>122</v>
      </c>
      <c r="D14" t="s">
        <v>123</v>
      </c>
      <c r="E14" t="s">
        <v>124</v>
      </c>
      <c r="F14" t="s">
        <v>125</v>
      </c>
      <c r="G14" t="s">
        <v>126</v>
      </c>
      <c r="H14" s="6">
        <v>273432</v>
      </c>
      <c r="I14" t="s">
        <v>127</v>
      </c>
      <c r="J14" t="s">
        <v>128</v>
      </c>
      <c r="K14" s="1">
        <v>43889</v>
      </c>
      <c r="O14">
        <v>0</v>
      </c>
      <c r="AB14" t="str">
        <v>Central African Republic</v>
      </c>
      <c r="AG14">
        <v>53</v>
      </c>
      <c r="AH14" s="5"/>
      <c r="AI14" s="5"/>
    </row>
    <row r="15" spans="1:35">
      <c r="A15">
        <v>14</v>
      </c>
      <c r="B15" t="s">
        <v>129</v>
      </c>
      <c r="C15" t="s">
        <v>130</v>
      </c>
      <c r="D15" t="s">
        <v>131</v>
      </c>
      <c r="E15" t="s">
        <v>132</v>
      </c>
      <c r="F15" t="s">
        <v>133</v>
      </c>
      <c r="G15" t="s">
        <v>134</v>
      </c>
      <c r="H15" s="6">
        <v>160122</v>
      </c>
      <c r="I15" t="s">
        <v>135</v>
      </c>
      <c r="J15" t="s">
        <v>136</v>
      </c>
      <c r="K15" s="1">
        <v>44623</v>
      </c>
      <c r="O15">
        <v>0</v>
      </c>
      <c r="AB15" t="str">
        <v>Greece</v>
      </c>
      <c r="AG15">
        <v>53</v>
      </c>
      <c r="AH15" s="5"/>
      <c r="AI15" s="5"/>
    </row>
    <row r="16" spans="1:35">
      <c r="A16">
        <v>15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  <c r="H16" s="6">
        <v>148728</v>
      </c>
      <c r="I16" t="s">
        <v>143</v>
      </c>
      <c r="J16" t="s">
        <v>144</v>
      </c>
      <c r="K16" s="1">
        <v>44285</v>
      </c>
      <c r="O16">
        <v>0</v>
      </c>
      <c r="AB16" t="str">
        <v>Mayotte</v>
      </c>
      <c r="AG16">
        <v>52</v>
      </c>
      <c r="AH16" s="5"/>
      <c r="AI16" s="5"/>
    </row>
    <row r="17" spans="1:33">
      <c r="A17">
        <v>16</v>
      </c>
      <c r="B17" t="s">
        <v>145</v>
      </c>
      <c r="C17" t="s">
        <v>146</v>
      </c>
      <c r="D17" t="s">
        <v>147</v>
      </c>
      <c r="E17" t="s">
        <v>148</v>
      </c>
      <c r="F17" t="s">
        <v>149</v>
      </c>
      <c r="G17" t="s">
        <v>150</v>
      </c>
      <c r="H17" s="6">
        <v>110935</v>
      </c>
      <c r="I17" t="s">
        <v>151</v>
      </c>
      <c r="J17" t="s">
        <v>152</v>
      </c>
      <c r="K17" s="1">
        <v>44052</v>
      </c>
      <c r="O17">
        <v>0</v>
      </c>
      <c r="AB17" t="str">
        <v>Guinea-Bissau</v>
      </c>
      <c r="AG17">
        <v>51</v>
      </c>
    </row>
    <row r="18" spans="1:33" ht="30.75">
      <c r="A18">
        <v>17</v>
      </c>
      <c r="B18" t="s">
        <v>153</v>
      </c>
      <c r="C18" t="s">
        <v>154</v>
      </c>
      <c r="D18" t="s">
        <v>155</v>
      </c>
      <c r="E18" t="s">
        <v>156</v>
      </c>
      <c r="F18" t="s">
        <v>157</v>
      </c>
      <c r="G18" t="s">
        <v>158</v>
      </c>
      <c r="H18" s="6">
        <v>157264</v>
      </c>
      <c r="I18">
        <v>8416559700</v>
      </c>
      <c r="J18" t="s">
        <v>159</v>
      </c>
      <c r="K18" s="1">
        <v>44337</v>
      </c>
      <c r="O18">
        <v>0</v>
      </c>
      <c r="AB18" s="3" t="s">
        <v>160</v>
      </c>
      <c r="AG18">
        <v>51</v>
      </c>
    </row>
    <row r="19" spans="1:33">
      <c r="A19">
        <v>18</v>
      </c>
      <c r="B19" t="s">
        <v>161</v>
      </c>
      <c r="C19" t="s">
        <v>162</v>
      </c>
      <c r="D19" t="s">
        <v>163</v>
      </c>
      <c r="E19" t="s">
        <v>164</v>
      </c>
      <c r="F19" t="s">
        <v>165</v>
      </c>
      <c r="G19" t="s">
        <v>166</v>
      </c>
      <c r="H19" s="6">
        <v>182962</v>
      </c>
      <c r="I19" t="s">
        <v>167</v>
      </c>
      <c r="J19" t="s">
        <v>168</v>
      </c>
      <c r="K19" s="1">
        <v>44349</v>
      </c>
      <c r="O19">
        <v>0</v>
      </c>
      <c r="AB19">
        <f>COUNTIFS(C1:C10001, "Danny")</f>
        <v>16</v>
      </c>
      <c r="AG19">
        <v>51</v>
      </c>
    </row>
    <row r="20" spans="1:33">
      <c r="A20">
        <v>19</v>
      </c>
      <c r="B20" t="s">
        <v>169</v>
      </c>
      <c r="C20" t="s">
        <v>170</v>
      </c>
      <c r="D20" t="s">
        <v>171</v>
      </c>
      <c r="E20" t="s">
        <v>172</v>
      </c>
      <c r="F20" t="s">
        <v>173</v>
      </c>
      <c r="G20" t="s">
        <v>174</v>
      </c>
      <c r="H20" s="6">
        <v>139855</v>
      </c>
      <c r="I20" t="s">
        <v>175</v>
      </c>
      <c r="J20" t="s">
        <v>176</v>
      </c>
      <c r="K20" s="1">
        <v>44303</v>
      </c>
      <c r="O20">
        <v>0</v>
      </c>
      <c r="AG20">
        <v>51</v>
      </c>
    </row>
    <row r="21" spans="1:33">
      <c r="A21">
        <v>20</v>
      </c>
      <c r="B21" t="s">
        <v>177</v>
      </c>
      <c r="C21" t="s">
        <v>178</v>
      </c>
      <c r="D21" t="s">
        <v>179</v>
      </c>
      <c r="E21" t="s">
        <v>180</v>
      </c>
      <c r="F21" t="s">
        <v>181</v>
      </c>
      <c r="G21" t="s">
        <v>182</v>
      </c>
      <c r="H21" s="6">
        <v>100233</v>
      </c>
      <c r="I21" t="s">
        <v>183</v>
      </c>
      <c r="J21" t="s">
        <v>184</v>
      </c>
      <c r="K21" s="1">
        <v>44195</v>
      </c>
      <c r="O21">
        <v>0</v>
      </c>
      <c r="AG21">
        <v>51</v>
      </c>
    </row>
    <row r="22" spans="1:33">
      <c r="A22">
        <v>21</v>
      </c>
      <c r="B22" t="s">
        <v>185</v>
      </c>
      <c r="C22" t="s">
        <v>186</v>
      </c>
      <c r="D22" t="s">
        <v>187</v>
      </c>
      <c r="E22" t="s">
        <v>188</v>
      </c>
      <c r="F22" t="s">
        <v>189</v>
      </c>
      <c r="G22" t="s">
        <v>190</v>
      </c>
      <c r="H22" s="6">
        <v>156579</v>
      </c>
      <c r="I22" t="s">
        <v>191</v>
      </c>
      <c r="J22" t="s">
        <v>192</v>
      </c>
      <c r="K22" s="1">
        <v>43831</v>
      </c>
      <c r="O22">
        <v>0</v>
      </c>
      <c r="AG22">
        <v>50</v>
      </c>
    </row>
    <row r="23" spans="1:33">
      <c r="A23">
        <v>22</v>
      </c>
      <c r="B23" t="s">
        <v>193</v>
      </c>
      <c r="C23" t="s">
        <v>194</v>
      </c>
      <c r="D23" t="s">
        <v>195</v>
      </c>
      <c r="E23" t="s">
        <v>196</v>
      </c>
      <c r="F23" t="s">
        <v>197</v>
      </c>
      <c r="G23" t="s">
        <v>95</v>
      </c>
      <c r="H23" s="6">
        <v>65839</v>
      </c>
      <c r="I23" t="s">
        <v>198</v>
      </c>
      <c r="J23" t="s">
        <v>199</v>
      </c>
      <c r="K23" s="1">
        <v>44374</v>
      </c>
      <c r="O23">
        <v>0</v>
      </c>
      <c r="AG23">
        <v>50</v>
      </c>
    </row>
    <row r="24" spans="1:33">
      <c r="A24">
        <v>23</v>
      </c>
      <c r="B24" t="s">
        <v>200</v>
      </c>
      <c r="C24" t="s">
        <v>201</v>
      </c>
      <c r="D24" t="s">
        <v>202</v>
      </c>
      <c r="E24" t="s">
        <v>203</v>
      </c>
      <c r="F24" t="s">
        <v>204</v>
      </c>
      <c r="G24" t="s">
        <v>205</v>
      </c>
      <c r="H24" s="6">
        <v>230425</v>
      </c>
      <c r="I24" t="s">
        <v>206</v>
      </c>
      <c r="J24" t="s">
        <v>207</v>
      </c>
      <c r="K24" s="1">
        <v>43970</v>
      </c>
      <c r="O24">
        <v>0</v>
      </c>
      <c r="AG24">
        <v>50</v>
      </c>
    </row>
    <row r="25" spans="1:33">
      <c r="A25">
        <v>24</v>
      </c>
      <c r="B25" t="s">
        <v>208</v>
      </c>
      <c r="C25" t="s">
        <v>209</v>
      </c>
      <c r="D25" t="s">
        <v>210</v>
      </c>
      <c r="E25" t="s">
        <v>211</v>
      </c>
      <c r="F25" t="s">
        <v>212</v>
      </c>
      <c r="G25" t="s">
        <v>213</v>
      </c>
      <c r="H25" s="6">
        <v>151210</v>
      </c>
      <c r="I25" t="s">
        <v>214</v>
      </c>
      <c r="J25" t="s">
        <v>215</v>
      </c>
      <c r="K25" s="1">
        <v>43853</v>
      </c>
      <c r="O25">
        <v>0</v>
      </c>
      <c r="AG25">
        <v>50</v>
      </c>
    </row>
    <row r="26" spans="1:33">
      <c r="A26">
        <v>25</v>
      </c>
      <c r="B26" t="s">
        <v>216</v>
      </c>
      <c r="C26" t="s">
        <v>217</v>
      </c>
      <c r="D26" t="s">
        <v>218</v>
      </c>
      <c r="E26" t="s">
        <v>219</v>
      </c>
      <c r="F26" t="s">
        <v>220</v>
      </c>
      <c r="G26" t="s">
        <v>221</v>
      </c>
      <c r="H26" s="6">
        <v>255866</v>
      </c>
      <c r="I26" t="s">
        <v>222</v>
      </c>
      <c r="J26" t="s">
        <v>223</v>
      </c>
      <c r="K26" s="1">
        <v>44079</v>
      </c>
      <c r="O26">
        <v>0</v>
      </c>
      <c r="AG26">
        <v>50</v>
      </c>
    </row>
    <row r="27" spans="1:33">
      <c r="A27">
        <v>26</v>
      </c>
      <c r="B27" t="s">
        <v>224</v>
      </c>
      <c r="C27" t="s">
        <v>225</v>
      </c>
      <c r="D27" t="s">
        <v>226</v>
      </c>
      <c r="E27" t="s">
        <v>227</v>
      </c>
      <c r="F27" t="s">
        <v>228</v>
      </c>
      <c r="G27" t="s">
        <v>229</v>
      </c>
      <c r="H27" s="6">
        <v>85437</v>
      </c>
      <c r="I27" t="s">
        <v>230</v>
      </c>
      <c r="J27" t="s">
        <v>231</v>
      </c>
      <c r="K27" s="1">
        <v>43896</v>
      </c>
      <c r="O27">
        <v>0</v>
      </c>
      <c r="AG27">
        <v>49</v>
      </c>
    </row>
    <row r="28" spans="1:33">
      <c r="A28">
        <v>27</v>
      </c>
      <c r="B28" t="s">
        <v>232</v>
      </c>
      <c r="C28" t="s">
        <v>233</v>
      </c>
      <c r="D28" t="s">
        <v>234</v>
      </c>
      <c r="E28" t="s">
        <v>235</v>
      </c>
      <c r="F28" t="s">
        <v>236</v>
      </c>
      <c r="G28" t="s">
        <v>237</v>
      </c>
      <c r="H28" s="6">
        <v>245293</v>
      </c>
      <c r="I28" t="s">
        <v>238</v>
      </c>
      <c r="J28" t="s">
        <v>239</v>
      </c>
      <c r="K28" s="1">
        <v>44364</v>
      </c>
      <c r="O28">
        <v>0</v>
      </c>
      <c r="AG28">
        <v>49</v>
      </c>
    </row>
    <row r="29" spans="1:33">
      <c r="A29">
        <v>28</v>
      </c>
      <c r="B29" t="s">
        <v>240</v>
      </c>
      <c r="C29" t="s">
        <v>241</v>
      </c>
      <c r="D29" t="s">
        <v>242</v>
      </c>
      <c r="E29" t="s">
        <v>243</v>
      </c>
      <c r="F29" t="s">
        <v>244</v>
      </c>
      <c r="G29" t="s">
        <v>205</v>
      </c>
      <c r="H29" s="6">
        <v>208320</v>
      </c>
      <c r="I29" t="s">
        <v>245</v>
      </c>
      <c r="J29" t="s">
        <v>246</v>
      </c>
      <c r="K29" s="1">
        <v>44150</v>
      </c>
      <c r="O29">
        <v>0</v>
      </c>
      <c r="AG29">
        <v>49</v>
      </c>
    </row>
    <row r="30" spans="1:33">
      <c r="A30">
        <v>29</v>
      </c>
      <c r="B30" t="s">
        <v>247</v>
      </c>
      <c r="C30" t="s">
        <v>248</v>
      </c>
      <c r="D30" t="s">
        <v>249</v>
      </c>
      <c r="E30" t="s">
        <v>250</v>
      </c>
      <c r="F30" t="s">
        <v>251</v>
      </c>
      <c r="G30" t="s">
        <v>252</v>
      </c>
      <c r="H30" s="6">
        <v>114569</v>
      </c>
      <c r="I30" t="s">
        <v>253</v>
      </c>
      <c r="J30" t="s">
        <v>254</v>
      </c>
      <c r="K30" s="1">
        <v>44256</v>
      </c>
      <c r="O30">
        <v>0</v>
      </c>
      <c r="AG30">
        <v>49</v>
      </c>
    </row>
    <row r="31" spans="1:33">
      <c r="A31">
        <v>30</v>
      </c>
      <c r="B31" t="s">
        <v>255</v>
      </c>
      <c r="C31" t="s">
        <v>256</v>
      </c>
      <c r="D31" t="s">
        <v>257</v>
      </c>
      <c r="E31" t="s">
        <v>258</v>
      </c>
      <c r="F31" t="s">
        <v>259</v>
      </c>
      <c r="G31" t="s">
        <v>260</v>
      </c>
      <c r="H31" s="6">
        <v>266924</v>
      </c>
      <c r="I31" t="s">
        <v>261</v>
      </c>
      <c r="J31" t="s">
        <v>262</v>
      </c>
      <c r="K31" s="1">
        <v>44441</v>
      </c>
      <c r="O31">
        <v>0</v>
      </c>
      <c r="AG31">
        <v>49</v>
      </c>
    </row>
    <row r="32" spans="1:33">
      <c r="A32">
        <v>31</v>
      </c>
      <c r="B32" t="s">
        <v>263</v>
      </c>
      <c r="C32" t="s">
        <v>264</v>
      </c>
      <c r="D32" t="s">
        <v>265</v>
      </c>
      <c r="E32" t="s">
        <v>266</v>
      </c>
      <c r="F32" t="s">
        <v>267</v>
      </c>
      <c r="G32" t="s">
        <v>268</v>
      </c>
      <c r="H32" s="6">
        <v>128362</v>
      </c>
      <c r="I32">
        <v>4779933630</v>
      </c>
      <c r="J32" t="s">
        <v>269</v>
      </c>
      <c r="K32" s="1">
        <v>44018</v>
      </c>
      <c r="O32">
        <v>0</v>
      </c>
      <c r="AG32">
        <v>48</v>
      </c>
    </row>
    <row r="33" spans="1:33">
      <c r="A33">
        <v>32</v>
      </c>
      <c r="B33" t="s">
        <v>270</v>
      </c>
      <c r="C33" t="s">
        <v>154</v>
      </c>
      <c r="D33" t="s">
        <v>271</v>
      </c>
      <c r="E33" t="s">
        <v>272</v>
      </c>
      <c r="F33" t="s">
        <v>273</v>
      </c>
      <c r="G33" t="s">
        <v>274</v>
      </c>
      <c r="H33" s="6">
        <v>127454</v>
      </c>
      <c r="I33" t="s">
        <v>275</v>
      </c>
      <c r="J33" t="s">
        <v>276</v>
      </c>
      <c r="K33" s="1">
        <v>44027</v>
      </c>
      <c r="O33">
        <v>0</v>
      </c>
      <c r="AG33">
        <v>48</v>
      </c>
    </row>
    <row r="34" spans="1:33">
      <c r="A34">
        <v>33</v>
      </c>
      <c r="B34" t="s">
        <v>277</v>
      </c>
      <c r="C34" t="s">
        <v>278</v>
      </c>
      <c r="D34" t="s">
        <v>279</v>
      </c>
      <c r="E34" t="s">
        <v>280</v>
      </c>
      <c r="F34" t="s">
        <v>281</v>
      </c>
      <c r="G34" t="s">
        <v>282</v>
      </c>
      <c r="H34" s="6">
        <v>208098</v>
      </c>
      <c r="I34" t="s">
        <v>283</v>
      </c>
      <c r="J34" t="s">
        <v>284</v>
      </c>
      <c r="K34" s="1">
        <v>44563</v>
      </c>
      <c r="O34">
        <v>0</v>
      </c>
      <c r="AG34">
        <v>48</v>
      </c>
    </row>
    <row r="35" spans="1:33">
      <c r="A35">
        <v>34</v>
      </c>
      <c r="B35" t="s">
        <v>285</v>
      </c>
      <c r="C35" t="s">
        <v>286</v>
      </c>
      <c r="D35" t="s">
        <v>287</v>
      </c>
      <c r="E35" t="s">
        <v>288</v>
      </c>
      <c r="F35" t="s">
        <v>289</v>
      </c>
      <c r="G35" t="s">
        <v>290</v>
      </c>
      <c r="H35" s="6">
        <v>42840</v>
      </c>
      <c r="I35" t="s">
        <v>291</v>
      </c>
      <c r="J35" t="s">
        <v>292</v>
      </c>
      <c r="K35" s="1">
        <v>44264</v>
      </c>
      <c r="O35">
        <v>0</v>
      </c>
      <c r="AG35">
        <v>48</v>
      </c>
    </row>
    <row r="36" spans="1:33">
      <c r="A36">
        <v>35</v>
      </c>
      <c r="B36" t="s">
        <v>293</v>
      </c>
      <c r="C36" t="s">
        <v>294</v>
      </c>
      <c r="D36" t="s">
        <v>295</v>
      </c>
      <c r="E36" t="s">
        <v>296</v>
      </c>
      <c r="F36" t="s">
        <v>297</v>
      </c>
      <c r="G36" t="s">
        <v>298</v>
      </c>
      <c r="H36" s="6">
        <v>62702</v>
      </c>
      <c r="I36" t="s">
        <v>299</v>
      </c>
      <c r="J36" t="s">
        <v>300</v>
      </c>
      <c r="K36" s="1">
        <v>44684</v>
      </c>
      <c r="O36">
        <v>0</v>
      </c>
      <c r="AG36">
        <v>48</v>
      </c>
    </row>
    <row r="37" spans="1:33">
      <c r="A37">
        <v>36</v>
      </c>
      <c r="B37" t="s">
        <v>301</v>
      </c>
      <c r="C37" t="s">
        <v>302</v>
      </c>
      <c r="D37" t="s">
        <v>303</v>
      </c>
      <c r="E37" t="s">
        <v>304</v>
      </c>
      <c r="F37" t="s">
        <v>305</v>
      </c>
      <c r="G37" t="s">
        <v>306</v>
      </c>
      <c r="H37" s="6">
        <v>94746</v>
      </c>
      <c r="I37" t="s">
        <v>307</v>
      </c>
      <c r="J37" t="s">
        <v>308</v>
      </c>
      <c r="K37" s="1">
        <v>44272</v>
      </c>
      <c r="O37">
        <v>0</v>
      </c>
      <c r="AG37">
        <v>48</v>
      </c>
    </row>
    <row r="38" spans="1:33">
      <c r="A38">
        <v>37</v>
      </c>
      <c r="B38" t="s">
        <v>309</v>
      </c>
      <c r="C38" t="s">
        <v>310</v>
      </c>
      <c r="D38" t="s">
        <v>311</v>
      </c>
      <c r="E38" t="s">
        <v>312</v>
      </c>
      <c r="F38" t="s">
        <v>313</v>
      </c>
      <c r="G38" t="s">
        <v>314</v>
      </c>
      <c r="H38" s="6">
        <v>144723</v>
      </c>
      <c r="I38" t="s">
        <v>315</v>
      </c>
      <c r="J38" t="s">
        <v>316</v>
      </c>
      <c r="K38" s="1">
        <v>44208</v>
      </c>
      <c r="O38">
        <v>0</v>
      </c>
      <c r="AG38">
        <v>48</v>
      </c>
    </row>
    <row r="39" spans="1:33">
      <c r="A39">
        <v>38</v>
      </c>
      <c r="B39" t="s">
        <v>317</v>
      </c>
      <c r="C39" t="s">
        <v>318</v>
      </c>
      <c r="D39" t="s">
        <v>319</v>
      </c>
      <c r="E39" t="s">
        <v>320</v>
      </c>
      <c r="F39" t="s">
        <v>321</v>
      </c>
      <c r="G39" t="s">
        <v>134</v>
      </c>
      <c r="H39" s="6">
        <v>94733</v>
      </c>
      <c r="I39" t="s">
        <v>322</v>
      </c>
      <c r="J39" t="s">
        <v>323</v>
      </c>
      <c r="K39" s="1">
        <v>43844</v>
      </c>
      <c r="O39">
        <v>0</v>
      </c>
      <c r="AG39">
        <v>48</v>
      </c>
    </row>
    <row r="40" spans="1:33">
      <c r="A40">
        <v>39</v>
      </c>
      <c r="B40" t="s">
        <v>324</v>
      </c>
      <c r="C40" t="s">
        <v>325</v>
      </c>
      <c r="D40" t="s">
        <v>326</v>
      </c>
      <c r="E40" t="s">
        <v>327</v>
      </c>
      <c r="F40" t="s">
        <v>328</v>
      </c>
      <c r="G40" t="s">
        <v>329</v>
      </c>
      <c r="H40" s="6">
        <v>178610</v>
      </c>
      <c r="I40" t="s">
        <v>330</v>
      </c>
      <c r="J40" t="s">
        <v>331</v>
      </c>
      <c r="K40" s="1">
        <v>44133</v>
      </c>
      <c r="O40">
        <v>0</v>
      </c>
      <c r="AG40">
        <v>48</v>
      </c>
    </row>
    <row r="41" spans="1:33">
      <c r="A41">
        <v>40</v>
      </c>
      <c r="B41" t="s">
        <v>332</v>
      </c>
      <c r="C41" t="s">
        <v>333</v>
      </c>
      <c r="D41" t="s">
        <v>334</v>
      </c>
      <c r="E41" t="s">
        <v>335</v>
      </c>
      <c r="F41" t="s">
        <v>336</v>
      </c>
      <c r="G41" t="s">
        <v>337</v>
      </c>
      <c r="H41" s="6">
        <v>63314</v>
      </c>
      <c r="I41">
        <v>1874666215</v>
      </c>
      <c r="J41" t="s">
        <v>338</v>
      </c>
      <c r="K41" s="1">
        <v>43892</v>
      </c>
      <c r="O41">
        <v>0</v>
      </c>
      <c r="AG41">
        <v>48</v>
      </c>
    </row>
    <row r="42" spans="1:33">
      <c r="A42">
        <v>41</v>
      </c>
      <c r="B42" t="s">
        <v>339</v>
      </c>
      <c r="C42" t="s">
        <v>340</v>
      </c>
      <c r="D42" t="s">
        <v>341</v>
      </c>
      <c r="E42" t="s">
        <v>342</v>
      </c>
      <c r="F42" t="s">
        <v>343</v>
      </c>
      <c r="G42" t="s">
        <v>174</v>
      </c>
      <c r="H42" s="6">
        <v>187666</v>
      </c>
      <c r="I42" t="s">
        <v>344</v>
      </c>
      <c r="J42" t="s">
        <v>345</v>
      </c>
      <c r="K42" s="1">
        <v>44358</v>
      </c>
      <c r="O42">
        <v>0</v>
      </c>
      <c r="AG42">
        <v>48</v>
      </c>
    </row>
    <row r="43" spans="1:33">
      <c r="A43">
        <v>42</v>
      </c>
      <c r="B43" t="s">
        <v>346</v>
      </c>
      <c r="C43" t="s">
        <v>347</v>
      </c>
      <c r="D43" t="s">
        <v>348</v>
      </c>
      <c r="E43" t="s">
        <v>349</v>
      </c>
      <c r="F43" t="s">
        <v>350</v>
      </c>
      <c r="G43" t="s">
        <v>351</v>
      </c>
      <c r="H43" s="6">
        <v>245576</v>
      </c>
      <c r="I43" t="s">
        <v>352</v>
      </c>
      <c r="J43" t="s">
        <v>353</v>
      </c>
      <c r="K43" s="1">
        <v>44604</v>
      </c>
      <c r="O43">
        <v>0</v>
      </c>
      <c r="V43" t="str" cm="1">
        <f t="array" ref="V43:AA79">_xlfn._xlws.FILTER(C1:H10001, (G1:G10001="Canada"),"")</f>
        <v>Roy</v>
      </c>
      <c r="W43" t="str">
        <v>Solis</v>
      </c>
      <c r="X43" t="str">
        <v>Houston PLC</v>
      </c>
      <c r="Y43" t="str">
        <v>South Gene</v>
      </c>
      <c r="Z43" t="str">
        <v>Canada</v>
      </c>
      <c r="AA43">
        <v>264365</v>
      </c>
      <c r="AG43">
        <v>48</v>
      </c>
    </row>
    <row r="44" spans="1:33">
      <c r="A44">
        <v>43</v>
      </c>
      <c r="B44" t="s">
        <v>354</v>
      </c>
      <c r="C44" t="s">
        <v>264</v>
      </c>
      <c r="D44" t="s">
        <v>355</v>
      </c>
      <c r="E44" t="s">
        <v>356</v>
      </c>
      <c r="F44" t="s">
        <v>357</v>
      </c>
      <c r="G44" t="s">
        <v>290</v>
      </c>
      <c r="H44" s="6">
        <v>53564</v>
      </c>
      <c r="I44" t="s">
        <v>358</v>
      </c>
      <c r="J44" t="s">
        <v>359</v>
      </c>
      <c r="K44" s="1">
        <v>43874</v>
      </c>
      <c r="O44">
        <v>0</v>
      </c>
      <c r="V44" t="str">
        <v>Johnny</v>
      </c>
      <c r="W44" t="str">
        <v>Maddox</v>
      </c>
      <c r="X44" t="str">
        <v>Richard, Gomez and Carlson</v>
      </c>
      <c r="Y44" t="str">
        <v>North Sergio</v>
      </c>
      <c r="Z44" t="str">
        <v>Canada</v>
      </c>
      <c r="AA44">
        <v>44882</v>
      </c>
      <c r="AG44">
        <v>48</v>
      </c>
    </row>
    <row r="45" spans="1:33">
      <c r="A45">
        <v>44</v>
      </c>
      <c r="B45" t="s">
        <v>360</v>
      </c>
      <c r="C45" t="s">
        <v>318</v>
      </c>
      <c r="D45" t="s">
        <v>361</v>
      </c>
      <c r="E45" t="s">
        <v>362</v>
      </c>
      <c r="F45" t="s">
        <v>363</v>
      </c>
      <c r="G45" t="s">
        <v>260</v>
      </c>
      <c r="H45" s="6">
        <v>141395</v>
      </c>
      <c r="I45" t="s">
        <v>364</v>
      </c>
      <c r="J45" t="s">
        <v>365</v>
      </c>
      <c r="K45" s="1">
        <v>43961</v>
      </c>
      <c r="O45">
        <v>0</v>
      </c>
      <c r="V45" t="str">
        <v>Neil</v>
      </c>
      <c r="W45" t="str">
        <v>Hodges</v>
      </c>
      <c r="X45" t="str">
        <v>Parker LLC</v>
      </c>
      <c r="Y45" t="str">
        <v>New Annton</v>
      </c>
      <c r="Z45" t="str">
        <v>Canada</v>
      </c>
      <c r="AA45">
        <v>256987</v>
      </c>
      <c r="AG45">
        <v>48</v>
      </c>
    </row>
    <row r="46" spans="1:33">
      <c r="A46">
        <v>45</v>
      </c>
      <c r="B46" t="s">
        <v>366</v>
      </c>
      <c r="C46" t="s">
        <v>367</v>
      </c>
      <c r="D46" t="s">
        <v>368</v>
      </c>
      <c r="E46" t="s">
        <v>369</v>
      </c>
      <c r="F46" t="s">
        <v>370</v>
      </c>
      <c r="G46" t="s">
        <v>371</v>
      </c>
      <c r="H46" s="6">
        <v>206631</v>
      </c>
      <c r="I46" t="s">
        <v>372</v>
      </c>
      <c r="J46" t="s">
        <v>373</v>
      </c>
      <c r="K46" s="1">
        <v>44200</v>
      </c>
      <c r="O46">
        <v>0</v>
      </c>
      <c r="V46" t="str">
        <v>Pamela</v>
      </c>
      <c r="W46" t="str">
        <v>Mckee</v>
      </c>
      <c r="X46" t="str">
        <v>Barr-Brennan</v>
      </c>
      <c r="Y46" t="str">
        <v>Brightstad</v>
      </c>
      <c r="Z46" t="str">
        <v>Canada</v>
      </c>
      <c r="AA46">
        <v>243751</v>
      </c>
      <c r="AG46">
        <v>48</v>
      </c>
    </row>
    <row r="47" spans="1:33">
      <c r="A47">
        <v>46</v>
      </c>
      <c r="B47" t="s">
        <v>374</v>
      </c>
      <c r="C47" t="s">
        <v>375</v>
      </c>
      <c r="D47" t="s">
        <v>376</v>
      </c>
      <c r="E47" t="s">
        <v>377</v>
      </c>
      <c r="F47" t="s">
        <v>378</v>
      </c>
      <c r="G47" t="s">
        <v>379</v>
      </c>
      <c r="H47" s="6">
        <v>42671</v>
      </c>
      <c r="I47" t="s">
        <v>380</v>
      </c>
      <c r="J47" t="s">
        <v>381</v>
      </c>
      <c r="K47" s="1">
        <v>44098</v>
      </c>
      <c r="O47">
        <v>0</v>
      </c>
      <c r="V47" t="str">
        <v>Kara</v>
      </c>
      <c r="W47" t="str">
        <v>Terry</v>
      </c>
      <c r="X47" t="str">
        <v>Huerta, Braun and Kent</v>
      </c>
      <c r="Y47" t="str">
        <v>South Jacobborough</v>
      </c>
      <c r="Z47" t="str">
        <v>Canada</v>
      </c>
      <c r="AA47">
        <v>42023</v>
      </c>
      <c r="AG47">
        <v>48</v>
      </c>
    </row>
    <row r="48" spans="1:33">
      <c r="A48">
        <v>47</v>
      </c>
      <c r="B48" t="s">
        <v>382</v>
      </c>
      <c r="C48" t="s">
        <v>383</v>
      </c>
      <c r="D48" t="s">
        <v>310</v>
      </c>
      <c r="E48" t="s">
        <v>384</v>
      </c>
      <c r="F48" t="s">
        <v>385</v>
      </c>
      <c r="G48" t="s">
        <v>386</v>
      </c>
      <c r="H48" s="6">
        <v>154368</v>
      </c>
      <c r="I48" t="s">
        <v>387</v>
      </c>
      <c r="J48" t="s">
        <v>388</v>
      </c>
      <c r="K48" s="1">
        <v>44668</v>
      </c>
      <c r="O48">
        <v>0</v>
      </c>
      <c r="V48" t="str">
        <v>Laurie</v>
      </c>
      <c r="W48" t="str">
        <v>Graham</v>
      </c>
      <c r="X48" t="str">
        <v>Murphy and Sons</v>
      </c>
      <c r="Y48" t="str">
        <v>West Kaitlynfort</v>
      </c>
      <c r="Z48" t="str">
        <v>Canada</v>
      </c>
      <c r="AA48">
        <v>279862</v>
      </c>
      <c r="AG48">
        <v>47</v>
      </c>
    </row>
    <row r="49" spans="1:33">
      <c r="A49">
        <v>48</v>
      </c>
      <c r="B49" t="s">
        <v>389</v>
      </c>
      <c r="C49" t="s">
        <v>390</v>
      </c>
      <c r="D49" t="s">
        <v>391</v>
      </c>
      <c r="E49" t="s">
        <v>392</v>
      </c>
      <c r="F49" t="s">
        <v>393</v>
      </c>
      <c r="G49" t="s">
        <v>394</v>
      </c>
      <c r="H49" s="6">
        <v>91513</v>
      </c>
      <c r="I49" t="s">
        <v>395</v>
      </c>
      <c r="J49" t="s">
        <v>396</v>
      </c>
      <c r="K49" s="1">
        <v>44555</v>
      </c>
      <c r="O49">
        <v>0</v>
      </c>
      <c r="V49" t="str">
        <v>Timothy</v>
      </c>
      <c r="W49" t="str">
        <v>Lowery</v>
      </c>
      <c r="X49" t="str">
        <v>Simpson-King</v>
      </c>
      <c r="Y49" t="str">
        <v>Cookland</v>
      </c>
      <c r="Z49" t="str">
        <v>Canada</v>
      </c>
      <c r="AA49">
        <v>187463</v>
      </c>
      <c r="AG49">
        <v>47</v>
      </c>
    </row>
    <row r="50" spans="1:33">
      <c r="A50">
        <v>49</v>
      </c>
      <c r="B50" t="s">
        <v>397</v>
      </c>
      <c r="C50" t="s">
        <v>398</v>
      </c>
      <c r="D50" t="s">
        <v>399</v>
      </c>
      <c r="E50" t="s">
        <v>400</v>
      </c>
      <c r="F50" t="s">
        <v>401</v>
      </c>
      <c r="G50" t="s">
        <v>402</v>
      </c>
      <c r="H50" s="6">
        <v>57487</v>
      </c>
      <c r="I50" t="s">
        <v>403</v>
      </c>
      <c r="J50" t="s">
        <v>404</v>
      </c>
      <c r="K50" s="1">
        <v>44005</v>
      </c>
      <c r="O50">
        <v>0</v>
      </c>
      <c r="V50" t="str">
        <v>Dakota</v>
      </c>
      <c r="W50" t="str">
        <v>Bowman</v>
      </c>
      <c r="X50" t="str">
        <v>Dougherty Ltd</v>
      </c>
      <c r="Y50" t="str">
        <v>Lake Kathryn</v>
      </c>
      <c r="Z50" t="str">
        <v>Canada</v>
      </c>
      <c r="AA50">
        <v>114284</v>
      </c>
      <c r="AG50">
        <v>47</v>
      </c>
    </row>
    <row r="51" spans="1:33">
      <c r="A51">
        <v>50</v>
      </c>
      <c r="B51" t="s">
        <v>405</v>
      </c>
      <c r="C51" t="s">
        <v>406</v>
      </c>
      <c r="D51" t="s">
        <v>407</v>
      </c>
      <c r="E51" t="s">
        <v>408</v>
      </c>
      <c r="F51" t="s">
        <v>409</v>
      </c>
      <c r="G51" t="s">
        <v>410</v>
      </c>
      <c r="H51" s="6">
        <v>42670</v>
      </c>
      <c r="I51" t="s">
        <v>411</v>
      </c>
      <c r="J51" t="s">
        <v>412</v>
      </c>
      <c r="K51" s="1">
        <v>44475</v>
      </c>
      <c r="O51">
        <v>0</v>
      </c>
      <c r="V51" t="str">
        <v>Hannah</v>
      </c>
      <c r="W51" t="str">
        <v>Franklin</v>
      </c>
      <c r="X51" t="str">
        <v>Mccann, Braun and Booth</v>
      </c>
      <c r="Y51" t="str">
        <v>Serranochester</v>
      </c>
      <c r="Z51" t="str">
        <v>Canada</v>
      </c>
      <c r="AA51">
        <v>199413</v>
      </c>
      <c r="AG51">
        <v>47</v>
      </c>
    </row>
    <row r="52" spans="1:33">
      <c r="A52">
        <v>51</v>
      </c>
      <c r="B52" t="s">
        <v>413</v>
      </c>
      <c r="C52" t="s">
        <v>414</v>
      </c>
      <c r="D52" t="s">
        <v>415</v>
      </c>
      <c r="E52" t="s">
        <v>416</v>
      </c>
      <c r="F52" t="s">
        <v>417</v>
      </c>
      <c r="G52" t="s">
        <v>418</v>
      </c>
      <c r="H52" s="6">
        <v>235938</v>
      </c>
      <c r="I52" t="s">
        <v>419</v>
      </c>
      <c r="J52" t="s">
        <v>420</v>
      </c>
      <c r="K52" s="1">
        <v>44490</v>
      </c>
      <c r="O52">
        <v>0</v>
      </c>
      <c r="V52" t="str">
        <v>Alejandra</v>
      </c>
      <c r="W52" t="str">
        <v>Rich</v>
      </c>
      <c r="X52" t="str">
        <v>Townsend LLC</v>
      </c>
      <c r="Y52" t="str">
        <v>New Katrina</v>
      </c>
      <c r="Z52" t="str">
        <v>Canada</v>
      </c>
      <c r="AA52">
        <v>43479</v>
      </c>
      <c r="AG52">
        <v>47</v>
      </c>
    </row>
    <row r="53" spans="1:33">
      <c r="A53">
        <v>52</v>
      </c>
      <c r="B53" t="s">
        <v>421</v>
      </c>
      <c r="C53" t="s">
        <v>422</v>
      </c>
      <c r="D53" t="s">
        <v>423</v>
      </c>
      <c r="E53" t="s">
        <v>424</v>
      </c>
      <c r="F53" t="s">
        <v>425</v>
      </c>
      <c r="G53" t="s">
        <v>371</v>
      </c>
      <c r="H53" s="6">
        <v>280147</v>
      </c>
      <c r="I53">
        <v>6570280667</v>
      </c>
      <c r="J53" t="s">
        <v>426</v>
      </c>
      <c r="K53" s="1">
        <v>43856</v>
      </c>
      <c r="O53">
        <v>0</v>
      </c>
      <c r="V53" t="str">
        <v>Riley</v>
      </c>
      <c r="W53" t="str">
        <v>Cisneros</v>
      </c>
      <c r="X53" t="str">
        <v>Woodward, Fitzpatrick and Spencer</v>
      </c>
      <c r="Y53" t="str">
        <v>Spencerstad</v>
      </c>
      <c r="Z53" t="str">
        <v>Canada</v>
      </c>
      <c r="AA53">
        <v>137910</v>
      </c>
      <c r="AG53">
        <v>47</v>
      </c>
    </row>
    <row r="54" spans="1:33">
      <c r="A54">
        <v>53</v>
      </c>
      <c r="B54" t="s">
        <v>427</v>
      </c>
      <c r="C54" t="s">
        <v>194</v>
      </c>
      <c r="D54" t="s">
        <v>428</v>
      </c>
      <c r="E54" t="s">
        <v>429</v>
      </c>
      <c r="F54" t="s">
        <v>430</v>
      </c>
      <c r="G54" t="s">
        <v>268</v>
      </c>
      <c r="H54" s="6">
        <v>160530</v>
      </c>
      <c r="I54" t="s">
        <v>431</v>
      </c>
      <c r="J54" t="s">
        <v>432</v>
      </c>
      <c r="K54" s="1">
        <v>43852</v>
      </c>
      <c r="O54">
        <v>0</v>
      </c>
      <c r="V54" t="str">
        <v>Brent</v>
      </c>
      <c r="W54" t="str">
        <v>Buchanan</v>
      </c>
      <c r="X54" t="str">
        <v>Campos Group</v>
      </c>
      <c r="Y54" t="str">
        <v>Rowlandshire</v>
      </c>
      <c r="Z54" t="str">
        <v>Canada</v>
      </c>
      <c r="AA54">
        <v>61364</v>
      </c>
      <c r="AG54">
        <v>47</v>
      </c>
    </row>
    <row r="55" spans="1:33">
      <c r="A55">
        <v>54</v>
      </c>
      <c r="B55" t="s">
        <v>433</v>
      </c>
      <c r="C55" t="s">
        <v>434</v>
      </c>
      <c r="D55" t="s">
        <v>435</v>
      </c>
      <c r="E55" t="s">
        <v>436</v>
      </c>
      <c r="F55" t="s">
        <v>437</v>
      </c>
      <c r="G55" t="s">
        <v>438</v>
      </c>
      <c r="H55" s="6">
        <v>90312</v>
      </c>
      <c r="I55" t="s">
        <v>439</v>
      </c>
      <c r="J55" t="s">
        <v>440</v>
      </c>
      <c r="K55" s="1">
        <v>44427</v>
      </c>
      <c r="O55">
        <v>0</v>
      </c>
      <c r="V55" t="str">
        <v>Austin</v>
      </c>
      <c r="W55" t="str">
        <v>Barnett</v>
      </c>
      <c r="X55" t="str">
        <v>Mccarty, Briggs and Gordon</v>
      </c>
      <c r="Y55" t="str">
        <v>Arnoldville</v>
      </c>
      <c r="Z55" t="str">
        <v>Canada</v>
      </c>
      <c r="AA55">
        <v>76363</v>
      </c>
      <c r="AG55">
        <v>47</v>
      </c>
    </row>
    <row r="56" spans="1:33">
      <c r="A56">
        <v>55</v>
      </c>
      <c r="B56" t="s">
        <v>441</v>
      </c>
      <c r="C56" t="s">
        <v>442</v>
      </c>
      <c r="D56" t="s">
        <v>443</v>
      </c>
      <c r="E56" t="s">
        <v>444</v>
      </c>
      <c r="F56" t="s">
        <v>445</v>
      </c>
      <c r="G56" t="s">
        <v>446</v>
      </c>
      <c r="H56" s="6">
        <v>86290</v>
      </c>
      <c r="I56" t="s">
        <v>447</v>
      </c>
      <c r="J56" t="s">
        <v>448</v>
      </c>
      <c r="K56" s="1">
        <v>44693</v>
      </c>
      <c r="O56">
        <v>0</v>
      </c>
      <c r="V56" t="str">
        <v>Carol</v>
      </c>
      <c r="W56" t="str">
        <v>Hogan</v>
      </c>
      <c r="X56" t="str">
        <v>Soto and Sons</v>
      </c>
      <c r="Y56" t="str">
        <v>North Evelynton</v>
      </c>
      <c r="Z56" t="str">
        <v>Canada</v>
      </c>
      <c r="AA56">
        <v>256543</v>
      </c>
      <c r="AG56">
        <v>47</v>
      </c>
    </row>
    <row r="57" spans="1:33">
      <c r="A57">
        <v>56</v>
      </c>
      <c r="B57" t="s">
        <v>449</v>
      </c>
      <c r="C57" t="s">
        <v>450</v>
      </c>
      <c r="D57" t="s">
        <v>451</v>
      </c>
      <c r="E57" t="s">
        <v>452</v>
      </c>
      <c r="F57" t="s">
        <v>453</v>
      </c>
      <c r="G57" t="s">
        <v>454</v>
      </c>
      <c r="H57" s="6">
        <v>288053</v>
      </c>
      <c r="I57" t="s">
        <v>455</v>
      </c>
      <c r="J57" t="s">
        <v>456</v>
      </c>
      <c r="K57" s="1">
        <v>44672</v>
      </c>
      <c r="O57">
        <v>0</v>
      </c>
      <c r="V57" t="str">
        <v>Mikayla</v>
      </c>
      <c r="W57" t="str">
        <v>Myers</v>
      </c>
      <c r="X57" t="str">
        <v>Prince Inc</v>
      </c>
      <c r="Y57" t="str">
        <v>Hollandfurt</v>
      </c>
      <c r="Z57" t="str">
        <v>Canada</v>
      </c>
      <c r="AA57">
        <v>276173</v>
      </c>
      <c r="AG57">
        <v>46</v>
      </c>
    </row>
    <row r="58" spans="1:33">
      <c r="A58">
        <v>57</v>
      </c>
      <c r="B58" t="s">
        <v>457</v>
      </c>
      <c r="C58" t="s">
        <v>458</v>
      </c>
      <c r="D58" t="s">
        <v>459</v>
      </c>
      <c r="E58" t="s">
        <v>460</v>
      </c>
      <c r="F58" t="s">
        <v>461</v>
      </c>
      <c r="G58" t="s">
        <v>462</v>
      </c>
      <c r="H58" s="6">
        <v>269534</v>
      </c>
      <c r="I58" t="s">
        <v>463</v>
      </c>
      <c r="J58" t="s">
        <v>464</v>
      </c>
      <c r="K58" s="1">
        <v>44147</v>
      </c>
      <c r="O58">
        <v>0</v>
      </c>
      <c r="V58" t="str">
        <v>Gerald</v>
      </c>
      <c r="W58" t="str">
        <v>Dominguez</v>
      </c>
      <c r="X58" t="str">
        <v>Mata-Bradley</v>
      </c>
      <c r="Y58" t="str">
        <v>North Sue</v>
      </c>
      <c r="Z58" t="str">
        <v>Canada</v>
      </c>
      <c r="AA58">
        <v>137442</v>
      </c>
      <c r="AG58">
        <v>46</v>
      </c>
    </row>
    <row r="59" spans="1:33">
      <c r="A59">
        <v>58</v>
      </c>
      <c r="B59" t="s">
        <v>465</v>
      </c>
      <c r="C59" t="s">
        <v>466</v>
      </c>
      <c r="D59" t="s">
        <v>467</v>
      </c>
      <c r="E59" t="s">
        <v>468</v>
      </c>
      <c r="F59" t="s">
        <v>469</v>
      </c>
      <c r="G59" t="s">
        <v>470</v>
      </c>
      <c r="H59" s="6">
        <v>148945</v>
      </c>
      <c r="I59" t="s">
        <v>471</v>
      </c>
      <c r="J59" t="s">
        <v>472</v>
      </c>
      <c r="K59" s="1">
        <v>44115</v>
      </c>
      <c r="O59">
        <v>0</v>
      </c>
      <c r="V59" t="str">
        <v>Catherine</v>
      </c>
      <c r="W59" t="str">
        <v>Gillespie</v>
      </c>
      <c r="X59" t="str">
        <v>Wagner, Wheeler and Sims</v>
      </c>
      <c r="Y59" t="str">
        <v>North Tiffanyside</v>
      </c>
      <c r="Z59" t="str">
        <v>Canada</v>
      </c>
      <c r="AA59">
        <v>61507</v>
      </c>
      <c r="AG59">
        <v>46</v>
      </c>
    </row>
    <row r="60" spans="1:33">
      <c r="A60">
        <v>59</v>
      </c>
      <c r="B60" t="s">
        <v>473</v>
      </c>
      <c r="C60" t="s">
        <v>474</v>
      </c>
      <c r="D60" t="s">
        <v>475</v>
      </c>
      <c r="E60" t="s">
        <v>476</v>
      </c>
      <c r="F60" t="s">
        <v>477</v>
      </c>
      <c r="G60" t="s">
        <v>478</v>
      </c>
      <c r="H60" s="6">
        <v>59642</v>
      </c>
      <c r="I60" t="s">
        <v>479</v>
      </c>
      <c r="J60" t="s">
        <v>480</v>
      </c>
      <c r="K60" s="1">
        <v>44469</v>
      </c>
      <c r="O60">
        <v>0</v>
      </c>
      <c r="V60" t="str">
        <v>Katie</v>
      </c>
      <c r="W60" t="str">
        <v>Robles</v>
      </c>
      <c r="X60" t="str">
        <v>Yoder-Fuller</v>
      </c>
      <c r="Y60" t="str">
        <v>Savannahborough</v>
      </c>
      <c r="Z60" t="str">
        <v>Canada</v>
      </c>
      <c r="AA60">
        <v>132910</v>
      </c>
      <c r="AG60">
        <v>46</v>
      </c>
    </row>
    <row r="61" spans="1:33">
      <c r="A61">
        <v>60</v>
      </c>
      <c r="B61" t="s">
        <v>481</v>
      </c>
      <c r="C61" t="s">
        <v>482</v>
      </c>
      <c r="D61" t="s">
        <v>483</v>
      </c>
      <c r="E61" t="s">
        <v>484</v>
      </c>
      <c r="F61" t="s">
        <v>485</v>
      </c>
      <c r="G61" t="s">
        <v>486</v>
      </c>
      <c r="H61" s="6">
        <v>246997</v>
      </c>
      <c r="I61" t="s">
        <v>487</v>
      </c>
      <c r="J61" t="s">
        <v>488</v>
      </c>
      <c r="K61" s="1">
        <v>44373</v>
      </c>
      <c r="O61">
        <v>0</v>
      </c>
      <c r="V61" t="str">
        <v>Leslie</v>
      </c>
      <c r="W61" t="str">
        <v>Murillo</v>
      </c>
      <c r="X61" t="str">
        <v>Rich, Weber and Burke</v>
      </c>
      <c r="Y61" t="str">
        <v>Erikstad</v>
      </c>
      <c r="Z61" t="str">
        <v>Canada</v>
      </c>
      <c r="AA61">
        <v>220269</v>
      </c>
      <c r="AG61">
        <v>46</v>
      </c>
    </row>
    <row r="62" spans="1:33">
      <c r="A62">
        <v>61</v>
      </c>
      <c r="B62" t="s">
        <v>489</v>
      </c>
      <c r="C62" t="s">
        <v>490</v>
      </c>
      <c r="D62" t="s">
        <v>491</v>
      </c>
      <c r="E62" t="s">
        <v>492</v>
      </c>
      <c r="F62" t="s">
        <v>493</v>
      </c>
      <c r="G62" t="s">
        <v>494</v>
      </c>
      <c r="H62" s="6">
        <v>56263</v>
      </c>
      <c r="I62" t="s">
        <v>495</v>
      </c>
      <c r="J62" t="s">
        <v>496</v>
      </c>
      <c r="K62" s="1">
        <v>44491</v>
      </c>
      <c r="O62">
        <v>0</v>
      </c>
      <c r="V62" t="str">
        <v>Dorothy</v>
      </c>
      <c r="W62" t="str">
        <v>Owens</v>
      </c>
      <c r="X62" t="str">
        <v>Dominguez Group</v>
      </c>
      <c r="Y62" t="str">
        <v>Bassburgh</v>
      </c>
      <c r="Z62" t="str">
        <v>Canada</v>
      </c>
      <c r="AA62">
        <v>267132</v>
      </c>
      <c r="AG62">
        <v>46</v>
      </c>
    </row>
    <row r="63" spans="1:33">
      <c r="A63">
        <v>62</v>
      </c>
      <c r="B63" t="s">
        <v>497</v>
      </c>
      <c r="C63" t="s">
        <v>498</v>
      </c>
      <c r="D63" t="s">
        <v>499</v>
      </c>
      <c r="E63" t="s">
        <v>500</v>
      </c>
      <c r="F63" t="s">
        <v>501</v>
      </c>
      <c r="G63" t="s">
        <v>379</v>
      </c>
      <c r="H63" s="6">
        <v>239423</v>
      </c>
      <c r="I63" t="s">
        <v>502</v>
      </c>
      <c r="J63" t="s">
        <v>503</v>
      </c>
      <c r="K63" s="1">
        <v>44623</v>
      </c>
      <c r="O63">
        <v>0</v>
      </c>
      <c r="V63" t="str">
        <v>Ana</v>
      </c>
      <c r="W63" t="str">
        <v>Fuller</v>
      </c>
      <c r="X63" t="str">
        <v>Gates, Jones and Stewart</v>
      </c>
      <c r="Y63" t="str">
        <v>Hendrickschester</v>
      </c>
      <c r="Z63" t="str">
        <v>Canada</v>
      </c>
      <c r="AA63">
        <v>86219</v>
      </c>
      <c r="AG63">
        <v>46</v>
      </c>
    </row>
    <row r="64" spans="1:33">
      <c r="A64">
        <v>63</v>
      </c>
      <c r="B64" t="s">
        <v>504</v>
      </c>
      <c r="C64" t="s">
        <v>505</v>
      </c>
      <c r="D64" t="s">
        <v>506</v>
      </c>
      <c r="E64" t="s">
        <v>507</v>
      </c>
      <c r="F64" t="s">
        <v>508</v>
      </c>
      <c r="G64" t="s">
        <v>509</v>
      </c>
      <c r="H64" s="6">
        <v>112166</v>
      </c>
      <c r="I64" t="s">
        <v>510</v>
      </c>
      <c r="J64" t="s">
        <v>511</v>
      </c>
      <c r="K64" s="1">
        <v>44076</v>
      </c>
      <c r="O64">
        <v>0</v>
      </c>
      <c r="V64" t="str">
        <v>Brian</v>
      </c>
      <c r="W64" t="str">
        <v>Ingram</v>
      </c>
      <c r="X64" t="str">
        <v>Cowan, Scott and Burns</v>
      </c>
      <c r="Y64" t="str">
        <v>North Darren</v>
      </c>
      <c r="Z64" t="str">
        <v>Canada</v>
      </c>
      <c r="AA64">
        <v>211669</v>
      </c>
      <c r="AG64">
        <v>45</v>
      </c>
    </row>
    <row r="65" spans="1:33">
      <c r="A65">
        <v>64</v>
      </c>
      <c r="B65" t="s">
        <v>512</v>
      </c>
      <c r="C65" t="s">
        <v>513</v>
      </c>
      <c r="D65" t="s">
        <v>514</v>
      </c>
      <c r="E65" t="s">
        <v>515</v>
      </c>
      <c r="F65" t="s">
        <v>516</v>
      </c>
      <c r="G65" t="s">
        <v>517</v>
      </c>
      <c r="H65" s="6">
        <v>262222</v>
      </c>
      <c r="I65" t="s">
        <v>518</v>
      </c>
      <c r="J65" t="s">
        <v>519</v>
      </c>
      <c r="K65" s="1">
        <v>43900</v>
      </c>
      <c r="O65">
        <v>0</v>
      </c>
      <c r="V65" t="str">
        <v>Bethany</v>
      </c>
      <c r="W65" t="str">
        <v>Navarro</v>
      </c>
      <c r="X65" t="str">
        <v>Chan Inc</v>
      </c>
      <c r="Y65" t="str">
        <v>East Melinda</v>
      </c>
      <c r="Z65" t="str">
        <v>Canada</v>
      </c>
      <c r="AA65">
        <v>261963</v>
      </c>
      <c r="AG65">
        <v>45</v>
      </c>
    </row>
    <row r="66" spans="1:33">
      <c r="A66">
        <v>65</v>
      </c>
      <c r="B66" t="s">
        <v>520</v>
      </c>
      <c r="C66" t="s">
        <v>521</v>
      </c>
      <c r="D66" t="s">
        <v>522</v>
      </c>
      <c r="E66" t="s">
        <v>523</v>
      </c>
      <c r="F66" t="s">
        <v>524</v>
      </c>
      <c r="G66" t="s">
        <v>43</v>
      </c>
      <c r="H66" s="6">
        <v>190269</v>
      </c>
      <c r="I66" t="s">
        <v>525</v>
      </c>
      <c r="J66" t="s">
        <v>526</v>
      </c>
      <c r="K66" s="1">
        <v>44270</v>
      </c>
      <c r="O66">
        <v>0</v>
      </c>
      <c r="V66" t="str">
        <v>Christina</v>
      </c>
      <c r="W66" t="str">
        <v>Gallagher</v>
      </c>
      <c r="X66" t="str">
        <v>Bullock Ltd</v>
      </c>
      <c r="Y66" t="str">
        <v>Deborahport</v>
      </c>
      <c r="Z66" t="str">
        <v>Canada</v>
      </c>
      <c r="AA66">
        <v>230399</v>
      </c>
      <c r="AG66">
        <v>45</v>
      </c>
    </row>
    <row r="67" spans="1:33">
      <c r="A67">
        <v>66</v>
      </c>
      <c r="B67" t="s">
        <v>527</v>
      </c>
      <c r="C67" t="s">
        <v>528</v>
      </c>
      <c r="D67" t="s">
        <v>529</v>
      </c>
      <c r="E67" t="s">
        <v>530</v>
      </c>
      <c r="F67" t="s">
        <v>531</v>
      </c>
      <c r="G67" t="s">
        <v>486</v>
      </c>
      <c r="H67" s="6">
        <v>266061</v>
      </c>
      <c r="I67" t="s">
        <v>532</v>
      </c>
      <c r="J67" t="s">
        <v>533</v>
      </c>
      <c r="K67" s="1">
        <v>44474</v>
      </c>
      <c r="O67">
        <v>0</v>
      </c>
      <c r="V67" t="str">
        <v>Kaitlin</v>
      </c>
      <c r="W67" t="str">
        <v>Gilbert</v>
      </c>
      <c r="X67" t="str">
        <v>Wise, Hopkins and Key</v>
      </c>
      <c r="Y67" t="str">
        <v>Lake Bridgetstad</v>
      </c>
      <c r="Z67" t="str">
        <v>Canada</v>
      </c>
      <c r="AA67">
        <v>277465</v>
      </c>
      <c r="AG67">
        <v>45</v>
      </c>
    </row>
    <row r="68" spans="1:33">
      <c r="A68">
        <v>67</v>
      </c>
      <c r="B68" t="s">
        <v>534</v>
      </c>
      <c r="C68" t="s">
        <v>535</v>
      </c>
      <c r="D68" t="s">
        <v>536</v>
      </c>
      <c r="E68" t="s">
        <v>537</v>
      </c>
      <c r="F68" t="s">
        <v>538</v>
      </c>
      <c r="G68" t="s">
        <v>539</v>
      </c>
      <c r="H68" s="6">
        <v>101995</v>
      </c>
      <c r="I68">
        <v>5657167326</v>
      </c>
      <c r="J68" t="s">
        <v>540</v>
      </c>
      <c r="K68" s="1">
        <v>44535</v>
      </c>
      <c r="O68">
        <v>0</v>
      </c>
      <c r="V68" t="str">
        <v>Brandy</v>
      </c>
      <c r="W68" t="str">
        <v>Mcgee</v>
      </c>
      <c r="X68" t="str">
        <v>Roth, Murphy and Estrada</v>
      </c>
      <c r="Y68" t="str">
        <v>East Josephburgh</v>
      </c>
      <c r="Z68" t="str">
        <v>Canada</v>
      </c>
      <c r="AA68">
        <v>269559</v>
      </c>
      <c r="AG68">
        <v>45</v>
      </c>
    </row>
    <row r="69" spans="1:33">
      <c r="A69">
        <v>68</v>
      </c>
      <c r="B69" t="s">
        <v>541</v>
      </c>
      <c r="C69" t="s">
        <v>542</v>
      </c>
      <c r="D69" t="s">
        <v>543</v>
      </c>
      <c r="E69" t="s">
        <v>544</v>
      </c>
      <c r="F69" t="s">
        <v>545</v>
      </c>
      <c r="G69" t="s">
        <v>546</v>
      </c>
      <c r="H69" s="6">
        <v>70479</v>
      </c>
      <c r="I69">
        <v>3412967650</v>
      </c>
      <c r="J69" t="s">
        <v>547</v>
      </c>
      <c r="K69" s="1">
        <v>44465</v>
      </c>
      <c r="O69">
        <v>0</v>
      </c>
      <c r="V69" t="str">
        <v>Becky</v>
      </c>
      <c r="W69" t="str">
        <v>Bullock</v>
      </c>
      <c r="X69" t="str">
        <v>Massey Inc</v>
      </c>
      <c r="Y69" t="str">
        <v>Port Brittney</v>
      </c>
      <c r="Z69" t="str">
        <v>Canada</v>
      </c>
      <c r="AA69">
        <v>188131</v>
      </c>
      <c r="AG69">
        <v>45</v>
      </c>
    </row>
    <row r="70" spans="1:33">
      <c r="A70">
        <v>69</v>
      </c>
      <c r="B70" t="s">
        <v>548</v>
      </c>
      <c r="C70" t="s">
        <v>549</v>
      </c>
      <c r="D70" t="s">
        <v>550</v>
      </c>
      <c r="E70" t="s">
        <v>551</v>
      </c>
      <c r="F70" t="s">
        <v>552</v>
      </c>
      <c r="G70" t="s">
        <v>553</v>
      </c>
      <c r="H70" s="6">
        <v>245485</v>
      </c>
      <c r="I70" t="s">
        <v>554</v>
      </c>
      <c r="J70" t="s">
        <v>555</v>
      </c>
      <c r="K70" s="1">
        <v>44170</v>
      </c>
      <c r="O70">
        <v>0</v>
      </c>
      <c r="V70" t="str">
        <v>Jackie</v>
      </c>
      <c r="W70" t="str">
        <v>Roy</v>
      </c>
      <c r="X70" t="str">
        <v>Bush Inc</v>
      </c>
      <c r="Y70" t="str">
        <v>New Alanstad</v>
      </c>
      <c r="Z70" t="str">
        <v>Canada</v>
      </c>
      <c r="AA70">
        <v>156303</v>
      </c>
      <c r="AG70">
        <v>45</v>
      </c>
    </row>
    <row r="71" spans="1:33">
      <c r="A71">
        <v>70</v>
      </c>
      <c r="B71" t="s">
        <v>556</v>
      </c>
      <c r="C71" t="s">
        <v>557</v>
      </c>
      <c r="D71" t="s">
        <v>558</v>
      </c>
      <c r="E71" t="s">
        <v>559</v>
      </c>
      <c r="F71" t="s">
        <v>560</v>
      </c>
      <c r="G71" t="s">
        <v>561</v>
      </c>
      <c r="H71" s="6">
        <v>105711</v>
      </c>
      <c r="I71" t="s">
        <v>562</v>
      </c>
      <c r="J71" t="s">
        <v>563</v>
      </c>
      <c r="K71" s="1">
        <v>43905</v>
      </c>
      <c r="O71">
        <v>0</v>
      </c>
      <c r="V71" t="str">
        <v>Tanya</v>
      </c>
      <c r="W71" t="str">
        <v>Padilla</v>
      </c>
      <c r="X71" t="str">
        <v>Montes-Andrade</v>
      </c>
      <c r="Y71" t="str">
        <v>Derekmouth</v>
      </c>
      <c r="Z71" t="str">
        <v>Canada</v>
      </c>
      <c r="AA71">
        <v>263390</v>
      </c>
      <c r="AG71">
        <v>45</v>
      </c>
    </row>
    <row r="72" spans="1:33">
      <c r="A72">
        <v>71</v>
      </c>
      <c r="B72" t="s">
        <v>564</v>
      </c>
      <c r="C72" t="s">
        <v>565</v>
      </c>
      <c r="D72" t="s">
        <v>566</v>
      </c>
      <c r="E72" t="s">
        <v>567</v>
      </c>
      <c r="F72" t="s">
        <v>568</v>
      </c>
      <c r="G72" t="s">
        <v>134</v>
      </c>
      <c r="H72" s="6">
        <v>40785</v>
      </c>
      <c r="I72" t="s">
        <v>569</v>
      </c>
      <c r="J72" t="s">
        <v>570</v>
      </c>
      <c r="K72" s="1">
        <v>44185</v>
      </c>
      <c r="O72">
        <v>0</v>
      </c>
      <c r="V72" t="str">
        <v>Mercedes</v>
      </c>
      <c r="W72" t="str">
        <v>Murray</v>
      </c>
      <c r="X72" t="str">
        <v>Todd and Sons</v>
      </c>
      <c r="Y72" t="str">
        <v>Lake Leonton</v>
      </c>
      <c r="Z72" t="str">
        <v>Canada</v>
      </c>
      <c r="AA72">
        <v>281153</v>
      </c>
      <c r="AG72">
        <v>45</v>
      </c>
    </row>
    <row r="73" spans="1:33">
      <c r="A73">
        <v>72</v>
      </c>
      <c r="B73" t="s">
        <v>571</v>
      </c>
      <c r="C73" t="s">
        <v>572</v>
      </c>
      <c r="D73" t="s">
        <v>573</v>
      </c>
      <c r="E73" t="s">
        <v>574</v>
      </c>
      <c r="F73" t="s">
        <v>575</v>
      </c>
      <c r="G73" t="s">
        <v>190</v>
      </c>
      <c r="H73" s="6">
        <v>46654</v>
      </c>
      <c r="I73" t="s">
        <v>576</v>
      </c>
      <c r="J73" t="s">
        <v>577</v>
      </c>
      <c r="K73" s="1">
        <v>44369</v>
      </c>
      <c r="O73">
        <v>0</v>
      </c>
      <c r="V73" t="str">
        <v>Candice</v>
      </c>
      <c r="W73" t="str">
        <v>Vasquez</v>
      </c>
      <c r="X73" t="str">
        <v>Oconnor, Bond and Duffy</v>
      </c>
      <c r="Y73" t="str">
        <v>Mercadoberg</v>
      </c>
      <c r="Z73" t="str">
        <v>Canada</v>
      </c>
      <c r="AA73">
        <v>131021</v>
      </c>
      <c r="AG73">
        <v>45</v>
      </c>
    </row>
    <row r="74" spans="1:33">
      <c r="A74">
        <v>73</v>
      </c>
      <c r="B74" t="s">
        <v>578</v>
      </c>
      <c r="C74" t="s">
        <v>579</v>
      </c>
      <c r="D74" t="s">
        <v>580</v>
      </c>
      <c r="E74" t="s">
        <v>581</v>
      </c>
      <c r="F74" t="s">
        <v>582</v>
      </c>
      <c r="G74" t="s">
        <v>329</v>
      </c>
      <c r="H74" s="6">
        <v>250401</v>
      </c>
      <c r="I74" t="s">
        <v>583</v>
      </c>
      <c r="J74" t="s">
        <v>584</v>
      </c>
      <c r="K74" s="1">
        <v>43842</v>
      </c>
      <c r="O74">
        <v>0</v>
      </c>
      <c r="V74" t="str">
        <v>Devin</v>
      </c>
      <c r="W74" t="str">
        <v>Gonzalez</v>
      </c>
      <c r="X74" t="str">
        <v>Saunders Group</v>
      </c>
      <c r="Y74" t="str">
        <v>Colinmouth</v>
      </c>
      <c r="Z74" t="str">
        <v>Canada</v>
      </c>
      <c r="AA74">
        <v>164404</v>
      </c>
      <c r="AG74">
        <v>45</v>
      </c>
    </row>
    <row r="75" spans="1:33">
      <c r="A75">
        <v>74</v>
      </c>
      <c r="B75" t="s">
        <v>585</v>
      </c>
      <c r="C75" t="s">
        <v>586</v>
      </c>
      <c r="D75" t="s">
        <v>587</v>
      </c>
      <c r="E75" t="s">
        <v>588</v>
      </c>
      <c r="F75" t="s">
        <v>589</v>
      </c>
      <c r="G75" t="s">
        <v>314</v>
      </c>
      <c r="H75" s="6">
        <v>52881</v>
      </c>
      <c r="I75" t="s">
        <v>590</v>
      </c>
      <c r="J75" t="s">
        <v>591</v>
      </c>
      <c r="K75" s="1">
        <v>44570</v>
      </c>
      <c r="O75">
        <v>0</v>
      </c>
      <c r="V75" t="str">
        <v>Beverly</v>
      </c>
      <c r="W75" t="str">
        <v>Golden</v>
      </c>
      <c r="X75" t="str">
        <v>Bright-Porter</v>
      </c>
      <c r="Y75" t="str">
        <v>North Justin</v>
      </c>
      <c r="Z75" t="str">
        <v>Canada</v>
      </c>
      <c r="AA75">
        <v>172211</v>
      </c>
      <c r="AG75">
        <v>45</v>
      </c>
    </row>
    <row r="76" spans="1:33">
      <c r="A76">
        <v>75</v>
      </c>
      <c r="B76" s="2" t="s">
        <v>592</v>
      </c>
      <c r="C76" t="s">
        <v>593</v>
      </c>
      <c r="D76" t="s">
        <v>594</v>
      </c>
      <c r="E76" t="s">
        <v>595</v>
      </c>
      <c r="F76" t="s">
        <v>596</v>
      </c>
      <c r="G76" t="s">
        <v>597</v>
      </c>
      <c r="H76" s="6">
        <v>83571</v>
      </c>
      <c r="I76" t="s">
        <v>598</v>
      </c>
      <c r="J76" t="s">
        <v>599</v>
      </c>
      <c r="K76" s="1">
        <v>44033</v>
      </c>
      <c r="O76">
        <v>0</v>
      </c>
      <c r="V76" t="str">
        <v>Barry</v>
      </c>
      <c r="W76" t="str">
        <v>Parks</v>
      </c>
      <c r="X76" t="str">
        <v>Baxter, Robinson and Bean</v>
      </c>
      <c r="Y76" t="str">
        <v>East Jacob</v>
      </c>
      <c r="Z76" t="str">
        <v>Canada</v>
      </c>
      <c r="AA76">
        <v>248946</v>
      </c>
      <c r="AG76">
        <v>45</v>
      </c>
    </row>
    <row r="77" spans="1:33">
      <c r="A77">
        <v>76</v>
      </c>
      <c r="B77" t="s">
        <v>600</v>
      </c>
      <c r="C77" t="s">
        <v>248</v>
      </c>
      <c r="D77" t="s">
        <v>601</v>
      </c>
      <c r="E77" t="s">
        <v>602</v>
      </c>
      <c r="F77" t="s">
        <v>603</v>
      </c>
      <c r="G77" t="s">
        <v>604</v>
      </c>
      <c r="H77" s="6">
        <v>73659</v>
      </c>
      <c r="I77" t="s">
        <v>605</v>
      </c>
      <c r="J77" t="s">
        <v>606</v>
      </c>
      <c r="K77" s="1">
        <v>43887</v>
      </c>
      <c r="O77">
        <v>0</v>
      </c>
      <c r="V77" t="str">
        <v>Neil</v>
      </c>
      <c r="W77" t="str">
        <v>Shepard</v>
      </c>
      <c r="X77" t="str">
        <v>Walters-Holt</v>
      </c>
      <c r="Y77" t="str">
        <v>North Maurice</v>
      </c>
      <c r="Z77" t="str">
        <v>Canada</v>
      </c>
      <c r="AA77">
        <v>50976</v>
      </c>
      <c r="AG77">
        <v>45</v>
      </c>
    </row>
    <row r="78" spans="1:33">
      <c r="A78">
        <v>77</v>
      </c>
      <c r="B78" t="s">
        <v>607</v>
      </c>
      <c r="C78" t="s">
        <v>608</v>
      </c>
      <c r="D78" t="s">
        <v>609</v>
      </c>
      <c r="E78" t="s">
        <v>610</v>
      </c>
      <c r="F78" t="s">
        <v>611</v>
      </c>
      <c r="G78" t="s">
        <v>612</v>
      </c>
      <c r="H78" s="6">
        <v>217474</v>
      </c>
      <c r="I78" t="s">
        <v>613</v>
      </c>
      <c r="J78" t="s">
        <v>614</v>
      </c>
      <c r="K78" s="1">
        <v>44452</v>
      </c>
      <c r="O78">
        <v>0</v>
      </c>
      <c r="V78" t="str">
        <v>Tricia</v>
      </c>
      <c r="W78" t="str">
        <v>Clark</v>
      </c>
      <c r="X78" t="str">
        <v>Gamble Inc</v>
      </c>
      <c r="Y78" t="str">
        <v>Darrylborough</v>
      </c>
      <c r="Z78" t="str">
        <v>Canada</v>
      </c>
      <c r="AA78">
        <v>99241</v>
      </c>
      <c r="AG78">
        <v>44</v>
      </c>
    </row>
    <row r="79" spans="1:33">
      <c r="A79">
        <v>78</v>
      </c>
      <c r="B79" t="s">
        <v>615</v>
      </c>
      <c r="C79" t="s">
        <v>616</v>
      </c>
      <c r="D79" t="s">
        <v>617</v>
      </c>
      <c r="E79" t="s">
        <v>618</v>
      </c>
      <c r="F79" t="s">
        <v>619</v>
      </c>
      <c r="G79" t="s">
        <v>620</v>
      </c>
      <c r="H79" s="6">
        <v>258040</v>
      </c>
      <c r="I79">
        <f>1-696-155-3546</f>
        <v>-4396</v>
      </c>
      <c r="J79" t="s">
        <v>621</v>
      </c>
      <c r="K79" s="1">
        <v>43972</v>
      </c>
      <c r="O79">
        <v>0</v>
      </c>
      <c r="V79" t="str">
        <v>Oscar</v>
      </c>
      <c r="W79" t="str">
        <v>Patton</v>
      </c>
      <c r="X79" t="str">
        <v>Pennington PLC</v>
      </c>
      <c r="Y79" t="str">
        <v>Dickersonville</v>
      </c>
      <c r="Z79" t="str">
        <v>Canada</v>
      </c>
      <c r="AA79">
        <v>125162</v>
      </c>
      <c r="AG79">
        <v>44</v>
      </c>
    </row>
    <row r="80" spans="1:33">
      <c r="A80">
        <v>79</v>
      </c>
      <c r="B80" t="s">
        <v>622</v>
      </c>
      <c r="C80" t="s">
        <v>623</v>
      </c>
      <c r="D80" t="s">
        <v>624</v>
      </c>
      <c r="E80" t="s">
        <v>625</v>
      </c>
      <c r="F80" t="s">
        <v>626</v>
      </c>
      <c r="G80" t="s">
        <v>77</v>
      </c>
      <c r="H80" s="6">
        <v>209166</v>
      </c>
      <c r="I80" t="s">
        <v>627</v>
      </c>
      <c r="J80" t="s">
        <v>628</v>
      </c>
      <c r="K80" s="1">
        <v>44468</v>
      </c>
      <c r="O80">
        <v>0</v>
      </c>
      <c r="AA80">
        <f>SUM(AA43:AA79)</f>
        <v>6522334</v>
      </c>
      <c r="AG80">
        <v>44</v>
      </c>
    </row>
    <row r="81" spans="1:33">
      <c r="A81">
        <v>80</v>
      </c>
      <c r="B81" t="s">
        <v>629</v>
      </c>
      <c r="C81" t="s">
        <v>630</v>
      </c>
      <c r="D81" t="s">
        <v>631</v>
      </c>
      <c r="E81" t="s">
        <v>632</v>
      </c>
      <c r="F81" t="s">
        <v>633</v>
      </c>
      <c r="G81" t="s">
        <v>634</v>
      </c>
      <c r="H81" s="6">
        <v>187747</v>
      </c>
      <c r="I81" t="s">
        <v>635</v>
      </c>
      <c r="J81" t="s">
        <v>636</v>
      </c>
      <c r="K81" s="1">
        <v>44137</v>
      </c>
      <c r="O81">
        <v>0</v>
      </c>
      <c r="AG81">
        <v>44</v>
      </c>
    </row>
    <row r="82" spans="1:33">
      <c r="A82">
        <v>81</v>
      </c>
      <c r="B82" t="s">
        <v>637</v>
      </c>
      <c r="C82" t="s">
        <v>638</v>
      </c>
      <c r="D82" t="s">
        <v>639</v>
      </c>
      <c r="E82" t="s">
        <v>640</v>
      </c>
      <c r="F82" t="s">
        <v>641</v>
      </c>
      <c r="G82" t="s">
        <v>642</v>
      </c>
      <c r="H82" s="6">
        <v>44667</v>
      </c>
      <c r="I82" t="s">
        <v>643</v>
      </c>
      <c r="J82" t="s">
        <v>644</v>
      </c>
      <c r="K82" s="1">
        <v>44079</v>
      </c>
      <c r="O82">
        <v>0</v>
      </c>
      <c r="AG82">
        <v>44</v>
      </c>
    </row>
    <row r="83" spans="1:33">
      <c r="A83">
        <v>82</v>
      </c>
      <c r="B83" t="s">
        <v>645</v>
      </c>
      <c r="C83" t="s">
        <v>646</v>
      </c>
      <c r="D83" t="s">
        <v>647</v>
      </c>
      <c r="E83" t="s">
        <v>648</v>
      </c>
      <c r="F83" t="s">
        <v>649</v>
      </c>
      <c r="G83" t="s">
        <v>650</v>
      </c>
      <c r="H83" s="6">
        <v>93796</v>
      </c>
      <c r="I83" t="s">
        <v>651</v>
      </c>
      <c r="J83" t="s">
        <v>652</v>
      </c>
      <c r="K83" s="1">
        <v>44463</v>
      </c>
      <c r="O83">
        <v>0</v>
      </c>
      <c r="AG83">
        <v>44</v>
      </c>
    </row>
    <row r="84" spans="1:33">
      <c r="A84">
        <v>83</v>
      </c>
      <c r="B84" t="s">
        <v>653</v>
      </c>
      <c r="C84" t="s">
        <v>654</v>
      </c>
      <c r="D84" t="s">
        <v>655</v>
      </c>
      <c r="E84" t="s">
        <v>656</v>
      </c>
      <c r="F84" t="s">
        <v>657</v>
      </c>
      <c r="G84" t="s">
        <v>658</v>
      </c>
      <c r="H84" s="6">
        <v>96088</v>
      </c>
      <c r="I84" t="s">
        <v>659</v>
      </c>
      <c r="J84" t="s">
        <v>660</v>
      </c>
      <c r="K84" s="1">
        <v>43951</v>
      </c>
      <c r="O84">
        <v>0</v>
      </c>
      <c r="AG84">
        <v>44</v>
      </c>
    </row>
    <row r="85" spans="1:33">
      <c r="A85">
        <v>84</v>
      </c>
      <c r="B85" t="s">
        <v>661</v>
      </c>
      <c r="C85" t="s">
        <v>662</v>
      </c>
      <c r="D85" t="s">
        <v>663</v>
      </c>
      <c r="E85" t="s">
        <v>664</v>
      </c>
      <c r="F85" t="s">
        <v>665</v>
      </c>
      <c r="G85" t="s">
        <v>666</v>
      </c>
      <c r="H85" s="6">
        <v>142280</v>
      </c>
      <c r="I85" t="s">
        <v>667</v>
      </c>
      <c r="J85" t="s">
        <v>668</v>
      </c>
      <c r="K85" s="1">
        <v>44177</v>
      </c>
      <c r="O85">
        <v>0</v>
      </c>
      <c r="AG85">
        <v>43</v>
      </c>
    </row>
    <row r="86" spans="1:33">
      <c r="A86">
        <v>85</v>
      </c>
      <c r="B86" t="s">
        <v>669</v>
      </c>
      <c r="C86" t="s">
        <v>670</v>
      </c>
      <c r="D86" t="s">
        <v>671</v>
      </c>
      <c r="E86" t="s">
        <v>672</v>
      </c>
      <c r="F86" t="s">
        <v>673</v>
      </c>
      <c r="G86" t="s">
        <v>60</v>
      </c>
      <c r="H86" s="6">
        <v>102412</v>
      </c>
      <c r="I86" t="s">
        <v>674</v>
      </c>
      <c r="J86" t="s">
        <v>675</v>
      </c>
      <c r="K86" s="1">
        <v>44117</v>
      </c>
      <c r="O86">
        <v>0</v>
      </c>
      <c r="AG86">
        <v>43</v>
      </c>
    </row>
    <row r="87" spans="1:33">
      <c r="A87">
        <v>86</v>
      </c>
      <c r="B87" t="s">
        <v>676</v>
      </c>
      <c r="C87" t="s">
        <v>434</v>
      </c>
      <c r="D87" t="s">
        <v>677</v>
      </c>
      <c r="E87" t="s">
        <v>678</v>
      </c>
      <c r="F87" t="s">
        <v>679</v>
      </c>
      <c r="G87" t="s">
        <v>680</v>
      </c>
      <c r="H87" s="6">
        <v>72552</v>
      </c>
      <c r="I87" t="s">
        <v>681</v>
      </c>
      <c r="J87" t="s">
        <v>682</v>
      </c>
      <c r="K87" s="1">
        <v>44425</v>
      </c>
      <c r="O87">
        <v>0</v>
      </c>
      <c r="AG87">
        <v>43</v>
      </c>
    </row>
    <row r="88" spans="1:33">
      <c r="A88">
        <v>87</v>
      </c>
      <c r="B88" t="s">
        <v>683</v>
      </c>
      <c r="C88" t="s">
        <v>684</v>
      </c>
      <c r="D88" t="s">
        <v>685</v>
      </c>
      <c r="E88" t="s">
        <v>686</v>
      </c>
      <c r="F88" t="s">
        <v>687</v>
      </c>
      <c r="G88" t="s">
        <v>688</v>
      </c>
      <c r="H88" s="6">
        <v>59254</v>
      </c>
      <c r="I88" t="s">
        <v>689</v>
      </c>
      <c r="J88" t="s">
        <v>690</v>
      </c>
      <c r="K88" s="1">
        <v>44126</v>
      </c>
      <c r="O88">
        <v>0</v>
      </c>
      <c r="AG88">
        <v>43</v>
      </c>
    </row>
    <row r="89" spans="1:33">
      <c r="A89">
        <v>88</v>
      </c>
      <c r="B89" t="s">
        <v>691</v>
      </c>
      <c r="C89" t="s">
        <v>692</v>
      </c>
      <c r="D89" t="s">
        <v>693</v>
      </c>
      <c r="E89" t="s">
        <v>694</v>
      </c>
      <c r="F89" t="s">
        <v>695</v>
      </c>
      <c r="G89" t="s">
        <v>696</v>
      </c>
      <c r="H89" s="6">
        <v>165516</v>
      </c>
      <c r="I89" t="s">
        <v>697</v>
      </c>
      <c r="J89" t="s">
        <v>698</v>
      </c>
      <c r="K89" s="1">
        <v>43978</v>
      </c>
      <c r="O89">
        <v>0</v>
      </c>
      <c r="AG89">
        <v>43</v>
      </c>
    </row>
    <row r="90" spans="1:33">
      <c r="A90">
        <v>89</v>
      </c>
      <c r="B90" t="s">
        <v>699</v>
      </c>
      <c r="C90" t="s">
        <v>700</v>
      </c>
      <c r="D90" t="s">
        <v>701</v>
      </c>
      <c r="E90" t="s">
        <v>702</v>
      </c>
      <c r="F90" t="s">
        <v>703</v>
      </c>
      <c r="G90" t="s">
        <v>696</v>
      </c>
      <c r="H90" s="6">
        <v>252714</v>
      </c>
      <c r="I90" t="s">
        <v>704</v>
      </c>
      <c r="J90" t="s">
        <v>705</v>
      </c>
      <c r="K90" s="1">
        <v>44005</v>
      </c>
      <c r="O90">
        <v>0</v>
      </c>
      <c r="AG90">
        <v>43</v>
      </c>
    </row>
    <row r="91" spans="1:33">
      <c r="A91">
        <v>90</v>
      </c>
      <c r="B91" t="s">
        <v>706</v>
      </c>
      <c r="C91" t="s">
        <v>707</v>
      </c>
      <c r="D91" t="s">
        <v>708</v>
      </c>
      <c r="E91" t="s">
        <v>709</v>
      </c>
      <c r="F91" t="s">
        <v>710</v>
      </c>
      <c r="G91" t="s">
        <v>711</v>
      </c>
      <c r="H91" s="6">
        <v>138174</v>
      </c>
      <c r="I91" t="s">
        <v>712</v>
      </c>
      <c r="J91" t="s">
        <v>713</v>
      </c>
      <c r="K91" s="1">
        <v>44311</v>
      </c>
      <c r="O91">
        <v>0</v>
      </c>
      <c r="AG91">
        <v>43</v>
      </c>
    </row>
    <row r="92" spans="1:33">
      <c r="A92">
        <v>91</v>
      </c>
      <c r="B92" t="s">
        <v>714</v>
      </c>
      <c r="C92" t="s">
        <v>715</v>
      </c>
      <c r="D92" t="s">
        <v>716</v>
      </c>
      <c r="E92" t="s">
        <v>717</v>
      </c>
      <c r="F92" t="s">
        <v>718</v>
      </c>
      <c r="G92" t="s">
        <v>329</v>
      </c>
      <c r="H92" s="6">
        <v>121654</v>
      </c>
      <c r="I92" t="s">
        <v>719</v>
      </c>
      <c r="J92" t="s">
        <v>720</v>
      </c>
      <c r="K92" s="1">
        <v>44697</v>
      </c>
      <c r="O92">
        <v>0</v>
      </c>
      <c r="AG92">
        <v>43</v>
      </c>
    </row>
    <row r="93" spans="1:33">
      <c r="A93">
        <v>92</v>
      </c>
      <c r="B93" t="s">
        <v>721</v>
      </c>
      <c r="C93" t="s">
        <v>722</v>
      </c>
      <c r="D93" t="s">
        <v>723</v>
      </c>
      <c r="E93" t="s">
        <v>724</v>
      </c>
      <c r="F93" t="s">
        <v>725</v>
      </c>
      <c r="G93" t="s">
        <v>726</v>
      </c>
      <c r="H93" s="6">
        <v>187120</v>
      </c>
      <c r="I93" t="s">
        <v>727</v>
      </c>
      <c r="J93" t="s">
        <v>728</v>
      </c>
      <c r="K93" s="1">
        <v>44094</v>
      </c>
      <c r="O93">
        <v>0</v>
      </c>
      <c r="AG93">
        <v>43</v>
      </c>
    </row>
    <row r="94" spans="1:33">
      <c r="A94">
        <v>93</v>
      </c>
      <c r="B94" t="s">
        <v>729</v>
      </c>
      <c r="C94" t="s">
        <v>730</v>
      </c>
      <c r="D94" t="s">
        <v>731</v>
      </c>
      <c r="E94" t="s">
        <v>732</v>
      </c>
      <c r="F94" t="s">
        <v>733</v>
      </c>
      <c r="G94" t="s">
        <v>734</v>
      </c>
      <c r="H94" s="6">
        <v>170204</v>
      </c>
      <c r="I94" t="s">
        <v>735</v>
      </c>
      <c r="J94" t="s">
        <v>736</v>
      </c>
      <c r="K94" s="1">
        <v>44238</v>
      </c>
      <c r="O94">
        <v>0</v>
      </c>
      <c r="AG94">
        <v>43</v>
      </c>
    </row>
    <row r="95" spans="1:33">
      <c r="A95">
        <v>94</v>
      </c>
      <c r="B95" t="s">
        <v>737</v>
      </c>
      <c r="C95" t="s">
        <v>368</v>
      </c>
      <c r="D95" t="s">
        <v>738</v>
      </c>
      <c r="E95" t="s">
        <v>739</v>
      </c>
      <c r="F95" t="s">
        <v>740</v>
      </c>
      <c r="G95" t="s">
        <v>696</v>
      </c>
      <c r="H95" s="6">
        <v>161104</v>
      </c>
      <c r="I95" t="s">
        <v>741</v>
      </c>
      <c r="J95" t="s">
        <v>742</v>
      </c>
      <c r="K95" s="1">
        <v>44665</v>
      </c>
      <c r="O95">
        <v>0</v>
      </c>
      <c r="AG95">
        <v>43</v>
      </c>
    </row>
    <row r="96" spans="1:33">
      <c r="A96">
        <v>95</v>
      </c>
      <c r="B96" t="s">
        <v>743</v>
      </c>
      <c r="C96" t="s">
        <v>744</v>
      </c>
      <c r="D96" t="s">
        <v>745</v>
      </c>
      <c r="E96" t="s">
        <v>746</v>
      </c>
      <c r="F96" t="s">
        <v>747</v>
      </c>
      <c r="G96" t="s">
        <v>748</v>
      </c>
      <c r="H96" s="6">
        <v>53562</v>
      </c>
      <c r="I96" t="s">
        <v>749</v>
      </c>
      <c r="J96" t="s">
        <v>750</v>
      </c>
      <c r="K96" s="1">
        <v>44275</v>
      </c>
      <c r="O96">
        <v>0</v>
      </c>
      <c r="AG96">
        <v>43</v>
      </c>
    </row>
    <row r="97" spans="1:33">
      <c r="A97">
        <v>96</v>
      </c>
      <c r="B97" t="s">
        <v>751</v>
      </c>
      <c r="C97" t="s">
        <v>752</v>
      </c>
      <c r="D97" t="s">
        <v>753</v>
      </c>
      <c r="E97" t="s">
        <v>754</v>
      </c>
      <c r="F97" t="s">
        <v>755</v>
      </c>
      <c r="G97" t="s">
        <v>756</v>
      </c>
      <c r="H97" s="6">
        <v>113622</v>
      </c>
      <c r="I97">
        <v>3010334267</v>
      </c>
      <c r="J97" t="s">
        <v>757</v>
      </c>
      <c r="K97" s="1">
        <v>44189</v>
      </c>
      <c r="O97">
        <v>0</v>
      </c>
      <c r="AG97">
        <v>43</v>
      </c>
    </row>
    <row r="98" spans="1:33">
      <c r="A98">
        <v>97</v>
      </c>
      <c r="B98" t="s">
        <v>758</v>
      </c>
      <c r="C98" t="s">
        <v>759</v>
      </c>
      <c r="D98" t="s">
        <v>760</v>
      </c>
      <c r="E98" t="s">
        <v>761</v>
      </c>
      <c r="F98" t="s">
        <v>762</v>
      </c>
      <c r="G98" t="s">
        <v>763</v>
      </c>
      <c r="H98" s="6">
        <v>159904</v>
      </c>
      <c r="I98" t="s">
        <v>764</v>
      </c>
      <c r="J98" t="s">
        <v>765</v>
      </c>
      <c r="K98" s="1">
        <v>43943</v>
      </c>
      <c r="O98">
        <v>0</v>
      </c>
      <c r="AG98">
        <v>43</v>
      </c>
    </row>
    <row r="99" spans="1:33">
      <c r="A99">
        <v>98</v>
      </c>
      <c r="B99" t="s">
        <v>766</v>
      </c>
      <c r="C99" t="s">
        <v>767</v>
      </c>
      <c r="D99" t="s">
        <v>391</v>
      </c>
      <c r="E99" t="s">
        <v>768</v>
      </c>
      <c r="F99" t="s">
        <v>769</v>
      </c>
      <c r="G99" t="s">
        <v>770</v>
      </c>
      <c r="H99" s="6">
        <v>76116</v>
      </c>
      <c r="I99" t="s">
        <v>771</v>
      </c>
      <c r="J99" t="s">
        <v>772</v>
      </c>
      <c r="K99" s="1">
        <v>44540</v>
      </c>
      <c r="O99">
        <v>0</v>
      </c>
      <c r="AG99">
        <v>43</v>
      </c>
    </row>
    <row r="100" spans="1:33">
      <c r="A100">
        <v>99</v>
      </c>
      <c r="B100" t="s">
        <v>773</v>
      </c>
      <c r="C100" t="s">
        <v>774</v>
      </c>
      <c r="D100" t="s">
        <v>775</v>
      </c>
      <c r="E100" t="s">
        <v>776</v>
      </c>
      <c r="F100" t="s">
        <v>777</v>
      </c>
      <c r="G100" t="s">
        <v>778</v>
      </c>
      <c r="H100" s="6">
        <v>187309</v>
      </c>
      <c r="I100" t="s">
        <v>779</v>
      </c>
      <c r="J100" t="s">
        <v>780</v>
      </c>
      <c r="K100" s="1">
        <v>44696</v>
      </c>
      <c r="O100">
        <v>0</v>
      </c>
      <c r="AG100">
        <v>42</v>
      </c>
    </row>
    <row r="101" spans="1:33">
      <c r="A101">
        <v>100</v>
      </c>
      <c r="B101" t="s">
        <v>781</v>
      </c>
      <c r="C101" t="s">
        <v>490</v>
      </c>
      <c r="D101" t="s">
        <v>782</v>
      </c>
      <c r="E101" t="s">
        <v>783</v>
      </c>
      <c r="F101" t="s">
        <v>784</v>
      </c>
      <c r="G101" t="s">
        <v>546</v>
      </c>
      <c r="H101" s="6">
        <v>212750</v>
      </c>
      <c r="I101" t="s">
        <v>785</v>
      </c>
      <c r="J101" t="s">
        <v>786</v>
      </c>
      <c r="K101" s="1">
        <v>44404</v>
      </c>
      <c r="O101">
        <v>0</v>
      </c>
      <c r="AG101">
        <v>42</v>
      </c>
    </row>
    <row r="102" spans="1:33">
      <c r="A102">
        <v>101</v>
      </c>
      <c r="B102" t="s">
        <v>787</v>
      </c>
      <c r="C102" t="s">
        <v>788</v>
      </c>
      <c r="D102" t="s">
        <v>789</v>
      </c>
      <c r="E102" t="s">
        <v>790</v>
      </c>
      <c r="F102" t="s">
        <v>791</v>
      </c>
      <c r="G102" t="s">
        <v>792</v>
      </c>
      <c r="H102" s="6">
        <v>44155</v>
      </c>
      <c r="I102" t="s">
        <v>793</v>
      </c>
      <c r="J102" t="s">
        <v>794</v>
      </c>
      <c r="K102" s="1">
        <v>44491</v>
      </c>
      <c r="O102">
        <v>0</v>
      </c>
      <c r="AG102">
        <v>42</v>
      </c>
    </row>
    <row r="103" spans="1:33">
      <c r="A103">
        <v>102</v>
      </c>
      <c r="B103" t="s">
        <v>795</v>
      </c>
      <c r="C103" t="s">
        <v>796</v>
      </c>
      <c r="D103" t="s">
        <v>797</v>
      </c>
      <c r="E103" t="s">
        <v>798</v>
      </c>
      <c r="F103" t="s">
        <v>799</v>
      </c>
      <c r="G103" t="s">
        <v>800</v>
      </c>
      <c r="H103" s="6">
        <v>146670</v>
      </c>
      <c r="I103" t="s">
        <v>801</v>
      </c>
      <c r="J103" t="s">
        <v>802</v>
      </c>
      <c r="K103" s="1">
        <v>44401</v>
      </c>
      <c r="O103">
        <v>0</v>
      </c>
      <c r="AG103">
        <v>42</v>
      </c>
    </row>
    <row r="104" spans="1:33">
      <c r="A104">
        <v>103</v>
      </c>
      <c r="B104" t="s">
        <v>803</v>
      </c>
      <c r="C104" t="s">
        <v>804</v>
      </c>
      <c r="D104" t="s">
        <v>805</v>
      </c>
      <c r="E104" t="s">
        <v>806</v>
      </c>
      <c r="F104" t="s">
        <v>807</v>
      </c>
      <c r="G104" t="s">
        <v>808</v>
      </c>
      <c r="H104" s="6">
        <v>275059</v>
      </c>
      <c r="I104">
        <f>1-107-591-7965</f>
        <v>-8662</v>
      </c>
      <c r="J104" t="s">
        <v>809</v>
      </c>
      <c r="K104" s="1">
        <v>44542</v>
      </c>
      <c r="O104">
        <v>0</v>
      </c>
      <c r="AG104">
        <v>42</v>
      </c>
    </row>
    <row r="105" spans="1:33">
      <c r="A105">
        <v>104</v>
      </c>
      <c r="B105" t="s">
        <v>810</v>
      </c>
      <c r="C105" t="s">
        <v>811</v>
      </c>
      <c r="D105" t="s">
        <v>812</v>
      </c>
      <c r="E105" t="s">
        <v>813</v>
      </c>
      <c r="F105" t="s">
        <v>814</v>
      </c>
      <c r="G105" t="s">
        <v>815</v>
      </c>
      <c r="H105" s="6">
        <v>287494</v>
      </c>
      <c r="I105" t="s">
        <v>816</v>
      </c>
      <c r="J105" t="s">
        <v>817</v>
      </c>
      <c r="K105" s="1">
        <v>44012</v>
      </c>
      <c r="O105">
        <v>0</v>
      </c>
      <c r="AG105">
        <v>42</v>
      </c>
    </row>
    <row r="106" spans="1:33">
      <c r="A106">
        <v>105</v>
      </c>
      <c r="B106" t="s">
        <v>818</v>
      </c>
      <c r="C106" t="s">
        <v>819</v>
      </c>
      <c r="D106" t="s">
        <v>820</v>
      </c>
      <c r="E106" t="s">
        <v>821</v>
      </c>
      <c r="F106" t="s">
        <v>822</v>
      </c>
      <c r="G106" t="s">
        <v>823</v>
      </c>
      <c r="H106" s="6">
        <v>272890</v>
      </c>
      <c r="I106" t="s">
        <v>824</v>
      </c>
      <c r="J106" t="s">
        <v>825</v>
      </c>
      <c r="K106" s="1">
        <v>43932</v>
      </c>
      <c r="O106">
        <v>0</v>
      </c>
      <c r="AG106">
        <v>42</v>
      </c>
    </row>
    <row r="107" spans="1:33">
      <c r="A107">
        <v>106</v>
      </c>
      <c r="B107" t="s">
        <v>826</v>
      </c>
      <c r="C107" t="s">
        <v>827</v>
      </c>
      <c r="D107" t="s">
        <v>828</v>
      </c>
      <c r="E107" t="s">
        <v>829</v>
      </c>
      <c r="F107" t="s">
        <v>830</v>
      </c>
      <c r="G107" t="s">
        <v>831</v>
      </c>
      <c r="H107" s="6">
        <v>253473</v>
      </c>
      <c r="I107" t="s">
        <v>832</v>
      </c>
      <c r="J107" t="s">
        <v>833</v>
      </c>
      <c r="K107" s="1">
        <v>44386</v>
      </c>
      <c r="O107">
        <v>0</v>
      </c>
      <c r="AG107">
        <v>42</v>
      </c>
    </row>
    <row r="108" spans="1:33">
      <c r="A108">
        <v>107</v>
      </c>
      <c r="B108" t="s">
        <v>834</v>
      </c>
      <c r="C108" t="s">
        <v>835</v>
      </c>
      <c r="D108" t="s">
        <v>836</v>
      </c>
      <c r="E108" t="s">
        <v>837</v>
      </c>
      <c r="F108" t="s">
        <v>838</v>
      </c>
      <c r="G108" t="s">
        <v>839</v>
      </c>
      <c r="H108" s="6">
        <v>207810</v>
      </c>
      <c r="I108" t="s">
        <v>840</v>
      </c>
      <c r="J108" t="s">
        <v>841</v>
      </c>
      <c r="K108" s="1">
        <v>44220</v>
      </c>
      <c r="O108">
        <v>0</v>
      </c>
      <c r="AG108">
        <v>42</v>
      </c>
    </row>
    <row r="109" spans="1:33">
      <c r="A109">
        <v>108</v>
      </c>
      <c r="B109" t="s">
        <v>842</v>
      </c>
      <c r="C109" t="s">
        <v>843</v>
      </c>
      <c r="D109" t="s">
        <v>844</v>
      </c>
      <c r="E109" t="s">
        <v>845</v>
      </c>
      <c r="F109" t="s">
        <v>846</v>
      </c>
      <c r="G109" t="s">
        <v>847</v>
      </c>
      <c r="H109" s="6">
        <v>214676</v>
      </c>
      <c r="I109" t="s">
        <v>848</v>
      </c>
      <c r="J109" t="s">
        <v>849</v>
      </c>
      <c r="K109" s="1">
        <v>43892</v>
      </c>
      <c r="O109">
        <v>0</v>
      </c>
      <c r="AG109">
        <v>42</v>
      </c>
    </row>
    <row r="110" spans="1:33">
      <c r="A110">
        <v>109</v>
      </c>
      <c r="B110" t="s">
        <v>850</v>
      </c>
      <c r="C110" t="s">
        <v>278</v>
      </c>
      <c r="D110" t="s">
        <v>406</v>
      </c>
      <c r="E110" t="s">
        <v>851</v>
      </c>
      <c r="F110" t="s">
        <v>852</v>
      </c>
      <c r="G110" t="s">
        <v>853</v>
      </c>
      <c r="H110" s="6">
        <v>279934</v>
      </c>
      <c r="I110" t="s">
        <v>854</v>
      </c>
      <c r="J110" t="s">
        <v>855</v>
      </c>
      <c r="K110" s="1">
        <v>44006</v>
      </c>
      <c r="O110">
        <v>0</v>
      </c>
      <c r="AG110">
        <v>42</v>
      </c>
    </row>
    <row r="111" spans="1:33">
      <c r="A111">
        <v>110</v>
      </c>
      <c r="B111" t="s">
        <v>856</v>
      </c>
      <c r="C111" t="s">
        <v>857</v>
      </c>
      <c r="D111" t="s">
        <v>858</v>
      </c>
      <c r="E111" t="s">
        <v>859</v>
      </c>
      <c r="F111" t="s">
        <v>860</v>
      </c>
      <c r="G111" t="s">
        <v>861</v>
      </c>
      <c r="H111" s="6">
        <v>92184</v>
      </c>
      <c r="I111" t="s">
        <v>862</v>
      </c>
      <c r="J111" t="s">
        <v>863</v>
      </c>
      <c r="K111" s="1">
        <v>43833</v>
      </c>
      <c r="O111">
        <v>0</v>
      </c>
      <c r="AG111">
        <v>42</v>
      </c>
    </row>
    <row r="112" spans="1:33">
      <c r="A112">
        <v>111</v>
      </c>
      <c r="B112" t="s">
        <v>864</v>
      </c>
      <c r="C112" t="s">
        <v>778</v>
      </c>
      <c r="D112" t="s">
        <v>865</v>
      </c>
      <c r="E112" t="s">
        <v>866</v>
      </c>
      <c r="F112" t="s">
        <v>867</v>
      </c>
      <c r="G112" t="s">
        <v>868</v>
      </c>
      <c r="H112" s="6">
        <v>124666</v>
      </c>
      <c r="I112" t="s">
        <v>869</v>
      </c>
      <c r="J112" t="s">
        <v>870</v>
      </c>
      <c r="K112" s="1">
        <v>44017</v>
      </c>
      <c r="O112">
        <v>0</v>
      </c>
      <c r="AG112">
        <v>42</v>
      </c>
    </row>
    <row r="113" spans="1:33">
      <c r="A113">
        <v>112</v>
      </c>
      <c r="B113" t="s">
        <v>871</v>
      </c>
      <c r="C113" t="s">
        <v>872</v>
      </c>
      <c r="D113" t="s">
        <v>428</v>
      </c>
      <c r="E113" t="s">
        <v>873</v>
      </c>
      <c r="F113" t="s">
        <v>874</v>
      </c>
      <c r="G113" t="s">
        <v>875</v>
      </c>
      <c r="H113" s="6">
        <v>243014</v>
      </c>
      <c r="I113" t="s">
        <v>876</v>
      </c>
      <c r="J113" t="s">
        <v>877</v>
      </c>
      <c r="K113" s="1">
        <v>44194</v>
      </c>
      <c r="O113">
        <v>0</v>
      </c>
      <c r="AG113">
        <v>42</v>
      </c>
    </row>
    <row r="114" spans="1:33">
      <c r="A114">
        <v>113</v>
      </c>
      <c r="B114" t="s">
        <v>878</v>
      </c>
      <c r="C114" t="s">
        <v>879</v>
      </c>
      <c r="D114" t="s">
        <v>880</v>
      </c>
      <c r="E114" t="s">
        <v>881</v>
      </c>
      <c r="F114" t="s">
        <v>882</v>
      </c>
      <c r="G114" t="s">
        <v>883</v>
      </c>
      <c r="H114" s="6">
        <v>79208</v>
      </c>
      <c r="I114" t="s">
        <v>884</v>
      </c>
      <c r="J114" t="s">
        <v>885</v>
      </c>
      <c r="K114" s="1">
        <v>44233</v>
      </c>
      <c r="O114">
        <v>0</v>
      </c>
      <c r="AG114">
        <v>42</v>
      </c>
    </row>
    <row r="115" spans="1:33">
      <c r="A115">
        <v>114</v>
      </c>
      <c r="B115" t="s">
        <v>886</v>
      </c>
      <c r="C115" t="s">
        <v>586</v>
      </c>
      <c r="D115" t="s">
        <v>887</v>
      </c>
      <c r="E115" t="s">
        <v>888</v>
      </c>
      <c r="F115" t="s">
        <v>889</v>
      </c>
      <c r="G115" t="s">
        <v>890</v>
      </c>
      <c r="H115" s="6">
        <v>280785</v>
      </c>
      <c r="I115" t="s">
        <v>891</v>
      </c>
      <c r="J115" t="s">
        <v>892</v>
      </c>
      <c r="K115" s="1">
        <v>44050</v>
      </c>
      <c r="O115">
        <v>0</v>
      </c>
      <c r="AG115">
        <v>42</v>
      </c>
    </row>
    <row r="116" spans="1:33">
      <c r="A116">
        <v>115</v>
      </c>
      <c r="B116" t="s">
        <v>893</v>
      </c>
      <c r="C116" t="s">
        <v>894</v>
      </c>
      <c r="D116" t="s">
        <v>895</v>
      </c>
      <c r="E116" t="s">
        <v>896</v>
      </c>
      <c r="F116" t="s">
        <v>897</v>
      </c>
      <c r="G116" t="s">
        <v>898</v>
      </c>
      <c r="H116" s="6">
        <v>130854</v>
      </c>
      <c r="I116" t="s">
        <v>899</v>
      </c>
      <c r="J116" t="s">
        <v>900</v>
      </c>
      <c r="K116" s="1">
        <v>44296</v>
      </c>
      <c r="O116">
        <v>0</v>
      </c>
      <c r="AG116">
        <v>42</v>
      </c>
    </row>
    <row r="117" spans="1:33">
      <c r="A117">
        <v>116</v>
      </c>
      <c r="B117" t="s">
        <v>901</v>
      </c>
      <c r="C117" t="s">
        <v>902</v>
      </c>
      <c r="D117" t="s">
        <v>903</v>
      </c>
      <c r="E117" t="s">
        <v>904</v>
      </c>
      <c r="F117" t="s">
        <v>905</v>
      </c>
      <c r="G117" t="s">
        <v>906</v>
      </c>
      <c r="H117" s="6">
        <v>135113</v>
      </c>
      <c r="I117" t="s">
        <v>907</v>
      </c>
      <c r="J117" t="s">
        <v>908</v>
      </c>
      <c r="K117" s="1">
        <v>44400</v>
      </c>
      <c r="O117">
        <v>0</v>
      </c>
      <c r="AG117">
        <v>42</v>
      </c>
    </row>
    <row r="118" spans="1:33">
      <c r="A118">
        <v>117</v>
      </c>
      <c r="B118" t="s">
        <v>909</v>
      </c>
      <c r="C118" t="s">
        <v>910</v>
      </c>
      <c r="D118" t="s">
        <v>911</v>
      </c>
      <c r="E118" t="s">
        <v>912</v>
      </c>
      <c r="F118" t="s">
        <v>913</v>
      </c>
      <c r="G118" t="s">
        <v>462</v>
      </c>
      <c r="H118" s="6">
        <v>89161</v>
      </c>
      <c r="I118" t="s">
        <v>914</v>
      </c>
      <c r="J118" t="s">
        <v>915</v>
      </c>
      <c r="K118" s="1">
        <v>44073</v>
      </c>
      <c r="O118">
        <v>0</v>
      </c>
      <c r="AG118">
        <v>42</v>
      </c>
    </row>
    <row r="119" spans="1:33">
      <c r="A119">
        <v>118</v>
      </c>
      <c r="B119" t="s">
        <v>916</v>
      </c>
      <c r="C119" t="s">
        <v>917</v>
      </c>
      <c r="D119" t="s">
        <v>918</v>
      </c>
      <c r="E119" t="s">
        <v>919</v>
      </c>
      <c r="F119" t="s">
        <v>920</v>
      </c>
      <c r="G119" t="s">
        <v>597</v>
      </c>
      <c r="H119" s="6">
        <v>70476</v>
      </c>
      <c r="I119">
        <v>1023787585</v>
      </c>
      <c r="J119" t="s">
        <v>921</v>
      </c>
      <c r="K119" s="1">
        <v>43974</v>
      </c>
      <c r="O119">
        <v>0</v>
      </c>
      <c r="AG119">
        <v>42</v>
      </c>
    </row>
    <row r="120" spans="1:33">
      <c r="A120">
        <v>119</v>
      </c>
      <c r="B120" t="s">
        <v>922</v>
      </c>
      <c r="C120" t="s">
        <v>923</v>
      </c>
      <c r="D120" t="s">
        <v>264</v>
      </c>
      <c r="E120" t="s">
        <v>924</v>
      </c>
      <c r="F120" t="s">
        <v>925</v>
      </c>
      <c r="G120" t="s">
        <v>926</v>
      </c>
      <c r="H120" s="6">
        <v>178334</v>
      </c>
      <c r="I120">
        <v>5777723656</v>
      </c>
      <c r="J120" t="s">
        <v>927</v>
      </c>
      <c r="K120" s="1">
        <v>43915</v>
      </c>
      <c r="O120">
        <v>0</v>
      </c>
      <c r="AG120">
        <v>41</v>
      </c>
    </row>
    <row r="121" spans="1:33">
      <c r="A121">
        <v>120</v>
      </c>
      <c r="B121" t="s">
        <v>928</v>
      </c>
      <c r="C121" t="s">
        <v>929</v>
      </c>
      <c r="D121" t="s">
        <v>930</v>
      </c>
      <c r="E121" t="s">
        <v>931</v>
      </c>
      <c r="F121" t="s">
        <v>932</v>
      </c>
      <c r="G121" t="s">
        <v>205</v>
      </c>
      <c r="H121" s="6">
        <v>227961</v>
      </c>
      <c r="I121" t="s">
        <v>933</v>
      </c>
      <c r="J121" t="s">
        <v>934</v>
      </c>
      <c r="K121" s="1">
        <v>44694</v>
      </c>
      <c r="O121">
        <v>0</v>
      </c>
      <c r="AG121">
        <v>41</v>
      </c>
    </row>
    <row r="122" spans="1:33">
      <c r="A122">
        <v>121</v>
      </c>
      <c r="B122" t="s">
        <v>935</v>
      </c>
      <c r="C122" t="s">
        <v>936</v>
      </c>
      <c r="D122" t="s">
        <v>937</v>
      </c>
      <c r="E122" t="s">
        <v>938</v>
      </c>
      <c r="F122" t="s">
        <v>939</v>
      </c>
      <c r="G122" t="s">
        <v>815</v>
      </c>
      <c r="H122" s="6">
        <v>75667</v>
      </c>
      <c r="I122" t="s">
        <v>940</v>
      </c>
      <c r="J122" t="s">
        <v>941</v>
      </c>
      <c r="K122" s="1">
        <v>44375</v>
      </c>
      <c r="O122">
        <v>0</v>
      </c>
      <c r="AG122">
        <v>41</v>
      </c>
    </row>
    <row r="123" spans="1:33">
      <c r="A123">
        <v>122</v>
      </c>
      <c r="B123" t="s">
        <v>942</v>
      </c>
      <c r="C123" t="s">
        <v>943</v>
      </c>
      <c r="D123" t="s">
        <v>944</v>
      </c>
      <c r="E123" t="s">
        <v>945</v>
      </c>
      <c r="F123" t="s">
        <v>946</v>
      </c>
      <c r="G123" t="s">
        <v>410</v>
      </c>
      <c r="H123" s="6">
        <v>262177</v>
      </c>
      <c r="I123" t="s">
        <v>947</v>
      </c>
      <c r="J123" t="s">
        <v>948</v>
      </c>
      <c r="K123" s="1">
        <v>44272</v>
      </c>
      <c r="O123">
        <v>0</v>
      </c>
      <c r="AG123">
        <v>41</v>
      </c>
    </row>
    <row r="124" spans="1:33">
      <c r="A124">
        <v>123</v>
      </c>
      <c r="B124" t="s">
        <v>949</v>
      </c>
      <c r="C124" t="s">
        <v>950</v>
      </c>
      <c r="D124" t="s">
        <v>951</v>
      </c>
      <c r="E124" t="s">
        <v>952</v>
      </c>
      <c r="F124" t="s">
        <v>953</v>
      </c>
      <c r="G124" t="s">
        <v>954</v>
      </c>
      <c r="H124" s="6">
        <v>277644</v>
      </c>
      <c r="I124" t="s">
        <v>955</v>
      </c>
      <c r="J124" t="s">
        <v>956</v>
      </c>
      <c r="K124" s="1">
        <v>44468</v>
      </c>
      <c r="O124">
        <v>0</v>
      </c>
      <c r="AG124">
        <v>41</v>
      </c>
    </row>
    <row r="125" spans="1:33">
      <c r="A125">
        <v>124</v>
      </c>
      <c r="B125" t="s">
        <v>957</v>
      </c>
      <c r="C125" t="s">
        <v>958</v>
      </c>
      <c r="D125" t="s">
        <v>195</v>
      </c>
      <c r="E125" t="s">
        <v>959</v>
      </c>
      <c r="F125" t="s">
        <v>960</v>
      </c>
      <c r="G125" t="s">
        <v>961</v>
      </c>
      <c r="H125" s="6">
        <v>141823</v>
      </c>
      <c r="I125" t="s">
        <v>962</v>
      </c>
      <c r="J125" t="s">
        <v>963</v>
      </c>
      <c r="K125" s="1">
        <v>43958</v>
      </c>
      <c r="O125">
        <v>0</v>
      </c>
      <c r="AG125">
        <v>41</v>
      </c>
    </row>
    <row r="126" spans="1:33">
      <c r="A126">
        <v>125</v>
      </c>
      <c r="B126" t="s">
        <v>964</v>
      </c>
      <c r="C126" t="s">
        <v>965</v>
      </c>
      <c r="D126" t="s">
        <v>966</v>
      </c>
      <c r="E126" t="s">
        <v>967</v>
      </c>
      <c r="F126" t="s">
        <v>968</v>
      </c>
      <c r="G126" t="s">
        <v>969</v>
      </c>
      <c r="H126" s="6">
        <v>151878</v>
      </c>
      <c r="I126" t="s">
        <v>970</v>
      </c>
      <c r="J126" t="s">
        <v>971</v>
      </c>
      <c r="K126" s="1">
        <v>44451</v>
      </c>
      <c r="O126">
        <v>0</v>
      </c>
      <c r="AG126">
        <v>41</v>
      </c>
    </row>
    <row r="127" spans="1:33">
      <c r="A127">
        <v>126</v>
      </c>
      <c r="B127" t="s">
        <v>972</v>
      </c>
      <c r="C127" t="s">
        <v>973</v>
      </c>
      <c r="D127" t="s">
        <v>974</v>
      </c>
      <c r="E127" t="s">
        <v>975</v>
      </c>
      <c r="F127" t="s">
        <v>976</v>
      </c>
      <c r="G127" t="s">
        <v>977</v>
      </c>
      <c r="H127" s="6">
        <v>256283</v>
      </c>
      <c r="I127" t="s">
        <v>978</v>
      </c>
      <c r="J127" t="s">
        <v>979</v>
      </c>
      <c r="K127" s="1">
        <v>44108</v>
      </c>
      <c r="O127">
        <v>0</v>
      </c>
      <c r="AG127">
        <v>41</v>
      </c>
    </row>
    <row r="128" spans="1:33">
      <c r="A128">
        <v>127</v>
      </c>
      <c r="B128" t="s">
        <v>980</v>
      </c>
      <c r="C128" t="s">
        <v>981</v>
      </c>
      <c r="D128" t="s">
        <v>982</v>
      </c>
      <c r="E128" t="s">
        <v>983</v>
      </c>
      <c r="F128" t="s">
        <v>984</v>
      </c>
      <c r="G128" t="s">
        <v>985</v>
      </c>
      <c r="H128" s="6">
        <v>86533</v>
      </c>
      <c r="I128" t="s">
        <v>986</v>
      </c>
      <c r="J128" t="s">
        <v>987</v>
      </c>
      <c r="K128" s="1">
        <v>43874</v>
      </c>
      <c r="O128">
        <v>0</v>
      </c>
      <c r="AG128">
        <v>41</v>
      </c>
    </row>
    <row r="129" spans="1:33">
      <c r="A129">
        <v>128</v>
      </c>
      <c r="B129" t="s">
        <v>988</v>
      </c>
      <c r="C129" t="s">
        <v>82</v>
      </c>
      <c r="D129" t="s">
        <v>989</v>
      </c>
      <c r="E129" t="s">
        <v>990</v>
      </c>
      <c r="F129" t="s">
        <v>991</v>
      </c>
      <c r="G129" t="s">
        <v>517</v>
      </c>
      <c r="H129" s="6">
        <v>211284</v>
      </c>
      <c r="I129" t="s">
        <v>992</v>
      </c>
      <c r="J129" t="s">
        <v>993</v>
      </c>
      <c r="K129" s="1">
        <v>44550</v>
      </c>
      <c r="O129">
        <v>0</v>
      </c>
      <c r="AG129">
        <v>41</v>
      </c>
    </row>
    <row r="130" spans="1:33">
      <c r="A130">
        <v>129</v>
      </c>
      <c r="B130" t="s">
        <v>994</v>
      </c>
      <c r="C130" t="s">
        <v>995</v>
      </c>
      <c r="D130" t="s">
        <v>996</v>
      </c>
      <c r="E130" t="s">
        <v>967</v>
      </c>
      <c r="F130" t="s">
        <v>997</v>
      </c>
      <c r="G130" t="s">
        <v>998</v>
      </c>
      <c r="H130" s="6">
        <v>143967</v>
      </c>
      <c r="I130" t="s">
        <v>999</v>
      </c>
      <c r="J130" t="s">
        <v>1000</v>
      </c>
      <c r="K130" s="1">
        <v>43999</v>
      </c>
      <c r="O130">
        <v>0</v>
      </c>
      <c r="AG130">
        <v>41</v>
      </c>
    </row>
    <row r="131" spans="1:33">
      <c r="A131">
        <v>130</v>
      </c>
      <c r="B131" t="s">
        <v>1001</v>
      </c>
      <c r="C131" t="s">
        <v>1002</v>
      </c>
      <c r="D131" t="s">
        <v>1003</v>
      </c>
      <c r="E131" t="s">
        <v>1004</v>
      </c>
      <c r="F131" t="s">
        <v>1005</v>
      </c>
      <c r="G131" t="s">
        <v>182</v>
      </c>
      <c r="H131" s="6">
        <v>203765</v>
      </c>
      <c r="I131" t="s">
        <v>1006</v>
      </c>
      <c r="J131" t="s">
        <v>1007</v>
      </c>
      <c r="K131" s="1">
        <v>44497</v>
      </c>
      <c r="O131">
        <v>0</v>
      </c>
      <c r="AG131">
        <v>40</v>
      </c>
    </row>
    <row r="132" spans="1:33">
      <c r="A132">
        <v>131</v>
      </c>
      <c r="B132" t="s">
        <v>1008</v>
      </c>
      <c r="C132" t="s">
        <v>1009</v>
      </c>
      <c r="D132" t="s">
        <v>1010</v>
      </c>
      <c r="E132" t="s">
        <v>1011</v>
      </c>
      <c r="F132" t="s">
        <v>1012</v>
      </c>
      <c r="G132" t="s">
        <v>1013</v>
      </c>
      <c r="H132" s="6">
        <v>267093</v>
      </c>
      <c r="I132">
        <v>1934272027</v>
      </c>
      <c r="J132" t="s">
        <v>1014</v>
      </c>
      <c r="K132" s="1">
        <v>44341</v>
      </c>
      <c r="O132">
        <v>0</v>
      </c>
      <c r="AG132">
        <v>40</v>
      </c>
    </row>
    <row r="133" spans="1:33">
      <c r="A133">
        <v>132</v>
      </c>
      <c r="B133" t="s">
        <v>1015</v>
      </c>
      <c r="C133" t="s">
        <v>1016</v>
      </c>
      <c r="D133" t="s">
        <v>1017</v>
      </c>
      <c r="E133" t="s">
        <v>1018</v>
      </c>
      <c r="F133" t="s">
        <v>1019</v>
      </c>
      <c r="G133" t="s">
        <v>1020</v>
      </c>
      <c r="H133" s="6">
        <v>213102</v>
      </c>
      <c r="I133">
        <v>6513845571</v>
      </c>
      <c r="J133" t="s">
        <v>1021</v>
      </c>
      <c r="K133" s="1">
        <v>44576</v>
      </c>
      <c r="O133">
        <v>0</v>
      </c>
      <c r="AG133">
        <v>40</v>
      </c>
    </row>
    <row r="134" spans="1:33">
      <c r="A134">
        <v>133</v>
      </c>
      <c r="B134" t="s">
        <v>1022</v>
      </c>
      <c r="C134" t="s">
        <v>1023</v>
      </c>
      <c r="D134" t="s">
        <v>1024</v>
      </c>
      <c r="E134" t="s">
        <v>1025</v>
      </c>
      <c r="F134" t="s">
        <v>1026</v>
      </c>
      <c r="G134" t="s">
        <v>1027</v>
      </c>
      <c r="H134" s="6">
        <v>72872</v>
      </c>
      <c r="I134" t="s">
        <v>1028</v>
      </c>
      <c r="J134" t="s">
        <v>1029</v>
      </c>
      <c r="K134" s="1">
        <v>43947</v>
      </c>
      <c r="O134">
        <v>0</v>
      </c>
      <c r="AG134">
        <v>40</v>
      </c>
    </row>
    <row r="135" spans="1:33">
      <c r="A135">
        <v>134</v>
      </c>
      <c r="B135" t="s">
        <v>1030</v>
      </c>
      <c r="C135" t="s">
        <v>513</v>
      </c>
      <c r="D135" t="s">
        <v>1031</v>
      </c>
      <c r="E135" t="s">
        <v>1032</v>
      </c>
      <c r="F135" t="s">
        <v>1033</v>
      </c>
      <c r="G135" t="s">
        <v>1034</v>
      </c>
      <c r="H135" s="6">
        <v>211710</v>
      </c>
      <c r="I135" t="s">
        <v>1035</v>
      </c>
      <c r="J135" t="s">
        <v>1036</v>
      </c>
      <c r="K135" s="1">
        <v>44576</v>
      </c>
      <c r="O135">
        <v>0</v>
      </c>
      <c r="AG135">
        <v>40</v>
      </c>
    </row>
    <row r="136" spans="1:33">
      <c r="A136">
        <v>135</v>
      </c>
      <c r="B136" t="s">
        <v>1037</v>
      </c>
      <c r="C136" t="s">
        <v>1038</v>
      </c>
      <c r="D136" t="s">
        <v>1039</v>
      </c>
      <c r="E136" t="s">
        <v>1040</v>
      </c>
      <c r="F136" t="s">
        <v>1041</v>
      </c>
      <c r="G136" t="s">
        <v>298</v>
      </c>
      <c r="H136" s="6">
        <v>192048</v>
      </c>
      <c r="I136" t="s">
        <v>1042</v>
      </c>
      <c r="J136" t="s">
        <v>1043</v>
      </c>
      <c r="K136" s="1">
        <v>44392</v>
      </c>
      <c r="O136">
        <v>0</v>
      </c>
      <c r="AG136">
        <v>40</v>
      </c>
    </row>
    <row r="137" spans="1:33">
      <c r="A137">
        <v>136</v>
      </c>
      <c r="B137" t="s">
        <v>1044</v>
      </c>
      <c r="C137" t="s">
        <v>1045</v>
      </c>
      <c r="D137" t="s">
        <v>767</v>
      </c>
      <c r="E137" t="s">
        <v>1046</v>
      </c>
      <c r="F137" t="s">
        <v>1047</v>
      </c>
      <c r="G137" t="s">
        <v>756</v>
      </c>
      <c r="H137" s="6">
        <v>128257</v>
      </c>
      <c r="I137">
        <f>1-541-619-587</f>
        <v>-1746</v>
      </c>
      <c r="J137" t="s">
        <v>1048</v>
      </c>
      <c r="K137" s="1">
        <v>44527</v>
      </c>
      <c r="O137">
        <v>0</v>
      </c>
      <c r="AG137">
        <v>40</v>
      </c>
    </row>
    <row r="138" spans="1:33">
      <c r="A138">
        <v>137</v>
      </c>
      <c r="B138" t="s">
        <v>1049</v>
      </c>
      <c r="C138" t="s">
        <v>1050</v>
      </c>
      <c r="D138" t="s">
        <v>1051</v>
      </c>
      <c r="E138" t="s">
        <v>1052</v>
      </c>
      <c r="F138" t="s">
        <v>1053</v>
      </c>
      <c r="G138" t="s">
        <v>546</v>
      </c>
      <c r="H138" s="6">
        <v>260878</v>
      </c>
      <c r="I138" t="s">
        <v>1054</v>
      </c>
      <c r="J138" t="s">
        <v>1055</v>
      </c>
      <c r="K138" s="1">
        <v>44465</v>
      </c>
      <c r="O138">
        <v>0</v>
      </c>
      <c r="AG138">
        <v>40</v>
      </c>
    </row>
    <row r="139" spans="1:33">
      <c r="A139">
        <v>138</v>
      </c>
      <c r="B139" t="s">
        <v>1056</v>
      </c>
      <c r="C139" t="s">
        <v>1057</v>
      </c>
      <c r="D139" t="s">
        <v>1058</v>
      </c>
      <c r="E139" t="s">
        <v>1059</v>
      </c>
      <c r="F139" t="s">
        <v>1060</v>
      </c>
      <c r="G139" t="s">
        <v>1013</v>
      </c>
      <c r="H139" s="6">
        <v>201715</v>
      </c>
      <c r="I139" t="s">
        <v>1061</v>
      </c>
      <c r="J139" t="s">
        <v>1062</v>
      </c>
      <c r="K139" s="1">
        <v>44555</v>
      </c>
      <c r="O139">
        <v>0</v>
      </c>
      <c r="AG139">
        <v>40</v>
      </c>
    </row>
    <row r="140" spans="1:33">
      <c r="A140">
        <v>139</v>
      </c>
      <c r="B140" t="s">
        <v>1063</v>
      </c>
      <c r="C140" t="s">
        <v>1064</v>
      </c>
      <c r="D140" t="s">
        <v>701</v>
      </c>
      <c r="E140" t="s">
        <v>1065</v>
      </c>
      <c r="F140" t="s">
        <v>1066</v>
      </c>
      <c r="G140" t="s">
        <v>1067</v>
      </c>
      <c r="H140" s="6">
        <v>210571</v>
      </c>
      <c r="I140" t="s">
        <v>1068</v>
      </c>
      <c r="J140" t="s">
        <v>1069</v>
      </c>
      <c r="K140" s="1">
        <v>44676</v>
      </c>
      <c r="O140">
        <v>0</v>
      </c>
      <c r="AG140">
        <v>40</v>
      </c>
    </row>
    <row r="141" spans="1:33">
      <c r="A141">
        <v>140</v>
      </c>
      <c r="B141" t="s">
        <v>1070</v>
      </c>
      <c r="C141" t="s">
        <v>1071</v>
      </c>
      <c r="D141" t="s">
        <v>1072</v>
      </c>
      <c r="E141" t="s">
        <v>1073</v>
      </c>
      <c r="F141" t="s">
        <v>1074</v>
      </c>
      <c r="G141" t="s">
        <v>1075</v>
      </c>
      <c r="H141" s="6">
        <v>127550</v>
      </c>
      <c r="I141" t="s">
        <v>1076</v>
      </c>
      <c r="J141" t="s">
        <v>1077</v>
      </c>
      <c r="K141" s="1">
        <v>44518</v>
      </c>
      <c r="O141">
        <v>0</v>
      </c>
      <c r="AG141">
        <v>40</v>
      </c>
    </row>
    <row r="142" spans="1:33">
      <c r="A142">
        <v>141</v>
      </c>
      <c r="B142" t="s">
        <v>1078</v>
      </c>
      <c r="C142" t="s">
        <v>264</v>
      </c>
      <c r="D142" t="s">
        <v>1079</v>
      </c>
      <c r="E142" t="s">
        <v>1080</v>
      </c>
      <c r="F142" t="s">
        <v>1081</v>
      </c>
      <c r="G142" t="s">
        <v>95</v>
      </c>
      <c r="H142" s="6">
        <v>276775</v>
      </c>
      <c r="I142" t="s">
        <v>1082</v>
      </c>
      <c r="J142" t="s">
        <v>1083</v>
      </c>
      <c r="K142" s="1">
        <v>44668</v>
      </c>
      <c r="O142">
        <v>0</v>
      </c>
      <c r="AG142">
        <v>40</v>
      </c>
    </row>
    <row r="143" spans="1:33">
      <c r="A143">
        <v>142</v>
      </c>
      <c r="B143" t="s">
        <v>1084</v>
      </c>
      <c r="C143" t="s">
        <v>406</v>
      </c>
      <c r="D143" t="s">
        <v>1085</v>
      </c>
      <c r="E143" t="s">
        <v>1086</v>
      </c>
      <c r="F143" t="s">
        <v>1087</v>
      </c>
      <c r="G143" t="s">
        <v>337</v>
      </c>
      <c r="H143" s="6">
        <v>40051</v>
      </c>
      <c r="I143" t="s">
        <v>1088</v>
      </c>
      <c r="J143" t="s">
        <v>1089</v>
      </c>
      <c r="K143" s="1">
        <v>44334</v>
      </c>
      <c r="O143">
        <v>0</v>
      </c>
      <c r="AG143">
        <v>40</v>
      </c>
    </row>
    <row r="144" spans="1:33">
      <c r="A144">
        <v>143</v>
      </c>
      <c r="B144" t="s">
        <v>1090</v>
      </c>
      <c r="C144" t="s">
        <v>1091</v>
      </c>
      <c r="D144" t="s">
        <v>1092</v>
      </c>
      <c r="E144" t="s">
        <v>1093</v>
      </c>
      <c r="F144" t="s">
        <v>1094</v>
      </c>
      <c r="G144" t="s">
        <v>1095</v>
      </c>
      <c r="H144" s="6">
        <v>276206</v>
      </c>
      <c r="I144" t="s">
        <v>1096</v>
      </c>
      <c r="J144" t="s">
        <v>1097</v>
      </c>
      <c r="K144" s="1">
        <v>44498</v>
      </c>
      <c r="O144">
        <v>0</v>
      </c>
      <c r="AG144">
        <v>39</v>
      </c>
    </row>
    <row r="145" spans="1:33">
      <c r="A145">
        <v>144</v>
      </c>
      <c r="B145" t="s">
        <v>1098</v>
      </c>
      <c r="C145" t="s">
        <v>1002</v>
      </c>
      <c r="D145" t="s">
        <v>1099</v>
      </c>
      <c r="E145" t="s">
        <v>1100</v>
      </c>
      <c r="F145" t="s">
        <v>1101</v>
      </c>
      <c r="G145" t="s">
        <v>1102</v>
      </c>
      <c r="H145" s="6">
        <v>67999</v>
      </c>
      <c r="I145" t="s">
        <v>1103</v>
      </c>
      <c r="J145" t="s">
        <v>1104</v>
      </c>
      <c r="K145" s="1">
        <v>44458</v>
      </c>
      <c r="O145">
        <v>0</v>
      </c>
      <c r="AG145">
        <v>39</v>
      </c>
    </row>
    <row r="146" spans="1:33">
      <c r="A146">
        <v>145</v>
      </c>
      <c r="B146" t="s">
        <v>1105</v>
      </c>
      <c r="C146" t="s">
        <v>1106</v>
      </c>
      <c r="D146" t="s">
        <v>1107</v>
      </c>
      <c r="E146" t="s">
        <v>1108</v>
      </c>
      <c r="F146" t="s">
        <v>1109</v>
      </c>
      <c r="G146" t="s">
        <v>1110</v>
      </c>
      <c r="H146" s="6">
        <v>151612</v>
      </c>
      <c r="I146" t="s">
        <v>1111</v>
      </c>
      <c r="J146" t="s">
        <v>1112</v>
      </c>
      <c r="K146" s="1">
        <v>44313</v>
      </c>
      <c r="O146">
        <v>0</v>
      </c>
      <c r="AG146">
        <v>39</v>
      </c>
    </row>
    <row r="147" spans="1:33">
      <c r="A147">
        <v>146</v>
      </c>
      <c r="B147" t="s">
        <v>1113</v>
      </c>
      <c r="C147" t="s">
        <v>1114</v>
      </c>
      <c r="D147" t="s">
        <v>1115</v>
      </c>
      <c r="E147" t="s">
        <v>1116</v>
      </c>
      <c r="F147" t="s">
        <v>1117</v>
      </c>
      <c r="G147" t="s">
        <v>1118</v>
      </c>
      <c r="H147" s="6">
        <v>139408</v>
      </c>
      <c r="I147" t="s">
        <v>1119</v>
      </c>
      <c r="J147" t="s">
        <v>1120</v>
      </c>
      <c r="K147" s="1">
        <v>44409</v>
      </c>
      <c r="O147">
        <v>0</v>
      </c>
      <c r="AG147">
        <v>39</v>
      </c>
    </row>
    <row r="148" spans="1:33">
      <c r="A148">
        <v>147</v>
      </c>
      <c r="B148" t="s">
        <v>1121</v>
      </c>
      <c r="C148" t="s">
        <v>1122</v>
      </c>
      <c r="D148" t="s">
        <v>1123</v>
      </c>
      <c r="E148" t="s">
        <v>1124</v>
      </c>
      <c r="F148" t="s">
        <v>1125</v>
      </c>
      <c r="G148" t="s">
        <v>77</v>
      </c>
      <c r="H148" s="6">
        <v>242110</v>
      </c>
      <c r="I148">
        <v>3816437019</v>
      </c>
      <c r="J148" t="s">
        <v>1126</v>
      </c>
      <c r="K148" s="1">
        <v>43892</v>
      </c>
      <c r="O148">
        <v>0</v>
      </c>
      <c r="AG148">
        <v>39</v>
      </c>
    </row>
    <row r="149" spans="1:33">
      <c r="A149">
        <v>148</v>
      </c>
      <c r="B149" t="s">
        <v>1127</v>
      </c>
      <c r="C149" t="s">
        <v>1128</v>
      </c>
      <c r="D149" t="s">
        <v>1129</v>
      </c>
      <c r="E149" t="s">
        <v>1130</v>
      </c>
      <c r="F149" t="s">
        <v>1131</v>
      </c>
      <c r="G149" t="s">
        <v>213</v>
      </c>
      <c r="H149" s="6">
        <v>210899</v>
      </c>
      <c r="I149" t="s">
        <v>1132</v>
      </c>
      <c r="J149" t="s">
        <v>1133</v>
      </c>
      <c r="K149" s="1">
        <v>43912</v>
      </c>
      <c r="O149">
        <v>0</v>
      </c>
      <c r="AG149">
        <v>39</v>
      </c>
    </row>
    <row r="150" spans="1:33">
      <c r="A150">
        <v>149</v>
      </c>
      <c r="B150" t="s">
        <v>1134</v>
      </c>
      <c r="C150" t="s">
        <v>1135</v>
      </c>
      <c r="D150" t="s">
        <v>1136</v>
      </c>
      <c r="E150" t="s">
        <v>1137</v>
      </c>
      <c r="F150" t="s">
        <v>1138</v>
      </c>
      <c r="G150" t="s">
        <v>666</v>
      </c>
      <c r="H150" s="6">
        <v>222788</v>
      </c>
      <c r="I150" t="s">
        <v>1139</v>
      </c>
      <c r="J150" t="s">
        <v>1140</v>
      </c>
      <c r="K150" s="1">
        <v>44456</v>
      </c>
      <c r="O150">
        <v>0</v>
      </c>
      <c r="AG150">
        <v>39</v>
      </c>
    </row>
    <row r="151" spans="1:33">
      <c r="A151">
        <v>150</v>
      </c>
      <c r="B151" t="s">
        <v>1141</v>
      </c>
      <c r="C151" t="s">
        <v>1142</v>
      </c>
      <c r="D151" t="s">
        <v>1143</v>
      </c>
      <c r="E151" t="s">
        <v>1144</v>
      </c>
      <c r="F151" t="s">
        <v>1145</v>
      </c>
      <c r="G151" t="s">
        <v>1110</v>
      </c>
      <c r="H151" s="6">
        <v>241277</v>
      </c>
      <c r="I151" t="s">
        <v>1146</v>
      </c>
      <c r="J151" t="s">
        <v>1147</v>
      </c>
      <c r="K151" s="1">
        <v>44447</v>
      </c>
      <c r="O151">
        <v>0</v>
      </c>
      <c r="AG151">
        <v>39</v>
      </c>
    </row>
    <row r="152" spans="1:33">
      <c r="A152">
        <v>151</v>
      </c>
      <c r="B152" t="s">
        <v>1148</v>
      </c>
      <c r="C152" t="s">
        <v>162</v>
      </c>
      <c r="D152" t="s">
        <v>1149</v>
      </c>
      <c r="E152" t="s">
        <v>1150</v>
      </c>
      <c r="F152" t="s">
        <v>1151</v>
      </c>
      <c r="G152" t="s">
        <v>1152</v>
      </c>
      <c r="H152" s="6">
        <v>266023</v>
      </c>
      <c r="I152">
        <f>1-39-464-6405</f>
        <v>-6907</v>
      </c>
      <c r="J152" t="s">
        <v>1153</v>
      </c>
      <c r="K152" s="1">
        <v>44219</v>
      </c>
      <c r="O152">
        <v>0</v>
      </c>
      <c r="AG152">
        <v>39</v>
      </c>
    </row>
    <row r="153" spans="1:33">
      <c r="A153">
        <v>152</v>
      </c>
      <c r="B153" t="s">
        <v>1154</v>
      </c>
      <c r="C153" t="s">
        <v>910</v>
      </c>
      <c r="D153" t="s">
        <v>1155</v>
      </c>
      <c r="E153" t="s">
        <v>1156</v>
      </c>
      <c r="F153" t="s">
        <v>1157</v>
      </c>
      <c r="G153" t="s">
        <v>1027</v>
      </c>
      <c r="H153" s="6">
        <v>199292</v>
      </c>
      <c r="I153">
        <f>1-891-697-1901</f>
        <v>-3488</v>
      </c>
      <c r="J153" t="s">
        <v>1158</v>
      </c>
      <c r="K153" s="1">
        <v>44447</v>
      </c>
      <c r="O153">
        <v>0</v>
      </c>
      <c r="AG153">
        <v>39</v>
      </c>
    </row>
    <row r="154" spans="1:33">
      <c r="A154">
        <v>153</v>
      </c>
      <c r="B154" t="s">
        <v>1159</v>
      </c>
      <c r="C154" t="s">
        <v>383</v>
      </c>
      <c r="D154" t="s">
        <v>1051</v>
      </c>
      <c r="E154" t="s">
        <v>1160</v>
      </c>
      <c r="F154" t="s">
        <v>1161</v>
      </c>
      <c r="G154" t="s">
        <v>379</v>
      </c>
      <c r="H154" s="6">
        <v>110576</v>
      </c>
      <c r="I154" t="s">
        <v>1162</v>
      </c>
      <c r="J154" t="s">
        <v>1163</v>
      </c>
      <c r="K154" s="1">
        <v>43997</v>
      </c>
      <c r="O154">
        <v>0</v>
      </c>
      <c r="AG154">
        <v>39</v>
      </c>
    </row>
    <row r="155" spans="1:33">
      <c r="A155">
        <v>154</v>
      </c>
      <c r="B155" t="s">
        <v>1164</v>
      </c>
      <c r="C155" t="s">
        <v>1165</v>
      </c>
      <c r="D155" t="s">
        <v>1166</v>
      </c>
      <c r="E155" t="s">
        <v>1167</v>
      </c>
      <c r="F155" t="s">
        <v>1168</v>
      </c>
      <c r="G155" t="s">
        <v>831</v>
      </c>
      <c r="H155" s="6">
        <v>57943</v>
      </c>
      <c r="I155" t="s">
        <v>1169</v>
      </c>
      <c r="J155" t="s">
        <v>1170</v>
      </c>
      <c r="K155" s="1">
        <v>43951</v>
      </c>
      <c r="O155">
        <v>0</v>
      </c>
      <c r="AG155">
        <v>38</v>
      </c>
    </row>
    <row r="156" spans="1:33">
      <c r="A156">
        <v>155</v>
      </c>
      <c r="B156" t="s">
        <v>1171</v>
      </c>
      <c r="C156" t="s">
        <v>1172</v>
      </c>
      <c r="D156" t="s">
        <v>1173</v>
      </c>
      <c r="E156" t="s">
        <v>1174</v>
      </c>
      <c r="F156" t="s">
        <v>1175</v>
      </c>
      <c r="G156" t="s">
        <v>977</v>
      </c>
      <c r="H156" s="6">
        <v>71349</v>
      </c>
      <c r="I156" t="s">
        <v>1176</v>
      </c>
      <c r="J156" t="s">
        <v>1177</v>
      </c>
      <c r="K156" s="1">
        <v>44116</v>
      </c>
      <c r="O156">
        <v>0</v>
      </c>
      <c r="AG156">
        <v>38</v>
      </c>
    </row>
    <row r="157" spans="1:33">
      <c r="A157">
        <v>156</v>
      </c>
      <c r="B157" t="s">
        <v>1178</v>
      </c>
      <c r="C157" t="s">
        <v>225</v>
      </c>
      <c r="D157" t="s">
        <v>1179</v>
      </c>
      <c r="E157" t="s">
        <v>1180</v>
      </c>
      <c r="F157" t="s">
        <v>1181</v>
      </c>
      <c r="G157" t="s">
        <v>1182</v>
      </c>
      <c r="H157" s="6">
        <v>179128</v>
      </c>
      <c r="I157" t="s">
        <v>1183</v>
      </c>
      <c r="J157" t="s">
        <v>1184</v>
      </c>
      <c r="K157" s="1">
        <v>44135</v>
      </c>
      <c r="O157">
        <v>0</v>
      </c>
      <c r="AG157">
        <v>38</v>
      </c>
    </row>
    <row r="158" spans="1:33">
      <c r="A158">
        <v>157</v>
      </c>
      <c r="B158" t="s">
        <v>1185</v>
      </c>
      <c r="C158" t="s">
        <v>700</v>
      </c>
      <c r="D158" t="s">
        <v>1186</v>
      </c>
      <c r="E158" t="s">
        <v>1187</v>
      </c>
      <c r="F158" t="s">
        <v>1188</v>
      </c>
      <c r="G158" t="s">
        <v>1189</v>
      </c>
      <c r="H158" s="6">
        <v>88940</v>
      </c>
      <c r="I158">
        <v>2405097513</v>
      </c>
      <c r="J158" t="s">
        <v>1190</v>
      </c>
      <c r="K158" s="1">
        <v>44070</v>
      </c>
      <c r="O158">
        <v>0</v>
      </c>
      <c r="AG158">
        <v>38</v>
      </c>
    </row>
    <row r="159" spans="1:33">
      <c r="A159">
        <v>158</v>
      </c>
      <c r="B159" t="s">
        <v>1191</v>
      </c>
      <c r="C159" t="s">
        <v>1192</v>
      </c>
      <c r="D159" t="s">
        <v>1193</v>
      </c>
      <c r="E159" t="s">
        <v>1194</v>
      </c>
      <c r="F159" t="s">
        <v>1195</v>
      </c>
      <c r="G159" t="s">
        <v>86</v>
      </c>
      <c r="H159" s="6">
        <v>52590</v>
      </c>
      <c r="I159" t="s">
        <v>1196</v>
      </c>
      <c r="J159" t="s">
        <v>1197</v>
      </c>
      <c r="K159" s="1">
        <v>43921</v>
      </c>
      <c r="O159">
        <v>0</v>
      </c>
      <c r="AG159">
        <v>38</v>
      </c>
    </row>
    <row r="160" spans="1:33">
      <c r="A160">
        <v>159</v>
      </c>
      <c r="B160" t="s">
        <v>1198</v>
      </c>
      <c r="C160" t="s">
        <v>775</v>
      </c>
      <c r="D160" t="s">
        <v>1199</v>
      </c>
      <c r="E160" t="s">
        <v>1200</v>
      </c>
      <c r="F160" t="s">
        <v>1201</v>
      </c>
      <c r="G160" t="s">
        <v>260</v>
      </c>
      <c r="H160" s="6">
        <v>131314</v>
      </c>
      <c r="I160" t="s">
        <v>1202</v>
      </c>
      <c r="J160" t="s">
        <v>1203</v>
      </c>
      <c r="K160" s="1">
        <v>44135</v>
      </c>
      <c r="O160">
        <v>0</v>
      </c>
      <c r="AG160">
        <v>38</v>
      </c>
    </row>
    <row r="161" spans="1:33">
      <c r="A161">
        <v>160</v>
      </c>
      <c r="B161" t="s">
        <v>1204</v>
      </c>
      <c r="C161" t="s">
        <v>1205</v>
      </c>
      <c r="D161" t="s">
        <v>685</v>
      </c>
      <c r="E161" t="s">
        <v>1206</v>
      </c>
      <c r="F161" t="s">
        <v>1207</v>
      </c>
      <c r="G161" t="s">
        <v>298</v>
      </c>
      <c r="H161" s="6">
        <v>163724</v>
      </c>
      <c r="I161" t="s">
        <v>1208</v>
      </c>
      <c r="J161" t="s">
        <v>1209</v>
      </c>
      <c r="K161" s="1">
        <v>44227</v>
      </c>
      <c r="O161">
        <v>0</v>
      </c>
      <c r="AG161">
        <v>38</v>
      </c>
    </row>
    <row r="162" spans="1:33">
      <c r="A162">
        <v>161</v>
      </c>
      <c r="B162" t="s">
        <v>1210</v>
      </c>
      <c r="C162" t="s">
        <v>1211</v>
      </c>
      <c r="D162" t="s">
        <v>1212</v>
      </c>
      <c r="E162" t="s">
        <v>1213</v>
      </c>
      <c r="F162" t="s">
        <v>1214</v>
      </c>
      <c r="G162" t="s">
        <v>486</v>
      </c>
      <c r="H162" s="6">
        <v>79050</v>
      </c>
      <c r="I162" t="s">
        <v>1215</v>
      </c>
      <c r="J162" t="s">
        <v>1216</v>
      </c>
      <c r="K162" s="1">
        <v>44343</v>
      </c>
      <c r="O162">
        <v>0</v>
      </c>
      <c r="AG162">
        <v>38</v>
      </c>
    </row>
    <row r="163" spans="1:33">
      <c r="A163">
        <v>162</v>
      </c>
      <c r="B163" s="2" t="s">
        <v>1217</v>
      </c>
      <c r="C163" t="s">
        <v>1218</v>
      </c>
      <c r="D163" t="s">
        <v>1219</v>
      </c>
      <c r="E163" t="s">
        <v>1220</v>
      </c>
      <c r="F163" t="s">
        <v>1221</v>
      </c>
      <c r="G163" t="s">
        <v>1222</v>
      </c>
      <c r="H163" s="6">
        <v>270606</v>
      </c>
      <c r="I163" t="s">
        <v>1223</v>
      </c>
      <c r="J163" t="s">
        <v>1224</v>
      </c>
      <c r="K163" s="1">
        <v>44574</v>
      </c>
      <c r="O163">
        <v>0</v>
      </c>
      <c r="AG163">
        <v>38</v>
      </c>
    </row>
    <row r="164" spans="1:33">
      <c r="A164">
        <v>163</v>
      </c>
      <c r="B164" t="s">
        <v>1225</v>
      </c>
      <c r="C164" t="s">
        <v>1226</v>
      </c>
      <c r="D164" t="s">
        <v>1227</v>
      </c>
      <c r="E164" t="s">
        <v>1228</v>
      </c>
      <c r="F164" t="s">
        <v>1229</v>
      </c>
      <c r="G164" t="s">
        <v>1230</v>
      </c>
      <c r="H164" s="6">
        <v>281003</v>
      </c>
      <c r="I164" t="s">
        <v>1231</v>
      </c>
      <c r="J164" t="s">
        <v>1232</v>
      </c>
      <c r="K164" s="1">
        <v>44006</v>
      </c>
      <c r="O164">
        <v>0</v>
      </c>
      <c r="AG164">
        <v>38</v>
      </c>
    </row>
    <row r="165" spans="1:33">
      <c r="A165">
        <v>164</v>
      </c>
      <c r="B165" t="s">
        <v>1233</v>
      </c>
      <c r="C165" t="s">
        <v>1234</v>
      </c>
      <c r="D165" t="s">
        <v>1235</v>
      </c>
      <c r="E165" t="s">
        <v>1236</v>
      </c>
      <c r="F165" t="s">
        <v>1237</v>
      </c>
      <c r="G165" t="s">
        <v>642</v>
      </c>
      <c r="H165" s="6">
        <v>279445</v>
      </c>
      <c r="I165" t="s">
        <v>1238</v>
      </c>
      <c r="J165" t="s">
        <v>1239</v>
      </c>
      <c r="K165" s="1">
        <v>44092</v>
      </c>
      <c r="O165">
        <v>0</v>
      </c>
      <c r="AG165">
        <v>38</v>
      </c>
    </row>
    <row r="166" spans="1:33">
      <c r="A166">
        <v>165</v>
      </c>
      <c r="B166" t="s">
        <v>1240</v>
      </c>
      <c r="C166" t="s">
        <v>217</v>
      </c>
      <c r="D166" t="s">
        <v>1172</v>
      </c>
      <c r="E166" t="s">
        <v>1241</v>
      </c>
      <c r="F166" t="s">
        <v>1242</v>
      </c>
      <c r="G166" t="s">
        <v>1243</v>
      </c>
      <c r="H166" s="6">
        <v>264040</v>
      </c>
      <c r="I166" t="s">
        <v>1244</v>
      </c>
      <c r="J166" t="s">
        <v>1245</v>
      </c>
      <c r="K166" s="1">
        <v>44123</v>
      </c>
      <c r="O166">
        <v>0</v>
      </c>
      <c r="AG166">
        <v>38</v>
      </c>
    </row>
    <row r="167" spans="1:33">
      <c r="A167">
        <v>166</v>
      </c>
      <c r="B167" t="s">
        <v>1246</v>
      </c>
      <c r="C167" t="s">
        <v>47</v>
      </c>
      <c r="D167" t="s">
        <v>1247</v>
      </c>
      <c r="E167" t="s">
        <v>1248</v>
      </c>
      <c r="F167" t="s">
        <v>1249</v>
      </c>
      <c r="G167" t="s">
        <v>969</v>
      </c>
      <c r="H167" s="6">
        <v>97924</v>
      </c>
      <c r="I167" t="s">
        <v>1250</v>
      </c>
      <c r="J167" t="s">
        <v>1251</v>
      </c>
      <c r="K167" s="1">
        <v>44235</v>
      </c>
      <c r="O167">
        <v>0</v>
      </c>
      <c r="AG167">
        <v>38</v>
      </c>
    </row>
    <row r="168" spans="1:33">
      <c r="A168">
        <v>167</v>
      </c>
      <c r="B168" t="s">
        <v>1252</v>
      </c>
      <c r="C168" t="s">
        <v>1253</v>
      </c>
      <c r="D168" t="s">
        <v>1254</v>
      </c>
      <c r="E168" t="s">
        <v>1255</v>
      </c>
      <c r="F168" t="s">
        <v>1256</v>
      </c>
      <c r="G168" t="s">
        <v>1257</v>
      </c>
      <c r="H168" s="6">
        <v>151438</v>
      </c>
      <c r="I168" t="s">
        <v>1258</v>
      </c>
      <c r="J168" t="s">
        <v>1259</v>
      </c>
      <c r="K168" s="1">
        <v>44382</v>
      </c>
      <c r="O168">
        <v>0</v>
      </c>
      <c r="AG168">
        <v>38</v>
      </c>
    </row>
    <row r="169" spans="1:33">
      <c r="A169">
        <v>168</v>
      </c>
      <c r="B169" t="s">
        <v>1260</v>
      </c>
      <c r="C169" t="s">
        <v>1261</v>
      </c>
      <c r="D169" t="s">
        <v>1262</v>
      </c>
      <c r="E169" t="s">
        <v>1263</v>
      </c>
      <c r="F169" t="s">
        <v>1264</v>
      </c>
      <c r="G169" t="s">
        <v>1265</v>
      </c>
      <c r="H169" s="6">
        <v>257670</v>
      </c>
      <c r="I169" t="s">
        <v>1266</v>
      </c>
      <c r="J169" t="s">
        <v>1267</v>
      </c>
      <c r="K169" s="1">
        <v>44380</v>
      </c>
      <c r="O169">
        <v>0</v>
      </c>
      <c r="AG169">
        <v>38</v>
      </c>
    </row>
    <row r="170" spans="1:33">
      <c r="A170">
        <v>169</v>
      </c>
      <c r="B170" t="s">
        <v>1268</v>
      </c>
      <c r="C170" t="s">
        <v>1269</v>
      </c>
      <c r="D170" t="s">
        <v>1270</v>
      </c>
      <c r="E170" t="s">
        <v>1271</v>
      </c>
      <c r="F170" t="s">
        <v>1272</v>
      </c>
      <c r="G170" t="s">
        <v>1273</v>
      </c>
      <c r="H170" s="6">
        <v>110938</v>
      </c>
      <c r="I170" t="s">
        <v>1274</v>
      </c>
      <c r="J170" t="s">
        <v>1275</v>
      </c>
      <c r="K170" s="1">
        <v>44091</v>
      </c>
      <c r="O170">
        <v>0</v>
      </c>
      <c r="AG170">
        <v>37</v>
      </c>
    </row>
    <row r="171" spans="1:33">
      <c r="A171">
        <v>170</v>
      </c>
      <c r="B171" t="s">
        <v>1276</v>
      </c>
      <c r="C171" t="s">
        <v>294</v>
      </c>
      <c r="D171" t="s">
        <v>1277</v>
      </c>
      <c r="E171" t="s">
        <v>1278</v>
      </c>
      <c r="F171" t="s">
        <v>1279</v>
      </c>
      <c r="G171" t="s">
        <v>1280</v>
      </c>
      <c r="H171" s="6">
        <v>246640</v>
      </c>
      <c r="I171">
        <f>1-518-361-88</f>
        <v>-966</v>
      </c>
      <c r="J171" t="s">
        <v>1281</v>
      </c>
      <c r="K171" s="1">
        <v>44048</v>
      </c>
      <c r="O171">
        <v>0</v>
      </c>
      <c r="AG171">
        <v>37</v>
      </c>
    </row>
    <row r="172" spans="1:33">
      <c r="A172">
        <v>171</v>
      </c>
      <c r="B172" t="s">
        <v>1282</v>
      </c>
      <c r="C172" t="s">
        <v>248</v>
      </c>
      <c r="D172" t="s">
        <v>1283</v>
      </c>
      <c r="E172" t="s">
        <v>1284</v>
      </c>
      <c r="F172" t="s">
        <v>1285</v>
      </c>
      <c r="G172" t="s">
        <v>229</v>
      </c>
      <c r="H172" s="6">
        <v>156573</v>
      </c>
      <c r="I172" t="s">
        <v>1286</v>
      </c>
      <c r="J172" t="s">
        <v>1287</v>
      </c>
      <c r="K172" s="1">
        <v>44481</v>
      </c>
      <c r="O172">
        <v>0</v>
      </c>
      <c r="AG172">
        <v>37</v>
      </c>
    </row>
    <row r="173" spans="1:33">
      <c r="A173">
        <v>172</v>
      </c>
      <c r="B173" t="s">
        <v>1288</v>
      </c>
      <c r="C173" t="s">
        <v>1205</v>
      </c>
      <c r="D173" t="s">
        <v>443</v>
      </c>
      <c r="E173" t="s">
        <v>1289</v>
      </c>
      <c r="F173" t="s">
        <v>1290</v>
      </c>
      <c r="G173" t="s">
        <v>875</v>
      </c>
      <c r="H173" s="6">
        <v>191154</v>
      </c>
      <c r="I173">
        <v>7457637395</v>
      </c>
      <c r="J173" t="s">
        <v>1291</v>
      </c>
      <c r="K173" s="1">
        <v>44221</v>
      </c>
      <c r="O173">
        <v>0</v>
      </c>
      <c r="AG173">
        <v>37</v>
      </c>
    </row>
    <row r="174" spans="1:33">
      <c r="A174">
        <v>173</v>
      </c>
      <c r="B174" t="s">
        <v>1292</v>
      </c>
      <c r="C174" t="s">
        <v>1293</v>
      </c>
      <c r="D174" t="s">
        <v>1294</v>
      </c>
      <c r="E174" t="s">
        <v>1295</v>
      </c>
      <c r="F174" t="s">
        <v>1296</v>
      </c>
      <c r="G174" t="s">
        <v>763</v>
      </c>
      <c r="H174" s="6">
        <v>190654</v>
      </c>
      <c r="I174">
        <f>1-669-709-8218</f>
        <v>-9595</v>
      </c>
      <c r="J174" t="s">
        <v>1297</v>
      </c>
      <c r="K174" s="1">
        <v>44334</v>
      </c>
      <c r="O174">
        <v>0</v>
      </c>
      <c r="AG174">
        <v>37</v>
      </c>
    </row>
    <row r="175" spans="1:33">
      <c r="A175">
        <v>174</v>
      </c>
      <c r="B175" t="s">
        <v>1298</v>
      </c>
      <c r="C175" t="s">
        <v>390</v>
      </c>
      <c r="D175" t="s">
        <v>1299</v>
      </c>
      <c r="E175" t="s">
        <v>1300</v>
      </c>
      <c r="F175" t="s">
        <v>1301</v>
      </c>
      <c r="G175" t="s">
        <v>418</v>
      </c>
      <c r="H175" s="6">
        <v>235815</v>
      </c>
      <c r="I175" t="s">
        <v>1302</v>
      </c>
      <c r="J175" t="s">
        <v>1303</v>
      </c>
      <c r="K175" s="1">
        <v>44271</v>
      </c>
      <c r="O175">
        <v>0</v>
      </c>
      <c r="AG175">
        <v>37</v>
      </c>
    </row>
    <row r="176" spans="1:33">
      <c r="A176">
        <v>175</v>
      </c>
      <c r="B176" t="s">
        <v>1304</v>
      </c>
      <c r="C176" t="s">
        <v>1305</v>
      </c>
      <c r="D176" t="s">
        <v>1306</v>
      </c>
      <c r="E176" t="s">
        <v>1307</v>
      </c>
      <c r="F176" t="s">
        <v>1308</v>
      </c>
      <c r="G176" t="s">
        <v>1309</v>
      </c>
      <c r="H176" s="6">
        <v>179238</v>
      </c>
      <c r="I176" t="s">
        <v>1310</v>
      </c>
      <c r="J176" t="s">
        <v>1311</v>
      </c>
      <c r="K176" s="1">
        <v>44546</v>
      </c>
      <c r="O176">
        <v>0</v>
      </c>
      <c r="AG176">
        <v>37</v>
      </c>
    </row>
    <row r="177" spans="1:33">
      <c r="A177">
        <v>176</v>
      </c>
      <c r="B177" t="s">
        <v>1312</v>
      </c>
      <c r="C177" t="s">
        <v>1313</v>
      </c>
      <c r="D177" t="s">
        <v>1314</v>
      </c>
      <c r="E177" t="s">
        <v>1315</v>
      </c>
      <c r="F177" t="s">
        <v>1316</v>
      </c>
      <c r="G177" t="s">
        <v>726</v>
      </c>
      <c r="H177" s="6">
        <v>190615</v>
      </c>
      <c r="I177" t="s">
        <v>1317</v>
      </c>
      <c r="J177" t="s">
        <v>1318</v>
      </c>
      <c r="K177" s="1">
        <v>43956</v>
      </c>
      <c r="O177">
        <v>0</v>
      </c>
      <c r="AG177">
        <v>37</v>
      </c>
    </row>
    <row r="178" spans="1:33">
      <c r="A178">
        <v>177</v>
      </c>
      <c r="B178" t="s">
        <v>1319</v>
      </c>
      <c r="C178" t="s">
        <v>565</v>
      </c>
      <c r="D178" t="s">
        <v>1320</v>
      </c>
      <c r="E178" t="s">
        <v>1321</v>
      </c>
      <c r="F178" t="s">
        <v>1322</v>
      </c>
      <c r="G178" t="s">
        <v>509</v>
      </c>
      <c r="H178" s="6">
        <v>258186</v>
      </c>
      <c r="I178" t="s">
        <v>1323</v>
      </c>
      <c r="J178" t="s">
        <v>1324</v>
      </c>
      <c r="K178" s="1">
        <v>44303</v>
      </c>
      <c r="O178">
        <v>0</v>
      </c>
      <c r="AG178">
        <v>37</v>
      </c>
    </row>
    <row r="179" spans="1:33">
      <c r="A179">
        <v>178</v>
      </c>
      <c r="B179" t="s">
        <v>1325</v>
      </c>
      <c r="C179" t="s">
        <v>1326</v>
      </c>
      <c r="D179" t="s">
        <v>1327</v>
      </c>
      <c r="E179" t="s">
        <v>1328</v>
      </c>
      <c r="F179" t="s">
        <v>1329</v>
      </c>
      <c r="G179" t="s">
        <v>1330</v>
      </c>
      <c r="H179" s="6">
        <v>221053</v>
      </c>
      <c r="I179" t="s">
        <v>1331</v>
      </c>
      <c r="J179" t="s">
        <v>1332</v>
      </c>
      <c r="K179" s="1">
        <v>44121</v>
      </c>
      <c r="O179">
        <v>0</v>
      </c>
      <c r="AG179">
        <v>37</v>
      </c>
    </row>
    <row r="180" spans="1:33">
      <c r="A180">
        <v>179</v>
      </c>
      <c r="B180" t="s">
        <v>1333</v>
      </c>
      <c r="C180" t="s">
        <v>775</v>
      </c>
      <c r="D180" t="s">
        <v>1334</v>
      </c>
      <c r="E180" t="s">
        <v>1335</v>
      </c>
      <c r="F180" t="s">
        <v>1336</v>
      </c>
      <c r="G180" t="s">
        <v>1337</v>
      </c>
      <c r="H180" s="6">
        <v>162800</v>
      </c>
      <c r="I180" t="s">
        <v>1338</v>
      </c>
      <c r="J180" t="s">
        <v>1339</v>
      </c>
      <c r="K180" s="1">
        <v>44159</v>
      </c>
      <c r="O180">
        <v>0</v>
      </c>
      <c r="AG180">
        <v>37</v>
      </c>
    </row>
    <row r="181" spans="1:33">
      <c r="A181">
        <v>180</v>
      </c>
      <c r="B181" t="s">
        <v>1340</v>
      </c>
      <c r="C181" t="s">
        <v>1341</v>
      </c>
      <c r="D181" t="s">
        <v>1342</v>
      </c>
      <c r="E181" t="s">
        <v>1343</v>
      </c>
      <c r="F181" t="s">
        <v>1344</v>
      </c>
      <c r="G181" t="s">
        <v>1345</v>
      </c>
      <c r="H181" s="6">
        <v>182177</v>
      </c>
      <c r="I181" t="s">
        <v>1346</v>
      </c>
      <c r="J181" t="s">
        <v>1347</v>
      </c>
      <c r="K181" s="1">
        <v>44213</v>
      </c>
      <c r="O181">
        <v>0</v>
      </c>
      <c r="AG181">
        <v>37</v>
      </c>
    </row>
    <row r="182" spans="1:33">
      <c r="A182">
        <v>181</v>
      </c>
      <c r="B182" t="s">
        <v>1348</v>
      </c>
      <c r="C182" t="s">
        <v>1349</v>
      </c>
      <c r="D182" t="s">
        <v>1350</v>
      </c>
      <c r="E182" t="s">
        <v>1351</v>
      </c>
      <c r="F182" t="s">
        <v>1352</v>
      </c>
      <c r="G182" t="s">
        <v>418</v>
      </c>
      <c r="H182" s="6">
        <v>117976</v>
      </c>
      <c r="I182" t="s">
        <v>1353</v>
      </c>
      <c r="J182" t="s">
        <v>1354</v>
      </c>
      <c r="K182" s="1">
        <v>44311</v>
      </c>
      <c r="O182">
        <v>0</v>
      </c>
      <c r="AG182">
        <v>36</v>
      </c>
    </row>
    <row r="183" spans="1:33">
      <c r="A183">
        <v>182</v>
      </c>
      <c r="B183" t="s">
        <v>1355</v>
      </c>
      <c r="C183" t="s">
        <v>1356</v>
      </c>
      <c r="D183" t="s">
        <v>1357</v>
      </c>
      <c r="E183" t="s">
        <v>1358</v>
      </c>
      <c r="F183" t="s">
        <v>1359</v>
      </c>
      <c r="G183" t="s">
        <v>597</v>
      </c>
      <c r="H183" s="6">
        <v>133569</v>
      </c>
      <c r="I183" t="s">
        <v>1360</v>
      </c>
      <c r="J183" t="s">
        <v>1361</v>
      </c>
      <c r="K183" s="1">
        <v>44148</v>
      </c>
      <c r="O183">
        <v>0</v>
      </c>
      <c r="AG183">
        <v>36</v>
      </c>
    </row>
    <row r="184" spans="1:33">
      <c r="A184">
        <v>183</v>
      </c>
      <c r="B184" t="s">
        <v>1362</v>
      </c>
      <c r="C184" t="s">
        <v>1363</v>
      </c>
      <c r="D184" t="s">
        <v>1364</v>
      </c>
      <c r="E184" t="s">
        <v>1365</v>
      </c>
      <c r="F184" t="s">
        <v>1366</v>
      </c>
      <c r="G184" t="s">
        <v>1367</v>
      </c>
      <c r="H184" s="6">
        <v>139484</v>
      </c>
      <c r="I184" t="s">
        <v>1368</v>
      </c>
      <c r="J184" t="s">
        <v>1369</v>
      </c>
      <c r="K184" s="1">
        <v>44524</v>
      </c>
      <c r="O184">
        <v>0</v>
      </c>
      <c r="AG184">
        <v>36</v>
      </c>
    </row>
    <row r="185" spans="1:33">
      <c r="A185">
        <v>184</v>
      </c>
      <c r="B185" t="s">
        <v>1370</v>
      </c>
      <c r="C185" t="s">
        <v>130</v>
      </c>
      <c r="D185" t="s">
        <v>1371</v>
      </c>
      <c r="E185" t="s">
        <v>1372</v>
      </c>
      <c r="F185" t="s">
        <v>1373</v>
      </c>
      <c r="G185" t="s">
        <v>1374</v>
      </c>
      <c r="H185" s="6">
        <v>55987</v>
      </c>
      <c r="I185" t="s">
        <v>1375</v>
      </c>
      <c r="J185" t="s">
        <v>1376</v>
      </c>
      <c r="K185" s="1">
        <v>43913</v>
      </c>
      <c r="O185">
        <v>0</v>
      </c>
      <c r="AG185">
        <v>36</v>
      </c>
    </row>
    <row r="186" spans="1:33">
      <c r="A186">
        <v>185</v>
      </c>
      <c r="B186" t="s">
        <v>1377</v>
      </c>
      <c r="C186" t="s">
        <v>1378</v>
      </c>
      <c r="D186" t="s">
        <v>1379</v>
      </c>
      <c r="E186" t="s">
        <v>1380</v>
      </c>
      <c r="F186" t="s">
        <v>1381</v>
      </c>
      <c r="G186" t="s">
        <v>221</v>
      </c>
      <c r="H186" s="6">
        <v>222408</v>
      </c>
      <c r="I186" t="s">
        <v>1382</v>
      </c>
      <c r="J186" t="s">
        <v>1383</v>
      </c>
      <c r="K186" s="1">
        <v>44123</v>
      </c>
      <c r="O186">
        <v>0</v>
      </c>
      <c r="AG186">
        <v>36</v>
      </c>
    </row>
    <row r="187" spans="1:33">
      <c r="A187">
        <v>186</v>
      </c>
      <c r="B187" t="s">
        <v>1384</v>
      </c>
      <c r="C187" t="s">
        <v>1385</v>
      </c>
      <c r="D187" t="s">
        <v>1386</v>
      </c>
      <c r="E187" t="s">
        <v>1387</v>
      </c>
      <c r="F187" t="s">
        <v>1388</v>
      </c>
      <c r="G187" t="s">
        <v>386</v>
      </c>
      <c r="H187" s="6">
        <v>49040</v>
      </c>
      <c r="I187" t="s">
        <v>1389</v>
      </c>
      <c r="J187" t="s">
        <v>1390</v>
      </c>
      <c r="K187" s="1">
        <v>43996</v>
      </c>
      <c r="O187">
        <v>0</v>
      </c>
      <c r="AG187">
        <v>36</v>
      </c>
    </row>
    <row r="188" spans="1:33">
      <c r="A188">
        <v>187</v>
      </c>
      <c r="B188" t="s">
        <v>1391</v>
      </c>
      <c r="C188" t="s">
        <v>1392</v>
      </c>
      <c r="D188" t="s">
        <v>1393</v>
      </c>
      <c r="E188" t="s">
        <v>1394</v>
      </c>
      <c r="F188" t="s">
        <v>1395</v>
      </c>
      <c r="G188" t="s">
        <v>1396</v>
      </c>
      <c r="H188" s="6">
        <v>42745</v>
      </c>
      <c r="I188" t="s">
        <v>1397</v>
      </c>
      <c r="J188" t="s">
        <v>1398</v>
      </c>
      <c r="K188" s="1">
        <v>44101</v>
      </c>
      <c r="O188">
        <v>0</v>
      </c>
      <c r="AG188">
        <v>36</v>
      </c>
    </row>
    <row r="189" spans="1:33">
      <c r="A189">
        <v>188</v>
      </c>
      <c r="B189" t="s">
        <v>1399</v>
      </c>
      <c r="C189" t="s">
        <v>1400</v>
      </c>
      <c r="D189" t="s">
        <v>1401</v>
      </c>
      <c r="E189" t="s">
        <v>1402</v>
      </c>
      <c r="F189" t="s">
        <v>1403</v>
      </c>
      <c r="G189" t="s">
        <v>1404</v>
      </c>
      <c r="H189" s="6">
        <v>247944</v>
      </c>
      <c r="I189" t="s">
        <v>1405</v>
      </c>
      <c r="J189" t="s">
        <v>1406</v>
      </c>
      <c r="K189" s="1">
        <v>43859</v>
      </c>
      <c r="O189">
        <v>0</v>
      </c>
      <c r="AG189">
        <v>36</v>
      </c>
    </row>
    <row r="190" spans="1:33">
      <c r="A190">
        <v>189</v>
      </c>
      <c r="B190" t="s">
        <v>1407</v>
      </c>
      <c r="C190" t="s">
        <v>608</v>
      </c>
      <c r="D190" t="s">
        <v>1408</v>
      </c>
      <c r="E190" t="s">
        <v>1409</v>
      </c>
      <c r="F190" t="s">
        <v>1410</v>
      </c>
      <c r="G190" t="s">
        <v>213</v>
      </c>
      <c r="H190" s="6">
        <v>287701</v>
      </c>
      <c r="I190" t="s">
        <v>1411</v>
      </c>
      <c r="J190" t="s">
        <v>1412</v>
      </c>
      <c r="K190" s="1">
        <v>44195</v>
      </c>
      <c r="O190">
        <v>0</v>
      </c>
      <c r="AG190">
        <v>36</v>
      </c>
    </row>
    <row r="191" spans="1:33">
      <c r="A191">
        <v>190</v>
      </c>
      <c r="B191" t="s">
        <v>1413</v>
      </c>
      <c r="C191" t="s">
        <v>1414</v>
      </c>
      <c r="D191" t="s">
        <v>1415</v>
      </c>
      <c r="E191" t="s">
        <v>1416</v>
      </c>
      <c r="F191" t="s">
        <v>1417</v>
      </c>
      <c r="G191" t="s">
        <v>1418</v>
      </c>
      <c r="H191" s="6">
        <v>153764</v>
      </c>
      <c r="I191">
        <f>1-325-723-9278</f>
        <v>-10325</v>
      </c>
      <c r="J191" t="s">
        <v>1419</v>
      </c>
      <c r="K191" s="1">
        <v>43931</v>
      </c>
      <c r="O191">
        <v>0</v>
      </c>
      <c r="AG191">
        <v>36</v>
      </c>
    </row>
    <row r="192" spans="1:33">
      <c r="A192">
        <v>191</v>
      </c>
      <c r="B192" t="s">
        <v>1420</v>
      </c>
      <c r="C192" t="s">
        <v>1421</v>
      </c>
      <c r="D192" t="s">
        <v>1371</v>
      </c>
      <c r="E192" t="s">
        <v>1422</v>
      </c>
      <c r="F192" t="s">
        <v>1423</v>
      </c>
      <c r="G192" t="s">
        <v>1424</v>
      </c>
      <c r="H192" s="6">
        <v>249422</v>
      </c>
      <c r="I192" t="s">
        <v>1425</v>
      </c>
      <c r="J192" t="s">
        <v>1426</v>
      </c>
      <c r="K192" s="1">
        <v>44469</v>
      </c>
      <c r="O192">
        <v>0</v>
      </c>
      <c r="AG192">
        <v>35</v>
      </c>
    </row>
    <row r="193" spans="1:33">
      <c r="A193">
        <v>192</v>
      </c>
      <c r="B193" t="s">
        <v>1427</v>
      </c>
      <c r="C193" t="s">
        <v>1428</v>
      </c>
      <c r="D193" t="s">
        <v>767</v>
      </c>
      <c r="E193" t="s">
        <v>1429</v>
      </c>
      <c r="F193" t="s">
        <v>1430</v>
      </c>
      <c r="G193" t="s">
        <v>213</v>
      </c>
      <c r="H193" s="6">
        <v>143321</v>
      </c>
      <c r="I193" t="s">
        <v>1431</v>
      </c>
      <c r="J193" t="s">
        <v>1432</v>
      </c>
      <c r="K193" s="1">
        <v>43931</v>
      </c>
      <c r="O193">
        <v>0</v>
      </c>
      <c r="AG193">
        <v>35</v>
      </c>
    </row>
    <row r="194" spans="1:33">
      <c r="A194">
        <v>193</v>
      </c>
      <c r="B194" t="s">
        <v>1433</v>
      </c>
      <c r="C194" t="s">
        <v>1434</v>
      </c>
      <c r="D194" t="s">
        <v>1435</v>
      </c>
      <c r="E194" t="s">
        <v>1436</v>
      </c>
      <c r="F194" t="s">
        <v>1437</v>
      </c>
      <c r="G194" t="s">
        <v>597</v>
      </c>
      <c r="H194" s="6">
        <v>51342</v>
      </c>
      <c r="I194" t="s">
        <v>1438</v>
      </c>
      <c r="J194" t="s">
        <v>1439</v>
      </c>
      <c r="K194" s="1">
        <v>44265</v>
      </c>
      <c r="O194">
        <v>0</v>
      </c>
      <c r="AG194">
        <v>35</v>
      </c>
    </row>
    <row r="195" spans="1:33">
      <c r="A195">
        <v>194</v>
      </c>
      <c r="B195" t="s">
        <v>1440</v>
      </c>
      <c r="C195" t="s">
        <v>1441</v>
      </c>
      <c r="D195" t="s">
        <v>1442</v>
      </c>
      <c r="E195" t="s">
        <v>1443</v>
      </c>
      <c r="F195" t="s">
        <v>1444</v>
      </c>
      <c r="G195" t="s">
        <v>1445</v>
      </c>
      <c r="H195" s="6">
        <v>259294</v>
      </c>
      <c r="I195" t="s">
        <v>1446</v>
      </c>
      <c r="J195" t="s">
        <v>1447</v>
      </c>
      <c r="K195" s="1">
        <v>44303</v>
      </c>
      <c r="O195">
        <v>0</v>
      </c>
      <c r="AG195">
        <v>35</v>
      </c>
    </row>
    <row r="196" spans="1:33">
      <c r="A196">
        <v>195</v>
      </c>
      <c r="B196" t="s">
        <v>1448</v>
      </c>
      <c r="C196" t="s">
        <v>1449</v>
      </c>
      <c r="D196" t="s">
        <v>1450</v>
      </c>
      <c r="E196" t="s">
        <v>1451</v>
      </c>
      <c r="F196" t="s">
        <v>1452</v>
      </c>
      <c r="G196" t="s">
        <v>1337</v>
      </c>
      <c r="H196" s="6">
        <v>184918</v>
      </c>
      <c r="I196" t="s">
        <v>1453</v>
      </c>
      <c r="J196" t="s">
        <v>1454</v>
      </c>
      <c r="K196" s="1">
        <v>44141</v>
      </c>
      <c r="O196">
        <v>0</v>
      </c>
      <c r="AG196">
        <v>35</v>
      </c>
    </row>
    <row r="197" spans="1:33">
      <c r="A197">
        <v>196</v>
      </c>
      <c r="B197" t="s">
        <v>1455</v>
      </c>
      <c r="C197" t="s">
        <v>1456</v>
      </c>
      <c r="D197" t="s">
        <v>265</v>
      </c>
      <c r="E197" t="s">
        <v>1457</v>
      </c>
      <c r="F197" t="s">
        <v>1458</v>
      </c>
      <c r="G197" t="s">
        <v>778</v>
      </c>
      <c r="H197" s="6">
        <v>197271</v>
      </c>
      <c r="I197" t="s">
        <v>1459</v>
      </c>
      <c r="J197" t="s">
        <v>1460</v>
      </c>
      <c r="K197" s="1">
        <v>43912</v>
      </c>
      <c r="O197">
        <v>0</v>
      </c>
      <c r="AG197">
        <v>35</v>
      </c>
    </row>
    <row r="198" spans="1:33">
      <c r="A198">
        <v>197</v>
      </c>
      <c r="B198" t="s">
        <v>1461</v>
      </c>
      <c r="C198" t="s">
        <v>1462</v>
      </c>
      <c r="D198" t="s">
        <v>1463</v>
      </c>
      <c r="E198" t="s">
        <v>1464</v>
      </c>
      <c r="F198" t="s">
        <v>1465</v>
      </c>
      <c r="G198" t="s">
        <v>1466</v>
      </c>
      <c r="H198" s="6">
        <v>182310</v>
      </c>
      <c r="I198" t="s">
        <v>1467</v>
      </c>
      <c r="J198" t="s">
        <v>1468</v>
      </c>
      <c r="K198" s="1">
        <v>44637</v>
      </c>
      <c r="O198">
        <v>0</v>
      </c>
      <c r="AG198">
        <v>35</v>
      </c>
    </row>
    <row r="199" spans="1:33">
      <c r="A199">
        <v>198</v>
      </c>
      <c r="B199" t="s">
        <v>1469</v>
      </c>
      <c r="C199" t="s">
        <v>1470</v>
      </c>
      <c r="D199" t="s">
        <v>566</v>
      </c>
      <c r="E199" t="s">
        <v>1471</v>
      </c>
      <c r="F199" t="s">
        <v>1472</v>
      </c>
      <c r="G199" t="s">
        <v>1473</v>
      </c>
      <c r="H199" s="6">
        <v>47767</v>
      </c>
      <c r="I199" t="s">
        <v>1474</v>
      </c>
      <c r="J199" t="s">
        <v>1475</v>
      </c>
      <c r="K199" s="1">
        <v>44644</v>
      </c>
      <c r="O199">
        <v>0</v>
      </c>
      <c r="AG199">
        <v>35</v>
      </c>
    </row>
    <row r="200" spans="1:33">
      <c r="A200">
        <v>199</v>
      </c>
      <c r="B200" t="s">
        <v>1476</v>
      </c>
      <c r="C200" t="s">
        <v>1477</v>
      </c>
      <c r="D200" t="s">
        <v>1478</v>
      </c>
      <c r="E200" t="s">
        <v>1479</v>
      </c>
      <c r="F200" t="s">
        <v>1480</v>
      </c>
      <c r="G200" t="s">
        <v>1481</v>
      </c>
      <c r="H200" s="6">
        <v>101606</v>
      </c>
      <c r="I200" t="s">
        <v>1482</v>
      </c>
      <c r="J200" t="s">
        <v>1483</v>
      </c>
      <c r="K200" s="1">
        <v>44196</v>
      </c>
      <c r="O200">
        <v>0</v>
      </c>
      <c r="AG200">
        <v>35</v>
      </c>
    </row>
    <row r="201" spans="1:33">
      <c r="A201">
        <v>200</v>
      </c>
      <c r="B201" t="s">
        <v>1484</v>
      </c>
      <c r="C201" t="s">
        <v>1485</v>
      </c>
      <c r="D201" t="s">
        <v>1486</v>
      </c>
      <c r="E201" t="s">
        <v>1487</v>
      </c>
      <c r="F201" t="s">
        <v>1488</v>
      </c>
      <c r="G201" t="s">
        <v>875</v>
      </c>
      <c r="H201" s="6">
        <v>213069</v>
      </c>
      <c r="I201" t="s">
        <v>1489</v>
      </c>
      <c r="J201" t="s">
        <v>1490</v>
      </c>
      <c r="K201" s="1">
        <v>44443</v>
      </c>
      <c r="O201">
        <v>0</v>
      </c>
      <c r="AG201">
        <v>35</v>
      </c>
    </row>
    <row r="202" spans="1:33">
      <c r="A202">
        <v>201</v>
      </c>
      <c r="B202" t="s">
        <v>1491</v>
      </c>
      <c r="C202" t="s">
        <v>1492</v>
      </c>
      <c r="D202" t="s">
        <v>543</v>
      </c>
      <c r="E202" t="s">
        <v>1493</v>
      </c>
      <c r="F202" t="s">
        <v>1494</v>
      </c>
      <c r="G202" t="s">
        <v>95</v>
      </c>
      <c r="H202" s="6">
        <v>226177</v>
      </c>
      <c r="I202" t="s">
        <v>1495</v>
      </c>
      <c r="J202" t="s">
        <v>1496</v>
      </c>
      <c r="K202" s="1">
        <v>44256</v>
      </c>
      <c r="O202">
        <v>0</v>
      </c>
      <c r="AG202">
        <v>34</v>
      </c>
    </row>
    <row r="203" spans="1:33">
      <c r="A203">
        <v>202</v>
      </c>
      <c r="B203" t="s">
        <v>1497</v>
      </c>
      <c r="C203" t="s">
        <v>759</v>
      </c>
      <c r="D203" t="s">
        <v>1498</v>
      </c>
      <c r="E203" t="s">
        <v>1499</v>
      </c>
      <c r="F203" t="s">
        <v>1500</v>
      </c>
      <c r="G203" t="s">
        <v>1501</v>
      </c>
      <c r="H203" s="6">
        <v>254185</v>
      </c>
      <c r="I203" t="s">
        <v>1502</v>
      </c>
      <c r="J203" t="s">
        <v>1503</v>
      </c>
      <c r="K203" s="1">
        <v>44577</v>
      </c>
      <c r="O203">
        <v>0</v>
      </c>
      <c r="AG203">
        <v>34</v>
      </c>
    </row>
    <row r="204" spans="1:33">
      <c r="A204">
        <v>203</v>
      </c>
      <c r="B204" t="s">
        <v>1504</v>
      </c>
      <c r="C204" t="s">
        <v>1505</v>
      </c>
      <c r="D204" t="s">
        <v>543</v>
      </c>
      <c r="E204" t="s">
        <v>1506</v>
      </c>
      <c r="F204" t="s">
        <v>1507</v>
      </c>
      <c r="G204" t="s">
        <v>1508</v>
      </c>
      <c r="H204" s="6">
        <v>267040</v>
      </c>
      <c r="I204" t="s">
        <v>1509</v>
      </c>
      <c r="J204" t="s">
        <v>1510</v>
      </c>
      <c r="K204" s="1">
        <v>44206</v>
      </c>
      <c r="O204">
        <v>0</v>
      </c>
      <c r="AG204">
        <v>34</v>
      </c>
    </row>
    <row r="205" spans="1:33">
      <c r="A205">
        <v>204</v>
      </c>
      <c r="B205" t="s">
        <v>1511</v>
      </c>
      <c r="C205" t="s">
        <v>1512</v>
      </c>
      <c r="D205" t="s">
        <v>1513</v>
      </c>
      <c r="E205" t="s">
        <v>1514</v>
      </c>
      <c r="F205" t="s">
        <v>1515</v>
      </c>
      <c r="G205" t="s">
        <v>680</v>
      </c>
      <c r="H205" s="6">
        <v>223440</v>
      </c>
      <c r="I205" t="s">
        <v>1516</v>
      </c>
      <c r="J205" t="s">
        <v>1517</v>
      </c>
      <c r="K205" s="1">
        <v>44106</v>
      </c>
      <c r="O205">
        <v>0</v>
      </c>
      <c r="AG205">
        <v>34</v>
      </c>
    </row>
    <row r="206" spans="1:33">
      <c r="A206">
        <v>205</v>
      </c>
      <c r="B206" t="s">
        <v>1518</v>
      </c>
      <c r="C206" t="s">
        <v>1519</v>
      </c>
      <c r="D206" t="s">
        <v>944</v>
      </c>
      <c r="E206" t="s">
        <v>1520</v>
      </c>
      <c r="F206" t="s">
        <v>1521</v>
      </c>
      <c r="G206" t="s">
        <v>1522</v>
      </c>
      <c r="H206" s="6">
        <v>176967</v>
      </c>
      <c r="I206" t="s">
        <v>1523</v>
      </c>
      <c r="J206" t="s">
        <v>1524</v>
      </c>
      <c r="K206" s="1">
        <v>44430</v>
      </c>
      <c r="O206">
        <v>0</v>
      </c>
      <c r="AG206">
        <v>34</v>
      </c>
    </row>
    <row r="207" spans="1:33">
      <c r="A207">
        <v>206</v>
      </c>
      <c r="B207" t="s">
        <v>1525</v>
      </c>
      <c r="C207" t="s">
        <v>1526</v>
      </c>
      <c r="D207" t="s">
        <v>1527</v>
      </c>
      <c r="E207" t="s">
        <v>1528</v>
      </c>
      <c r="F207" t="s">
        <v>1529</v>
      </c>
      <c r="G207" t="s">
        <v>778</v>
      </c>
      <c r="H207" s="6">
        <v>40859</v>
      </c>
      <c r="I207" t="s">
        <v>1530</v>
      </c>
      <c r="J207" t="s">
        <v>1531</v>
      </c>
      <c r="K207" s="1">
        <v>43968</v>
      </c>
      <c r="O207">
        <v>0</v>
      </c>
      <c r="AG207">
        <v>34</v>
      </c>
    </row>
    <row r="208" spans="1:33">
      <c r="A208">
        <v>207</v>
      </c>
      <c r="B208" t="s">
        <v>1532</v>
      </c>
      <c r="C208" t="s">
        <v>1533</v>
      </c>
      <c r="D208" t="s">
        <v>677</v>
      </c>
      <c r="E208" t="s">
        <v>1534</v>
      </c>
      <c r="F208" t="s">
        <v>1535</v>
      </c>
      <c r="G208" t="s">
        <v>1536</v>
      </c>
      <c r="H208" s="6">
        <v>82649</v>
      </c>
      <c r="I208" t="s">
        <v>1537</v>
      </c>
      <c r="J208" t="s">
        <v>1538</v>
      </c>
      <c r="K208" s="1">
        <v>44125</v>
      </c>
      <c r="O208">
        <v>0</v>
      </c>
      <c r="AG208">
        <v>34</v>
      </c>
    </row>
    <row r="209" spans="1:33">
      <c r="A209">
        <v>208</v>
      </c>
      <c r="B209" t="s">
        <v>1539</v>
      </c>
      <c r="C209" t="s">
        <v>1540</v>
      </c>
      <c r="D209" t="s">
        <v>1541</v>
      </c>
      <c r="E209" t="s">
        <v>1542</v>
      </c>
      <c r="F209" t="s">
        <v>1543</v>
      </c>
      <c r="G209" t="s">
        <v>726</v>
      </c>
      <c r="H209" s="6">
        <v>187449</v>
      </c>
      <c r="I209" t="s">
        <v>1544</v>
      </c>
      <c r="J209" t="s">
        <v>1545</v>
      </c>
      <c r="K209" s="1">
        <v>44412</v>
      </c>
      <c r="O209">
        <v>0</v>
      </c>
      <c r="AG209">
        <v>34</v>
      </c>
    </row>
    <row r="210" spans="1:33">
      <c r="A210">
        <v>209</v>
      </c>
      <c r="B210" t="s">
        <v>1546</v>
      </c>
      <c r="C210" t="s">
        <v>414</v>
      </c>
      <c r="D210" t="s">
        <v>1547</v>
      </c>
      <c r="E210" t="s">
        <v>1548</v>
      </c>
      <c r="F210" t="s">
        <v>1549</v>
      </c>
      <c r="G210" t="s">
        <v>815</v>
      </c>
      <c r="H210" s="6">
        <v>281947</v>
      </c>
      <c r="I210" t="s">
        <v>1550</v>
      </c>
      <c r="J210" t="s">
        <v>1551</v>
      </c>
      <c r="K210" s="1">
        <v>44574</v>
      </c>
      <c r="O210">
        <v>0</v>
      </c>
      <c r="AG210">
        <v>34</v>
      </c>
    </row>
    <row r="211" spans="1:33">
      <c r="A211">
        <v>210</v>
      </c>
      <c r="B211" t="s">
        <v>1552</v>
      </c>
      <c r="C211" t="s">
        <v>1553</v>
      </c>
      <c r="D211" t="s">
        <v>187</v>
      </c>
      <c r="E211" t="s">
        <v>1554</v>
      </c>
      <c r="F211" t="s">
        <v>1555</v>
      </c>
      <c r="G211" t="s">
        <v>792</v>
      </c>
      <c r="H211" s="6">
        <v>201525</v>
      </c>
      <c r="I211" t="s">
        <v>1556</v>
      </c>
      <c r="J211" t="s">
        <v>1557</v>
      </c>
      <c r="K211" s="1">
        <v>44448</v>
      </c>
      <c r="O211">
        <v>0</v>
      </c>
      <c r="AG211">
        <v>34</v>
      </c>
    </row>
    <row r="212" spans="1:33">
      <c r="A212">
        <v>211</v>
      </c>
      <c r="B212" t="s">
        <v>1558</v>
      </c>
      <c r="C212" t="s">
        <v>1326</v>
      </c>
      <c r="D212" t="s">
        <v>1559</v>
      </c>
      <c r="E212" t="s">
        <v>1560</v>
      </c>
      <c r="F212" t="s">
        <v>1561</v>
      </c>
      <c r="G212" t="s">
        <v>1424</v>
      </c>
      <c r="H212" s="6">
        <v>79653</v>
      </c>
      <c r="I212" t="s">
        <v>1562</v>
      </c>
      <c r="J212" t="s">
        <v>1563</v>
      </c>
      <c r="K212" s="1">
        <v>44060</v>
      </c>
      <c r="O212">
        <v>0</v>
      </c>
      <c r="AG212">
        <v>34</v>
      </c>
    </row>
    <row r="213" spans="1:33">
      <c r="A213">
        <v>212</v>
      </c>
      <c r="B213" t="s">
        <v>1564</v>
      </c>
      <c r="C213" t="s">
        <v>1565</v>
      </c>
      <c r="D213" t="s">
        <v>1566</v>
      </c>
      <c r="E213" t="s">
        <v>1567</v>
      </c>
      <c r="F213" t="s">
        <v>1568</v>
      </c>
      <c r="G213" t="s">
        <v>1569</v>
      </c>
      <c r="H213" s="6">
        <v>227668</v>
      </c>
      <c r="I213">
        <v>3026474695</v>
      </c>
      <c r="J213" t="s">
        <v>1570</v>
      </c>
      <c r="K213" s="1">
        <v>44228</v>
      </c>
      <c r="O213">
        <v>0</v>
      </c>
      <c r="AG213">
        <v>34</v>
      </c>
    </row>
    <row r="214" spans="1:33">
      <c r="A214">
        <v>213</v>
      </c>
      <c r="B214" t="s">
        <v>1571</v>
      </c>
      <c r="C214" t="s">
        <v>1572</v>
      </c>
      <c r="D214" t="s">
        <v>1573</v>
      </c>
      <c r="E214" t="s">
        <v>1574</v>
      </c>
      <c r="F214" t="s">
        <v>1575</v>
      </c>
      <c r="G214" t="s">
        <v>438</v>
      </c>
      <c r="H214" s="6">
        <v>86968</v>
      </c>
      <c r="I214">
        <v>1462753989</v>
      </c>
      <c r="J214" t="s">
        <v>1576</v>
      </c>
      <c r="K214" s="1">
        <v>44224</v>
      </c>
      <c r="O214">
        <v>0</v>
      </c>
      <c r="AG214">
        <v>34</v>
      </c>
    </row>
    <row r="215" spans="1:33">
      <c r="A215">
        <v>214</v>
      </c>
      <c r="B215" t="s">
        <v>1577</v>
      </c>
      <c r="C215" t="s">
        <v>1578</v>
      </c>
      <c r="D215" t="s">
        <v>1051</v>
      </c>
      <c r="E215" t="s">
        <v>1579</v>
      </c>
      <c r="F215" t="s">
        <v>1580</v>
      </c>
      <c r="G215" t="s">
        <v>438</v>
      </c>
      <c r="H215" s="6">
        <v>110183</v>
      </c>
      <c r="I215" t="s">
        <v>1581</v>
      </c>
      <c r="J215" t="s">
        <v>1582</v>
      </c>
      <c r="K215" s="1">
        <v>44623</v>
      </c>
      <c r="O215">
        <v>0</v>
      </c>
      <c r="AG215">
        <v>33</v>
      </c>
    </row>
    <row r="216" spans="1:33">
      <c r="A216">
        <v>215</v>
      </c>
      <c r="B216" t="s">
        <v>1583</v>
      </c>
      <c r="C216" t="s">
        <v>835</v>
      </c>
      <c r="D216" t="s">
        <v>1584</v>
      </c>
      <c r="E216" t="s">
        <v>1585</v>
      </c>
      <c r="F216" t="s">
        <v>1586</v>
      </c>
      <c r="G216" t="s">
        <v>642</v>
      </c>
      <c r="H216" s="6">
        <v>150962</v>
      </c>
      <c r="I216">
        <f>1-908-911-5594</f>
        <v>-7412</v>
      </c>
      <c r="J216" t="s">
        <v>1587</v>
      </c>
      <c r="K216" s="1">
        <v>44211</v>
      </c>
      <c r="O216">
        <v>0</v>
      </c>
      <c r="AG216">
        <v>33</v>
      </c>
    </row>
    <row r="217" spans="1:33">
      <c r="A217">
        <v>216</v>
      </c>
      <c r="B217" t="s">
        <v>1588</v>
      </c>
      <c r="C217" t="s">
        <v>1589</v>
      </c>
      <c r="D217" t="s">
        <v>1590</v>
      </c>
      <c r="E217" t="s">
        <v>1591</v>
      </c>
      <c r="F217" t="s">
        <v>1592</v>
      </c>
      <c r="G217" t="s">
        <v>1075</v>
      </c>
      <c r="H217" s="6">
        <v>100491</v>
      </c>
      <c r="I217" t="s">
        <v>1593</v>
      </c>
      <c r="J217" t="s">
        <v>1594</v>
      </c>
      <c r="K217" s="1">
        <v>44017</v>
      </c>
      <c r="O217">
        <v>0</v>
      </c>
      <c r="AG217">
        <v>33</v>
      </c>
    </row>
    <row r="218" spans="1:33">
      <c r="A218">
        <v>217</v>
      </c>
      <c r="B218" t="s">
        <v>1595</v>
      </c>
      <c r="C218" t="s">
        <v>638</v>
      </c>
      <c r="D218" t="s">
        <v>1596</v>
      </c>
      <c r="E218" t="s">
        <v>1597</v>
      </c>
      <c r="F218" t="s">
        <v>1598</v>
      </c>
      <c r="G218" t="s">
        <v>800</v>
      </c>
      <c r="H218" s="6">
        <v>151796</v>
      </c>
      <c r="I218" t="s">
        <v>1599</v>
      </c>
      <c r="J218" t="s">
        <v>1600</v>
      </c>
      <c r="K218" s="1">
        <v>44170</v>
      </c>
      <c r="O218">
        <v>0</v>
      </c>
      <c r="AG218">
        <v>33</v>
      </c>
    </row>
    <row r="219" spans="1:33">
      <c r="A219">
        <v>218</v>
      </c>
      <c r="B219" t="s">
        <v>1601</v>
      </c>
      <c r="C219" t="s">
        <v>1172</v>
      </c>
      <c r="D219" t="s">
        <v>1602</v>
      </c>
      <c r="E219" t="s">
        <v>1603</v>
      </c>
      <c r="F219" t="s">
        <v>1604</v>
      </c>
      <c r="G219" t="s">
        <v>1605</v>
      </c>
      <c r="H219" s="6">
        <v>170360</v>
      </c>
      <c r="I219">
        <v>1964998902</v>
      </c>
      <c r="J219" t="s">
        <v>1606</v>
      </c>
      <c r="K219" s="1">
        <v>44327</v>
      </c>
      <c r="O219">
        <v>0</v>
      </c>
      <c r="AG219">
        <v>33</v>
      </c>
    </row>
    <row r="220" spans="1:33">
      <c r="A220">
        <v>219</v>
      </c>
      <c r="B220" t="s">
        <v>1607</v>
      </c>
      <c r="C220" t="s">
        <v>1608</v>
      </c>
      <c r="D220" t="s">
        <v>1609</v>
      </c>
      <c r="E220" t="s">
        <v>1610</v>
      </c>
      <c r="F220" t="s">
        <v>1611</v>
      </c>
      <c r="G220" t="s">
        <v>954</v>
      </c>
      <c r="H220" s="6">
        <v>121054</v>
      </c>
      <c r="I220" t="s">
        <v>1612</v>
      </c>
      <c r="J220" t="s">
        <v>1613</v>
      </c>
      <c r="K220" s="1">
        <v>43891</v>
      </c>
      <c r="O220">
        <v>0</v>
      </c>
      <c r="AG220">
        <v>33</v>
      </c>
    </row>
    <row r="221" spans="1:33">
      <c r="A221">
        <v>220</v>
      </c>
      <c r="B221" t="s">
        <v>1614</v>
      </c>
      <c r="C221" t="s">
        <v>1615</v>
      </c>
      <c r="D221" t="s">
        <v>1616</v>
      </c>
      <c r="E221" t="s">
        <v>1617</v>
      </c>
      <c r="F221" t="s">
        <v>1618</v>
      </c>
      <c r="G221" t="s">
        <v>1619</v>
      </c>
      <c r="H221" s="6">
        <v>147550</v>
      </c>
      <c r="I221" t="s">
        <v>1620</v>
      </c>
      <c r="J221" t="s">
        <v>1621</v>
      </c>
      <c r="K221" s="1">
        <v>43954</v>
      </c>
      <c r="O221">
        <v>0</v>
      </c>
      <c r="AG221">
        <v>33</v>
      </c>
    </row>
    <row r="222" spans="1:33">
      <c r="A222">
        <v>221</v>
      </c>
      <c r="B222" t="s">
        <v>1622</v>
      </c>
      <c r="C222" t="s">
        <v>1349</v>
      </c>
      <c r="D222" t="s">
        <v>74</v>
      </c>
      <c r="E222" t="s">
        <v>1623</v>
      </c>
      <c r="F222" t="s">
        <v>1624</v>
      </c>
      <c r="G222" t="s">
        <v>756</v>
      </c>
      <c r="H222" s="6">
        <v>128930</v>
      </c>
      <c r="I222" t="s">
        <v>1625</v>
      </c>
      <c r="J222" t="s">
        <v>1626</v>
      </c>
      <c r="K222" s="1">
        <v>44547</v>
      </c>
      <c r="O222">
        <v>0</v>
      </c>
      <c r="AG222">
        <v>33</v>
      </c>
    </row>
    <row r="223" spans="1:33">
      <c r="A223">
        <v>222</v>
      </c>
      <c r="B223" t="s">
        <v>1627</v>
      </c>
      <c r="C223" t="s">
        <v>1628</v>
      </c>
      <c r="D223" t="s">
        <v>383</v>
      </c>
      <c r="E223" t="s">
        <v>1629</v>
      </c>
      <c r="F223" t="s">
        <v>1630</v>
      </c>
      <c r="G223" t="s">
        <v>1095</v>
      </c>
      <c r="H223" s="6">
        <v>141282</v>
      </c>
      <c r="I223" t="s">
        <v>1631</v>
      </c>
      <c r="J223" t="s">
        <v>1632</v>
      </c>
      <c r="K223" s="1">
        <v>44130</v>
      </c>
      <c r="O223">
        <v>0</v>
      </c>
      <c r="AG223">
        <v>33</v>
      </c>
    </row>
    <row r="224" spans="1:33">
      <c r="A224">
        <v>223</v>
      </c>
      <c r="B224" t="s">
        <v>1633</v>
      </c>
      <c r="C224" t="s">
        <v>943</v>
      </c>
      <c r="D224" t="s">
        <v>1634</v>
      </c>
      <c r="E224" t="s">
        <v>1635</v>
      </c>
      <c r="F224" t="s">
        <v>1636</v>
      </c>
      <c r="G224" t="s">
        <v>1637</v>
      </c>
      <c r="H224" s="6">
        <v>76510</v>
      </c>
      <c r="I224" t="s">
        <v>1638</v>
      </c>
      <c r="J224" t="s">
        <v>1639</v>
      </c>
      <c r="K224" s="1">
        <v>44084</v>
      </c>
      <c r="O224">
        <v>0</v>
      </c>
      <c r="AG224">
        <v>32</v>
      </c>
    </row>
    <row r="225" spans="1:33">
      <c r="A225">
        <v>224</v>
      </c>
      <c r="B225" t="s">
        <v>1640</v>
      </c>
      <c r="C225" t="s">
        <v>1641</v>
      </c>
      <c r="D225" t="s">
        <v>1642</v>
      </c>
      <c r="E225" t="s">
        <v>1643</v>
      </c>
      <c r="F225" t="s">
        <v>1644</v>
      </c>
      <c r="G225" t="s">
        <v>268</v>
      </c>
      <c r="H225" s="6">
        <v>74160</v>
      </c>
      <c r="I225" t="s">
        <v>1645</v>
      </c>
      <c r="J225" t="s">
        <v>1646</v>
      </c>
      <c r="K225" s="1">
        <v>43872</v>
      </c>
      <c r="O225">
        <v>0</v>
      </c>
      <c r="AG225">
        <v>32</v>
      </c>
    </row>
    <row r="226" spans="1:33">
      <c r="A226">
        <v>225</v>
      </c>
      <c r="B226" t="s">
        <v>1647</v>
      </c>
      <c r="C226" t="s">
        <v>1648</v>
      </c>
      <c r="D226" t="s">
        <v>1649</v>
      </c>
      <c r="E226" t="s">
        <v>1650</v>
      </c>
      <c r="F226" t="s">
        <v>1651</v>
      </c>
      <c r="G226" t="s">
        <v>1652</v>
      </c>
      <c r="H226" s="6">
        <v>102062</v>
      </c>
      <c r="I226" t="s">
        <v>1653</v>
      </c>
      <c r="J226" t="s">
        <v>1654</v>
      </c>
      <c r="K226" s="1">
        <v>44587</v>
      </c>
      <c r="O226">
        <v>0</v>
      </c>
      <c r="AG226">
        <v>31</v>
      </c>
    </row>
    <row r="227" spans="1:33">
      <c r="A227">
        <v>226</v>
      </c>
      <c r="B227" t="s">
        <v>1655</v>
      </c>
      <c r="C227" t="s">
        <v>965</v>
      </c>
      <c r="D227" t="s">
        <v>1656</v>
      </c>
      <c r="E227" t="s">
        <v>1657</v>
      </c>
      <c r="F227" t="s">
        <v>1658</v>
      </c>
      <c r="G227" t="s">
        <v>1222</v>
      </c>
      <c r="H227" s="6">
        <v>158174</v>
      </c>
      <c r="I227" t="s">
        <v>1659</v>
      </c>
      <c r="J227" t="s">
        <v>1660</v>
      </c>
      <c r="K227" s="1">
        <v>44243</v>
      </c>
      <c r="O227">
        <v>0</v>
      </c>
      <c r="AG227">
        <v>31</v>
      </c>
    </row>
    <row r="228" spans="1:33">
      <c r="A228">
        <v>227</v>
      </c>
      <c r="B228" t="s">
        <v>1661</v>
      </c>
      <c r="C228" t="s">
        <v>1662</v>
      </c>
      <c r="D228" t="s">
        <v>1663</v>
      </c>
      <c r="E228" t="s">
        <v>1664</v>
      </c>
      <c r="F228" t="s">
        <v>1665</v>
      </c>
      <c r="G228" t="s">
        <v>1666</v>
      </c>
      <c r="H228" s="6">
        <v>141766</v>
      </c>
      <c r="I228" t="s">
        <v>1667</v>
      </c>
      <c r="J228" t="s">
        <v>1668</v>
      </c>
      <c r="K228" s="1">
        <v>44270</v>
      </c>
      <c r="O228">
        <v>0</v>
      </c>
      <c r="AG228">
        <v>30</v>
      </c>
    </row>
    <row r="229" spans="1:33">
      <c r="A229">
        <v>228</v>
      </c>
      <c r="B229" t="s">
        <v>1669</v>
      </c>
      <c r="C229" t="s">
        <v>1670</v>
      </c>
      <c r="D229" t="s">
        <v>1671</v>
      </c>
      <c r="E229" t="s">
        <v>1672</v>
      </c>
      <c r="F229" t="s">
        <v>1673</v>
      </c>
      <c r="G229" t="s">
        <v>1674</v>
      </c>
      <c r="H229" s="6">
        <v>142870</v>
      </c>
      <c r="I229" t="s">
        <v>1675</v>
      </c>
      <c r="J229" t="s">
        <v>1676</v>
      </c>
      <c r="K229" s="1">
        <v>43917</v>
      </c>
      <c r="O229">
        <v>0</v>
      </c>
      <c r="AG229">
        <v>30</v>
      </c>
    </row>
    <row r="230" spans="1:33">
      <c r="A230">
        <v>229</v>
      </c>
      <c r="B230" t="s">
        <v>1677</v>
      </c>
      <c r="C230" t="s">
        <v>1678</v>
      </c>
      <c r="D230" t="s">
        <v>1679</v>
      </c>
      <c r="E230" t="s">
        <v>1680</v>
      </c>
      <c r="F230" t="s">
        <v>1681</v>
      </c>
      <c r="G230" t="s">
        <v>329</v>
      </c>
      <c r="H230" s="6">
        <v>237441</v>
      </c>
      <c r="I230" t="s">
        <v>1682</v>
      </c>
      <c r="J230" t="s">
        <v>1683</v>
      </c>
      <c r="K230" s="1">
        <v>44285</v>
      </c>
      <c r="O230">
        <v>0</v>
      </c>
      <c r="AG230">
        <v>30</v>
      </c>
    </row>
    <row r="231" spans="1:33">
      <c r="A231">
        <v>230</v>
      </c>
      <c r="B231" t="s">
        <v>1684</v>
      </c>
      <c r="C231" t="s">
        <v>1685</v>
      </c>
      <c r="D231" t="s">
        <v>1686</v>
      </c>
      <c r="E231" t="s">
        <v>1687</v>
      </c>
      <c r="F231" t="s">
        <v>1688</v>
      </c>
      <c r="G231" t="s">
        <v>1689</v>
      </c>
      <c r="H231" s="6">
        <v>96936</v>
      </c>
      <c r="I231" t="s">
        <v>1690</v>
      </c>
      <c r="J231" t="s">
        <v>1691</v>
      </c>
      <c r="K231" s="1">
        <v>44559</v>
      </c>
      <c r="O231">
        <v>0</v>
      </c>
      <c r="AG231">
        <v>30</v>
      </c>
    </row>
    <row r="232" spans="1:33">
      <c r="A232">
        <v>231</v>
      </c>
      <c r="B232" t="s">
        <v>1692</v>
      </c>
      <c r="C232" t="s">
        <v>1693</v>
      </c>
      <c r="D232" t="s">
        <v>1371</v>
      </c>
      <c r="E232" t="s">
        <v>1694</v>
      </c>
      <c r="F232" t="s">
        <v>1695</v>
      </c>
      <c r="G232" t="s">
        <v>1696</v>
      </c>
      <c r="H232" s="6">
        <v>86962</v>
      </c>
      <c r="I232" t="s">
        <v>1697</v>
      </c>
      <c r="J232" t="s">
        <v>1698</v>
      </c>
      <c r="K232" s="1">
        <v>44390</v>
      </c>
      <c r="O232">
        <v>0</v>
      </c>
      <c r="AG232">
        <v>30</v>
      </c>
    </row>
    <row r="233" spans="1:33">
      <c r="A233">
        <v>232</v>
      </c>
      <c r="B233" t="s">
        <v>1699</v>
      </c>
      <c r="C233" t="s">
        <v>225</v>
      </c>
      <c r="D233" t="s">
        <v>1700</v>
      </c>
      <c r="E233" t="s">
        <v>1701</v>
      </c>
      <c r="F233" t="s">
        <v>1702</v>
      </c>
      <c r="G233" t="s">
        <v>823</v>
      </c>
      <c r="H233" s="6">
        <v>197251</v>
      </c>
      <c r="I233" t="s">
        <v>1703</v>
      </c>
      <c r="J233" t="s">
        <v>1704</v>
      </c>
      <c r="K233" s="1">
        <v>44105</v>
      </c>
      <c r="O233">
        <v>0</v>
      </c>
      <c r="AG233">
        <v>30</v>
      </c>
    </row>
    <row r="234" spans="1:33">
      <c r="A234">
        <v>233</v>
      </c>
      <c r="B234" t="s">
        <v>1705</v>
      </c>
      <c r="C234" t="s">
        <v>1293</v>
      </c>
      <c r="D234" t="s">
        <v>1706</v>
      </c>
      <c r="E234" t="s">
        <v>1707</v>
      </c>
      <c r="F234" t="s">
        <v>1708</v>
      </c>
      <c r="G234" t="s">
        <v>926</v>
      </c>
      <c r="H234" s="6">
        <v>281603</v>
      </c>
      <c r="I234" t="s">
        <v>1709</v>
      </c>
      <c r="J234" t="s">
        <v>1710</v>
      </c>
      <c r="K234" s="1">
        <v>44257</v>
      </c>
      <c r="O234">
        <v>0</v>
      </c>
      <c r="AG234">
        <v>30</v>
      </c>
    </row>
    <row r="235" spans="1:33">
      <c r="A235">
        <v>234</v>
      </c>
      <c r="B235" t="s">
        <v>1711</v>
      </c>
      <c r="C235" t="s">
        <v>608</v>
      </c>
      <c r="D235" t="s">
        <v>716</v>
      </c>
      <c r="E235" t="s">
        <v>1712</v>
      </c>
      <c r="F235" t="s">
        <v>1713</v>
      </c>
      <c r="G235" t="s">
        <v>23</v>
      </c>
      <c r="H235" s="6">
        <v>247664</v>
      </c>
      <c r="I235">
        <v>4899460466</v>
      </c>
      <c r="J235" t="s">
        <v>1714</v>
      </c>
      <c r="K235" s="1">
        <v>44113</v>
      </c>
      <c r="O235">
        <v>0</v>
      </c>
      <c r="AG235">
        <v>30</v>
      </c>
    </row>
    <row r="236" spans="1:33">
      <c r="A236">
        <v>235</v>
      </c>
      <c r="B236" t="s">
        <v>1715</v>
      </c>
      <c r="C236" t="s">
        <v>767</v>
      </c>
      <c r="D236" t="s">
        <v>1716</v>
      </c>
      <c r="E236" t="s">
        <v>1717</v>
      </c>
      <c r="F236" t="s">
        <v>1718</v>
      </c>
      <c r="G236" t="s">
        <v>977</v>
      </c>
      <c r="H236" s="6">
        <v>227157</v>
      </c>
      <c r="I236" t="s">
        <v>1719</v>
      </c>
      <c r="J236" t="s">
        <v>1720</v>
      </c>
      <c r="K236" s="1">
        <v>44691</v>
      </c>
      <c r="O236">
        <v>0</v>
      </c>
      <c r="AG236">
        <v>29</v>
      </c>
    </row>
    <row r="237" spans="1:33">
      <c r="A237">
        <v>236</v>
      </c>
      <c r="B237" t="s">
        <v>1721</v>
      </c>
      <c r="C237" t="s">
        <v>1722</v>
      </c>
      <c r="D237" t="s">
        <v>1723</v>
      </c>
      <c r="E237" t="s">
        <v>1724</v>
      </c>
      <c r="F237" t="s">
        <v>1725</v>
      </c>
      <c r="G237" t="s">
        <v>1726</v>
      </c>
      <c r="H237" s="6">
        <v>144240</v>
      </c>
      <c r="I237">
        <f>1-4-914-818</f>
        <v>-1735</v>
      </c>
      <c r="J237" t="s">
        <v>1727</v>
      </c>
      <c r="K237" s="1">
        <v>44643</v>
      </c>
      <c r="O237">
        <v>0</v>
      </c>
      <c r="AG237">
        <v>28</v>
      </c>
    </row>
    <row r="238" spans="1:33">
      <c r="A238">
        <v>237</v>
      </c>
      <c r="B238" t="s">
        <v>1728</v>
      </c>
      <c r="C238" t="s">
        <v>1729</v>
      </c>
      <c r="D238" t="s">
        <v>1730</v>
      </c>
      <c r="E238" t="s">
        <v>1731</v>
      </c>
      <c r="F238" t="s">
        <v>1732</v>
      </c>
      <c r="G238" t="s">
        <v>1280</v>
      </c>
      <c r="H238" s="6">
        <v>258212</v>
      </c>
      <c r="I238">
        <f>1-548-779-6484</f>
        <v>-7810</v>
      </c>
      <c r="J238" t="s">
        <v>1733</v>
      </c>
      <c r="K238" s="1">
        <v>44183</v>
      </c>
      <c r="O238">
        <v>0</v>
      </c>
      <c r="AG238">
        <v>28</v>
      </c>
    </row>
    <row r="239" spans="1:33">
      <c r="A239">
        <v>238</v>
      </c>
      <c r="B239" t="s">
        <v>1734</v>
      </c>
      <c r="C239" t="s">
        <v>775</v>
      </c>
      <c r="D239" t="s">
        <v>1735</v>
      </c>
      <c r="E239" t="s">
        <v>1736</v>
      </c>
      <c r="F239" t="s">
        <v>1737</v>
      </c>
      <c r="G239" t="s">
        <v>150</v>
      </c>
      <c r="H239" s="6">
        <v>230211</v>
      </c>
      <c r="I239" t="s">
        <v>1738</v>
      </c>
      <c r="J239" t="s">
        <v>1739</v>
      </c>
      <c r="K239" s="1">
        <v>44143</v>
      </c>
      <c r="O239">
        <v>0</v>
      </c>
      <c r="AG239">
        <v>28</v>
      </c>
    </row>
    <row r="240" spans="1:33">
      <c r="A240">
        <v>239</v>
      </c>
      <c r="B240" t="s">
        <v>1740</v>
      </c>
      <c r="C240" t="s">
        <v>1741</v>
      </c>
      <c r="D240" t="s">
        <v>1742</v>
      </c>
      <c r="E240" t="s">
        <v>1743</v>
      </c>
      <c r="F240" t="s">
        <v>1744</v>
      </c>
      <c r="G240" t="s">
        <v>1473</v>
      </c>
      <c r="H240" s="6">
        <v>272275</v>
      </c>
      <c r="I240" t="s">
        <v>1745</v>
      </c>
      <c r="J240" t="s">
        <v>1746</v>
      </c>
      <c r="K240" s="1">
        <v>43933</v>
      </c>
      <c r="O240">
        <v>0</v>
      </c>
      <c r="AG240">
        <v>28</v>
      </c>
    </row>
    <row r="241" spans="1:33">
      <c r="A241">
        <v>240</v>
      </c>
      <c r="B241" t="s">
        <v>1747</v>
      </c>
      <c r="C241" t="s">
        <v>1129</v>
      </c>
      <c r="D241" t="s">
        <v>1299</v>
      </c>
      <c r="E241" t="s">
        <v>1748</v>
      </c>
      <c r="F241" t="s">
        <v>1749</v>
      </c>
      <c r="G241" t="s">
        <v>95</v>
      </c>
      <c r="H241" s="6">
        <v>261767</v>
      </c>
      <c r="I241">
        <v>3886133852</v>
      </c>
      <c r="J241" t="s">
        <v>1750</v>
      </c>
      <c r="K241" s="1">
        <v>44060</v>
      </c>
      <c r="O241">
        <v>0</v>
      </c>
      <c r="AG241">
        <v>27</v>
      </c>
    </row>
    <row r="242" spans="1:33">
      <c r="A242">
        <v>241</v>
      </c>
      <c r="B242" t="s">
        <v>1751</v>
      </c>
      <c r="C242" t="s">
        <v>1752</v>
      </c>
      <c r="D242" t="s">
        <v>123</v>
      </c>
      <c r="E242" t="s">
        <v>1753</v>
      </c>
      <c r="F242" t="s">
        <v>1754</v>
      </c>
      <c r="G242" t="s">
        <v>597</v>
      </c>
      <c r="H242" s="6">
        <v>213910</v>
      </c>
      <c r="I242" t="s">
        <v>1755</v>
      </c>
      <c r="J242" t="s">
        <v>1756</v>
      </c>
      <c r="K242" s="1">
        <v>44487</v>
      </c>
      <c r="O242">
        <v>0</v>
      </c>
      <c r="AG242">
        <v>26</v>
      </c>
    </row>
    <row r="243" spans="1:33">
      <c r="A243">
        <v>242</v>
      </c>
      <c r="B243" t="s">
        <v>1757</v>
      </c>
      <c r="C243" t="s">
        <v>1758</v>
      </c>
      <c r="D243" t="s">
        <v>1759</v>
      </c>
      <c r="E243" t="s">
        <v>1760</v>
      </c>
      <c r="F243" t="s">
        <v>1761</v>
      </c>
      <c r="G243" t="s">
        <v>800</v>
      </c>
      <c r="H243" s="6">
        <v>237311</v>
      </c>
      <c r="I243" t="s">
        <v>1762</v>
      </c>
      <c r="J243" t="s">
        <v>1763</v>
      </c>
      <c r="K243" s="1">
        <v>44684</v>
      </c>
      <c r="O243">
        <v>0</v>
      </c>
      <c r="AG243">
        <v>26</v>
      </c>
    </row>
    <row r="244" spans="1:33">
      <c r="A244">
        <v>243</v>
      </c>
      <c r="B244" t="s">
        <v>1764</v>
      </c>
      <c r="C244" t="s">
        <v>1765</v>
      </c>
      <c r="D244" t="s">
        <v>1766</v>
      </c>
      <c r="E244" t="s">
        <v>1767</v>
      </c>
      <c r="F244" t="s">
        <v>1768</v>
      </c>
      <c r="G244" t="s">
        <v>1769</v>
      </c>
      <c r="H244" s="6">
        <v>226012</v>
      </c>
      <c r="I244" t="s">
        <v>1770</v>
      </c>
      <c r="J244" t="s">
        <v>1771</v>
      </c>
      <c r="K244" s="1">
        <v>44222</v>
      </c>
      <c r="O244">
        <v>0</v>
      </c>
      <c r="AG244">
        <v>26</v>
      </c>
    </row>
    <row r="245" spans="1:33">
      <c r="A245">
        <v>244</v>
      </c>
      <c r="B245" t="s">
        <v>1772</v>
      </c>
      <c r="C245" t="s">
        <v>1773</v>
      </c>
      <c r="D245" t="s">
        <v>65</v>
      </c>
      <c r="E245" t="s">
        <v>1774</v>
      </c>
      <c r="F245" t="s">
        <v>1775</v>
      </c>
      <c r="G245" t="s">
        <v>1776</v>
      </c>
      <c r="H245" s="6">
        <v>63424</v>
      </c>
      <c r="I245" t="s">
        <v>1777</v>
      </c>
      <c r="J245" t="s">
        <v>1778</v>
      </c>
      <c r="K245" s="1">
        <v>44539</v>
      </c>
      <c r="O245">
        <v>0</v>
      </c>
      <c r="AG245">
        <v>26</v>
      </c>
    </row>
    <row r="246" spans="1:33">
      <c r="A246">
        <v>245</v>
      </c>
      <c r="B246" t="s">
        <v>1779</v>
      </c>
      <c r="C246" t="s">
        <v>390</v>
      </c>
      <c r="D246" t="s">
        <v>1780</v>
      </c>
      <c r="E246" t="s">
        <v>1781</v>
      </c>
      <c r="F246" t="s">
        <v>1782</v>
      </c>
      <c r="G246" t="s">
        <v>1689</v>
      </c>
      <c r="H246" s="6">
        <v>275596</v>
      </c>
      <c r="I246" t="s">
        <v>1783</v>
      </c>
      <c r="J246" t="s">
        <v>1784</v>
      </c>
      <c r="K246" s="1">
        <v>44315</v>
      </c>
      <c r="O246">
        <v>0</v>
      </c>
    </row>
    <row r="247" spans="1:33">
      <c r="A247">
        <v>246</v>
      </c>
      <c r="B247" t="s">
        <v>1785</v>
      </c>
      <c r="C247" t="s">
        <v>557</v>
      </c>
      <c r="D247" t="s">
        <v>1786</v>
      </c>
      <c r="E247" t="s">
        <v>1787</v>
      </c>
      <c r="F247" t="s">
        <v>1788</v>
      </c>
      <c r="G247" t="s">
        <v>969</v>
      </c>
      <c r="H247" s="6">
        <v>53386</v>
      </c>
      <c r="I247" t="s">
        <v>1789</v>
      </c>
      <c r="J247" t="s">
        <v>1790</v>
      </c>
      <c r="K247" s="1">
        <v>44517</v>
      </c>
      <c r="O247">
        <v>0</v>
      </c>
    </row>
    <row r="248" spans="1:33">
      <c r="A248">
        <v>247</v>
      </c>
      <c r="B248" t="s">
        <v>1791</v>
      </c>
      <c r="C248" t="s">
        <v>1792</v>
      </c>
      <c r="D248" t="s">
        <v>1463</v>
      </c>
      <c r="E248" t="s">
        <v>1793</v>
      </c>
      <c r="F248" t="s">
        <v>1794</v>
      </c>
      <c r="G248" t="s">
        <v>1795</v>
      </c>
      <c r="H248" s="6">
        <v>62004</v>
      </c>
      <c r="I248" t="s">
        <v>1796</v>
      </c>
      <c r="J248" t="s">
        <v>1797</v>
      </c>
      <c r="K248" s="1">
        <v>43918</v>
      </c>
    </row>
    <row r="249" spans="1:33">
      <c r="A249">
        <v>248</v>
      </c>
      <c r="B249" t="s">
        <v>1798</v>
      </c>
      <c r="C249" t="s">
        <v>1050</v>
      </c>
      <c r="D249" t="s">
        <v>1799</v>
      </c>
      <c r="E249" t="s">
        <v>1800</v>
      </c>
      <c r="F249" t="s">
        <v>1801</v>
      </c>
      <c r="G249" t="s">
        <v>800</v>
      </c>
      <c r="H249" s="6">
        <v>248943</v>
      </c>
      <c r="I249">
        <v>6427544692</v>
      </c>
      <c r="J249" t="s">
        <v>1802</v>
      </c>
      <c r="K249" s="1">
        <v>43958</v>
      </c>
    </row>
    <row r="250" spans="1:33">
      <c r="A250">
        <v>249</v>
      </c>
      <c r="B250" t="s">
        <v>1803</v>
      </c>
      <c r="C250" t="s">
        <v>1572</v>
      </c>
      <c r="D250" t="s">
        <v>1357</v>
      </c>
      <c r="E250" t="s">
        <v>1804</v>
      </c>
      <c r="F250" t="s">
        <v>1805</v>
      </c>
      <c r="G250" t="s">
        <v>119</v>
      </c>
      <c r="H250" s="6">
        <v>51490</v>
      </c>
      <c r="I250" t="s">
        <v>1806</v>
      </c>
      <c r="J250" t="s">
        <v>1807</v>
      </c>
      <c r="K250" s="1">
        <v>44317</v>
      </c>
    </row>
    <row r="251" spans="1:33">
      <c r="A251">
        <v>250</v>
      </c>
      <c r="B251" t="s">
        <v>1808</v>
      </c>
      <c r="C251" t="s">
        <v>1809</v>
      </c>
      <c r="D251" t="s">
        <v>1810</v>
      </c>
      <c r="E251" t="s">
        <v>1811</v>
      </c>
      <c r="F251" t="s">
        <v>1812</v>
      </c>
      <c r="G251" t="s">
        <v>1374</v>
      </c>
      <c r="H251" s="6">
        <v>284481</v>
      </c>
      <c r="I251" t="s">
        <v>1813</v>
      </c>
      <c r="J251" t="s">
        <v>1814</v>
      </c>
      <c r="K251" s="1">
        <v>44228</v>
      </c>
    </row>
    <row r="252" spans="1:33">
      <c r="A252">
        <v>251</v>
      </c>
      <c r="B252" t="s">
        <v>1815</v>
      </c>
      <c r="C252" t="s">
        <v>1128</v>
      </c>
      <c r="D252" t="s">
        <v>1816</v>
      </c>
      <c r="E252" t="s">
        <v>1817</v>
      </c>
      <c r="F252" t="s">
        <v>1818</v>
      </c>
      <c r="G252" t="s">
        <v>1769</v>
      </c>
      <c r="H252" s="6">
        <v>282107</v>
      </c>
      <c r="I252" t="s">
        <v>1819</v>
      </c>
      <c r="J252" t="s">
        <v>1820</v>
      </c>
      <c r="K252" s="1">
        <v>44173</v>
      </c>
    </row>
    <row r="253" spans="1:33">
      <c r="A253">
        <v>252</v>
      </c>
      <c r="B253" t="s">
        <v>1821</v>
      </c>
      <c r="C253" t="s">
        <v>1449</v>
      </c>
      <c r="D253" t="s">
        <v>601</v>
      </c>
      <c r="E253" t="s">
        <v>1822</v>
      </c>
      <c r="F253" t="s">
        <v>1823</v>
      </c>
      <c r="G253" t="s">
        <v>1824</v>
      </c>
      <c r="H253" s="6">
        <v>65660</v>
      </c>
      <c r="I253" t="s">
        <v>1825</v>
      </c>
      <c r="J253" t="s">
        <v>1826</v>
      </c>
      <c r="K253" s="1">
        <v>44275</v>
      </c>
    </row>
    <row r="254" spans="1:33">
      <c r="A254">
        <v>253</v>
      </c>
      <c r="B254" t="s">
        <v>1827</v>
      </c>
      <c r="C254" t="s">
        <v>1828</v>
      </c>
      <c r="D254" t="s">
        <v>745</v>
      </c>
      <c r="E254" t="s">
        <v>1829</v>
      </c>
      <c r="F254" t="s">
        <v>1830</v>
      </c>
      <c r="G254" t="s">
        <v>1663</v>
      </c>
      <c r="H254" s="6">
        <v>175747</v>
      </c>
      <c r="I254" t="s">
        <v>1831</v>
      </c>
      <c r="J254" t="s">
        <v>1832</v>
      </c>
      <c r="K254" s="1">
        <v>44097</v>
      </c>
    </row>
    <row r="255" spans="1:33">
      <c r="A255">
        <v>254</v>
      </c>
      <c r="B255" t="s">
        <v>1833</v>
      </c>
      <c r="C255" t="s">
        <v>1834</v>
      </c>
      <c r="D255" t="s">
        <v>1835</v>
      </c>
      <c r="E255" t="s">
        <v>1836</v>
      </c>
      <c r="F255" t="s">
        <v>1837</v>
      </c>
      <c r="G255" t="s">
        <v>650</v>
      </c>
      <c r="H255" s="6">
        <v>264011</v>
      </c>
      <c r="I255" t="s">
        <v>1838</v>
      </c>
      <c r="J255" t="s">
        <v>1839</v>
      </c>
      <c r="K255" s="1">
        <v>44619</v>
      </c>
    </row>
    <row r="256" spans="1:33">
      <c r="A256">
        <v>255</v>
      </c>
      <c r="B256" t="s">
        <v>1840</v>
      </c>
      <c r="C256" t="s">
        <v>1841</v>
      </c>
      <c r="D256" t="s">
        <v>1842</v>
      </c>
      <c r="E256" t="s">
        <v>1843</v>
      </c>
      <c r="F256" t="s">
        <v>1844</v>
      </c>
      <c r="G256" t="s">
        <v>553</v>
      </c>
      <c r="H256" s="6">
        <v>173871</v>
      </c>
      <c r="I256" t="s">
        <v>1845</v>
      </c>
      <c r="J256" t="s">
        <v>1846</v>
      </c>
      <c r="K256" s="1">
        <v>44249</v>
      </c>
    </row>
    <row r="257" spans="1:32">
      <c r="A257">
        <v>256</v>
      </c>
      <c r="B257" t="s">
        <v>1847</v>
      </c>
      <c r="C257" t="s">
        <v>1722</v>
      </c>
      <c r="D257" t="s">
        <v>1848</v>
      </c>
      <c r="E257" t="s">
        <v>1849</v>
      </c>
      <c r="F257" t="s">
        <v>1850</v>
      </c>
      <c r="G257" t="s">
        <v>190</v>
      </c>
      <c r="H257" s="6">
        <v>68465</v>
      </c>
      <c r="I257">
        <v>4246157054</v>
      </c>
      <c r="J257" t="s">
        <v>1851</v>
      </c>
      <c r="K257" s="1">
        <v>44015</v>
      </c>
    </row>
    <row r="258" spans="1:32">
      <c r="A258">
        <v>257</v>
      </c>
      <c r="B258" t="s">
        <v>1852</v>
      </c>
      <c r="C258" t="s">
        <v>1853</v>
      </c>
      <c r="D258" t="s">
        <v>1854</v>
      </c>
      <c r="E258" t="s">
        <v>1855</v>
      </c>
      <c r="F258" t="s">
        <v>1856</v>
      </c>
      <c r="G258" t="s">
        <v>1857</v>
      </c>
      <c r="H258" s="6">
        <v>111740</v>
      </c>
      <c r="I258" t="s">
        <v>1858</v>
      </c>
      <c r="J258" t="s">
        <v>1859</v>
      </c>
      <c r="K258" s="1">
        <v>44099</v>
      </c>
    </row>
    <row r="259" spans="1:32">
      <c r="A259">
        <v>258</v>
      </c>
      <c r="B259" t="s">
        <v>1860</v>
      </c>
      <c r="C259" t="s">
        <v>1861</v>
      </c>
      <c r="D259" t="s">
        <v>1862</v>
      </c>
      <c r="E259" t="s">
        <v>1863</v>
      </c>
      <c r="F259" t="s">
        <v>1864</v>
      </c>
      <c r="G259" t="s">
        <v>1865</v>
      </c>
      <c r="H259" s="6">
        <v>120221</v>
      </c>
      <c r="I259" t="s">
        <v>1866</v>
      </c>
      <c r="J259" t="s">
        <v>1867</v>
      </c>
      <c r="K259" s="1">
        <v>44141</v>
      </c>
    </row>
    <row r="260" spans="1:32">
      <c r="A260">
        <v>259</v>
      </c>
      <c r="B260" t="s">
        <v>1868</v>
      </c>
      <c r="C260" t="s">
        <v>1869</v>
      </c>
      <c r="D260" t="s">
        <v>1870</v>
      </c>
      <c r="E260" t="s">
        <v>1871</v>
      </c>
      <c r="F260" t="s">
        <v>1872</v>
      </c>
      <c r="G260" t="s">
        <v>1873</v>
      </c>
      <c r="H260" s="6">
        <v>131920</v>
      </c>
      <c r="I260" t="s">
        <v>1874</v>
      </c>
      <c r="J260" t="s">
        <v>1875</v>
      </c>
      <c r="K260" s="1">
        <v>44160</v>
      </c>
    </row>
    <row r="261" spans="1:32">
      <c r="A261">
        <v>260</v>
      </c>
      <c r="B261" t="s">
        <v>1876</v>
      </c>
      <c r="C261" t="s">
        <v>1877</v>
      </c>
      <c r="D261" t="s">
        <v>1878</v>
      </c>
      <c r="E261" t="s">
        <v>1879</v>
      </c>
      <c r="F261" t="s">
        <v>1880</v>
      </c>
      <c r="G261" t="s">
        <v>1881</v>
      </c>
      <c r="H261" s="6">
        <v>58613</v>
      </c>
      <c r="I261" t="s">
        <v>1882</v>
      </c>
      <c r="J261" t="s">
        <v>1883</v>
      </c>
      <c r="K261" s="1">
        <v>44420</v>
      </c>
    </row>
    <row r="262" spans="1:32">
      <c r="A262">
        <v>261</v>
      </c>
      <c r="B262" t="s">
        <v>1884</v>
      </c>
      <c r="C262" t="s">
        <v>1885</v>
      </c>
      <c r="D262" t="s">
        <v>655</v>
      </c>
      <c r="E262" t="s">
        <v>1886</v>
      </c>
      <c r="F262" t="s">
        <v>1887</v>
      </c>
      <c r="G262" t="s">
        <v>337</v>
      </c>
      <c r="H262" s="6">
        <v>153012</v>
      </c>
      <c r="I262" t="s">
        <v>1888</v>
      </c>
      <c r="J262" t="s">
        <v>1889</v>
      </c>
      <c r="K262" s="1">
        <v>44002</v>
      </c>
    </row>
    <row r="263" spans="1:32" ht="60.75">
      <c r="A263">
        <v>262</v>
      </c>
      <c r="B263" t="s">
        <v>1890</v>
      </c>
      <c r="C263" t="s">
        <v>1891</v>
      </c>
      <c r="D263" t="s">
        <v>708</v>
      </c>
      <c r="E263" t="s">
        <v>1892</v>
      </c>
      <c r="F263" t="s">
        <v>1893</v>
      </c>
      <c r="G263" t="s">
        <v>221</v>
      </c>
      <c r="H263" s="6">
        <v>92251</v>
      </c>
      <c r="I263" t="s">
        <v>1894</v>
      </c>
      <c r="J263" t="s">
        <v>1895</v>
      </c>
      <c r="K263" s="1">
        <v>44311</v>
      </c>
      <c r="AD263" s="3" t="s">
        <v>1896</v>
      </c>
      <c r="AE263" s="3" t="s">
        <v>1897</v>
      </c>
      <c r="AF263" s="3" t="s">
        <v>1898</v>
      </c>
    </row>
    <row r="264" spans="1:32">
      <c r="A264">
        <v>263</v>
      </c>
      <c r="B264" t="s">
        <v>1899</v>
      </c>
      <c r="C264" t="s">
        <v>1900</v>
      </c>
      <c r="D264" t="s">
        <v>1901</v>
      </c>
      <c r="E264" t="s">
        <v>1902</v>
      </c>
      <c r="F264" t="s">
        <v>1903</v>
      </c>
      <c r="G264" t="s">
        <v>486</v>
      </c>
      <c r="H264" s="6">
        <v>138916</v>
      </c>
      <c r="I264" t="s">
        <v>1904</v>
      </c>
      <c r="J264" t="s">
        <v>1905</v>
      </c>
      <c r="K264" s="1">
        <v>44201</v>
      </c>
      <c r="AD264" s="3" t="str" cm="1">
        <f t="array" ref="AD264:AD506">_xlfn._xlws.SORT(_xlfn.UNIQUE(G2:G10001))</f>
        <v>Afghanistan</v>
      </c>
      <c r="AE264" s="3" cm="1">
        <f t="array" ref="AE264:AE506">COUNTIFS(G2:G10001, AD264:AD506)</f>
        <v>41</v>
      </c>
      <c r="AF264" s="3" cm="1">
        <f t="array" ref="AF264:AF506">SUMIFS(H2:H10001, G2:G10001, AD264:AD506)</f>
        <v>6685972</v>
      </c>
    </row>
    <row r="265" spans="1:32">
      <c r="A265">
        <v>264</v>
      </c>
      <c r="B265" t="s">
        <v>1906</v>
      </c>
      <c r="C265" t="s">
        <v>1907</v>
      </c>
      <c r="D265" t="s">
        <v>428</v>
      </c>
      <c r="E265" t="s">
        <v>1908</v>
      </c>
      <c r="F265" t="s">
        <v>1909</v>
      </c>
      <c r="G265" t="s">
        <v>1501</v>
      </c>
      <c r="H265" s="6">
        <v>56529</v>
      </c>
      <c r="I265" t="s">
        <v>1910</v>
      </c>
      <c r="J265" t="s">
        <v>1911</v>
      </c>
      <c r="K265" s="1">
        <v>44375</v>
      </c>
      <c r="AD265" t="str">
        <v>Albania</v>
      </c>
      <c r="AE265">
        <v>49</v>
      </c>
      <c r="AF265">
        <v>7604717</v>
      </c>
    </row>
    <row r="266" spans="1:32">
      <c r="A266">
        <v>265</v>
      </c>
      <c r="B266" t="s">
        <v>1912</v>
      </c>
      <c r="C266" t="s">
        <v>1913</v>
      </c>
      <c r="D266" t="s">
        <v>1914</v>
      </c>
      <c r="E266" t="s">
        <v>1915</v>
      </c>
      <c r="F266" t="s">
        <v>1916</v>
      </c>
      <c r="G266" t="s">
        <v>1095</v>
      </c>
      <c r="H266" s="6">
        <v>204065</v>
      </c>
      <c r="I266" t="s">
        <v>1917</v>
      </c>
      <c r="J266" t="s">
        <v>1918</v>
      </c>
      <c r="K266" s="1">
        <v>44401</v>
      </c>
      <c r="AD266" t="str">
        <v>Algeria</v>
      </c>
      <c r="AE266">
        <v>33</v>
      </c>
      <c r="AF266">
        <v>5568035</v>
      </c>
    </row>
    <row r="267" spans="1:32">
      <c r="A267">
        <v>266</v>
      </c>
      <c r="B267" s="2" t="s">
        <v>1919</v>
      </c>
      <c r="C267" t="s">
        <v>1920</v>
      </c>
      <c r="D267" t="s">
        <v>1921</v>
      </c>
      <c r="E267" t="s">
        <v>1922</v>
      </c>
      <c r="F267" t="s">
        <v>1923</v>
      </c>
      <c r="G267" t="s">
        <v>1924</v>
      </c>
      <c r="H267" s="6">
        <v>133321</v>
      </c>
      <c r="I267" t="s">
        <v>1925</v>
      </c>
      <c r="J267" t="s">
        <v>1926</v>
      </c>
      <c r="K267" s="1">
        <v>44265</v>
      </c>
      <c r="AD267" t="str">
        <v>American Samoa</v>
      </c>
      <c r="AE267">
        <v>48</v>
      </c>
      <c r="AF267">
        <v>7252755</v>
      </c>
    </row>
    <row r="268" spans="1:32">
      <c r="A268">
        <v>267</v>
      </c>
      <c r="B268" t="s">
        <v>1927</v>
      </c>
      <c r="C268" t="s">
        <v>1928</v>
      </c>
      <c r="D268" t="s">
        <v>828</v>
      </c>
      <c r="E268" t="s">
        <v>1929</v>
      </c>
      <c r="F268" t="s">
        <v>1930</v>
      </c>
      <c r="G268" t="s">
        <v>1013</v>
      </c>
      <c r="H268" s="6">
        <v>99272</v>
      </c>
      <c r="I268" t="s">
        <v>1931</v>
      </c>
      <c r="J268" t="s">
        <v>1932</v>
      </c>
      <c r="K268" s="1">
        <v>44409</v>
      </c>
      <c r="AD268" t="str">
        <v>Andorra</v>
      </c>
      <c r="AE268">
        <v>54</v>
      </c>
      <c r="AF268">
        <v>8799659</v>
      </c>
    </row>
    <row r="269" spans="1:32">
      <c r="A269">
        <v>268</v>
      </c>
      <c r="B269" t="s">
        <v>1933</v>
      </c>
      <c r="C269" t="s">
        <v>434</v>
      </c>
      <c r="D269" t="s">
        <v>1934</v>
      </c>
      <c r="E269" t="s">
        <v>1935</v>
      </c>
      <c r="F269" t="s">
        <v>1936</v>
      </c>
      <c r="G269" t="s">
        <v>221</v>
      </c>
      <c r="H269" s="6">
        <v>86687</v>
      </c>
      <c r="I269" t="s">
        <v>1937</v>
      </c>
      <c r="J269" t="s">
        <v>1938</v>
      </c>
      <c r="K269" s="1">
        <v>43902</v>
      </c>
      <c r="AD269" t="str">
        <v>Angola</v>
      </c>
      <c r="AE269">
        <v>38</v>
      </c>
      <c r="AF269">
        <v>5796960</v>
      </c>
    </row>
    <row r="270" spans="1:32">
      <c r="A270">
        <v>269</v>
      </c>
      <c r="B270" t="s">
        <v>1939</v>
      </c>
      <c r="C270" t="s">
        <v>1940</v>
      </c>
      <c r="D270" t="s">
        <v>1941</v>
      </c>
      <c r="E270" t="s">
        <v>1942</v>
      </c>
      <c r="F270" t="s">
        <v>1943</v>
      </c>
      <c r="G270" t="s">
        <v>1944</v>
      </c>
      <c r="H270" s="6">
        <v>220998</v>
      </c>
      <c r="I270" t="s">
        <v>1945</v>
      </c>
      <c r="J270" t="s">
        <v>1946</v>
      </c>
      <c r="K270" s="1">
        <v>44117</v>
      </c>
      <c r="AD270" t="str">
        <v>Anguilla</v>
      </c>
      <c r="AE270">
        <v>43</v>
      </c>
      <c r="AF270">
        <v>7351088</v>
      </c>
    </row>
    <row r="271" spans="1:32">
      <c r="A271">
        <v>270</v>
      </c>
      <c r="B271" t="s">
        <v>1947</v>
      </c>
      <c r="C271" t="s">
        <v>1341</v>
      </c>
      <c r="D271" t="s">
        <v>1235</v>
      </c>
      <c r="E271" t="s">
        <v>1948</v>
      </c>
      <c r="F271" t="s">
        <v>1949</v>
      </c>
      <c r="G271" t="s">
        <v>756</v>
      </c>
      <c r="H271" s="6">
        <v>100670</v>
      </c>
      <c r="I271" t="s">
        <v>1950</v>
      </c>
      <c r="J271" t="s">
        <v>1951</v>
      </c>
      <c r="K271" s="1">
        <v>44415</v>
      </c>
      <c r="AD271" t="str">
        <v>Antarctica (the territory South of 60 deg S)</v>
      </c>
      <c r="AE271">
        <v>26</v>
      </c>
      <c r="AF271">
        <v>4268697</v>
      </c>
    </row>
    <row r="272" spans="1:32">
      <c r="A272">
        <v>271</v>
      </c>
      <c r="B272" t="s">
        <v>1952</v>
      </c>
      <c r="C272" t="s">
        <v>1953</v>
      </c>
      <c r="D272" t="s">
        <v>1954</v>
      </c>
      <c r="E272" t="s">
        <v>1955</v>
      </c>
      <c r="F272" t="s">
        <v>1956</v>
      </c>
      <c r="G272" t="s">
        <v>815</v>
      </c>
      <c r="H272" s="6">
        <v>162884</v>
      </c>
      <c r="I272" t="s">
        <v>1957</v>
      </c>
      <c r="J272" t="s">
        <v>1958</v>
      </c>
      <c r="K272" s="1">
        <v>44022</v>
      </c>
      <c r="AD272" t="str">
        <v>Antigua and Barbuda</v>
      </c>
      <c r="AE272">
        <v>39</v>
      </c>
      <c r="AF272">
        <v>6203253</v>
      </c>
    </row>
    <row r="273" spans="1:32">
      <c r="A273">
        <v>272</v>
      </c>
      <c r="B273" t="s">
        <v>1959</v>
      </c>
      <c r="C273" t="s">
        <v>1960</v>
      </c>
      <c r="D273" t="s">
        <v>1961</v>
      </c>
      <c r="E273" t="s">
        <v>1962</v>
      </c>
      <c r="F273" t="s">
        <v>1963</v>
      </c>
      <c r="G273" t="s">
        <v>861</v>
      </c>
      <c r="H273" s="6">
        <v>122031</v>
      </c>
      <c r="I273" t="s">
        <v>1964</v>
      </c>
      <c r="J273" t="s">
        <v>1965</v>
      </c>
      <c r="K273" s="1">
        <v>44513</v>
      </c>
      <c r="AD273" t="str">
        <v>Argentina</v>
      </c>
      <c r="AE273">
        <v>40</v>
      </c>
      <c r="AF273">
        <v>6582367</v>
      </c>
    </row>
    <row r="274" spans="1:32">
      <c r="A274">
        <v>273</v>
      </c>
      <c r="B274" t="s">
        <v>1966</v>
      </c>
      <c r="C274" t="s">
        <v>1967</v>
      </c>
      <c r="D274" t="s">
        <v>1968</v>
      </c>
      <c r="E274" t="s">
        <v>1969</v>
      </c>
      <c r="F274" t="s">
        <v>1423</v>
      </c>
      <c r="G274" t="s">
        <v>969</v>
      </c>
      <c r="H274" s="6">
        <v>51043</v>
      </c>
      <c r="I274" t="s">
        <v>1970</v>
      </c>
      <c r="J274" t="s">
        <v>1971</v>
      </c>
      <c r="K274" s="1">
        <v>44710</v>
      </c>
      <c r="AD274" t="str">
        <v>Armenia</v>
      </c>
      <c r="AE274">
        <v>30</v>
      </c>
      <c r="AF274">
        <v>5237144</v>
      </c>
    </row>
    <row r="275" spans="1:32">
      <c r="A275">
        <v>274</v>
      </c>
      <c r="B275" t="s">
        <v>1972</v>
      </c>
      <c r="C275" t="s">
        <v>29</v>
      </c>
      <c r="D275" t="s">
        <v>1973</v>
      </c>
      <c r="E275" t="s">
        <v>1974</v>
      </c>
      <c r="F275" t="s">
        <v>1975</v>
      </c>
      <c r="G275" t="s">
        <v>553</v>
      </c>
      <c r="H275" s="6">
        <v>42212</v>
      </c>
      <c r="I275" t="s">
        <v>1976</v>
      </c>
      <c r="J275" t="s">
        <v>1977</v>
      </c>
      <c r="K275" s="1">
        <v>44205</v>
      </c>
      <c r="AD275" t="str">
        <v>Aruba</v>
      </c>
      <c r="AE275">
        <v>35</v>
      </c>
      <c r="AF275">
        <v>5092776</v>
      </c>
    </row>
    <row r="276" spans="1:32">
      <c r="A276">
        <v>275</v>
      </c>
      <c r="B276" t="s">
        <v>1978</v>
      </c>
      <c r="C276" t="s">
        <v>1979</v>
      </c>
      <c r="D276" t="s">
        <v>1980</v>
      </c>
      <c r="E276" t="s">
        <v>1981</v>
      </c>
      <c r="F276" t="s">
        <v>1982</v>
      </c>
      <c r="G276" t="s">
        <v>1273</v>
      </c>
      <c r="H276" s="6">
        <v>80027</v>
      </c>
      <c r="I276" t="s">
        <v>1983</v>
      </c>
      <c r="J276" t="s">
        <v>1984</v>
      </c>
      <c r="K276" s="1">
        <v>44283</v>
      </c>
      <c r="AD276" t="str">
        <v>Australia</v>
      </c>
      <c r="AE276">
        <v>34</v>
      </c>
      <c r="AF276">
        <v>5619470</v>
      </c>
    </row>
    <row r="277" spans="1:32">
      <c r="A277">
        <v>276</v>
      </c>
      <c r="B277" t="s">
        <v>1985</v>
      </c>
      <c r="C277" t="s">
        <v>1986</v>
      </c>
      <c r="D277" t="s">
        <v>264</v>
      </c>
      <c r="E277" t="s">
        <v>1987</v>
      </c>
      <c r="F277" t="s">
        <v>1988</v>
      </c>
      <c r="G277" t="s">
        <v>1445</v>
      </c>
      <c r="H277" s="6">
        <v>102012</v>
      </c>
      <c r="I277" t="s">
        <v>1989</v>
      </c>
      <c r="J277" t="s">
        <v>1990</v>
      </c>
      <c r="K277" s="1">
        <v>44258</v>
      </c>
      <c r="AD277" t="str">
        <v>Austria</v>
      </c>
      <c r="AE277">
        <v>42</v>
      </c>
      <c r="AF277">
        <v>7034452</v>
      </c>
    </row>
    <row r="278" spans="1:32">
      <c r="A278">
        <v>277</v>
      </c>
      <c r="B278" t="s">
        <v>1991</v>
      </c>
      <c r="C278" t="s">
        <v>1441</v>
      </c>
      <c r="D278" t="s">
        <v>1992</v>
      </c>
      <c r="E278" t="s">
        <v>1993</v>
      </c>
      <c r="F278" t="s">
        <v>1994</v>
      </c>
      <c r="G278" t="s">
        <v>650</v>
      </c>
      <c r="H278" s="6">
        <v>284541</v>
      </c>
      <c r="I278" t="s">
        <v>1995</v>
      </c>
      <c r="J278" t="s">
        <v>1996</v>
      </c>
      <c r="K278" s="1">
        <v>44404</v>
      </c>
      <c r="AD278" t="str">
        <v>Azerbaijan</v>
      </c>
      <c r="AE278">
        <v>45</v>
      </c>
      <c r="AF278">
        <v>6342613</v>
      </c>
    </row>
    <row r="279" spans="1:32">
      <c r="A279">
        <v>278</v>
      </c>
      <c r="B279" t="s">
        <v>1997</v>
      </c>
      <c r="C279" t="s">
        <v>1998</v>
      </c>
      <c r="D279" t="s">
        <v>1999</v>
      </c>
      <c r="E279" t="s">
        <v>2000</v>
      </c>
      <c r="F279" t="s">
        <v>2001</v>
      </c>
      <c r="G279" t="s">
        <v>985</v>
      </c>
      <c r="H279" s="6">
        <v>72521</v>
      </c>
      <c r="I279" t="s">
        <v>2002</v>
      </c>
      <c r="J279" t="s">
        <v>2003</v>
      </c>
      <c r="K279" s="1">
        <v>44158</v>
      </c>
      <c r="AD279" t="str">
        <v>Bahamas</v>
      </c>
      <c r="AE279">
        <v>34</v>
      </c>
      <c r="AF279">
        <v>5196119</v>
      </c>
    </row>
    <row r="280" spans="1:32">
      <c r="A280">
        <v>279</v>
      </c>
      <c r="B280" t="s">
        <v>2004</v>
      </c>
      <c r="C280" t="s">
        <v>2005</v>
      </c>
      <c r="D280" t="s">
        <v>91</v>
      </c>
      <c r="E280" t="s">
        <v>2006</v>
      </c>
      <c r="F280" t="s">
        <v>2007</v>
      </c>
      <c r="G280" t="s">
        <v>2008</v>
      </c>
      <c r="H280" s="6">
        <v>150828</v>
      </c>
      <c r="I280" t="s">
        <v>2009</v>
      </c>
      <c r="J280" t="s">
        <v>2010</v>
      </c>
      <c r="K280" s="1">
        <v>44493</v>
      </c>
      <c r="AD280" t="str">
        <v>Bahrain</v>
      </c>
      <c r="AE280">
        <v>37</v>
      </c>
      <c r="AF280">
        <v>6273781</v>
      </c>
    </row>
    <row r="281" spans="1:32">
      <c r="A281">
        <v>280</v>
      </c>
      <c r="B281" t="s">
        <v>2011</v>
      </c>
      <c r="C281" t="s">
        <v>2012</v>
      </c>
      <c r="D281" t="s">
        <v>2013</v>
      </c>
      <c r="E281" t="s">
        <v>2014</v>
      </c>
      <c r="F281" t="s">
        <v>2015</v>
      </c>
      <c r="G281" t="s">
        <v>158</v>
      </c>
      <c r="H281" s="6">
        <v>133963</v>
      </c>
      <c r="I281" t="s">
        <v>2016</v>
      </c>
      <c r="J281" t="s">
        <v>2017</v>
      </c>
      <c r="K281" s="1">
        <v>44003</v>
      </c>
      <c r="AD281" t="str">
        <v>Bangladesh</v>
      </c>
      <c r="AE281">
        <v>42</v>
      </c>
      <c r="AF281">
        <v>6210251</v>
      </c>
    </row>
    <row r="282" spans="1:32">
      <c r="A282">
        <v>281</v>
      </c>
      <c r="B282" t="s">
        <v>2018</v>
      </c>
      <c r="C282" t="s">
        <v>2019</v>
      </c>
      <c r="D282" t="s">
        <v>2020</v>
      </c>
      <c r="E282" t="s">
        <v>2021</v>
      </c>
      <c r="F282" t="s">
        <v>2022</v>
      </c>
      <c r="G282" t="s">
        <v>229</v>
      </c>
      <c r="H282" s="6">
        <v>91286</v>
      </c>
      <c r="I282" t="s">
        <v>2023</v>
      </c>
      <c r="J282" t="s">
        <v>2024</v>
      </c>
      <c r="K282" s="1">
        <v>44643</v>
      </c>
      <c r="AD282" t="str">
        <v>Barbados</v>
      </c>
      <c r="AE282">
        <v>35</v>
      </c>
      <c r="AF282">
        <v>6015321</v>
      </c>
    </row>
    <row r="283" spans="1:32">
      <c r="A283">
        <v>282</v>
      </c>
      <c r="B283" t="s">
        <v>2025</v>
      </c>
      <c r="C283" t="s">
        <v>2026</v>
      </c>
      <c r="D283" t="s">
        <v>2027</v>
      </c>
      <c r="E283" t="s">
        <v>2028</v>
      </c>
      <c r="F283" t="s">
        <v>2029</v>
      </c>
      <c r="G283" t="s">
        <v>2030</v>
      </c>
      <c r="H283" s="6">
        <v>253813</v>
      </c>
      <c r="I283" t="s">
        <v>2031</v>
      </c>
      <c r="J283" t="s">
        <v>2032</v>
      </c>
      <c r="K283" s="1">
        <v>43978</v>
      </c>
      <c r="AD283" t="str">
        <v>Belarus</v>
      </c>
      <c r="AE283">
        <v>37</v>
      </c>
      <c r="AF283">
        <v>6089388</v>
      </c>
    </row>
    <row r="284" spans="1:32">
      <c r="A284">
        <v>283</v>
      </c>
      <c r="B284" t="s">
        <v>2033</v>
      </c>
      <c r="C284" t="s">
        <v>2034</v>
      </c>
      <c r="D284" t="s">
        <v>2035</v>
      </c>
      <c r="E284" t="s">
        <v>2036</v>
      </c>
      <c r="F284" t="s">
        <v>2037</v>
      </c>
      <c r="G284" t="s">
        <v>1652</v>
      </c>
      <c r="H284" s="6">
        <v>201995</v>
      </c>
      <c r="I284" t="s">
        <v>2038</v>
      </c>
      <c r="J284" t="s">
        <v>2039</v>
      </c>
      <c r="K284" s="1">
        <v>44646</v>
      </c>
      <c r="AD284" t="str">
        <v>Belgium</v>
      </c>
      <c r="AE284">
        <v>28</v>
      </c>
      <c r="AF284">
        <v>5333896</v>
      </c>
    </row>
    <row r="285" spans="1:32">
      <c r="A285">
        <v>284</v>
      </c>
      <c r="B285" t="s">
        <v>2040</v>
      </c>
      <c r="C285" t="s">
        <v>1533</v>
      </c>
      <c r="D285" t="s">
        <v>2041</v>
      </c>
      <c r="E285" t="s">
        <v>2042</v>
      </c>
      <c r="F285" t="s">
        <v>2043</v>
      </c>
      <c r="G285" t="s">
        <v>1522</v>
      </c>
      <c r="H285" s="6">
        <v>168794</v>
      </c>
      <c r="I285" t="s">
        <v>2044</v>
      </c>
      <c r="J285" t="s">
        <v>2045</v>
      </c>
      <c r="K285" s="1">
        <v>44093</v>
      </c>
      <c r="AD285" t="str">
        <v>Belize</v>
      </c>
      <c r="AE285">
        <v>34</v>
      </c>
      <c r="AF285">
        <v>5763963</v>
      </c>
    </row>
    <row r="286" spans="1:32">
      <c r="A286">
        <v>285</v>
      </c>
      <c r="B286" t="s">
        <v>2046</v>
      </c>
      <c r="C286" t="s">
        <v>2047</v>
      </c>
      <c r="D286" t="s">
        <v>2048</v>
      </c>
      <c r="E286" t="s">
        <v>2049</v>
      </c>
      <c r="F286" t="s">
        <v>2050</v>
      </c>
      <c r="G286" t="s">
        <v>770</v>
      </c>
      <c r="H286" s="6">
        <v>92244</v>
      </c>
      <c r="I286">
        <f>1-711-991-7360</f>
        <v>-9061</v>
      </c>
      <c r="J286" t="s">
        <v>2051</v>
      </c>
      <c r="K286" s="1">
        <v>44298</v>
      </c>
      <c r="AD286" t="str">
        <v>Benin</v>
      </c>
      <c r="AE286">
        <v>42</v>
      </c>
      <c r="AF286">
        <v>6166154</v>
      </c>
    </row>
    <row r="287" spans="1:32">
      <c r="A287">
        <v>286</v>
      </c>
      <c r="B287" t="s">
        <v>2052</v>
      </c>
      <c r="C287" t="s">
        <v>2053</v>
      </c>
      <c r="D287" t="s">
        <v>435</v>
      </c>
      <c r="E287" t="s">
        <v>2054</v>
      </c>
      <c r="F287" t="s">
        <v>2055</v>
      </c>
      <c r="G287" t="s">
        <v>1924</v>
      </c>
      <c r="H287" s="6">
        <v>117364</v>
      </c>
      <c r="I287" t="s">
        <v>2056</v>
      </c>
      <c r="J287" t="s">
        <v>2057</v>
      </c>
      <c r="K287" s="1">
        <v>44009</v>
      </c>
      <c r="AD287" t="str">
        <v>Bermuda</v>
      </c>
      <c r="AE287">
        <v>47</v>
      </c>
      <c r="AF287">
        <v>7103096</v>
      </c>
    </row>
    <row r="288" spans="1:32">
      <c r="A288">
        <v>287</v>
      </c>
      <c r="B288" t="s">
        <v>2058</v>
      </c>
      <c r="C288" t="s">
        <v>2059</v>
      </c>
      <c r="D288" t="s">
        <v>2060</v>
      </c>
      <c r="E288" t="s">
        <v>2061</v>
      </c>
      <c r="F288" t="s">
        <v>2062</v>
      </c>
      <c r="G288" t="s">
        <v>1924</v>
      </c>
      <c r="H288" s="6">
        <v>212612</v>
      </c>
      <c r="I288" t="s">
        <v>2063</v>
      </c>
      <c r="J288" t="s">
        <v>2064</v>
      </c>
      <c r="K288" s="1">
        <v>44058</v>
      </c>
      <c r="AD288" t="str">
        <v>Bhutan</v>
      </c>
      <c r="AE288">
        <v>42</v>
      </c>
      <c r="AF288">
        <v>7067045</v>
      </c>
    </row>
    <row r="289" spans="1:32">
      <c r="A289">
        <v>288</v>
      </c>
      <c r="B289" t="s">
        <v>2065</v>
      </c>
      <c r="C289" t="s">
        <v>2066</v>
      </c>
      <c r="D289" t="s">
        <v>2067</v>
      </c>
      <c r="E289" t="s">
        <v>2068</v>
      </c>
      <c r="F289" t="s">
        <v>2069</v>
      </c>
      <c r="G289" t="s">
        <v>2070</v>
      </c>
      <c r="H289" s="6">
        <v>78896</v>
      </c>
      <c r="I289" t="s">
        <v>2071</v>
      </c>
      <c r="J289" t="s">
        <v>2072</v>
      </c>
      <c r="K289" s="1">
        <v>44442</v>
      </c>
      <c r="AD289" t="str">
        <v>Bolivia</v>
      </c>
      <c r="AE289">
        <v>41</v>
      </c>
      <c r="AF289">
        <v>7095624</v>
      </c>
    </row>
    <row r="290" spans="1:32">
      <c r="A290">
        <v>289</v>
      </c>
      <c r="B290" t="s">
        <v>2073</v>
      </c>
      <c r="C290" t="s">
        <v>2074</v>
      </c>
      <c r="D290" t="s">
        <v>2075</v>
      </c>
      <c r="E290" t="s">
        <v>2076</v>
      </c>
      <c r="F290" t="s">
        <v>2077</v>
      </c>
      <c r="G290" t="s">
        <v>2078</v>
      </c>
      <c r="H290" s="6">
        <v>217619</v>
      </c>
      <c r="I290">
        <v>5471798652</v>
      </c>
      <c r="J290" t="s">
        <v>2079</v>
      </c>
      <c r="K290" s="1">
        <v>44287</v>
      </c>
      <c r="AD290" t="str">
        <v>Bosnia and Herzegovina</v>
      </c>
      <c r="AE290">
        <v>49</v>
      </c>
      <c r="AF290">
        <v>8856020</v>
      </c>
    </row>
    <row r="291" spans="1:32">
      <c r="A291">
        <v>290</v>
      </c>
      <c r="B291" t="s">
        <v>2080</v>
      </c>
      <c r="C291" t="s">
        <v>2081</v>
      </c>
      <c r="D291" t="s">
        <v>210</v>
      </c>
      <c r="E291" t="s">
        <v>2082</v>
      </c>
      <c r="F291" t="s">
        <v>2083</v>
      </c>
      <c r="G291" t="s">
        <v>1569</v>
      </c>
      <c r="H291" s="6">
        <v>47827</v>
      </c>
      <c r="I291" t="s">
        <v>2084</v>
      </c>
      <c r="J291" t="s">
        <v>2085</v>
      </c>
      <c r="K291" s="1">
        <v>44626</v>
      </c>
      <c r="AD291" t="str">
        <v>Botswana</v>
      </c>
      <c r="AE291">
        <v>53</v>
      </c>
      <c r="AF291">
        <v>8614280</v>
      </c>
    </row>
    <row r="292" spans="1:32">
      <c r="A292">
        <v>291</v>
      </c>
      <c r="B292" t="s">
        <v>2086</v>
      </c>
      <c r="C292" t="s">
        <v>2087</v>
      </c>
      <c r="D292" t="s">
        <v>2088</v>
      </c>
      <c r="E292" t="s">
        <v>2089</v>
      </c>
      <c r="F292" t="s">
        <v>2090</v>
      </c>
      <c r="G292" t="s">
        <v>446</v>
      </c>
      <c r="H292" s="6">
        <v>185789</v>
      </c>
      <c r="I292" t="s">
        <v>2091</v>
      </c>
      <c r="J292" t="s">
        <v>2092</v>
      </c>
      <c r="K292" s="1">
        <v>44022</v>
      </c>
      <c r="AD292" t="str">
        <v>Bouvet Island (Bouvetoya)</v>
      </c>
      <c r="AE292">
        <v>44</v>
      </c>
      <c r="AF292">
        <v>7980271</v>
      </c>
    </row>
    <row r="293" spans="1:32">
      <c r="A293">
        <v>292</v>
      </c>
      <c r="B293" t="s">
        <v>2093</v>
      </c>
      <c r="C293" t="s">
        <v>2094</v>
      </c>
      <c r="D293" t="s">
        <v>1616</v>
      </c>
      <c r="E293" t="s">
        <v>2095</v>
      </c>
      <c r="F293" t="s">
        <v>2096</v>
      </c>
      <c r="G293" t="s">
        <v>1924</v>
      </c>
      <c r="H293" s="6">
        <v>156212</v>
      </c>
      <c r="I293" t="s">
        <v>2097</v>
      </c>
      <c r="J293" t="s">
        <v>2098</v>
      </c>
      <c r="K293" s="1">
        <v>44071</v>
      </c>
      <c r="AD293" t="str">
        <v>Brazil</v>
      </c>
      <c r="AE293">
        <v>48</v>
      </c>
      <c r="AF293">
        <v>6899039</v>
      </c>
    </row>
    <row r="294" spans="1:32">
      <c r="A294">
        <v>293</v>
      </c>
      <c r="B294" t="s">
        <v>2099</v>
      </c>
      <c r="C294" t="s">
        <v>2100</v>
      </c>
      <c r="D294" t="s">
        <v>2101</v>
      </c>
      <c r="E294" t="s">
        <v>2102</v>
      </c>
      <c r="F294" t="s">
        <v>2103</v>
      </c>
      <c r="G294" t="s">
        <v>839</v>
      </c>
      <c r="H294" s="6">
        <v>65580</v>
      </c>
      <c r="I294" t="s">
        <v>2104</v>
      </c>
      <c r="J294" t="s">
        <v>2105</v>
      </c>
      <c r="K294" s="1">
        <v>44485</v>
      </c>
      <c r="AD294" t="str">
        <v>British Indian Ocean Territory (Chagos Archipelago)</v>
      </c>
      <c r="AE294">
        <v>33</v>
      </c>
      <c r="AF294">
        <v>5198887</v>
      </c>
    </row>
    <row r="295" spans="1:32">
      <c r="A295">
        <v>294</v>
      </c>
      <c r="B295" t="s">
        <v>2106</v>
      </c>
      <c r="C295" t="s">
        <v>154</v>
      </c>
      <c r="D295" t="s">
        <v>2107</v>
      </c>
      <c r="E295" t="s">
        <v>2108</v>
      </c>
      <c r="F295" t="s">
        <v>2109</v>
      </c>
      <c r="G295" t="s">
        <v>23</v>
      </c>
      <c r="H295" s="6">
        <v>68319</v>
      </c>
      <c r="I295" t="s">
        <v>2110</v>
      </c>
      <c r="J295" t="s">
        <v>2111</v>
      </c>
      <c r="K295" s="1">
        <v>44513</v>
      </c>
      <c r="AD295" t="str">
        <v>British Virgin Islands</v>
      </c>
      <c r="AE295">
        <v>41</v>
      </c>
      <c r="AF295">
        <v>7034423</v>
      </c>
    </row>
    <row r="296" spans="1:32">
      <c r="A296">
        <v>295</v>
      </c>
      <c r="B296" t="s">
        <v>2112</v>
      </c>
      <c r="C296" t="s">
        <v>2113</v>
      </c>
      <c r="D296" t="s">
        <v>767</v>
      </c>
      <c r="E296" t="s">
        <v>2114</v>
      </c>
      <c r="F296" t="s">
        <v>2115</v>
      </c>
      <c r="G296" t="s">
        <v>351</v>
      </c>
      <c r="H296" s="6">
        <v>139919</v>
      </c>
      <c r="I296" t="s">
        <v>2116</v>
      </c>
      <c r="J296" t="s">
        <v>2117</v>
      </c>
      <c r="K296" s="1">
        <v>43878</v>
      </c>
      <c r="AD296" t="str">
        <v>Brunei Darussalam</v>
      </c>
      <c r="AE296">
        <v>39</v>
      </c>
      <c r="AF296">
        <v>7469323</v>
      </c>
    </row>
    <row r="297" spans="1:32">
      <c r="A297">
        <v>296</v>
      </c>
      <c r="B297" t="s">
        <v>2118</v>
      </c>
      <c r="C297" t="s">
        <v>2119</v>
      </c>
      <c r="D297" t="s">
        <v>2120</v>
      </c>
      <c r="E297" t="s">
        <v>2121</v>
      </c>
      <c r="F297" t="s">
        <v>2122</v>
      </c>
      <c r="G297" t="s">
        <v>2123</v>
      </c>
      <c r="H297" s="6">
        <v>206078</v>
      </c>
      <c r="I297">
        <f>1-969-804-4669</f>
        <v>-6441</v>
      </c>
      <c r="J297" t="s">
        <v>2124</v>
      </c>
      <c r="K297" s="1">
        <v>44574</v>
      </c>
      <c r="AD297" t="str">
        <v>Bulgaria</v>
      </c>
      <c r="AE297">
        <v>48</v>
      </c>
      <c r="AF297">
        <v>8139691</v>
      </c>
    </row>
    <row r="298" spans="1:32">
      <c r="A298">
        <v>297</v>
      </c>
      <c r="B298" t="s">
        <v>2125</v>
      </c>
      <c r="C298" t="s">
        <v>2126</v>
      </c>
      <c r="D298" t="s">
        <v>2127</v>
      </c>
      <c r="E298" t="s">
        <v>2128</v>
      </c>
      <c r="F298" t="s">
        <v>2129</v>
      </c>
      <c r="G298" t="s">
        <v>252</v>
      </c>
      <c r="H298" s="6">
        <v>54309</v>
      </c>
      <c r="I298" t="s">
        <v>2130</v>
      </c>
      <c r="J298" t="s">
        <v>2131</v>
      </c>
      <c r="K298" s="1">
        <v>44477</v>
      </c>
      <c r="AD298" t="str">
        <v>Burkina Faso</v>
      </c>
      <c r="AE298">
        <v>37</v>
      </c>
      <c r="AF298">
        <v>6058537</v>
      </c>
    </row>
    <row r="299" spans="1:32">
      <c r="A299">
        <v>298</v>
      </c>
      <c r="B299" t="s">
        <v>2132</v>
      </c>
      <c r="C299" t="s">
        <v>2133</v>
      </c>
      <c r="D299" t="s">
        <v>2134</v>
      </c>
      <c r="E299" t="s">
        <v>2135</v>
      </c>
      <c r="F299" t="s">
        <v>2136</v>
      </c>
      <c r="G299" t="s">
        <v>2137</v>
      </c>
      <c r="H299" s="6">
        <v>200574</v>
      </c>
      <c r="I299" t="s">
        <v>2138</v>
      </c>
      <c r="J299" t="s">
        <v>2139</v>
      </c>
      <c r="K299" s="1">
        <v>43991</v>
      </c>
      <c r="AD299" t="str">
        <v>Burundi</v>
      </c>
      <c r="AE299">
        <v>41</v>
      </c>
      <c r="AF299">
        <v>6244644</v>
      </c>
    </row>
    <row r="300" spans="1:32">
      <c r="A300">
        <v>299</v>
      </c>
      <c r="B300" t="s">
        <v>2140</v>
      </c>
      <c r="C300" t="s">
        <v>731</v>
      </c>
      <c r="D300" t="s">
        <v>2141</v>
      </c>
      <c r="E300" t="s">
        <v>2142</v>
      </c>
      <c r="F300" t="s">
        <v>2143</v>
      </c>
      <c r="G300" t="s">
        <v>800</v>
      </c>
      <c r="H300" s="6">
        <v>73484</v>
      </c>
      <c r="I300" t="s">
        <v>2144</v>
      </c>
      <c r="J300" t="s">
        <v>2145</v>
      </c>
      <c r="K300" s="1">
        <v>44685</v>
      </c>
      <c r="AD300" t="str">
        <v>Cambodia</v>
      </c>
      <c r="AE300">
        <v>38</v>
      </c>
      <c r="AF300">
        <v>6103773</v>
      </c>
    </row>
    <row r="301" spans="1:32">
      <c r="A301">
        <v>300</v>
      </c>
      <c r="B301" t="s">
        <v>2146</v>
      </c>
      <c r="C301" t="s">
        <v>2147</v>
      </c>
      <c r="D301" t="s">
        <v>2148</v>
      </c>
      <c r="E301" t="s">
        <v>2149</v>
      </c>
      <c r="F301" t="s">
        <v>2150</v>
      </c>
      <c r="G301" t="s">
        <v>1189</v>
      </c>
      <c r="H301" s="6">
        <v>44305</v>
      </c>
      <c r="I301" t="s">
        <v>2151</v>
      </c>
      <c r="J301" t="s">
        <v>2152</v>
      </c>
      <c r="K301" s="1">
        <v>44322</v>
      </c>
      <c r="AD301" t="str">
        <v>Cameroon</v>
      </c>
      <c r="AE301">
        <v>36</v>
      </c>
      <c r="AF301">
        <v>6397340</v>
      </c>
    </row>
    <row r="302" spans="1:32">
      <c r="A302">
        <v>301</v>
      </c>
      <c r="B302" t="s">
        <v>2153</v>
      </c>
      <c r="C302" t="s">
        <v>2154</v>
      </c>
      <c r="D302" t="s">
        <v>2155</v>
      </c>
      <c r="E302" t="s">
        <v>2156</v>
      </c>
      <c r="F302" t="s">
        <v>2157</v>
      </c>
      <c r="G302" t="s">
        <v>2158</v>
      </c>
      <c r="H302" s="6">
        <v>128524</v>
      </c>
      <c r="I302" t="s">
        <v>2159</v>
      </c>
      <c r="J302" t="s">
        <v>2160</v>
      </c>
      <c r="K302" s="1">
        <v>43909</v>
      </c>
      <c r="AD302" t="str">
        <v>Canada</v>
      </c>
      <c r="AE302">
        <v>37</v>
      </c>
      <c r="AF302">
        <v>6522334</v>
      </c>
    </row>
    <row r="303" spans="1:32">
      <c r="A303">
        <v>302</v>
      </c>
      <c r="B303" t="s">
        <v>2161</v>
      </c>
      <c r="C303" t="s">
        <v>1589</v>
      </c>
      <c r="D303" t="s">
        <v>131</v>
      </c>
      <c r="E303" t="s">
        <v>2162</v>
      </c>
      <c r="F303" t="s">
        <v>2163</v>
      </c>
      <c r="G303" t="s">
        <v>831</v>
      </c>
      <c r="H303" s="6">
        <v>152928</v>
      </c>
      <c r="I303">
        <v>8589013055</v>
      </c>
      <c r="J303" t="s">
        <v>2164</v>
      </c>
      <c r="K303" s="1">
        <v>44331</v>
      </c>
      <c r="AD303" t="str">
        <v>Cape Verde</v>
      </c>
      <c r="AE303">
        <v>48</v>
      </c>
      <c r="AF303">
        <v>7505333</v>
      </c>
    </row>
    <row r="304" spans="1:32">
      <c r="A304">
        <v>303</v>
      </c>
      <c r="B304" t="s">
        <v>2165</v>
      </c>
      <c r="C304" t="s">
        <v>2166</v>
      </c>
      <c r="D304" t="s">
        <v>513</v>
      </c>
      <c r="E304" t="s">
        <v>2167</v>
      </c>
      <c r="F304" t="s">
        <v>2168</v>
      </c>
      <c r="G304" t="s">
        <v>823</v>
      </c>
      <c r="H304" s="6">
        <v>196517</v>
      </c>
      <c r="I304" t="s">
        <v>2169</v>
      </c>
      <c r="J304" t="s">
        <v>2170</v>
      </c>
      <c r="K304" s="1">
        <v>44289</v>
      </c>
      <c r="AD304" t="str">
        <v>Cayman Islands</v>
      </c>
      <c r="AE304">
        <v>44</v>
      </c>
      <c r="AF304">
        <v>6505435</v>
      </c>
    </row>
    <row r="305" spans="1:32">
      <c r="A305">
        <v>304</v>
      </c>
      <c r="B305" t="s">
        <v>2171</v>
      </c>
      <c r="C305" t="s">
        <v>1400</v>
      </c>
      <c r="D305" t="s">
        <v>2172</v>
      </c>
      <c r="E305" t="s">
        <v>2173</v>
      </c>
      <c r="F305" t="s">
        <v>2174</v>
      </c>
      <c r="G305" t="s">
        <v>418</v>
      </c>
      <c r="H305" s="6">
        <v>110678</v>
      </c>
      <c r="I305" t="s">
        <v>2175</v>
      </c>
      <c r="J305" t="s">
        <v>2176</v>
      </c>
      <c r="K305" s="1">
        <v>44520</v>
      </c>
      <c r="AD305" t="str">
        <v>Central African Republic</v>
      </c>
      <c r="AE305">
        <v>48</v>
      </c>
      <c r="AF305">
        <v>8267413</v>
      </c>
    </row>
    <row r="306" spans="1:32">
      <c r="A306">
        <v>305</v>
      </c>
      <c r="B306" t="s">
        <v>2177</v>
      </c>
      <c r="C306" t="s">
        <v>646</v>
      </c>
      <c r="D306" t="s">
        <v>2178</v>
      </c>
      <c r="E306" t="s">
        <v>2179</v>
      </c>
      <c r="F306" t="s">
        <v>2180</v>
      </c>
      <c r="G306" t="s">
        <v>1674</v>
      </c>
      <c r="H306" s="6">
        <v>205173</v>
      </c>
      <c r="I306" t="s">
        <v>2181</v>
      </c>
      <c r="J306" t="s">
        <v>2182</v>
      </c>
      <c r="K306" s="1">
        <v>44172</v>
      </c>
      <c r="AD306" t="str">
        <v>Chad</v>
      </c>
      <c r="AE306">
        <v>43</v>
      </c>
      <c r="AF306">
        <v>6246300</v>
      </c>
    </row>
    <row r="307" spans="1:32">
      <c r="A307">
        <v>306</v>
      </c>
      <c r="B307" t="s">
        <v>2183</v>
      </c>
      <c r="C307" t="s">
        <v>2184</v>
      </c>
      <c r="D307" t="s">
        <v>2185</v>
      </c>
      <c r="E307" t="s">
        <v>2186</v>
      </c>
      <c r="F307" t="s">
        <v>2187</v>
      </c>
      <c r="G307" t="s">
        <v>1230</v>
      </c>
      <c r="H307" s="6">
        <v>167859</v>
      </c>
      <c r="I307" t="s">
        <v>2188</v>
      </c>
      <c r="J307" t="s">
        <v>2189</v>
      </c>
      <c r="K307" s="1">
        <v>44105</v>
      </c>
      <c r="AD307" t="str">
        <v>Chile</v>
      </c>
      <c r="AE307">
        <v>40</v>
      </c>
      <c r="AF307">
        <v>5898531</v>
      </c>
    </row>
    <row r="308" spans="1:32">
      <c r="A308">
        <v>307</v>
      </c>
      <c r="B308" t="s">
        <v>2190</v>
      </c>
      <c r="C308" t="s">
        <v>2191</v>
      </c>
      <c r="D308" t="s">
        <v>2192</v>
      </c>
      <c r="E308" t="s">
        <v>2193</v>
      </c>
      <c r="F308" t="s">
        <v>2194</v>
      </c>
      <c r="G308" t="s">
        <v>2195</v>
      </c>
      <c r="H308" s="6">
        <v>126351</v>
      </c>
      <c r="I308" t="s">
        <v>2196</v>
      </c>
      <c r="J308" t="s">
        <v>2197</v>
      </c>
      <c r="K308" s="1">
        <v>43987</v>
      </c>
      <c r="AD308" t="str">
        <v>China</v>
      </c>
      <c r="AE308">
        <v>30</v>
      </c>
      <c r="AF308">
        <v>5529280</v>
      </c>
    </row>
    <row r="309" spans="1:32">
      <c r="A309">
        <v>308</v>
      </c>
      <c r="B309" t="s">
        <v>2198</v>
      </c>
      <c r="C309" t="s">
        <v>2199</v>
      </c>
      <c r="D309" t="s">
        <v>2200</v>
      </c>
      <c r="E309" t="s">
        <v>2201</v>
      </c>
      <c r="F309" t="s">
        <v>2202</v>
      </c>
      <c r="G309" t="s">
        <v>1481</v>
      </c>
      <c r="H309" s="6">
        <v>228415</v>
      </c>
      <c r="I309" t="s">
        <v>2203</v>
      </c>
      <c r="J309" t="s">
        <v>2204</v>
      </c>
      <c r="K309" s="1">
        <v>44353</v>
      </c>
      <c r="AD309" t="str">
        <v>Christmas Island</v>
      </c>
      <c r="AE309">
        <v>43</v>
      </c>
      <c r="AF309">
        <v>6955907</v>
      </c>
    </row>
    <row r="310" spans="1:32">
      <c r="A310">
        <v>309</v>
      </c>
      <c r="B310" t="s">
        <v>2205</v>
      </c>
      <c r="C310" t="s">
        <v>2206</v>
      </c>
      <c r="D310" t="s">
        <v>287</v>
      </c>
      <c r="E310" t="s">
        <v>2207</v>
      </c>
      <c r="F310" t="s">
        <v>2208</v>
      </c>
      <c r="G310" t="s">
        <v>1605</v>
      </c>
      <c r="H310" s="6">
        <v>177788</v>
      </c>
      <c r="I310" t="s">
        <v>2209</v>
      </c>
      <c r="J310" t="s">
        <v>2210</v>
      </c>
      <c r="K310" s="1">
        <v>43863</v>
      </c>
      <c r="AD310" t="str">
        <v>Cocos (Keeling) Islands</v>
      </c>
      <c r="AE310">
        <v>29</v>
      </c>
      <c r="AF310">
        <v>4719794</v>
      </c>
    </row>
    <row r="311" spans="1:32">
      <c r="A311">
        <v>310</v>
      </c>
      <c r="B311" t="s">
        <v>2211</v>
      </c>
      <c r="C311" t="s">
        <v>2212</v>
      </c>
      <c r="D311" t="s">
        <v>2213</v>
      </c>
      <c r="E311" t="s">
        <v>2214</v>
      </c>
      <c r="F311" t="s">
        <v>2215</v>
      </c>
      <c r="G311" t="s">
        <v>861</v>
      </c>
      <c r="H311" s="6">
        <v>111908</v>
      </c>
      <c r="I311">
        <v>1861519660</v>
      </c>
      <c r="J311" t="s">
        <v>2216</v>
      </c>
      <c r="K311" s="1">
        <v>44484</v>
      </c>
      <c r="AD311" t="str">
        <v>Colombia</v>
      </c>
      <c r="AE311">
        <v>28</v>
      </c>
      <c r="AF311">
        <v>4949777</v>
      </c>
    </row>
    <row r="312" spans="1:32">
      <c r="A312">
        <v>311</v>
      </c>
      <c r="B312" t="s">
        <v>2217</v>
      </c>
      <c r="C312" t="s">
        <v>2218</v>
      </c>
      <c r="D312" t="s">
        <v>2219</v>
      </c>
      <c r="E312" t="s">
        <v>2220</v>
      </c>
      <c r="F312" t="s">
        <v>2221</v>
      </c>
      <c r="G312" t="s">
        <v>778</v>
      </c>
      <c r="H312" s="6">
        <v>60911</v>
      </c>
      <c r="I312" t="s">
        <v>2222</v>
      </c>
      <c r="J312" t="s">
        <v>2223</v>
      </c>
      <c r="K312" s="1">
        <v>44311</v>
      </c>
      <c r="AD312" t="str">
        <v>Comoros</v>
      </c>
      <c r="AE312">
        <v>46</v>
      </c>
      <c r="AF312">
        <v>8142134</v>
      </c>
    </row>
    <row r="313" spans="1:32">
      <c r="A313">
        <v>312</v>
      </c>
      <c r="B313" t="s">
        <v>2224</v>
      </c>
      <c r="C313" t="s">
        <v>2225</v>
      </c>
      <c r="D313" t="s">
        <v>2226</v>
      </c>
      <c r="E313" t="s">
        <v>2227</v>
      </c>
      <c r="F313" t="s">
        <v>2228</v>
      </c>
      <c r="G313" t="s">
        <v>597</v>
      </c>
      <c r="H313" s="6">
        <v>114512</v>
      </c>
      <c r="I313">
        <v>6382645124</v>
      </c>
      <c r="J313" t="s">
        <v>2229</v>
      </c>
      <c r="K313" s="1">
        <v>44570</v>
      </c>
      <c r="AD313" t="str">
        <v>Congo</v>
      </c>
      <c r="AE313">
        <v>81</v>
      </c>
      <c r="AF313">
        <v>12374921</v>
      </c>
    </row>
    <row r="314" spans="1:32">
      <c r="A314">
        <v>313</v>
      </c>
      <c r="B314" t="s">
        <v>2230</v>
      </c>
      <c r="C314" t="s">
        <v>422</v>
      </c>
      <c r="D314" t="s">
        <v>2231</v>
      </c>
      <c r="E314" t="s">
        <v>2232</v>
      </c>
      <c r="F314" t="s">
        <v>2233</v>
      </c>
      <c r="G314" t="s">
        <v>371</v>
      </c>
      <c r="H314" s="6">
        <v>285951</v>
      </c>
      <c r="I314" t="s">
        <v>2234</v>
      </c>
      <c r="J314" t="s">
        <v>2235</v>
      </c>
      <c r="K314" s="1">
        <v>44197</v>
      </c>
      <c r="AD314" t="str">
        <v>Cook Islands</v>
      </c>
      <c r="AE314">
        <v>47</v>
      </c>
      <c r="AF314">
        <v>8061468</v>
      </c>
    </row>
    <row r="315" spans="1:32">
      <c r="A315">
        <v>314</v>
      </c>
      <c r="B315" t="s">
        <v>2236</v>
      </c>
      <c r="C315" t="s">
        <v>2237</v>
      </c>
      <c r="D315" t="s">
        <v>2238</v>
      </c>
      <c r="E315" t="s">
        <v>2239</v>
      </c>
      <c r="F315" t="s">
        <v>2240</v>
      </c>
      <c r="G315" t="s">
        <v>23</v>
      </c>
      <c r="H315" s="6">
        <v>162435</v>
      </c>
      <c r="I315" t="s">
        <v>2241</v>
      </c>
      <c r="J315" t="s">
        <v>2242</v>
      </c>
      <c r="K315" s="1">
        <v>44515</v>
      </c>
      <c r="AD315" t="str">
        <v>Costa Rica</v>
      </c>
      <c r="AE315">
        <v>40</v>
      </c>
      <c r="AF315">
        <v>6395173</v>
      </c>
    </row>
    <row r="316" spans="1:32">
      <c r="A316">
        <v>315</v>
      </c>
      <c r="B316" t="s">
        <v>2243</v>
      </c>
      <c r="C316" t="s">
        <v>722</v>
      </c>
      <c r="D316" t="s">
        <v>423</v>
      </c>
      <c r="E316" t="s">
        <v>2244</v>
      </c>
      <c r="F316" t="s">
        <v>2245</v>
      </c>
      <c r="G316" t="s">
        <v>792</v>
      </c>
      <c r="H316" s="6">
        <v>200153</v>
      </c>
      <c r="I316" t="s">
        <v>2246</v>
      </c>
      <c r="J316" t="s">
        <v>2247</v>
      </c>
      <c r="K316" s="1">
        <v>43969</v>
      </c>
      <c r="AD316" t="str">
        <v>Cote d'Ivoire</v>
      </c>
      <c r="AE316">
        <v>54</v>
      </c>
      <c r="AF316">
        <v>9016661</v>
      </c>
    </row>
    <row r="317" spans="1:32">
      <c r="A317">
        <v>316</v>
      </c>
      <c r="B317" t="s">
        <v>2248</v>
      </c>
      <c r="C317" t="s">
        <v>2249</v>
      </c>
      <c r="D317" t="s">
        <v>2250</v>
      </c>
      <c r="E317" t="s">
        <v>2251</v>
      </c>
      <c r="F317" t="s">
        <v>2252</v>
      </c>
      <c r="G317" t="s">
        <v>756</v>
      </c>
      <c r="H317" s="6">
        <v>43050</v>
      </c>
      <c r="I317">
        <v>8236429869</v>
      </c>
      <c r="J317" t="s">
        <v>2253</v>
      </c>
      <c r="K317" s="1">
        <v>44066</v>
      </c>
      <c r="AD317" t="str">
        <v>Croatia</v>
      </c>
      <c r="AE317">
        <v>40</v>
      </c>
      <c r="AF317">
        <v>5790654</v>
      </c>
    </row>
    <row r="318" spans="1:32">
      <c r="A318">
        <v>317</v>
      </c>
      <c r="B318" t="s">
        <v>2254</v>
      </c>
      <c r="C318" t="s">
        <v>2255</v>
      </c>
      <c r="D318" t="s">
        <v>2256</v>
      </c>
      <c r="E318" t="s">
        <v>2257</v>
      </c>
      <c r="F318" t="s">
        <v>2258</v>
      </c>
      <c r="G318" t="s">
        <v>977</v>
      </c>
      <c r="H318" s="6">
        <v>111798</v>
      </c>
      <c r="I318" t="s">
        <v>2259</v>
      </c>
      <c r="J318" t="s">
        <v>2260</v>
      </c>
      <c r="K318" s="1">
        <v>44521</v>
      </c>
      <c r="AD318" t="str">
        <v>Cuba</v>
      </c>
      <c r="AE318">
        <v>48</v>
      </c>
      <c r="AF318">
        <v>8214721</v>
      </c>
    </row>
    <row r="319" spans="1:32">
      <c r="A319">
        <v>318</v>
      </c>
      <c r="B319" t="s">
        <v>2261</v>
      </c>
      <c r="C319" t="s">
        <v>2262</v>
      </c>
      <c r="D319" t="s">
        <v>2263</v>
      </c>
      <c r="E319" t="s">
        <v>2264</v>
      </c>
      <c r="F319" t="s">
        <v>2265</v>
      </c>
      <c r="G319" t="s">
        <v>553</v>
      </c>
      <c r="H319" s="6">
        <v>178137</v>
      </c>
      <c r="I319" t="s">
        <v>2266</v>
      </c>
      <c r="J319" t="s">
        <v>2267</v>
      </c>
      <c r="K319" s="1">
        <v>44267</v>
      </c>
      <c r="AD319" t="str">
        <v>Cyprus</v>
      </c>
      <c r="AE319">
        <v>36</v>
      </c>
      <c r="AF319">
        <v>6016205</v>
      </c>
    </row>
    <row r="320" spans="1:32">
      <c r="A320">
        <v>319</v>
      </c>
      <c r="B320" t="s">
        <v>2268</v>
      </c>
      <c r="C320" t="s">
        <v>2269</v>
      </c>
      <c r="D320" t="s">
        <v>1155</v>
      </c>
      <c r="E320" t="s">
        <v>2270</v>
      </c>
      <c r="F320" t="s">
        <v>2271</v>
      </c>
      <c r="G320" t="s">
        <v>2272</v>
      </c>
      <c r="H320" s="6">
        <v>215800</v>
      </c>
      <c r="I320" t="s">
        <v>2273</v>
      </c>
      <c r="J320" t="s">
        <v>2274</v>
      </c>
      <c r="K320" s="1">
        <v>44249</v>
      </c>
      <c r="AD320" t="str">
        <v>Czech Republic</v>
      </c>
      <c r="AE320">
        <v>28</v>
      </c>
      <c r="AF320">
        <v>5061568</v>
      </c>
    </row>
    <row r="321" spans="1:32">
      <c r="A321">
        <v>320</v>
      </c>
      <c r="B321" t="s">
        <v>2275</v>
      </c>
      <c r="C321" t="s">
        <v>2276</v>
      </c>
      <c r="D321" t="s">
        <v>2277</v>
      </c>
      <c r="E321" t="s">
        <v>2278</v>
      </c>
      <c r="F321" t="s">
        <v>2279</v>
      </c>
      <c r="G321" t="s">
        <v>1152</v>
      </c>
      <c r="H321" s="6">
        <v>239665</v>
      </c>
      <c r="I321" t="s">
        <v>2280</v>
      </c>
      <c r="J321" t="s">
        <v>2281</v>
      </c>
      <c r="K321" s="1">
        <v>44697</v>
      </c>
      <c r="AD321" t="str">
        <v>Denmark</v>
      </c>
      <c r="AE321">
        <v>46</v>
      </c>
      <c r="AF321">
        <v>7615647</v>
      </c>
    </row>
    <row r="322" spans="1:32">
      <c r="A322">
        <v>321</v>
      </c>
      <c r="B322" t="s">
        <v>2282</v>
      </c>
      <c r="C322" t="s">
        <v>1589</v>
      </c>
      <c r="D322" t="s">
        <v>2283</v>
      </c>
      <c r="E322" t="s">
        <v>2284</v>
      </c>
      <c r="F322" t="s">
        <v>2285</v>
      </c>
      <c r="G322" t="s">
        <v>351</v>
      </c>
      <c r="H322" s="6">
        <v>266477</v>
      </c>
      <c r="I322" t="s">
        <v>2286</v>
      </c>
      <c r="J322" t="s">
        <v>2287</v>
      </c>
      <c r="K322" s="1">
        <v>44363</v>
      </c>
      <c r="AD322" t="str">
        <v>Djibouti</v>
      </c>
      <c r="AE322">
        <v>36</v>
      </c>
      <c r="AF322">
        <v>5166834</v>
      </c>
    </row>
    <row r="323" spans="1:32">
      <c r="A323">
        <v>322</v>
      </c>
      <c r="B323" t="s">
        <v>2288</v>
      </c>
      <c r="C323" t="s">
        <v>715</v>
      </c>
      <c r="D323" t="s">
        <v>753</v>
      </c>
      <c r="E323" t="s">
        <v>2289</v>
      </c>
      <c r="F323" t="s">
        <v>2290</v>
      </c>
      <c r="G323" t="s">
        <v>213</v>
      </c>
      <c r="H323" s="6">
        <v>280135</v>
      </c>
      <c r="I323" t="s">
        <v>2291</v>
      </c>
      <c r="J323" t="s">
        <v>2292</v>
      </c>
      <c r="K323" s="1">
        <v>43891</v>
      </c>
      <c r="AD323" t="str">
        <v>Dominica</v>
      </c>
      <c r="AE323">
        <v>33</v>
      </c>
      <c r="AF323">
        <v>5922146</v>
      </c>
    </row>
    <row r="324" spans="1:32">
      <c r="A324">
        <v>323</v>
      </c>
      <c r="B324" t="s">
        <v>2293</v>
      </c>
      <c r="C324" t="s">
        <v>936</v>
      </c>
      <c r="D324" t="s">
        <v>2294</v>
      </c>
      <c r="E324" t="s">
        <v>2295</v>
      </c>
      <c r="F324" t="s">
        <v>2296</v>
      </c>
      <c r="G324" t="s">
        <v>2297</v>
      </c>
      <c r="H324" s="6">
        <v>81258</v>
      </c>
      <c r="I324" t="s">
        <v>2298</v>
      </c>
      <c r="J324" t="s">
        <v>2299</v>
      </c>
      <c r="K324" s="1">
        <v>43899</v>
      </c>
      <c r="AD324" t="str">
        <v>Dominican Republic</v>
      </c>
      <c r="AE324">
        <v>41</v>
      </c>
      <c r="AF324">
        <v>6804220</v>
      </c>
    </row>
    <row r="325" spans="1:32">
      <c r="A325">
        <v>324</v>
      </c>
      <c r="B325" t="s">
        <v>2300</v>
      </c>
      <c r="C325" t="s">
        <v>2301</v>
      </c>
      <c r="D325" t="s">
        <v>1862</v>
      </c>
      <c r="E325" t="s">
        <v>2302</v>
      </c>
      <c r="F325" t="s">
        <v>2303</v>
      </c>
      <c r="G325" t="s">
        <v>158</v>
      </c>
      <c r="H325" s="6">
        <v>224793</v>
      </c>
      <c r="I325" t="s">
        <v>2304</v>
      </c>
      <c r="J325" t="s">
        <v>2305</v>
      </c>
      <c r="K325" s="1">
        <v>44668</v>
      </c>
      <c r="AD325" t="str">
        <v>Ecuador</v>
      </c>
      <c r="AE325">
        <v>43</v>
      </c>
      <c r="AF325">
        <v>6724338</v>
      </c>
    </row>
    <row r="326" spans="1:32">
      <c r="A326">
        <v>325</v>
      </c>
      <c r="B326" t="s">
        <v>2306</v>
      </c>
      <c r="C326" t="s">
        <v>2307</v>
      </c>
      <c r="D326" t="s">
        <v>543</v>
      </c>
      <c r="E326" t="s">
        <v>2308</v>
      </c>
      <c r="F326" t="s">
        <v>2309</v>
      </c>
      <c r="G326" t="s">
        <v>1944</v>
      </c>
      <c r="H326" s="6">
        <v>107945</v>
      </c>
      <c r="I326" t="s">
        <v>2310</v>
      </c>
      <c r="J326" t="s">
        <v>2311</v>
      </c>
      <c r="K326" s="1">
        <v>43983</v>
      </c>
      <c r="AD326" t="str">
        <v>Egypt</v>
      </c>
      <c r="AE326">
        <v>43</v>
      </c>
      <c r="AF326">
        <v>7052235</v>
      </c>
    </row>
    <row r="327" spans="1:32">
      <c r="A327">
        <v>326</v>
      </c>
      <c r="B327" t="s">
        <v>2312</v>
      </c>
      <c r="C327" t="s">
        <v>2313</v>
      </c>
      <c r="D327" t="s">
        <v>2314</v>
      </c>
      <c r="E327" t="s">
        <v>2315</v>
      </c>
      <c r="F327" t="s">
        <v>2316</v>
      </c>
      <c r="G327" t="s">
        <v>2317</v>
      </c>
      <c r="H327" s="6">
        <v>124359</v>
      </c>
      <c r="I327" t="s">
        <v>2318</v>
      </c>
      <c r="J327" t="s">
        <v>2319</v>
      </c>
      <c r="K327" s="1">
        <v>44037</v>
      </c>
      <c r="AD327" t="str">
        <v>El Salvador</v>
      </c>
      <c r="AE327">
        <v>34</v>
      </c>
      <c r="AF327">
        <v>5385199</v>
      </c>
    </row>
    <row r="328" spans="1:32">
      <c r="A328">
        <v>327</v>
      </c>
      <c r="B328" t="s">
        <v>2320</v>
      </c>
      <c r="C328" t="s">
        <v>2321</v>
      </c>
      <c r="D328" t="s">
        <v>2322</v>
      </c>
      <c r="E328" t="s">
        <v>2323</v>
      </c>
      <c r="F328" t="s">
        <v>2324</v>
      </c>
      <c r="G328" t="s">
        <v>1424</v>
      </c>
      <c r="H328" s="6">
        <v>116960</v>
      </c>
      <c r="I328" t="s">
        <v>2325</v>
      </c>
      <c r="J328" t="s">
        <v>2326</v>
      </c>
      <c r="K328" s="1">
        <v>44049</v>
      </c>
      <c r="AD328" t="str">
        <v>Equatorial Guinea</v>
      </c>
      <c r="AE328">
        <v>42</v>
      </c>
      <c r="AF328">
        <v>6077126</v>
      </c>
    </row>
    <row r="329" spans="1:32">
      <c r="A329">
        <v>328</v>
      </c>
      <c r="B329" t="s">
        <v>2327</v>
      </c>
      <c r="C329" t="s">
        <v>2328</v>
      </c>
      <c r="D329" t="s">
        <v>171</v>
      </c>
      <c r="E329" t="s">
        <v>2329</v>
      </c>
      <c r="F329" t="s">
        <v>2330</v>
      </c>
      <c r="G329" t="s">
        <v>1522</v>
      </c>
      <c r="H329" s="6">
        <v>211740</v>
      </c>
      <c r="I329" t="s">
        <v>2331</v>
      </c>
      <c r="J329" t="s">
        <v>2332</v>
      </c>
      <c r="K329" s="1">
        <v>44064</v>
      </c>
      <c r="AD329" t="str">
        <v>Eritrea</v>
      </c>
      <c r="AE329">
        <v>30</v>
      </c>
      <c r="AF329">
        <v>4377219</v>
      </c>
    </row>
    <row r="330" spans="1:32">
      <c r="A330">
        <v>329</v>
      </c>
      <c r="B330" t="s">
        <v>2333</v>
      </c>
      <c r="C330" t="s">
        <v>692</v>
      </c>
      <c r="D330" t="s">
        <v>2334</v>
      </c>
      <c r="E330" t="s">
        <v>2335</v>
      </c>
      <c r="F330" t="s">
        <v>2336</v>
      </c>
      <c r="G330" t="s">
        <v>800</v>
      </c>
      <c r="H330" s="6">
        <v>270560</v>
      </c>
      <c r="I330" t="s">
        <v>2337</v>
      </c>
      <c r="J330" t="s">
        <v>2338</v>
      </c>
      <c r="K330" s="1">
        <v>44211</v>
      </c>
      <c r="AD330" t="str">
        <v>Estonia</v>
      </c>
      <c r="AE330">
        <v>42</v>
      </c>
      <c r="AF330">
        <v>7053206</v>
      </c>
    </row>
    <row r="331" spans="1:32">
      <c r="A331">
        <v>330</v>
      </c>
      <c r="B331" t="s">
        <v>2339</v>
      </c>
      <c r="C331" t="s">
        <v>278</v>
      </c>
      <c r="D331" t="s">
        <v>2340</v>
      </c>
      <c r="E331" t="s">
        <v>2341</v>
      </c>
      <c r="F331" t="s">
        <v>2342</v>
      </c>
      <c r="G331" t="s">
        <v>2343</v>
      </c>
      <c r="H331" s="6">
        <v>140925</v>
      </c>
      <c r="I331" t="s">
        <v>2344</v>
      </c>
      <c r="J331" t="s">
        <v>2345</v>
      </c>
      <c r="K331" s="1">
        <v>44340</v>
      </c>
      <c r="AD331" t="str">
        <v>Ethiopia</v>
      </c>
      <c r="AE331">
        <v>47</v>
      </c>
      <c r="AF331">
        <v>7715341</v>
      </c>
    </row>
    <row r="332" spans="1:32">
      <c r="A332">
        <v>331</v>
      </c>
      <c r="B332" t="s">
        <v>2346</v>
      </c>
      <c r="C332" t="s">
        <v>2347</v>
      </c>
      <c r="D332" t="s">
        <v>2348</v>
      </c>
      <c r="E332" t="s">
        <v>2349</v>
      </c>
      <c r="F332" t="s">
        <v>2350</v>
      </c>
      <c r="G332" t="s">
        <v>2351</v>
      </c>
      <c r="H332" s="6">
        <v>263419</v>
      </c>
      <c r="I332" t="s">
        <v>2352</v>
      </c>
      <c r="J332" t="s">
        <v>2353</v>
      </c>
      <c r="K332" s="1">
        <v>44047</v>
      </c>
      <c r="AD332" t="str">
        <v>Falkland Islands (Malvinas)</v>
      </c>
      <c r="AE332">
        <v>48</v>
      </c>
      <c r="AF332">
        <v>7190906</v>
      </c>
    </row>
    <row r="333" spans="1:32">
      <c r="A333">
        <v>332</v>
      </c>
      <c r="B333" t="s">
        <v>2354</v>
      </c>
      <c r="C333" t="s">
        <v>1356</v>
      </c>
      <c r="D333" t="s">
        <v>2355</v>
      </c>
      <c r="E333" t="s">
        <v>2356</v>
      </c>
      <c r="F333" t="s">
        <v>2357</v>
      </c>
      <c r="G333" t="s">
        <v>612</v>
      </c>
      <c r="H333" s="6">
        <v>87461</v>
      </c>
      <c r="I333">
        <f>1-251-376-4175</f>
        <v>-4801</v>
      </c>
      <c r="J333" t="s">
        <v>2358</v>
      </c>
      <c r="K333" s="1">
        <v>44443</v>
      </c>
      <c r="AD333" t="str">
        <v>Faroe Islands</v>
      </c>
      <c r="AE333">
        <v>45</v>
      </c>
      <c r="AF333">
        <v>7331266</v>
      </c>
    </row>
    <row r="334" spans="1:32">
      <c r="A334">
        <v>333</v>
      </c>
      <c r="B334" t="s">
        <v>2359</v>
      </c>
      <c r="C334" t="s">
        <v>2360</v>
      </c>
      <c r="D334" t="s">
        <v>2361</v>
      </c>
      <c r="E334" t="s">
        <v>2362</v>
      </c>
      <c r="F334" t="s">
        <v>2363</v>
      </c>
      <c r="G334" t="s">
        <v>2364</v>
      </c>
      <c r="H334" s="6">
        <v>227625</v>
      </c>
      <c r="I334" t="s">
        <v>2365</v>
      </c>
      <c r="J334" t="s">
        <v>2366</v>
      </c>
      <c r="K334" s="1">
        <v>44558</v>
      </c>
      <c r="AD334" t="str">
        <v>Fiji</v>
      </c>
      <c r="AE334">
        <v>53</v>
      </c>
      <c r="AF334">
        <v>8635572</v>
      </c>
    </row>
    <row r="335" spans="1:32">
      <c r="A335">
        <v>334</v>
      </c>
      <c r="B335" t="s">
        <v>2367</v>
      </c>
      <c r="C335" t="s">
        <v>2059</v>
      </c>
      <c r="D335" t="s">
        <v>2368</v>
      </c>
      <c r="E335" t="s">
        <v>2369</v>
      </c>
      <c r="F335" t="s">
        <v>2370</v>
      </c>
      <c r="G335" t="s">
        <v>2070</v>
      </c>
      <c r="H335" s="6">
        <v>235747</v>
      </c>
      <c r="I335" t="s">
        <v>2371</v>
      </c>
      <c r="J335" t="s">
        <v>2372</v>
      </c>
      <c r="K335" s="1">
        <v>44657</v>
      </c>
      <c r="AD335" t="str">
        <v>Finland</v>
      </c>
      <c r="AE335">
        <v>41</v>
      </c>
      <c r="AF335">
        <v>6738009</v>
      </c>
    </row>
    <row r="336" spans="1:32">
      <c r="A336">
        <v>335</v>
      </c>
      <c r="B336" t="s">
        <v>2373</v>
      </c>
      <c r="C336" t="s">
        <v>2374</v>
      </c>
      <c r="D336" t="s">
        <v>2375</v>
      </c>
      <c r="E336" t="s">
        <v>2376</v>
      </c>
      <c r="F336" t="s">
        <v>2377</v>
      </c>
      <c r="G336" t="s">
        <v>2378</v>
      </c>
      <c r="H336" s="6">
        <v>200268</v>
      </c>
      <c r="I336" t="s">
        <v>2379</v>
      </c>
      <c r="J336" t="s">
        <v>2380</v>
      </c>
      <c r="K336" s="1">
        <v>43854</v>
      </c>
      <c r="AD336" t="str">
        <v>France</v>
      </c>
      <c r="AE336">
        <v>43</v>
      </c>
      <c r="AF336">
        <v>6926622</v>
      </c>
    </row>
    <row r="337" spans="1:32">
      <c r="A337">
        <v>336</v>
      </c>
      <c r="B337" t="s">
        <v>2381</v>
      </c>
      <c r="C337" t="s">
        <v>1953</v>
      </c>
      <c r="D337" t="s">
        <v>2382</v>
      </c>
      <c r="E337" t="s">
        <v>2383</v>
      </c>
      <c r="F337" t="s">
        <v>2384</v>
      </c>
      <c r="G337" t="s">
        <v>961</v>
      </c>
      <c r="H337" s="6">
        <v>156610</v>
      </c>
      <c r="I337" t="s">
        <v>2385</v>
      </c>
      <c r="J337" t="s">
        <v>2386</v>
      </c>
      <c r="K337" s="1">
        <v>43942</v>
      </c>
      <c r="AD337" t="str">
        <v>French Guiana</v>
      </c>
      <c r="AE337">
        <v>48</v>
      </c>
      <c r="AF337">
        <v>7644484</v>
      </c>
    </row>
    <row r="338" spans="1:32">
      <c r="A338">
        <v>337</v>
      </c>
      <c r="B338" t="s">
        <v>2387</v>
      </c>
      <c r="C338" t="s">
        <v>2388</v>
      </c>
      <c r="D338" t="s">
        <v>2389</v>
      </c>
      <c r="E338" t="s">
        <v>2390</v>
      </c>
      <c r="F338" t="s">
        <v>2391</v>
      </c>
      <c r="G338" t="s">
        <v>2392</v>
      </c>
      <c r="H338" s="6">
        <v>114015</v>
      </c>
      <c r="I338" t="s">
        <v>2393</v>
      </c>
      <c r="J338" t="s">
        <v>2394</v>
      </c>
      <c r="K338" s="1">
        <v>44368</v>
      </c>
      <c r="AD338" t="str">
        <v>French Polynesia</v>
      </c>
      <c r="AE338">
        <v>33</v>
      </c>
      <c r="AF338">
        <v>5834118</v>
      </c>
    </row>
    <row r="339" spans="1:32">
      <c r="A339">
        <v>338</v>
      </c>
      <c r="B339" t="s">
        <v>2395</v>
      </c>
      <c r="C339" t="s">
        <v>2396</v>
      </c>
      <c r="D339" t="s">
        <v>2397</v>
      </c>
      <c r="E339" t="s">
        <v>2398</v>
      </c>
      <c r="F339" t="s">
        <v>2399</v>
      </c>
      <c r="G339" t="s">
        <v>1330</v>
      </c>
      <c r="H339" s="6">
        <v>209946</v>
      </c>
      <c r="I339" t="s">
        <v>2400</v>
      </c>
      <c r="J339" t="s">
        <v>2401</v>
      </c>
      <c r="K339" s="1">
        <v>44201</v>
      </c>
      <c r="AD339" t="str">
        <v>French Southern Territories</v>
      </c>
      <c r="AE339">
        <v>42</v>
      </c>
      <c r="AF339">
        <v>7254068</v>
      </c>
    </row>
    <row r="340" spans="1:32">
      <c r="A340">
        <v>339</v>
      </c>
      <c r="B340" t="s">
        <v>2402</v>
      </c>
      <c r="C340" t="s">
        <v>1628</v>
      </c>
      <c r="D340" t="s">
        <v>2403</v>
      </c>
      <c r="E340" t="s">
        <v>2404</v>
      </c>
      <c r="F340" t="s">
        <v>2405</v>
      </c>
      <c r="G340" t="s">
        <v>906</v>
      </c>
      <c r="H340" s="6">
        <v>61545</v>
      </c>
      <c r="I340" t="s">
        <v>2406</v>
      </c>
      <c r="J340" t="s">
        <v>2407</v>
      </c>
      <c r="K340" s="1">
        <v>43962</v>
      </c>
      <c r="AD340" t="str">
        <v>Gabon</v>
      </c>
      <c r="AE340">
        <v>35</v>
      </c>
      <c r="AF340">
        <v>5525100</v>
      </c>
    </row>
    <row r="341" spans="1:32">
      <c r="A341">
        <v>340</v>
      </c>
      <c r="B341" t="s">
        <v>2408</v>
      </c>
      <c r="C341" t="s">
        <v>2409</v>
      </c>
      <c r="D341" t="s">
        <v>264</v>
      </c>
      <c r="E341" t="s">
        <v>2410</v>
      </c>
      <c r="F341" t="s">
        <v>2411</v>
      </c>
      <c r="G341" t="s">
        <v>2137</v>
      </c>
      <c r="H341" s="6">
        <v>251412</v>
      </c>
      <c r="I341" t="s">
        <v>2412</v>
      </c>
      <c r="J341" t="s">
        <v>2413</v>
      </c>
      <c r="K341" s="1">
        <v>44012</v>
      </c>
      <c r="AD341" t="str">
        <v>Gambia</v>
      </c>
      <c r="AE341">
        <v>51</v>
      </c>
      <c r="AF341">
        <v>7846663</v>
      </c>
    </row>
    <row r="342" spans="1:32">
      <c r="A342">
        <v>341</v>
      </c>
      <c r="B342" t="s">
        <v>2414</v>
      </c>
      <c r="C342" t="s">
        <v>2415</v>
      </c>
      <c r="D342" t="s">
        <v>2416</v>
      </c>
      <c r="E342" t="s">
        <v>2417</v>
      </c>
      <c r="F342" t="s">
        <v>2418</v>
      </c>
      <c r="G342" t="s">
        <v>2419</v>
      </c>
      <c r="H342" s="6">
        <v>141063</v>
      </c>
      <c r="I342">
        <v>4775965171</v>
      </c>
      <c r="J342" t="s">
        <v>2420</v>
      </c>
      <c r="K342" s="1">
        <v>44290</v>
      </c>
      <c r="AD342" t="str">
        <v>Georgia</v>
      </c>
      <c r="AE342">
        <v>40</v>
      </c>
      <c r="AF342">
        <v>6741797</v>
      </c>
    </row>
    <row r="343" spans="1:32">
      <c r="A343">
        <v>342</v>
      </c>
      <c r="B343" t="s">
        <v>2421</v>
      </c>
      <c r="C343" t="s">
        <v>2422</v>
      </c>
      <c r="D343" t="s">
        <v>2423</v>
      </c>
      <c r="E343" t="s">
        <v>2424</v>
      </c>
      <c r="F343" t="s">
        <v>2425</v>
      </c>
      <c r="G343" t="s">
        <v>1396</v>
      </c>
      <c r="H343" s="6">
        <v>195504</v>
      </c>
      <c r="I343" t="s">
        <v>2426</v>
      </c>
      <c r="J343" t="s">
        <v>2427</v>
      </c>
      <c r="K343" s="1">
        <v>43863</v>
      </c>
      <c r="AD343" t="str">
        <v>Germany</v>
      </c>
      <c r="AE343">
        <v>31</v>
      </c>
      <c r="AF343">
        <v>5368159</v>
      </c>
    </row>
    <row r="344" spans="1:32">
      <c r="A344">
        <v>343</v>
      </c>
      <c r="B344" t="s">
        <v>2428</v>
      </c>
      <c r="C344" t="s">
        <v>2429</v>
      </c>
      <c r="D344" t="s">
        <v>2172</v>
      </c>
      <c r="E344" t="s">
        <v>2430</v>
      </c>
      <c r="F344" t="s">
        <v>2431</v>
      </c>
      <c r="G344" t="s">
        <v>839</v>
      </c>
      <c r="H344" s="6">
        <v>121860</v>
      </c>
      <c r="I344" t="s">
        <v>2432</v>
      </c>
      <c r="J344" t="s">
        <v>2433</v>
      </c>
      <c r="K344" s="1">
        <v>44602</v>
      </c>
      <c r="AD344" t="str">
        <v>Ghana</v>
      </c>
      <c r="AE344">
        <v>38</v>
      </c>
      <c r="AF344">
        <v>5818535</v>
      </c>
    </row>
    <row r="345" spans="1:32">
      <c r="A345">
        <v>344</v>
      </c>
      <c r="B345" t="s">
        <v>2434</v>
      </c>
      <c r="C345" t="s">
        <v>701</v>
      </c>
      <c r="D345" t="s">
        <v>2435</v>
      </c>
      <c r="E345" t="s">
        <v>2436</v>
      </c>
      <c r="F345" t="s">
        <v>2437</v>
      </c>
      <c r="G345" t="s">
        <v>282</v>
      </c>
      <c r="H345" s="6">
        <v>232672</v>
      </c>
      <c r="I345" t="s">
        <v>2438</v>
      </c>
      <c r="J345" t="s">
        <v>2439</v>
      </c>
      <c r="K345" s="1">
        <v>44191</v>
      </c>
      <c r="AD345" t="str">
        <v>Gibraltar</v>
      </c>
      <c r="AE345">
        <v>34</v>
      </c>
      <c r="AF345">
        <v>5543208</v>
      </c>
    </row>
    <row r="346" spans="1:32">
      <c r="A346">
        <v>345</v>
      </c>
      <c r="B346" t="s">
        <v>2440</v>
      </c>
      <c r="C346" t="s">
        <v>1009</v>
      </c>
      <c r="D346" t="s">
        <v>326</v>
      </c>
      <c r="E346" t="s">
        <v>2441</v>
      </c>
      <c r="F346" t="s">
        <v>2442</v>
      </c>
      <c r="G346" t="s">
        <v>778</v>
      </c>
      <c r="H346" s="6">
        <v>226269</v>
      </c>
      <c r="I346" t="s">
        <v>2443</v>
      </c>
      <c r="J346" t="s">
        <v>2444</v>
      </c>
      <c r="K346" s="1">
        <v>44327</v>
      </c>
      <c r="AD346" t="str">
        <v>Greece</v>
      </c>
      <c r="AE346">
        <v>36</v>
      </c>
      <c r="AF346">
        <v>6217123</v>
      </c>
    </row>
    <row r="347" spans="1:32">
      <c r="A347">
        <v>346</v>
      </c>
      <c r="B347" t="s">
        <v>2445</v>
      </c>
      <c r="C347" t="s">
        <v>2446</v>
      </c>
      <c r="D347" t="s">
        <v>1058</v>
      </c>
      <c r="E347" t="s">
        <v>2447</v>
      </c>
      <c r="F347" t="s">
        <v>2448</v>
      </c>
      <c r="G347" t="s">
        <v>89</v>
      </c>
      <c r="H347" s="6">
        <v>138614</v>
      </c>
      <c r="I347" t="s">
        <v>2449</v>
      </c>
      <c r="J347" t="s">
        <v>2450</v>
      </c>
      <c r="K347" s="1">
        <v>44651</v>
      </c>
      <c r="AD347" t="str">
        <v>Greenland</v>
      </c>
      <c r="AE347">
        <v>41</v>
      </c>
      <c r="AF347">
        <v>6467375</v>
      </c>
    </row>
    <row r="348" spans="1:32">
      <c r="A348">
        <v>347</v>
      </c>
      <c r="B348" t="s">
        <v>2451</v>
      </c>
      <c r="C348" t="s">
        <v>1205</v>
      </c>
      <c r="D348" t="s">
        <v>2452</v>
      </c>
      <c r="E348" t="s">
        <v>2453</v>
      </c>
      <c r="F348" t="s">
        <v>1296</v>
      </c>
      <c r="G348" t="s">
        <v>2392</v>
      </c>
      <c r="H348" s="6">
        <v>59847</v>
      </c>
      <c r="I348" t="s">
        <v>2454</v>
      </c>
      <c r="J348" t="s">
        <v>2455</v>
      </c>
      <c r="K348" s="1">
        <v>43896</v>
      </c>
      <c r="AD348" t="str">
        <v>Grenada</v>
      </c>
      <c r="AE348">
        <v>43</v>
      </c>
      <c r="AF348">
        <v>6798456</v>
      </c>
    </row>
    <row r="349" spans="1:32">
      <c r="A349">
        <v>348</v>
      </c>
      <c r="B349" t="s">
        <v>2456</v>
      </c>
      <c r="C349" t="s">
        <v>2457</v>
      </c>
      <c r="D349" t="s">
        <v>895</v>
      </c>
      <c r="E349" t="s">
        <v>2458</v>
      </c>
      <c r="F349" t="s">
        <v>2459</v>
      </c>
      <c r="G349" t="s">
        <v>1075</v>
      </c>
      <c r="H349" s="6">
        <v>99708</v>
      </c>
      <c r="I349" t="s">
        <v>2460</v>
      </c>
      <c r="J349" t="s">
        <v>2461</v>
      </c>
      <c r="K349" s="1">
        <v>44680</v>
      </c>
      <c r="Q349" t="s">
        <v>2462</v>
      </c>
      <c r="AD349" t="str">
        <v>Guadeloupe</v>
      </c>
      <c r="AE349">
        <v>43</v>
      </c>
      <c r="AF349">
        <v>7049107</v>
      </c>
    </row>
    <row r="350" spans="1:32">
      <c r="A350">
        <v>349</v>
      </c>
      <c r="B350" t="s">
        <v>2463</v>
      </c>
      <c r="C350" t="s">
        <v>39</v>
      </c>
      <c r="D350" t="s">
        <v>1878</v>
      </c>
      <c r="E350" t="s">
        <v>2464</v>
      </c>
      <c r="F350" t="s">
        <v>2465</v>
      </c>
      <c r="G350" t="s">
        <v>620</v>
      </c>
      <c r="H350" s="6">
        <v>230162</v>
      </c>
      <c r="I350" t="s">
        <v>2466</v>
      </c>
      <c r="J350" t="s">
        <v>2467</v>
      </c>
      <c r="K350" s="1">
        <v>44175</v>
      </c>
      <c r="AD350" t="str">
        <v>Guam</v>
      </c>
      <c r="AE350">
        <v>38</v>
      </c>
      <c r="AF350">
        <v>6145862</v>
      </c>
    </row>
    <row r="351" spans="1:32">
      <c r="A351">
        <v>350</v>
      </c>
      <c r="B351" t="s">
        <v>2468</v>
      </c>
      <c r="C351" t="s">
        <v>774</v>
      </c>
      <c r="D351" t="s">
        <v>2469</v>
      </c>
      <c r="E351" t="s">
        <v>2470</v>
      </c>
      <c r="F351" t="s">
        <v>2471</v>
      </c>
      <c r="G351" t="s">
        <v>2008</v>
      </c>
      <c r="H351" s="6">
        <v>104415</v>
      </c>
      <c r="I351" t="s">
        <v>2472</v>
      </c>
      <c r="J351" t="s">
        <v>2473</v>
      </c>
      <c r="K351" s="1">
        <v>44332</v>
      </c>
      <c r="AD351" t="str">
        <v>Guatemala</v>
      </c>
      <c r="AE351">
        <v>43</v>
      </c>
      <c r="AF351">
        <v>7619501</v>
      </c>
    </row>
    <row r="352" spans="1:32">
      <c r="A352">
        <v>351</v>
      </c>
      <c r="B352" t="s">
        <v>2474</v>
      </c>
      <c r="C352" t="s">
        <v>2475</v>
      </c>
      <c r="D352" t="s">
        <v>147</v>
      </c>
      <c r="E352" t="s">
        <v>2476</v>
      </c>
      <c r="F352" t="s">
        <v>2477</v>
      </c>
      <c r="G352" t="s">
        <v>260</v>
      </c>
      <c r="H352" s="6">
        <v>146981</v>
      </c>
      <c r="I352">
        <f>1-55-389-4528</f>
        <v>-4971</v>
      </c>
      <c r="J352" t="s">
        <v>2478</v>
      </c>
      <c r="K352" s="1">
        <v>44346</v>
      </c>
      <c r="AD352" t="str">
        <v>Guernsey</v>
      </c>
      <c r="AE352">
        <v>39</v>
      </c>
      <c r="AF352">
        <v>6796888</v>
      </c>
    </row>
    <row r="353" spans="1:32">
      <c r="A353">
        <v>352</v>
      </c>
      <c r="B353" t="s">
        <v>2479</v>
      </c>
      <c r="C353" t="s">
        <v>2480</v>
      </c>
      <c r="D353" t="s">
        <v>2481</v>
      </c>
      <c r="E353" t="s">
        <v>2482</v>
      </c>
      <c r="F353" t="s">
        <v>2483</v>
      </c>
      <c r="G353" t="s">
        <v>792</v>
      </c>
      <c r="H353" s="6">
        <v>288631</v>
      </c>
      <c r="I353" t="s">
        <v>2484</v>
      </c>
      <c r="J353" t="s">
        <v>2485</v>
      </c>
      <c r="K353" s="1">
        <v>43957</v>
      </c>
      <c r="AD353" t="str">
        <v>Guinea</v>
      </c>
      <c r="AE353">
        <v>46</v>
      </c>
      <c r="AF353">
        <v>7638857</v>
      </c>
    </row>
    <row r="354" spans="1:32">
      <c r="A354">
        <v>353</v>
      </c>
      <c r="B354" t="s">
        <v>2486</v>
      </c>
      <c r="C354" t="s">
        <v>549</v>
      </c>
      <c r="D354" t="s">
        <v>2487</v>
      </c>
      <c r="E354" t="s">
        <v>2488</v>
      </c>
      <c r="F354" t="s">
        <v>2489</v>
      </c>
      <c r="G354" t="s">
        <v>1013</v>
      </c>
      <c r="H354" s="6">
        <v>71525</v>
      </c>
      <c r="I354" t="s">
        <v>2490</v>
      </c>
      <c r="J354" t="s">
        <v>2491</v>
      </c>
      <c r="K354" s="1">
        <v>44365</v>
      </c>
      <c r="AD354" t="str">
        <v>Guinea-Bissau</v>
      </c>
      <c r="AE354">
        <v>35</v>
      </c>
      <c r="AF354">
        <v>5484882</v>
      </c>
    </row>
    <row r="355" spans="1:32">
      <c r="A355">
        <v>354</v>
      </c>
      <c r="B355" t="s">
        <v>2492</v>
      </c>
      <c r="C355" t="s">
        <v>2493</v>
      </c>
      <c r="D355" t="s">
        <v>1247</v>
      </c>
      <c r="E355" t="s">
        <v>2494</v>
      </c>
      <c r="F355" t="s">
        <v>2495</v>
      </c>
      <c r="G355" t="s">
        <v>2496</v>
      </c>
      <c r="H355" s="6">
        <v>264388</v>
      </c>
      <c r="I355" t="s">
        <v>2497</v>
      </c>
      <c r="J355" t="s">
        <v>2498</v>
      </c>
      <c r="K355" s="1">
        <v>44355</v>
      </c>
      <c r="AD355" t="str">
        <v>Guyana</v>
      </c>
      <c r="AE355">
        <v>41</v>
      </c>
      <c r="AF355">
        <v>6830161</v>
      </c>
    </row>
    <row r="356" spans="1:32">
      <c r="A356">
        <v>355</v>
      </c>
      <c r="B356" t="s">
        <v>2499</v>
      </c>
      <c r="C356" t="s">
        <v>2500</v>
      </c>
      <c r="D356" t="s">
        <v>1003</v>
      </c>
      <c r="E356" t="s">
        <v>2501</v>
      </c>
      <c r="F356" t="s">
        <v>2502</v>
      </c>
      <c r="G356" t="s">
        <v>329</v>
      </c>
      <c r="H356" s="6">
        <v>195031</v>
      </c>
      <c r="I356" t="s">
        <v>2503</v>
      </c>
      <c r="J356" t="s">
        <v>2504</v>
      </c>
      <c r="K356" s="1">
        <v>44136</v>
      </c>
      <c r="AD356" t="str">
        <v>Haiti</v>
      </c>
      <c r="AE356">
        <v>50</v>
      </c>
      <c r="AF356">
        <v>7996543</v>
      </c>
    </row>
    <row r="357" spans="1:32">
      <c r="A357">
        <v>356</v>
      </c>
      <c r="B357" t="s">
        <v>2505</v>
      </c>
      <c r="C357" t="s">
        <v>434</v>
      </c>
      <c r="D357" t="s">
        <v>2506</v>
      </c>
      <c r="E357" t="s">
        <v>2507</v>
      </c>
      <c r="F357" t="s">
        <v>2508</v>
      </c>
      <c r="G357" t="s">
        <v>2509</v>
      </c>
      <c r="H357" s="6">
        <v>229632</v>
      </c>
      <c r="I357" t="s">
        <v>2510</v>
      </c>
      <c r="J357" t="s">
        <v>2511</v>
      </c>
      <c r="K357" s="1">
        <v>44244</v>
      </c>
      <c r="AD357" t="str">
        <v>Heard Island and McDonald Islands</v>
      </c>
      <c r="AE357">
        <v>45</v>
      </c>
      <c r="AF357">
        <v>7182018</v>
      </c>
    </row>
    <row r="358" spans="1:32">
      <c r="A358">
        <v>357</v>
      </c>
      <c r="B358" t="s">
        <v>2512</v>
      </c>
      <c r="C358" t="s">
        <v>2513</v>
      </c>
      <c r="D358" t="s">
        <v>2514</v>
      </c>
      <c r="E358" t="s">
        <v>2515</v>
      </c>
      <c r="F358" t="s">
        <v>2516</v>
      </c>
      <c r="G358" t="s">
        <v>823</v>
      </c>
      <c r="H358" s="6">
        <v>49332</v>
      </c>
      <c r="I358" t="s">
        <v>2517</v>
      </c>
      <c r="J358" t="s">
        <v>2518</v>
      </c>
      <c r="K358" s="1">
        <v>44083</v>
      </c>
      <c r="AD358" t="str">
        <v>Holy See (Vatican City State)</v>
      </c>
      <c r="AE358">
        <v>38</v>
      </c>
      <c r="AF358">
        <v>5795872</v>
      </c>
    </row>
    <row r="359" spans="1:32">
      <c r="A359">
        <v>358</v>
      </c>
      <c r="B359" t="s">
        <v>2519</v>
      </c>
      <c r="C359" t="s">
        <v>2520</v>
      </c>
      <c r="D359" t="s">
        <v>2521</v>
      </c>
      <c r="E359" t="s">
        <v>2522</v>
      </c>
      <c r="F359" t="s">
        <v>2523</v>
      </c>
      <c r="G359" t="s">
        <v>2524</v>
      </c>
      <c r="H359" s="6">
        <v>164907</v>
      </c>
      <c r="I359" t="s">
        <v>2525</v>
      </c>
      <c r="J359" t="s">
        <v>2526</v>
      </c>
      <c r="K359" s="1">
        <v>44406</v>
      </c>
      <c r="AD359" t="str">
        <v>Honduras</v>
      </c>
      <c r="AE359">
        <v>36</v>
      </c>
      <c r="AF359">
        <v>6476047</v>
      </c>
    </row>
    <row r="360" spans="1:32">
      <c r="A360">
        <v>359</v>
      </c>
      <c r="B360" t="s">
        <v>2527</v>
      </c>
      <c r="C360" t="s">
        <v>375</v>
      </c>
      <c r="D360" t="s">
        <v>2528</v>
      </c>
      <c r="E360" t="s">
        <v>2529</v>
      </c>
      <c r="F360" t="s">
        <v>2530</v>
      </c>
      <c r="G360" t="s">
        <v>158</v>
      </c>
      <c r="H360" s="6">
        <v>127577</v>
      </c>
      <c r="I360" t="s">
        <v>2531</v>
      </c>
      <c r="J360" t="s">
        <v>2532</v>
      </c>
      <c r="K360" s="1">
        <v>44628</v>
      </c>
      <c r="AD360" t="str">
        <v>Hong Kong</v>
      </c>
      <c r="AE360">
        <v>48</v>
      </c>
      <c r="AF360">
        <v>8856381</v>
      </c>
    </row>
    <row r="361" spans="1:32">
      <c r="A361">
        <v>360</v>
      </c>
      <c r="B361" t="s">
        <v>2533</v>
      </c>
      <c r="C361" t="s">
        <v>2534</v>
      </c>
      <c r="D361" t="s">
        <v>2535</v>
      </c>
      <c r="E361" t="s">
        <v>2536</v>
      </c>
      <c r="F361" t="s">
        <v>2537</v>
      </c>
      <c r="G361" t="s">
        <v>190</v>
      </c>
      <c r="H361" s="6">
        <v>243370</v>
      </c>
      <c r="I361" t="s">
        <v>2538</v>
      </c>
      <c r="J361" t="s">
        <v>2539</v>
      </c>
      <c r="K361" s="1">
        <v>43855</v>
      </c>
      <c r="AD361" t="str">
        <v>Hungary</v>
      </c>
      <c r="AE361">
        <v>40</v>
      </c>
      <c r="AF361">
        <v>6787472</v>
      </c>
    </row>
    <row r="362" spans="1:32">
      <c r="A362">
        <v>361</v>
      </c>
      <c r="B362" t="s">
        <v>2540</v>
      </c>
      <c r="C362" t="s">
        <v>1421</v>
      </c>
      <c r="D362" t="s">
        <v>2541</v>
      </c>
      <c r="E362" t="s">
        <v>2542</v>
      </c>
      <c r="F362" t="s">
        <v>2543</v>
      </c>
      <c r="G362" t="s">
        <v>282</v>
      </c>
      <c r="H362" s="6">
        <v>71962</v>
      </c>
      <c r="I362" t="s">
        <v>2544</v>
      </c>
      <c r="J362" t="s">
        <v>2545</v>
      </c>
      <c r="K362" s="1">
        <v>44498</v>
      </c>
      <c r="AD362" t="str">
        <v>Iceland</v>
      </c>
      <c r="AE362">
        <v>51</v>
      </c>
      <c r="AF362">
        <v>8382394</v>
      </c>
    </row>
    <row r="363" spans="1:32">
      <c r="A363">
        <v>362</v>
      </c>
      <c r="B363" t="s">
        <v>2546</v>
      </c>
      <c r="C363" t="s">
        <v>2547</v>
      </c>
      <c r="D363" t="s">
        <v>2548</v>
      </c>
      <c r="E363" t="s">
        <v>2549</v>
      </c>
      <c r="F363" t="s">
        <v>2550</v>
      </c>
      <c r="G363" t="s">
        <v>2078</v>
      </c>
      <c r="H363" s="6">
        <v>106831</v>
      </c>
      <c r="I363" t="s">
        <v>2551</v>
      </c>
      <c r="J363" t="s">
        <v>2552</v>
      </c>
      <c r="K363" s="1">
        <v>43837</v>
      </c>
      <c r="AD363" t="str">
        <v>India</v>
      </c>
      <c r="AE363">
        <v>46</v>
      </c>
      <c r="AF363">
        <v>7702029</v>
      </c>
    </row>
    <row r="364" spans="1:32">
      <c r="A364">
        <v>363</v>
      </c>
      <c r="B364" t="s">
        <v>2553</v>
      </c>
      <c r="C364" t="s">
        <v>535</v>
      </c>
      <c r="D364" t="s">
        <v>2554</v>
      </c>
      <c r="E364" t="s">
        <v>2555</v>
      </c>
      <c r="F364" t="s">
        <v>2556</v>
      </c>
      <c r="G364" t="s">
        <v>213</v>
      </c>
      <c r="H364" s="6">
        <v>45248</v>
      </c>
      <c r="I364">
        <v>5232340972</v>
      </c>
      <c r="J364" t="s">
        <v>2557</v>
      </c>
      <c r="K364" s="1">
        <v>43902</v>
      </c>
      <c r="AD364" t="str">
        <v>Indonesia</v>
      </c>
      <c r="AE364">
        <v>44</v>
      </c>
      <c r="AF364">
        <v>7398540</v>
      </c>
    </row>
    <row r="365" spans="1:32">
      <c r="A365">
        <v>364</v>
      </c>
      <c r="B365" t="s">
        <v>2558</v>
      </c>
      <c r="C365" t="s">
        <v>1421</v>
      </c>
      <c r="D365" t="s">
        <v>2559</v>
      </c>
      <c r="E365" t="s">
        <v>2560</v>
      </c>
      <c r="F365" t="s">
        <v>2561</v>
      </c>
      <c r="G365" t="s">
        <v>839</v>
      </c>
      <c r="H365" s="6">
        <v>87073</v>
      </c>
      <c r="I365">
        <v>2214610235</v>
      </c>
      <c r="J365" t="s">
        <v>2562</v>
      </c>
      <c r="K365" s="1">
        <v>44187</v>
      </c>
      <c r="AD365" t="str">
        <v>Iran</v>
      </c>
      <c r="AE365">
        <v>42</v>
      </c>
      <c r="AF365">
        <v>6970857</v>
      </c>
    </row>
    <row r="366" spans="1:32">
      <c r="A366">
        <v>365</v>
      </c>
      <c r="B366" t="s">
        <v>2563</v>
      </c>
      <c r="C366" t="s">
        <v>2564</v>
      </c>
      <c r="D366" t="s">
        <v>1045</v>
      </c>
      <c r="E366" t="s">
        <v>2565</v>
      </c>
      <c r="F366" t="s">
        <v>2566</v>
      </c>
      <c r="G366" t="s">
        <v>1569</v>
      </c>
      <c r="H366" s="6">
        <v>58318</v>
      </c>
      <c r="I366" t="s">
        <v>2567</v>
      </c>
      <c r="J366" t="s">
        <v>2568</v>
      </c>
      <c r="K366" s="1">
        <v>43956</v>
      </c>
      <c r="AD366" t="str">
        <v>Iraq</v>
      </c>
      <c r="AE366">
        <v>42</v>
      </c>
      <c r="AF366">
        <v>7567711</v>
      </c>
    </row>
    <row r="367" spans="1:32">
      <c r="A367">
        <v>366</v>
      </c>
      <c r="B367" t="s">
        <v>2569</v>
      </c>
      <c r="C367" t="s">
        <v>2570</v>
      </c>
      <c r="D367" t="s">
        <v>2528</v>
      </c>
      <c r="E367" t="s">
        <v>2571</v>
      </c>
      <c r="F367" t="s">
        <v>2572</v>
      </c>
      <c r="G367" t="s">
        <v>977</v>
      </c>
      <c r="H367" s="6">
        <v>176494</v>
      </c>
      <c r="I367" t="s">
        <v>2573</v>
      </c>
      <c r="J367" t="s">
        <v>2574</v>
      </c>
      <c r="K367" s="1">
        <v>44036</v>
      </c>
      <c r="AD367" t="str">
        <v>Ireland</v>
      </c>
      <c r="AE367">
        <v>47</v>
      </c>
      <c r="AF367">
        <v>6612201</v>
      </c>
    </row>
    <row r="368" spans="1:32">
      <c r="A368">
        <v>367</v>
      </c>
      <c r="B368" t="s">
        <v>2575</v>
      </c>
      <c r="C368" t="s">
        <v>2576</v>
      </c>
      <c r="D368" t="s">
        <v>2577</v>
      </c>
      <c r="E368" t="s">
        <v>2578</v>
      </c>
      <c r="F368" t="s">
        <v>2579</v>
      </c>
      <c r="G368" t="s">
        <v>1095</v>
      </c>
      <c r="H368" s="6">
        <v>182076</v>
      </c>
      <c r="I368" t="s">
        <v>2580</v>
      </c>
      <c r="J368" t="s">
        <v>2581</v>
      </c>
      <c r="K368" s="1">
        <v>44660</v>
      </c>
      <c r="AD368" t="str">
        <v>Isle of Man</v>
      </c>
      <c r="AE368">
        <v>50</v>
      </c>
      <c r="AF368">
        <v>7414677</v>
      </c>
    </row>
    <row r="369" spans="1:32">
      <c r="A369">
        <v>368</v>
      </c>
      <c r="B369" t="s">
        <v>2582</v>
      </c>
      <c r="C369" t="s">
        <v>2583</v>
      </c>
      <c r="D369" t="s">
        <v>1999</v>
      </c>
      <c r="E369" t="s">
        <v>2584</v>
      </c>
      <c r="F369" t="s">
        <v>2585</v>
      </c>
      <c r="G369" t="s">
        <v>190</v>
      </c>
      <c r="H369" s="6">
        <v>52670</v>
      </c>
      <c r="I369" t="s">
        <v>2586</v>
      </c>
      <c r="J369" t="s">
        <v>2587</v>
      </c>
      <c r="K369" s="1">
        <v>43887</v>
      </c>
      <c r="AD369" t="str">
        <v>Israel</v>
      </c>
      <c r="AE369">
        <v>45</v>
      </c>
      <c r="AF369">
        <v>7905285</v>
      </c>
    </row>
    <row r="370" spans="1:32">
      <c r="A370">
        <v>369</v>
      </c>
      <c r="B370" t="s">
        <v>2588</v>
      </c>
      <c r="C370" t="s">
        <v>2589</v>
      </c>
      <c r="D370" t="s">
        <v>2250</v>
      </c>
      <c r="E370" t="s">
        <v>2590</v>
      </c>
      <c r="F370" t="s">
        <v>2591</v>
      </c>
      <c r="G370" t="s">
        <v>756</v>
      </c>
      <c r="H370" s="6">
        <v>269546</v>
      </c>
      <c r="I370" t="s">
        <v>2592</v>
      </c>
      <c r="J370" t="s">
        <v>2593</v>
      </c>
      <c r="K370" s="1">
        <v>44519</v>
      </c>
      <c r="AD370" t="str">
        <v>Italy</v>
      </c>
      <c r="AE370">
        <v>39</v>
      </c>
      <c r="AF370">
        <v>6693663</v>
      </c>
    </row>
    <row r="371" spans="1:32">
      <c r="A371">
        <v>370</v>
      </c>
      <c r="B371" t="s">
        <v>2594</v>
      </c>
      <c r="C371" t="s">
        <v>2595</v>
      </c>
      <c r="D371" t="s">
        <v>2340</v>
      </c>
      <c r="E371" t="s">
        <v>2596</v>
      </c>
      <c r="F371" t="s">
        <v>2597</v>
      </c>
      <c r="G371" t="s">
        <v>2392</v>
      </c>
      <c r="H371" s="6">
        <v>120846</v>
      </c>
      <c r="I371" t="s">
        <v>2598</v>
      </c>
      <c r="J371" t="s">
        <v>2599</v>
      </c>
      <c r="K371" s="1">
        <v>44017</v>
      </c>
      <c r="AD371" t="str">
        <v>Jamaica</v>
      </c>
      <c r="AE371">
        <v>42</v>
      </c>
      <c r="AF371">
        <v>6682305</v>
      </c>
    </row>
    <row r="372" spans="1:32">
      <c r="A372">
        <v>371</v>
      </c>
      <c r="B372" t="s">
        <v>2600</v>
      </c>
      <c r="C372" t="s">
        <v>700</v>
      </c>
      <c r="D372" t="s">
        <v>376</v>
      </c>
      <c r="E372" t="s">
        <v>2601</v>
      </c>
      <c r="F372" t="s">
        <v>2602</v>
      </c>
      <c r="G372" t="s">
        <v>1034</v>
      </c>
      <c r="H372" s="6">
        <v>59126</v>
      </c>
      <c r="I372" t="s">
        <v>2603</v>
      </c>
      <c r="J372" t="s">
        <v>2604</v>
      </c>
      <c r="K372" s="1">
        <v>44346</v>
      </c>
      <c r="AD372" t="str">
        <v>Japan</v>
      </c>
      <c r="AE372">
        <v>42</v>
      </c>
      <c r="AF372">
        <v>7099503</v>
      </c>
    </row>
    <row r="373" spans="1:32">
      <c r="A373">
        <v>372</v>
      </c>
      <c r="B373" t="s">
        <v>2605</v>
      </c>
      <c r="C373" t="s">
        <v>715</v>
      </c>
      <c r="D373" t="s">
        <v>2606</v>
      </c>
      <c r="E373" t="s">
        <v>2607</v>
      </c>
      <c r="F373" t="s">
        <v>2608</v>
      </c>
      <c r="G373" t="s">
        <v>410</v>
      </c>
      <c r="H373" s="6">
        <v>146747</v>
      </c>
      <c r="I373" t="s">
        <v>2609</v>
      </c>
      <c r="J373" t="s">
        <v>2610</v>
      </c>
      <c r="K373" s="1">
        <v>44646</v>
      </c>
      <c r="AD373" t="str">
        <v>Jersey</v>
      </c>
      <c r="AE373">
        <v>35</v>
      </c>
      <c r="AF373">
        <v>5568050</v>
      </c>
    </row>
    <row r="374" spans="1:32">
      <c r="A374">
        <v>373</v>
      </c>
      <c r="B374" t="s">
        <v>2611</v>
      </c>
      <c r="C374" t="s">
        <v>2612</v>
      </c>
      <c r="D374" t="s">
        <v>1193</v>
      </c>
      <c r="E374" t="s">
        <v>2613</v>
      </c>
      <c r="F374" t="s">
        <v>2614</v>
      </c>
      <c r="G374" t="s">
        <v>2615</v>
      </c>
      <c r="H374" s="6">
        <v>111496</v>
      </c>
      <c r="I374" t="s">
        <v>2616</v>
      </c>
      <c r="J374" t="s">
        <v>2617</v>
      </c>
      <c r="K374" s="1">
        <v>43942</v>
      </c>
      <c r="AD374" t="str">
        <v>Jordan</v>
      </c>
      <c r="AE374">
        <v>38</v>
      </c>
      <c r="AF374">
        <v>6546930</v>
      </c>
    </row>
    <row r="375" spans="1:32">
      <c r="A375">
        <v>374</v>
      </c>
      <c r="B375" t="s">
        <v>2618</v>
      </c>
      <c r="C375" t="s">
        <v>950</v>
      </c>
      <c r="D375" t="s">
        <v>2619</v>
      </c>
      <c r="E375" t="s">
        <v>2620</v>
      </c>
      <c r="F375" t="s">
        <v>2621</v>
      </c>
      <c r="G375" t="s">
        <v>1367</v>
      </c>
      <c r="H375" s="6">
        <v>60310</v>
      </c>
      <c r="I375" t="s">
        <v>2622</v>
      </c>
      <c r="J375" t="s">
        <v>2623</v>
      </c>
      <c r="K375" s="1">
        <v>44272</v>
      </c>
      <c r="AD375" t="str">
        <v>Kazakhstan</v>
      </c>
      <c r="AE375">
        <v>41</v>
      </c>
      <c r="AF375">
        <v>6756785</v>
      </c>
    </row>
    <row r="376" spans="1:32">
      <c r="A376">
        <v>375</v>
      </c>
      <c r="B376" t="s">
        <v>2624</v>
      </c>
      <c r="C376" t="s">
        <v>2625</v>
      </c>
      <c r="D376" t="s">
        <v>2626</v>
      </c>
      <c r="E376" t="s">
        <v>2627</v>
      </c>
      <c r="F376" t="s">
        <v>2628</v>
      </c>
      <c r="G376" t="s">
        <v>1020</v>
      </c>
      <c r="H376" s="6">
        <v>47792</v>
      </c>
      <c r="I376" t="s">
        <v>2629</v>
      </c>
      <c r="J376" t="s">
        <v>2630</v>
      </c>
      <c r="K376" s="1">
        <v>44208</v>
      </c>
      <c r="AD376" t="str">
        <v>Kenya</v>
      </c>
      <c r="AE376">
        <v>37</v>
      </c>
      <c r="AF376">
        <v>6741644</v>
      </c>
    </row>
    <row r="377" spans="1:32">
      <c r="A377">
        <v>376</v>
      </c>
      <c r="B377" t="s">
        <v>2631</v>
      </c>
      <c r="C377" t="s">
        <v>2249</v>
      </c>
      <c r="D377" t="s">
        <v>753</v>
      </c>
      <c r="E377" t="s">
        <v>2632</v>
      </c>
      <c r="F377" t="s">
        <v>2633</v>
      </c>
      <c r="G377" t="s">
        <v>853</v>
      </c>
      <c r="H377" s="6">
        <v>267297</v>
      </c>
      <c r="I377" t="s">
        <v>2634</v>
      </c>
      <c r="J377" t="s">
        <v>2635</v>
      </c>
      <c r="K377" s="1">
        <v>44123</v>
      </c>
      <c r="AD377" t="str">
        <v>Kiribati</v>
      </c>
      <c r="AE377">
        <v>45</v>
      </c>
      <c r="AF377">
        <v>7553536</v>
      </c>
    </row>
    <row r="378" spans="1:32">
      <c r="A378">
        <v>377</v>
      </c>
      <c r="B378" t="s">
        <v>2636</v>
      </c>
      <c r="C378" t="s">
        <v>2493</v>
      </c>
      <c r="D378" t="s">
        <v>218</v>
      </c>
      <c r="E378" t="s">
        <v>1591</v>
      </c>
      <c r="F378" t="s">
        <v>2637</v>
      </c>
      <c r="G378" t="s">
        <v>2638</v>
      </c>
      <c r="H378" s="6">
        <v>272103</v>
      </c>
      <c r="I378" t="s">
        <v>2639</v>
      </c>
      <c r="J378" t="s">
        <v>2640</v>
      </c>
      <c r="K378" s="1">
        <v>43854</v>
      </c>
      <c r="AD378" t="str">
        <v>Korea</v>
      </c>
      <c r="AE378">
        <v>84</v>
      </c>
      <c r="AF378">
        <v>13219209</v>
      </c>
    </row>
    <row r="379" spans="1:32">
      <c r="A379">
        <v>378</v>
      </c>
      <c r="B379" t="s">
        <v>2641</v>
      </c>
      <c r="C379" t="s">
        <v>2642</v>
      </c>
      <c r="D379" t="s">
        <v>2643</v>
      </c>
      <c r="E379" t="s">
        <v>2644</v>
      </c>
      <c r="F379" t="s">
        <v>2645</v>
      </c>
      <c r="G379" t="s">
        <v>1605</v>
      </c>
      <c r="H379" s="6">
        <v>92215</v>
      </c>
      <c r="I379" t="s">
        <v>2646</v>
      </c>
      <c r="J379" t="s">
        <v>2647</v>
      </c>
      <c r="K379" s="1">
        <v>43924</v>
      </c>
      <c r="AD379" t="str">
        <v>Kuwait</v>
      </c>
      <c r="AE379">
        <v>38</v>
      </c>
      <c r="AF379">
        <v>6763254</v>
      </c>
    </row>
    <row r="380" spans="1:32">
      <c r="A380">
        <v>379</v>
      </c>
      <c r="B380" t="s">
        <v>2648</v>
      </c>
      <c r="C380" t="s">
        <v>2649</v>
      </c>
      <c r="D380" t="s">
        <v>2650</v>
      </c>
      <c r="E380" t="s">
        <v>2651</v>
      </c>
      <c r="F380" t="s">
        <v>2652</v>
      </c>
      <c r="G380" t="s">
        <v>680</v>
      </c>
      <c r="H380" s="6">
        <v>205092</v>
      </c>
      <c r="I380" t="s">
        <v>2653</v>
      </c>
      <c r="J380" t="s">
        <v>2654</v>
      </c>
      <c r="K380" s="1">
        <v>44566</v>
      </c>
      <c r="AD380" t="str">
        <v>Kyrgyz Republic</v>
      </c>
      <c r="AE380">
        <v>35</v>
      </c>
      <c r="AF380">
        <v>5634768</v>
      </c>
    </row>
    <row r="381" spans="1:32">
      <c r="A381">
        <v>380</v>
      </c>
      <c r="B381" t="s">
        <v>2655</v>
      </c>
      <c r="C381" t="s">
        <v>2656</v>
      </c>
      <c r="D381" t="s">
        <v>179</v>
      </c>
      <c r="E381" t="s">
        <v>2657</v>
      </c>
      <c r="F381" t="s">
        <v>2658</v>
      </c>
      <c r="G381" t="s">
        <v>1865</v>
      </c>
      <c r="H381" s="6">
        <v>119049</v>
      </c>
      <c r="I381" t="s">
        <v>2659</v>
      </c>
      <c r="J381" t="s">
        <v>2660</v>
      </c>
      <c r="K381" s="1">
        <v>44274</v>
      </c>
      <c r="AD381" t="str">
        <v>Lao People's Democratic Republic</v>
      </c>
      <c r="AE381">
        <v>38</v>
      </c>
      <c r="AF381">
        <v>6808225</v>
      </c>
    </row>
    <row r="382" spans="1:32">
      <c r="A382">
        <v>381</v>
      </c>
      <c r="B382" t="s">
        <v>2661</v>
      </c>
      <c r="C382" t="s">
        <v>2662</v>
      </c>
      <c r="D382" t="s">
        <v>2663</v>
      </c>
      <c r="E382" t="s">
        <v>2664</v>
      </c>
      <c r="F382" t="s">
        <v>2665</v>
      </c>
      <c r="G382" t="s">
        <v>2392</v>
      </c>
      <c r="H382" s="6">
        <v>185489</v>
      </c>
      <c r="I382" t="s">
        <v>2666</v>
      </c>
      <c r="J382" t="s">
        <v>2667</v>
      </c>
      <c r="K382" s="1">
        <v>43905</v>
      </c>
      <c r="AD382" t="str">
        <v>Latvia</v>
      </c>
      <c r="AE382">
        <v>38</v>
      </c>
      <c r="AF382">
        <v>5544868</v>
      </c>
    </row>
    <row r="383" spans="1:32">
      <c r="A383">
        <v>382</v>
      </c>
      <c r="B383" t="s">
        <v>2668</v>
      </c>
      <c r="C383" t="s">
        <v>692</v>
      </c>
      <c r="D383" t="s">
        <v>2669</v>
      </c>
      <c r="E383" t="s">
        <v>2670</v>
      </c>
      <c r="F383" t="s">
        <v>2671</v>
      </c>
      <c r="G383" t="s">
        <v>756</v>
      </c>
      <c r="H383" s="6">
        <v>172887</v>
      </c>
      <c r="I383" t="s">
        <v>2672</v>
      </c>
      <c r="J383" t="s">
        <v>2673</v>
      </c>
      <c r="K383" s="1">
        <v>44681</v>
      </c>
      <c r="AD383" t="str">
        <v>Lebanon</v>
      </c>
      <c r="AE383">
        <v>48</v>
      </c>
      <c r="AF383">
        <v>8163927</v>
      </c>
    </row>
    <row r="384" spans="1:32">
      <c r="A384">
        <v>383</v>
      </c>
      <c r="B384" t="s">
        <v>2674</v>
      </c>
      <c r="C384" t="s">
        <v>1341</v>
      </c>
      <c r="D384" t="s">
        <v>1017</v>
      </c>
      <c r="E384" t="s">
        <v>2675</v>
      </c>
      <c r="F384" t="s">
        <v>2676</v>
      </c>
      <c r="G384" t="s">
        <v>2158</v>
      </c>
      <c r="H384" s="6">
        <v>205616</v>
      </c>
      <c r="I384" t="s">
        <v>2677</v>
      </c>
      <c r="J384" t="s">
        <v>2678</v>
      </c>
      <c r="K384" s="1">
        <v>44505</v>
      </c>
      <c r="AD384" t="str">
        <v>Lesotho</v>
      </c>
      <c r="AE384">
        <v>39</v>
      </c>
      <c r="AF384">
        <v>5398407</v>
      </c>
    </row>
    <row r="385" spans="1:32">
      <c r="A385">
        <v>384</v>
      </c>
      <c r="B385" t="s">
        <v>2679</v>
      </c>
      <c r="C385" t="s">
        <v>1885</v>
      </c>
      <c r="D385" t="s">
        <v>745</v>
      </c>
      <c r="E385" t="s">
        <v>2680</v>
      </c>
      <c r="F385" t="s">
        <v>2681</v>
      </c>
      <c r="G385" t="s">
        <v>23</v>
      </c>
      <c r="H385" s="6">
        <v>79501</v>
      </c>
      <c r="I385">
        <f>1-700-943-8756</f>
        <v>-10398</v>
      </c>
      <c r="J385" t="s">
        <v>2682</v>
      </c>
      <c r="K385" s="1">
        <v>44645</v>
      </c>
      <c r="AD385" t="str">
        <v>Liberia</v>
      </c>
      <c r="AE385">
        <v>44</v>
      </c>
      <c r="AF385">
        <v>6838052</v>
      </c>
    </row>
    <row r="386" spans="1:32">
      <c r="A386">
        <v>385</v>
      </c>
      <c r="B386" t="s">
        <v>2683</v>
      </c>
      <c r="C386" t="s">
        <v>2081</v>
      </c>
      <c r="D386" t="s">
        <v>2684</v>
      </c>
      <c r="E386" t="s">
        <v>2685</v>
      </c>
      <c r="F386" t="s">
        <v>2686</v>
      </c>
      <c r="G386" t="s">
        <v>60</v>
      </c>
      <c r="H386" s="6">
        <v>91590</v>
      </c>
      <c r="I386">
        <v>3153985378</v>
      </c>
      <c r="J386" t="s">
        <v>2687</v>
      </c>
      <c r="K386" s="1">
        <v>44435</v>
      </c>
      <c r="AD386" t="str">
        <v>Libyan Arab Jamahiriya</v>
      </c>
      <c r="AE386">
        <v>38</v>
      </c>
      <c r="AF386">
        <v>6074096</v>
      </c>
    </row>
    <row r="387" spans="1:32">
      <c r="A387">
        <v>386</v>
      </c>
      <c r="B387" t="s">
        <v>2688</v>
      </c>
      <c r="C387" t="s">
        <v>1234</v>
      </c>
      <c r="D387" t="s">
        <v>2689</v>
      </c>
      <c r="E387" t="s">
        <v>2690</v>
      </c>
      <c r="F387" t="s">
        <v>2691</v>
      </c>
      <c r="G387" t="s">
        <v>2496</v>
      </c>
      <c r="H387" s="6">
        <v>54962</v>
      </c>
      <c r="I387" t="s">
        <v>2692</v>
      </c>
      <c r="J387" t="s">
        <v>2693</v>
      </c>
      <c r="K387" s="1">
        <v>43923</v>
      </c>
      <c r="AD387" t="str">
        <v>Liechtenstein</v>
      </c>
      <c r="AE387">
        <v>33</v>
      </c>
      <c r="AF387">
        <v>5961866</v>
      </c>
    </row>
    <row r="388" spans="1:32">
      <c r="A388">
        <v>387</v>
      </c>
      <c r="B388" t="s">
        <v>2694</v>
      </c>
      <c r="C388" t="s">
        <v>434</v>
      </c>
      <c r="D388" t="s">
        <v>171</v>
      </c>
      <c r="E388" t="s">
        <v>2695</v>
      </c>
      <c r="F388" t="s">
        <v>2696</v>
      </c>
      <c r="G388" t="s">
        <v>1027</v>
      </c>
      <c r="H388" s="6">
        <v>103893</v>
      </c>
      <c r="I388" t="s">
        <v>2697</v>
      </c>
      <c r="J388" t="s">
        <v>2698</v>
      </c>
      <c r="K388" s="1">
        <v>44171</v>
      </c>
      <c r="AD388" t="str">
        <v>Lithuania</v>
      </c>
      <c r="AE388">
        <v>40</v>
      </c>
      <c r="AF388">
        <v>6122323</v>
      </c>
    </row>
    <row r="389" spans="1:32">
      <c r="A389">
        <v>388</v>
      </c>
      <c r="B389" t="s">
        <v>2699</v>
      </c>
      <c r="C389" t="s">
        <v>2700</v>
      </c>
      <c r="D389" t="s">
        <v>2701</v>
      </c>
      <c r="E389" t="s">
        <v>2702</v>
      </c>
      <c r="F389" t="s">
        <v>2703</v>
      </c>
      <c r="G389" t="s">
        <v>868</v>
      </c>
      <c r="H389" s="6">
        <v>119792</v>
      </c>
      <c r="I389">
        <v>2598721399</v>
      </c>
      <c r="J389" t="s">
        <v>2704</v>
      </c>
      <c r="K389" s="1">
        <v>44530</v>
      </c>
      <c r="AD389" t="str">
        <v>Luxembourg</v>
      </c>
      <c r="AE389">
        <v>48</v>
      </c>
      <c r="AF389">
        <v>7932676</v>
      </c>
    </row>
    <row r="390" spans="1:32">
      <c r="A390">
        <v>389</v>
      </c>
      <c r="B390" t="s">
        <v>2705</v>
      </c>
      <c r="C390" t="s">
        <v>2706</v>
      </c>
      <c r="D390" t="s">
        <v>2707</v>
      </c>
      <c r="E390" t="s">
        <v>2708</v>
      </c>
      <c r="F390" t="s">
        <v>2709</v>
      </c>
      <c r="G390" t="s">
        <v>2710</v>
      </c>
      <c r="H390" s="6">
        <v>238752</v>
      </c>
      <c r="I390">
        <v>1946419219</v>
      </c>
      <c r="J390" t="s">
        <v>2711</v>
      </c>
      <c r="K390" s="1">
        <v>44421</v>
      </c>
      <c r="AD390" t="str">
        <v>Macao</v>
      </c>
      <c r="AE390">
        <v>42</v>
      </c>
      <c r="AF390">
        <v>7330154</v>
      </c>
    </row>
    <row r="391" spans="1:32">
      <c r="A391">
        <v>390</v>
      </c>
      <c r="B391" t="s">
        <v>2712</v>
      </c>
      <c r="C391" t="s">
        <v>2713</v>
      </c>
      <c r="D391" t="s">
        <v>2416</v>
      </c>
      <c r="E391" t="s">
        <v>2714</v>
      </c>
      <c r="F391" t="s">
        <v>2715</v>
      </c>
      <c r="G391" t="s">
        <v>80</v>
      </c>
      <c r="H391" s="6">
        <v>183564</v>
      </c>
      <c r="I391" t="s">
        <v>2716</v>
      </c>
      <c r="J391" t="s">
        <v>2717</v>
      </c>
      <c r="K391" s="1">
        <v>44276</v>
      </c>
      <c r="AD391" t="str">
        <v>Macedonia</v>
      </c>
      <c r="AE391">
        <v>38</v>
      </c>
      <c r="AF391">
        <v>6088270</v>
      </c>
    </row>
    <row r="392" spans="1:32">
      <c r="A392">
        <v>391</v>
      </c>
      <c r="B392" t="s">
        <v>2718</v>
      </c>
      <c r="C392" t="s">
        <v>2719</v>
      </c>
      <c r="D392" t="s">
        <v>1334</v>
      </c>
      <c r="E392" t="s">
        <v>2720</v>
      </c>
      <c r="F392" t="s">
        <v>2721</v>
      </c>
      <c r="G392" t="s">
        <v>2137</v>
      </c>
      <c r="H392" s="6">
        <v>138123</v>
      </c>
      <c r="I392" t="s">
        <v>2722</v>
      </c>
      <c r="J392" t="s">
        <v>2723</v>
      </c>
      <c r="K392" s="1">
        <v>44495</v>
      </c>
      <c r="AD392" t="str">
        <v>Madagascar</v>
      </c>
      <c r="AE392">
        <v>42</v>
      </c>
      <c r="AF392">
        <v>6844442</v>
      </c>
    </row>
    <row r="393" spans="1:32">
      <c r="A393">
        <v>392</v>
      </c>
      <c r="B393" t="s">
        <v>2724</v>
      </c>
      <c r="C393" t="s">
        <v>1505</v>
      </c>
      <c r="D393" t="s">
        <v>2725</v>
      </c>
      <c r="E393" t="s">
        <v>2726</v>
      </c>
      <c r="F393" t="s">
        <v>2727</v>
      </c>
      <c r="G393" t="s">
        <v>2496</v>
      </c>
      <c r="H393" s="6">
        <v>245290</v>
      </c>
      <c r="I393" t="s">
        <v>2728</v>
      </c>
      <c r="J393" t="s">
        <v>2729</v>
      </c>
      <c r="K393" s="1">
        <v>44318</v>
      </c>
      <c r="AD393" t="str">
        <v>Malawi</v>
      </c>
      <c r="AE393">
        <v>47</v>
      </c>
      <c r="AF393">
        <v>7215705</v>
      </c>
    </row>
    <row r="394" spans="1:32">
      <c r="A394">
        <v>393</v>
      </c>
      <c r="B394" t="s">
        <v>2730</v>
      </c>
      <c r="C394" t="s">
        <v>2731</v>
      </c>
      <c r="D394" t="s">
        <v>513</v>
      </c>
      <c r="E394" t="s">
        <v>2732</v>
      </c>
      <c r="F394" t="s">
        <v>2733</v>
      </c>
      <c r="G394" t="s">
        <v>998</v>
      </c>
      <c r="H394" s="6">
        <v>170691</v>
      </c>
      <c r="I394" t="s">
        <v>2734</v>
      </c>
      <c r="J394" t="s">
        <v>2735</v>
      </c>
      <c r="K394" s="1">
        <v>44340</v>
      </c>
      <c r="AD394" t="str">
        <v>Malaysia</v>
      </c>
      <c r="AE394">
        <v>30</v>
      </c>
      <c r="AF394">
        <v>4563347</v>
      </c>
    </row>
    <row r="395" spans="1:32">
      <c r="A395">
        <v>394</v>
      </c>
      <c r="B395" t="s">
        <v>2736</v>
      </c>
      <c r="C395" t="s">
        <v>2737</v>
      </c>
      <c r="D395" t="s">
        <v>973</v>
      </c>
      <c r="E395" t="s">
        <v>2738</v>
      </c>
      <c r="F395" t="s">
        <v>2739</v>
      </c>
      <c r="G395" t="s">
        <v>103</v>
      </c>
      <c r="H395" s="6">
        <v>162339</v>
      </c>
      <c r="I395" t="s">
        <v>2740</v>
      </c>
      <c r="J395" t="s">
        <v>2741</v>
      </c>
      <c r="K395" s="1">
        <v>44111</v>
      </c>
      <c r="AD395" t="str">
        <v>Maldives</v>
      </c>
      <c r="AE395">
        <v>52</v>
      </c>
      <c r="AF395">
        <v>8664354</v>
      </c>
    </row>
    <row r="396" spans="1:32">
      <c r="A396">
        <v>395</v>
      </c>
      <c r="B396" t="s">
        <v>2742</v>
      </c>
      <c r="C396" t="s">
        <v>2743</v>
      </c>
      <c r="D396" t="s">
        <v>2744</v>
      </c>
      <c r="E396" t="s">
        <v>2745</v>
      </c>
      <c r="F396" t="s">
        <v>2746</v>
      </c>
      <c r="G396" t="s">
        <v>260</v>
      </c>
      <c r="H396" s="6">
        <v>282441</v>
      </c>
      <c r="I396" t="s">
        <v>2747</v>
      </c>
      <c r="J396" t="s">
        <v>2748</v>
      </c>
      <c r="K396" s="1">
        <v>44475</v>
      </c>
      <c r="AD396" t="str">
        <v>Mali</v>
      </c>
      <c r="AE396">
        <v>51</v>
      </c>
      <c r="AF396">
        <v>8221493</v>
      </c>
    </row>
    <row r="397" spans="1:32">
      <c r="A397">
        <v>396</v>
      </c>
      <c r="B397" t="s">
        <v>2749</v>
      </c>
      <c r="C397" t="s">
        <v>2750</v>
      </c>
      <c r="D397" t="s">
        <v>2559</v>
      </c>
      <c r="E397" t="s">
        <v>2751</v>
      </c>
      <c r="F397" t="s">
        <v>2752</v>
      </c>
      <c r="G397" t="s">
        <v>696</v>
      </c>
      <c r="H397" s="6">
        <v>177621</v>
      </c>
      <c r="I397" t="s">
        <v>2753</v>
      </c>
      <c r="J397" t="s">
        <v>2754</v>
      </c>
      <c r="K397" s="1">
        <v>43906</v>
      </c>
      <c r="AD397" t="str">
        <v>Malta</v>
      </c>
      <c r="AE397">
        <v>43</v>
      </c>
      <c r="AF397">
        <v>6952683</v>
      </c>
    </row>
    <row r="398" spans="1:32">
      <c r="A398">
        <v>397</v>
      </c>
      <c r="B398" t="s">
        <v>2755</v>
      </c>
      <c r="C398" t="s">
        <v>2756</v>
      </c>
      <c r="D398" t="s">
        <v>2757</v>
      </c>
      <c r="E398" t="s">
        <v>2758</v>
      </c>
      <c r="F398" t="s">
        <v>2759</v>
      </c>
      <c r="G398" t="s">
        <v>1230</v>
      </c>
      <c r="H398" s="6">
        <v>170929</v>
      </c>
      <c r="I398" t="s">
        <v>2760</v>
      </c>
      <c r="J398" t="s">
        <v>2761</v>
      </c>
      <c r="K398" s="1">
        <v>44336</v>
      </c>
      <c r="AD398" t="str">
        <v>Marshall Islands</v>
      </c>
      <c r="AE398">
        <v>48</v>
      </c>
      <c r="AF398">
        <v>7870820</v>
      </c>
    </row>
    <row r="399" spans="1:32">
      <c r="A399">
        <v>398</v>
      </c>
      <c r="B399" t="s">
        <v>2762</v>
      </c>
      <c r="C399" t="s">
        <v>775</v>
      </c>
      <c r="D399" t="s">
        <v>2763</v>
      </c>
      <c r="E399" t="s">
        <v>2764</v>
      </c>
      <c r="F399" t="s">
        <v>2765</v>
      </c>
      <c r="G399" t="s">
        <v>517</v>
      </c>
      <c r="H399" s="6">
        <v>199449</v>
      </c>
      <c r="I399" t="s">
        <v>2766</v>
      </c>
      <c r="J399" t="s">
        <v>2767</v>
      </c>
      <c r="K399" s="1">
        <v>43945</v>
      </c>
      <c r="AD399" t="str">
        <v>Martinique</v>
      </c>
      <c r="AE399">
        <v>30</v>
      </c>
      <c r="AF399">
        <v>4946650</v>
      </c>
    </row>
    <row r="400" spans="1:32">
      <c r="A400">
        <v>399</v>
      </c>
      <c r="B400" t="s">
        <v>2768</v>
      </c>
      <c r="C400" t="s">
        <v>2769</v>
      </c>
      <c r="D400" t="s">
        <v>1435</v>
      </c>
      <c r="E400" t="s">
        <v>2770</v>
      </c>
      <c r="F400" t="s">
        <v>2771</v>
      </c>
      <c r="G400" t="s">
        <v>2772</v>
      </c>
      <c r="H400" s="6">
        <v>287180</v>
      </c>
      <c r="I400" t="s">
        <v>2773</v>
      </c>
      <c r="J400" t="s">
        <v>2774</v>
      </c>
      <c r="K400" s="1">
        <v>43921</v>
      </c>
      <c r="AD400" t="str">
        <v>Mauritania</v>
      </c>
      <c r="AE400">
        <v>37</v>
      </c>
      <c r="AF400">
        <v>5358888</v>
      </c>
    </row>
    <row r="401" spans="1:32">
      <c r="A401">
        <v>400</v>
      </c>
      <c r="B401" t="s">
        <v>2775</v>
      </c>
      <c r="C401" t="s">
        <v>2776</v>
      </c>
      <c r="D401" t="s">
        <v>1616</v>
      </c>
      <c r="E401" t="s">
        <v>2777</v>
      </c>
      <c r="F401" t="s">
        <v>2778</v>
      </c>
      <c r="G401" t="s">
        <v>1689</v>
      </c>
      <c r="H401" s="6">
        <v>280825</v>
      </c>
      <c r="I401" t="s">
        <v>2779</v>
      </c>
      <c r="J401" t="s">
        <v>2780</v>
      </c>
      <c r="K401" s="1">
        <v>44033</v>
      </c>
      <c r="AD401" t="str">
        <v>Mauritius</v>
      </c>
      <c r="AE401">
        <v>54</v>
      </c>
      <c r="AF401">
        <v>9086614</v>
      </c>
    </row>
    <row r="402" spans="1:32">
      <c r="A402">
        <v>401</v>
      </c>
      <c r="B402" t="s">
        <v>2781</v>
      </c>
      <c r="C402" t="s">
        <v>2782</v>
      </c>
      <c r="D402" t="s">
        <v>1085</v>
      </c>
      <c r="E402" t="s">
        <v>2783</v>
      </c>
      <c r="F402" t="s">
        <v>2784</v>
      </c>
      <c r="G402" t="s">
        <v>1257</v>
      </c>
      <c r="H402" s="6">
        <v>155077</v>
      </c>
      <c r="I402" t="s">
        <v>2785</v>
      </c>
      <c r="J402" t="s">
        <v>2786</v>
      </c>
      <c r="K402" s="1">
        <v>44516</v>
      </c>
      <c r="AD402" t="str">
        <v>Mayotte</v>
      </c>
      <c r="AE402">
        <v>26</v>
      </c>
      <c r="AF402">
        <v>4430941</v>
      </c>
    </row>
    <row r="403" spans="1:32">
      <c r="A403">
        <v>402</v>
      </c>
      <c r="B403" t="s">
        <v>2787</v>
      </c>
      <c r="C403" t="s">
        <v>2756</v>
      </c>
      <c r="D403" t="s">
        <v>2788</v>
      </c>
      <c r="E403" t="s">
        <v>2789</v>
      </c>
      <c r="F403" t="s">
        <v>2790</v>
      </c>
      <c r="G403" t="s">
        <v>486</v>
      </c>
      <c r="H403" s="6">
        <v>172131</v>
      </c>
      <c r="I403">
        <v>1890761570</v>
      </c>
      <c r="J403" t="s">
        <v>2791</v>
      </c>
      <c r="K403" s="1">
        <v>44577</v>
      </c>
      <c r="AD403" t="str">
        <v>Mexico</v>
      </c>
      <c r="AE403">
        <v>37</v>
      </c>
      <c r="AF403">
        <v>5227620</v>
      </c>
    </row>
    <row r="404" spans="1:32">
      <c r="A404">
        <v>403</v>
      </c>
      <c r="B404" t="s">
        <v>2792</v>
      </c>
      <c r="C404" t="s">
        <v>2793</v>
      </c>
      <c r="D404" t="s">
        <v>2794</v>
      </c>
      <c r="E404" t="s">
        <v>2795</v>
      </c>
      <c r="F404" t="s">
        <v>2796</v>
      </c>
      <c r="G404" t="s">
        <v>1689</v>
      </c>
      <c r="H404" s="6">
        <v>64201</v>
      </c>
      <c r="I404" t="s">
        <v>2797</v>
      </c>
      <c r="J404" t="s">
        <v>2798</v>
      </c>
      <c r="K404" s="1">
        <v>43938</v>
      </c>
      <c r="AD404" t="str">
        <v>Micronesia</v>
      </c>
      <c r="AE404">
        <v>41</v>
      </c>
      <c r="AF404">
        <v>6096532</v>
      </c>
    </row>
    <row r="405" spans="1:32">
      <c r="A405">
        <v>404</v>
      </c>
      <c r="B405" t="s">
        <v>2799</v>
      </c>
      <c r="C405" t="s">
        <v>2800</v>
      </c>
      <c r="D405" t="s">
        <v>2801</v>
      </c>
      <c r="E405" t="s">
        <v>2802</v>
      </c>
      <c r="F405" t="s">
        <v>2803</v>
      </c>
      <c r="G405" t="s">
        <v>438</v>
      </c>
      <c r="H405" s="6">
        <v>139238</v>
      </c>
      <c r="I405">
        <f>1-224-818-9716</f>
        <v>-10757</v>
      </c>
      <c r="J405" t="s">
        <v>2804</v>
      </c>
      <c r="K405" s="1">
        <v>44571</v>
      </c>
      <c r="AD405" t="str">
        <v>Moldova</v>
      </c>
      <c r="AE405">
        <v>35</v>
      </c>
      <c r="AF405">
        <v>5973989</v>
      </c>
    </row>
    <row r="406" spans="1:32">
      <c r="A406">
        <v>405</v>
      </c>
      <c r="B406" t="s">
        <v>2805</v>
      </c>
      <c r="C406" t="s">
        <v>2806</v>
      </c>
      <c r="D406" t="s">
        <v>116</v>
      </c>
      <c r="E406" t="s">
        <v>2807</v>
      </c>
      <c r="F406" t="s">
        <v>2808</v>
      </c>
      <c r="G406" t="s">
        <v>2809</v>
      </c>
      <c r="H406" s="6">
        <v>245979</v>
      </c>
      <c r="I406" t="s">
        <v>2810</v>
      </c>
      <c r="J406" t="s">
        <v>2811</v>
      </c>
      <c r="K406" s="1">
        <v>44591</v>
      </c>
      <c r="AD406" t="str">
        <v>Monaco</v>
      </c>
      <c r="AE406">
        <v>46</v>
      </c>
      <c r="AF406">
        <v>7415021</v>
      </c>
    </row>
    <row r="407" spans="1:32">
      <c r="A407">
        <v>406</v>
      </c>
      <c r="B407" t="s">
        <v>2812</v>
      </c>
      <c r="C407" t="s">
        <v>2813</v>
      </c>
      <c r="D407" t="s">
        <v>2814</v>
      </c>
      <c r="E407" t="s">
        <v>2815</v>
      </c>
      <c r="F407" t="s">
        <v>2816</v>
      </c>
      <c r="G407" t="s">
        <v>2817</v>
      </c>
      <c r="H407" s="6">
        <v>223828</v>
      </c>
      <c r="I407" t="s">
        <v>2818</v>
      </c>
      <c r="J407" t="s">
        <v>2819</v>
      </c>
      <c r="K407" s="1">
        <v>44611</v>
      </c>
      <c r="AD407" t="str">
        <v>Mongolia</v>
      </c>
      <c r="AE407">
        <v>33</v>
      </c>
      <c r="AF407">
        <v>5334342</v>
      </c>
    </row>
    <row r="408" spans="1:32">
      <c r="A408">
        <v>407</v>
      </c>
      <c r="B408" t="s">
        <v>2820</v>
      </c>
      <c r="C408" t="s">
        <v>2821</v>
      </c>
      <c r="D408" t="s">
        <v>2822</v>
      </c>
      <c r="E408" t="s">
        <v>2823</v>
      </c>
      <c r="F408" t="s">
        <v>2824</v>
      </c>
      <c r="G408" t="s">
        <v>268</v>
      </c>
      <c r="H408" s="6">
        <v>58608</v>
      </c>
      <c r="I408" t="s">
        <v>2825</v>
      </c>
      <c r="J408" t="s">
        <v>2826</v>
      </c>
      <c r="K408" s="1">
        <v>44123</v>
      </c>
      <c r="AD408" t="str">
        <v>Montenegro</v>
      </c>
      <c r="AE408">
        <v>54</v>
      </c>
      <c r="AF408">
        <v>8947926</v>
      </c>
    </row>
    <row r="409" spans="1:32">
      <c r="A409">
        <v>408</v>
      </c>
      <c r="B409" t="s">
        <v>2827</v>
      </c>
      <c r="C409" t="s">
        <v>302</v>
      </c>
      <c r="D409" t="s">
        <v>2828</v>
      </c>
      <c r="E409" t="s">
        <v>2829</v>
      </c>
      <c r="F409" t="s">
        <v>2830</v>
      </c>
      <c r="G409" t="s">
        <v>402</v>
      </c>
      <c r="H409" s="6">
        <v>197805</v>
      </c>
      <c r="I409" t="s">
        <v>2831</v>
      </c>
      <c r="J409" t="s">
        <v>2832</v>
      </c>
      <c r="K409" s="1">
        <v>44572</v>
      </c>
      <c r="AD409" t="str">
        <v>Montserrat</v>
      </c>
      <c r="AE409">
        <v>34</v>
      </c>
      <c r="AF409">
        <v>5821481</v>
      </c>
    </row>
    <row r="410" spans="1:32">
      <c r="A410">
        <v>409</v>
      </c>
      <c r="B410" t="s">
        <v>2833</v>
      </c>
      <c r="C410" t="s">
        <v>2834</v>
      </c>
      <c r="D410" t="s">
        <v>2835</v>
      </c>
      <c r="E410" t="s">
        <v>2836</v>
      </c>
      <c r="F410" t="s">
        <v>2837</v>
      </c>
      <c r="G410" t="s">
        <v>2838</v>
      </c>
      <c r="H410" s="6">
        <v>166155</v>
      </c>
      <c r="I410" t="s">
        <v>2839</v>
      </c>
      <c r="J410" t="s">
        <v>2840</v>
      </c>
      <c r="K410" s="1">
        <v>44681</v>
      </c>
      <c r="AD410" t="str">
        <v>Morocco</v>
      </c>
      <c r="AE410">
        <v>38</v>
      </c>
      <c r="AF410">
        <v>6796429</v>
      </c>
    </row>
    <row r="411" spans="1:32">
      <c r="A411">
        <v>410</v>
      </c>
      <c r="B411" t="s">
        <v>2841</v>
      </c>
      <c r="C411" t="s">
        <v>744</v>
      </c>
      <c r="D411" t="s">
        <v>83</v>
      </c>
      <c r="E411" t="s">
        <v>2842</v>
      </c>
      <c r="F411" t="s">
        <v>2843</v>
      </c>
      <c r="G411" t="s">
        <v>2844</v>
      </c>
      <c r="H411" s="6">
        <v>215254</v>
      </c>
      <c r="I411" t="s">
        <v>2845</v>
      </c>
      <c r="J411" t="s">
        <v>2846</v>
      </c>
      <c r="K411" s="1">
        <v>43914</v>
      </c>
      <c r="AD411" t="str">
        <v>Mozambique</v>
      </c>
      <c r="AE411">
        <v>42</v>
      </c>
      <c r="AF411">
        <v>6625465</v>
      </c>
    </row>
    <row r="412" spans="1:32">
      <c r="A412">
        <v>411</v>
      </c>
      <c r="B412" t="s">
        <v>2847</v>
      </c>
      <c r="C412" t="s">
        <v>130</v>
      </c>
      <c r="D412" t="s">
        <v>2348</v>
      </c>
      <c r="E412" t="s">
        <v>2848</v>
      </c>
      <c r="F412" t="s">
        <v>2849</v>
      </c>
      <c r="G412" t="s">
        <v>634</v>
      </c>
      <c r="H412" s="6">
        <v>122507</v>
      </c>
      <c r="I412" t="s">
        <v>2850</v>
      </c>
      <c r="J412" t="s">
        <v>2851</v>
      </c>
      <c r="K412" s="1">
        <v>44395</v>
      </c>
      <c r="AD412" t="str">
        <v>Myanmar</v>
      </c>
      <c r="AE412">
        <v>49</v>
      </c>
      <c r="AF412">
        <v>7857656</v>
      </c>
    </row>
    <row r="413" spans="1:32">
      <c r="A413">
        <v>412</v>
      </c>
      <c r="B413" t="s">
        <v>2852</v>
      </c>
      <c r="C413" t="s">
        <v>700</v>
      </c>
      <c r="D413" t="s">
        <v>2853</v>
      </c>
      <c r="E413" t="s">
        <v>2854</v>
      </c>
      <c r="F413" t="s">
        <v>2855</v>
      </c>
      <c r="G413" t="s">
        <v>306</v>
      </c>
      <c r="H413" s="6">
        <v>60002</v>
      </c>
      <c r="I413" t="s">
        <v>2856</v>
      </c>
      <c r="J413" t="s">
        <v>2857</v>
      </c>
      <c r="K413" s="1">
        <v>44240</v>
      </c>
      <c r="AD413" t="str">
        <v>Namibia</v>
      </c>
      <c r="AE413">
        <v>48</v>
      </c>
      <c r="AF413">
        <v>8515976</v>
      </c>
    </row>
    <row r="414" spans="1:32">
      <c r="A414">
        <v>413</v>
      </c>
      <c r="B414" t="s">
        <v>2858</v>
      </c>
      <c r="C414" t="s">
        <v>278</v>
      </c>
      <c r="D414" t="s">
        <v>2481</v>
      </c>
      <c r="E414" t="s">
        <v>2859</v>
      </c>
      <c r="F414" t="s">
        <v>2860</v>
      </c>
      <c r="G414" t="s">
        <v>2861</v>
      </c>
      <c r="H414" s="6">
        <v>157013</v>
      </c>
      <c r="I414" t="s">
        <v>2862</v>
      </c>
      <c r="J414" t="s">
        <v>2863</v>
      </c>
      <c r="K414" s="1">
        <v>44392</v>
      </c>
      <c r="AD414" t="str">
        <v>Nauru</v>
      </c>
      <c r="AE414">
        <v>39</v>
      </c>
      <c r="AF414">
        <v>6294637</v>
      </c>
    </row>
    <row r="415" spans="1:32">
      <c r="A415">
        <v>414</v>
      </c>
      <c r="B415" t="s">
        <v>2864</v>
      </c>
      <c r="C415" t="s">
        <v>2865</v>
      </c>
      <c r="D415" t="s">
        <v>2866</v>
      </c>
      <c r="E415" t="s">
        <v>2867</v>
      </c>
      <c r="F415" t="s">
        <v>2868</v>
      </c>
      <c r="G415" t="s">
        <v>711</v>
      </c>
      <c r="H415" s="6">
        <v>229522</v>
      </c>
      <c r="I415" t="s">
        <v>2869</v>
      </c>
      <c r="J415" t="s">
        <v>2870</v>
      </c>
      <c r="K415" s="1">
        <v>44383</v>
      </c>
      <c r="AD415" t="str">
        <v>Nepal</v>
      </c>
      <c r="AE415">
        <v>50</v>
      </c>
      <c r="AF415">
        <v>8236952</v>
      </c>
    </row>
    <row r="416" spans="1:32">
      <c r="A416">
        <v>415</v>
      </c>
      <c r="B416" t="s">
        <v>2871</v>
      </c>
      <c r="C416" t="s">
        <v>2872</v>
      </c>
      <c r="D416" t="s">
        <v>2013</v>
      </c>
      <c r="E416" t="s">
        <v>2873</v>
      </c>
      <c r="F416" t="s">
        <v>2874</v>
      </c>
      <c r="G416" t="s">
        <v>954</v>
      </c>
      <c r="H416" s="6">
        <v>128842</v>
      </c>
      <c r="I416">
        <v>7209726342</v>
      </c>
      <c r="J416" t="s">
        <v>2875</v>
      </c>
      <c r="K416" s="1">
        <v>44433</v>
      </c>
      <c r="AD416" t="str">
        <v>Netherlands</v>
      </c>
      <c r="AE416">
        <v>45</v>
      </c>
      <c r="AF416">
        <v>6694699</v>
      </c>
    </row>
    <row r="417" spans="1:32">
      <c r="A417">
        <v>416</v>
      </c>
      <c r="B417" t="s">
        <v>2876</v>
      </c>
      <c r="C417" t="s">
        <v>2589</v>
      </c>
      <c r="D417" t="s">
        <v>1642</v>
      </c>
      <c r="E417" t="s">
        <v>2877</v>
      </c>
      <c r="F417" t="s">
        <v>2878</v>
      </c>
      <c r="G417" t="s">
        <v>158</v>
      </c>
      <c r="H417" s="6">
        <v>148056</v>
      </c>
      <c r="I417">
        <v>3137910453</v>
      </c>
      <c r="J417" t="s">
        <v>2879</v>
      </c>
      <c r="K417" s="1">
        <v>43907</v>
      </c>
      <c r="AD417" t="str">
        <v>Netherlands Antilles</v>
      </c>
      <c r="AE417">
        <v>38</v>
      </c>
      <c r="AF417">
        <v>6919830</v>
      </c>
    </row>
    <row r="418" spans="1:32">
      <c r="A418">
        <v>417</v>
      </c>
      <c r="B418" t="s">
        <v>2880</v>
      </c>
      <c r="C418" t="s">
        <v>2881</v>
      </c>
      <c r="D418" t="s">
        <v>2882</v>
      </c>
      <c r="E418" t="s">
        <v>2883</v>
      </c>
      <c r="F418" t="s">
        <v>2884</v>
      </c>
      <c r="G418" t="s">
        <v>2885</v>
      </c>
      <c r="H418" s="6">
        <v>118301</v>
      </c>
      <c r="I418">
        <f>1-437-602-5300</f>
        <v>-6338</v>
      </c>
      <c r="J418" t="s">
        <v>2886</v>
      </c>
      <c r="K418" s="1">
        <v>44603</v>
      </c>
      <c r="AD418" t="str">
        <v>New Caledonia</v>
      </c>
      <c r="AE418">
        <v>26</v>
      </c>
      <c r="AF418">
        <v>3801301</v>
      </c>
    </row>
    <row r="419" spans="1:32">
      <c r="A419">
        <v>418</v>
      </c>
      <c r="B419" t="s">
        <v>2887</v>
      </c>
      <c r="C419" t="s">
        <v>2888</v>
      </c>
      <c r="D419" t="s">
        <v>2889</v>
      </c>
      <c r="E419" t="s">
        <v>2890</v>
      </c>
      <c r="F419" t="s">
        <v>2891</v>
      </c>
      <c r="G419" t="s">
        <v>875</v>
      </c>
      <c r="H419" s="6">
        <v>47962</v>
      </c>
      <c r="I419" t="s">
        <v>2892</v>
      </c>
      <c r="J419" t="s">
        <v>2893</v>
      </c>
      <c r="K419" s="1">
        <v>44439</v>
      </c>
      <c r="AD419" t="str">
        <v>New Zealand</v>
      </c>
      <c r="AE419">
        <v>40</v>
      </c>
      <c r="AF419">
        <v>5671149</v>
      </c>
    </row>
    <row r="420" spans="1:32">
      <c r="A420">
        <v>419</v>
      </c>
      <c r="B420" t="s">
        <v>2894</v>
      </c>
      <c r="C420" t="s">
        <v>2895</v>
      </c>
      <c r="D420" t="s">
        <v>937</v>
      </c>
      <c r="E420" t="s">
        <v>2896</v>
      </c>
      <c r="F420" t="s">
        <v>2897</v>
      </c>
      <c r="G420" t="s">
        <v>2898</v>
      </c>
      <c r="H420" s="6">
        <v>141401</v>
      </c>
      <c r="I420" t="s">
        <v>2899</v>
      </c>
      <c r="J420" t="s">
        <v>2900</v>
      </c>
      <c r="K420" s="1">
        <v>44275</v>
      </c>
      <c r="AD420" t="str">
        <v>Nicaragua</v>
      </c>
      <c r="AE420">
        <v>44</v>
      </c>
      <c r="AF420">
        <v>7524823</v>
      </c>
    </row>
    <row r="421" spans="1:32">
      <c r="A421">
        <v>420</v>
      </c>
      <c r="B421" t="s">
        <v>2901</v>
      </c>
      <c r="C421" t="s">
        <v>513</v>
      </c>
      <c r="D421" t="s">
        <v>2902</v>
      </c>
      <c r="E421" t="s">
        <v>2903</v>
      </c>
      <c r="F421" t="s">
        <v>2904</v>
      </c>
      <c r="G421" t="s">
        <v>2905</v>
      </c>
      <c r="H421" s="6">
        <v>120808</v>
      </c>
      <c r="I421">
        <v>9154881770</v>
      </c>
      <c r="J421" t="s">
        <v>2906</v>
      </c>
      <c r="K421" s="1">
        <v>44538</v>
      </c>
      <c r="AD421" t="str">
        <v>Niger</v>
      </c>
      <c r="AE421">
        <v>40</v>
      </c>
      <c r="AF421">
        <v>6363084</v>
      </c>
    </row>
    <row r="422" spans="1:32">
      <c r="A422">
        <v>421</v>
      </c>
      <c r="B422" t="s">
        <v>2907</v>
      </c>
      <c r="C422" t="s">
        <v>2888</v>
      </c>
      <c r="D422" t="s">
        <v>566</v>
      </c>
      <c r="E422" t="s">
        <v>2908</v>
      </c>
      <c r="F422" t="s">
        <v>2909</v>
      </c>
      <c r="G422" t="s">
        <v>23</v>
      </c>
      <c r="H422" s="6">
        <v>76742</v>
      </c>
      <c r="I422" t="s">
        <v>2910</v>
      </c>
      <c r="J422" t="s">
        <v>2911</v>
      </c>
      <c r="K422" s="1">
        <v>44167</v>
      </c>
      <c r="AD422" t="str">
        <v>Nigeria</v>
      </c>
      <c r="AE422">
        <v>34</v>
      </c>
      <c r="AF422">
        <v>5371903</v>
      </c>
    </row>
    <row r="423" spans="1:32">
      <c r="A423">
        <v>422</v>
      </c>
      <c r="B423" t="s">
        <v>2912</v>
      </c>
      <c r="C423" t="s">
        <v>2913</v>
      </c>
      <c r="D423" t="s">
        <v>139</v>
      </c>
      <c r="E423" t="s">
        <v>2914</v>
      </c>
      <c r="F423" t="s">
        <v>2915</v>
      </c>
      <c r="G423" t="s">
        <v>2078</v>
      </c>
      <c r="H423" s="6">
        <v>257057</v>
      </c>
      <c r="I423" t="s">
        <v>2916</v>
      </c>
      <c r="J423" t="s">
        <v>2917</v>
      </c>
      <c r="K423" s="1">
        <v>43951</v>
      </c>
      <c r="AD423" t="str">
        <v>Niue</v>
      </c>
      <c r="AE423">
        <v>40</v>
      </c>
      <c r="AF423">
        <v>5926005</v>
      </c>
    </row>
    <row r="424" spans="1:32">
      <c r="A424">
        <v>423</v>
      </c>
      <c r="B424" t="s">
        <v>2918</v>
      </c>
      <c r="C424" t="s">
        <v>2919</v>
      </c>
      <c r="D424" t="s">
        <v>1024</v>
      </c>
      <c r="E424" t="s">
        <v>2920</v>
      </c>
      <c r="F424" t="s">
        <v>2921</v>
      </c>
      <c r="G424" t="s">
        <v>494</v>
      </c>
      <c r="H424" s="6">
        <v>190494</v>
      </c>
      <c r="I424" t="s">
        <v>2922</v>
      </c>
      <c r="J424" t="s">
        <v>2923</v>
      </c>
      <c r="K424" s="1">
        <v>43862</v>
      </c>
      <c r="AD424" t="str">
        <v>Norfolk Island</v>
      </c>
      <c r="AE424">
        <v>30</v>
      </c>
      <c r="AF424">
        <v>4959285</v>
      </c>
    </row>
    <row r="425" spans="1:32">
      <c r="A425">
        <v>424</v>
      </c>
      <c r="B425" t="s">
        <v>2924</v>
      </c>
      <c r="C425" t="s">
        <v>505</v>
      </c>
      <c r="D425" t="s">
        <v>2192</v>
      </c>
      <c r="E425" t="s">
        <v>2925</v>
      </c>
      <c r="F425" t="s">
        <v>2926</v>
      </c>
      <c r="G425" t="s">
        <v>2927</v>
      </c>
      <c r="H425" s="6">
        <v>88674</v>
      </c>
      <c r="I425" t="s">
        <v>2928</v>
      </c>
      <c r="J425" t="s">
        <v>2929</v>
      </c>
      <c r="K425" s="1">
        <v>43893</v>
      </c>
      <c r="AD425" t="str">
        <v>Northern Mariana Islands</v>
      </c>
      <c r="AE425">
        <v>48</v>
      </c>
      <c r="AF425">
        <v>7181867</v>
      </c>
    </row>
    <row r="426" spans="1:32">
      <c r="A426">
        <v>425</v>
      </c>
      <c r="B426" t="s">
        <v>2930</v>
      </c>
      <c r="C426" t="s">
        <v>1293</v>
      </c>
      <c r="D426" t="s">
        <v>2931</v>
      </c>
      <c r="E426" t="s">
        <v>2932</v>
      </c>
      <c r="F426" t="s">
        <v>2933</v>
      </c>
      <c r="G426" t="s">
        <v>89</v>
      </c>
      <c r="H426" s="6">
        <v>126928</v>
      </c>
      <c r="I426" t="s">
        <v>2934</v>
      </c>
      <c r="J426" t="s">
        <v>2935</v>
      </c>
      <c r="K426" s="1">
        <v>44314</v>
      </c>
      <c r="AD426" t="str">
        <v>Norway</v>
      </c>
      <c r="AE426">
        <v>51</v>
      </c>
      <c r="AF426">
        <v>7702432</v>
      </c>
    </row>
    <row r="427" spans="1:32">
      <c r="A427">
        <v>426</v>
      </c>
      <c r="B427" t="s">
        <v>2936</v>
      </c>
      <c r="C427" t="s">
        <v>1596</v>
      </c>
      <c r="D427" t="s">
        <v>2937</v>
      </c>
      <c r="E427" t="s">
        <v>2938</v>
      </c>
      <c r="F427" t="s">
        <v>2939</v>
      </c>
      <c r="G427" t="s">
        <v>290</v>
      </c>
      <c r="H427" s="6">
        <v>187673</v>
      </c>
      <c r="I427" t="s">
        <v>2940</v>
      </c>
      <c r="J427" t="s">
        <v>2941</v>
      </c>
      <c r="K427" s="1">
        <v>44377</v>
      </c>
      <c r="AD427" t="str">
        <v>Oman</v>
      </c>
      <c r="AE427">
        <v>42</v>
      </c>
      <c r="AF427">
        <v>6653656</v>
      </c>
    </row>
    <row r="428" spans="1:32">
      <c r="A428">
        <v>427</v>
      </c>
      <c r="B428" t="s">
        <v>2942</v>
      </c>
      <c r="C428" t="s">
        <v>2480</v>
      </c>
      <c r="D428" t="s">
        <v>2943</v>
      </c>
      <c r="E428" t="s">
        <v>2944</v>
      </c>
      <c r="F428" t="s">
        <v>2945</v>
      </c>
      <c r="G428" t="s">
        <v>166</v>
      </c>
      <c r="H428" s="6">
        <v>45595</v>
      </c>
      <c r="I428" t="s">
        <v>2946</v>
      </c>
      <c r="J428" t="s">
        <v>2947</v>
      </c>
      <c r="K428" s="1">
        <v>43877</v>
      </c>
      <c r="AD428" t="str">
        <v>Pakistan</v>
      </c>
      <c r="AE428">
        <v>35</v>
      </c>
      <c r="AF428">
        <v>5118151</v>
      </c>
    </row>
    <row r="429" spans="1:32">
      <c r="A429">
        <v>428</v>
      </c>
      <c r="B429" t="s">
        <v>2948</v>
      </c>
      <c r="C429" t="s">
        <v>2949</v>
      </c>
      <c r="D429" t="s">
        <v>2950</v>
      </c>
      <c r="E429" t="s">
        <v>2951</v>
      </c>
      <c r="F429" t="s">
        <v>2952</v>
      </c>
      <c r="G429" t="s">
        <v>839</v>
      </c>
      <c r="H429" s="6">
        <v>43337</v>
      </c>
      <c r="I429" t="s">
        <v>2953</v>
      </c>
      <c r="J429" t="s">
        <v>2954</v>
      </c>
      <c r="K429" s="1">
        <v>44514</v>
      </c>
      <c r="AD429" t="str">
        <v>Palau</v>
      </c>
      <c r="AE429">
        <v>50</v>
      </c>
      <c r="AF429">
        <v>8530276</v>
      </c>
    </row>
    <row r="430" spans="1:32">
      <c r="A430">
        <v>429</v>
      </c>
      <c r="B430" t="s">
        <v>2955</v>
      </c>
      <c r="C430" t="s">
        <v>1414</v>
      </c>
      <c r="D430" t="s">
        <v>2956</v>
      </c>
      <c r="E430" t="s">
        <v>2957</v>
      </c>
      <c r="F430" t="s">
        <v>2958</v>
      </c>
      <c r="G430" t="s">
        <v>252</v>
      </c>
      <c r="H430" s="6">
        <v>267429</v>
      </c>
      <c r="I430" t="s">
        <v>2959</v>
      </c>
      <c r="J430" t="s">
        <v>2960</v>
      </c>
      <c r="K430" s="1">
        <v>44406</v>
      </c>
      <c r="AD430" t="str">
        <v>Palestinian Territory</v>
      </c>
      <c r="AE430">
        <v>26</v>
      </c>
      <c r="AF430">
        <v>4191654</v>
      </c>
    </row>
    <row r="431" spans="1:32">
      <c r="A431">
        <v>430</v>
      </c>
      <c r="B431" t="s">
        <v>2961</v>
      </c>
      <c r="C431" t="s">
        <v>2962</v>
      </c>
      <c r="D431" t="s">
        <v>2963</v>
      </c>
      <c r="E431" t="s">
        <v>2964</v>
      </c>
      <c r="F431" t="s">
        <v>2965</v>
      </c>
      <c r="G431" t="s">
        <v>2966</v>
      </c>
      <c r="H431" s="6">
        <v>138260</v>
      </c>
      <c r="I431" t="s">
        <v>2967</v>
      </c>
      <c r="J431" t="s">
        <v>2968</v>
      </c>
      <c r="K431" s="1">
        <v>44353</v>
      </c>
      <c r="AD431" t="str">
        <v>Panama</v>
      </c>
      <c r="AE431">
        <v>36</v>
      </c>
      <c r="AF431">
        <v>6246853</v>
      </c>
    </row>
    <row r="432" spans="1:32">
      <c r="A432">
        <v>431</v>
      </c>
      <c r="B432" t="s">
        <v>2969</v>
      </c>
      <c r="C432" t="s">
        <v>2970</v>
      </c>
      <c r="D432" t="s">
        <v>506</v>
      </c>
      <c r="E432" t="s">
        <v>2971</v>
      </c>
      <c r="F432" t="s">
        <v>2972</v>
      </c>
      <c r="G432" t="s">
        <v>1222</v>
      </c>
      <c r="H432" s="6">
        <v>259723</v>
      </c>
      <c r="I432" t="s">
        <v>2973</v>
      </c>
      <c r="J432" t="s">
        <v>2974</v>
      </c>
      <c r="K432" s="1">
        <v>44157</v>
      </c>
      <c r="AD432" t="str">
        <v>Papua New Guinea</v>
      </c>
      <c r="AE432">
        <v>37</v>
      </c>
      <c r="AF432">
        <v>5765675</v>
      </c>
    </row>
    <row r="433" spans="1:32">
      <c r="A433">
        <v>432</v>
      </c>
      <c r="B433" t="s">
        <v>2975</v>
      </c>
      <c r="C433" t="s">
        <v>2976</v>
      </c>
      <c r="D433" t="s">
        <v>2977</v>
      </c>
      <c r="E433" t="s">
        <v>2978</v>
      </c>
      <c r="F433" t="s">
        <v>2979</v>
      </c>
      <c r="G433" t="s">
        <v>726</v>
      </c>
      <c r="H433" s="6">
        <v>183301</v>
      </c>
      <c r="I433" t="s">
        <v>2980</v>
      </c>
      <c r="J433" t="s">
        <v>2981</v>
      </c>
      <c r="K433" s="1">
        <v>43965</v>
      </c>
      <c r="AD433" t="str">
        <v>Paraguay</v>
      </c>
      <c r="AE433">
        <v>46</v>
      </c>
      <c r="AF433">
        <v>7553421</v>
      </c>
    </row>
    <row r="434" spans="1:32">
      <c r="A434">
        <v>433</v>
      </c>
      <c r="B434" t="s">
        <v>2982</v>
      </c>
      <c r="C434" t="s">
        <v>2983</v>
      </c>
      <c r="D434" t="s">
        <v>2984</v>
      </c>
      <c r="E434" t="s">
        <v>2985</v>
      </c>
      <c r="F434" t="s">
        <v>2986</v>
      </c>
      <c r="G434" t="s">
        <v>2898</v>
      </c>
      <c r="H434" s="6">
        <v>190606</v>
      </c>
      <c r="I434" t="s">
        <v>2987</v>
      </c>
      <c r="J434" t="s">
        <v>2988</v>
      </c>
      <c r="K434" s="1">
        <v>44434</v>
      </c>
      <c r="AD434" t="str">
        <v>Peru</v>
      </c>
      <c r="AE434">
        <v>45</v>
      </c>
      <c r="AF434">
        <v>6979046</v>
      </c>
    </row>
    <row r="435" spans="1:32">
      <c r="A435">
        <v>434</v>
      </c>
      <c r="B435" t="s">
        <v>2989</v>
      </c>
      <c r="C435" t="s">
        <v>1885</v>
      </c>
      <c r="D435" t="s">
        <v>2990</v>
      </c>
      <c r="E435" t="s">
        <v>2991</v>
      </c>
      <c r="F435" t="s">
        <v>2992</v>
      </c>
      <c r="G435" t="s">
        <v>1404</v>
      </c>
      <c r="H435" s="6">
        <v>244975</v>
      </c>
      <c r="I435" t="s">
        <v>2993</v>
      </c>
      <c r="J435" t="s">
        <v>2994</v>
      </c>
      <c r="K435" s="1">
        <v>44534</v>
      </c>
      <c r="AD435" t="str">
        <v>Philippines</v>
      </c>
      <c r="AE435">
        <v>42</v>
      </c>
      <c r="AF435">
        <v>7253321</v>
      </c>
    </row>
    <row r="436" spans="1:32">
      <c r="A436">
        <v>435</v>
      </c>
      <c r="B436" t="s">
        <v>2995</v>
      </c>
      <c r="C436" t="s">
        <v>2996</v>
      </c>
      <c r="D436" t="s">
        <v>1877</v>
      </c>
      <c r="E436" t="s">
        <v>2997</v>
      </c>
      <c r="F436" t="s">
        <v>2998</v>
      </c>
      <c r="G436" t="s">
        <v>969</v>
      </c>
      <c r="H436" s="6">
        <v>156004</v>
      </c>
      <c r="I436">
        <v>6703662095</v>
      </c>
      <c r="J436" t="s">
        <v>2999</v>
      </c>
      <c r="K436" s="1">
        <v>44545</v>
      </c>
      <c r="AD436" t="str">
        <v>Pitcairn Islands</v>
      </c>
      <c r="AE436">
        <v>45</v>
      </c>
      <c r="AF436">
        <v>7334981</v>
      </c>
    </row>
    <row r="437" spans="1:32">
      <c r="A437">
        <v>436</v>
      </c>
      <c r="B437" t="s">
        <v>3000</v>
      </c>
      <c r="C437" t="s">
        <v>1685</v>
      </c>
      <c r="D437" t="s">
        <v>944</v>
      </c>
      <c r="E437" t="s">
        <v>3001</v>
      </c>
      <c r="F437" t="s">
        <v>3002</v>
      </c>
      <c r="G437" t="s">
        <v>1501</v>
      </c>
      <c r="H437" s="6">
        <v>146786</v>
      </c>
      <c r="I437" t="s">
        <v>3003</v>
      </c>
      <c r="J437" t="s">
        <v>3004</v>
      </c>
      <c r="K437" s="1">
        <v>44008</v>
      </c>
      <c r="AD437" t="str">
        <v>Poland</v>
      </c>
      <c r="AE437">
        <v>45</v>
      </c>
      <c r="AF437">
        <v>7766962</v>
      </c>
    </row>
    <row r="438" spans="1:32">
      <c r="A438">
        <v>437</v>
      </c>
      <c r="B438" t="s">
        <v>3005</v>
      </c>
      <c r="C438" t="s">
        <v>264</v>
      </c>
      <c r="D438" t="s">
        <v>3006</v>
      </c>
      <c r="E438" t="s">
        <v>3007</v>
      </c>
      <c r="F438" t="s">
        <v>3008</v>
      </c>
      <c r="G438" t="s">
        <v>3009</v>
      </c>
      <c r="H438" s="6">
        <v>159790</v>
      </c>
      <c r="I438">
        <v>6907120293</v>
      </c>
      <c r="J438" t="s">
        <v>3010</v>
      </c>
      <c r="K438" s="1">
        <v>44533</v>
      </c>
      <c r="AD438" t="str">
        <v>Portugal</v>
      </c>
      <c r="AE438">
        <v>44</v>
      </c>
      <c r="AF438">
        <v>8045238</v>
      </c>
    </row>
    <row r="439" spans="1:32">
      <c r="A439">
        <v>438</v>
      </c>
      <c r="B439" t="s">
        <v>3011</v>
      </c>
      <c r="C439" t="s">
        <v>3012</v>
      </c>
      <c r="D439" t="s">
        <v>1009</v>
      </c>
      <c r="E439" t="s">
        <v>3013</v>
      </c>
      <c r="F439" t="s">
        <v>3014</v>
      </c>
      <c r="G439" t="s">
        <v>182</v>
      </c>
      <c r="H439" s="6">
        <v>62315</v>
      </c>
      <c r="I439" t="s">
        <v>3015</v>
      </c>
      <c r="J439" t="s">
        <v>3016</v>
      </c>
      <c r="K439" s="1">
        <v>44387</v>
      </c>
      <c r="AD439" t="str">
        <v>Puerto Rico</v>
      </c>
      <c r="AE439">
        <v>43</v>
      </c>
      <c r="AF439">
        <v>7864922</v>
      </c>
    </row>
    <row r="440" spans="1:32">
      <c r="A440">
        <v>439</v>
      </c>
      <c r="B440" t="s">
        <v>3017</v>
      </c>
      <c r="C440" t="s">
        <v>542</v>
      </c>
      <c r="D440" t="s">
        <v>3018</v>
      </c>
      <c r="E440" t="s">
        <v>3019</v>
      </c>
      <c r="F440" t="s">
        <v>3020</v>
      </c>
      <c r="G440" t="s">
        <v>985</v>
      </c>
      <c r="H440" s="6">
        <v>254774</v>
      </c>
      <c r="I440" t="s">
        <v>3021</v>
      </c>
      <c r="J440" t="s">
        <v>3022</v>
      </c>
      <c r="K440" s="1">
        <v>44253</v>
      </c>
      <c r="AD440" t="str">
        <v>Qatar</v>
      </c>
      <c r="AE440">
        <v>35</v>
      </c>
      <c r="AF440">
        <v>4778284</v>
      </c>
    </row>
    <row r="441" spans="1:32">
      <c r="A441">
        <v>440</v>
      </c>
      <c r="B441" t="s">
        <v>3023</v>
      </c>
      <c r="C441" t="s">
        <v>3024</v>
      </c>
      <c r="D441" t="s">
        <v>2889</v>
      </c>
      <c r="E441" t="s">
        <v>3025</v>
      </c>
      <c r="F441" t="s">
        <v>3026</v>
      </c>
      <c r="G441" t="s">
        <v>3027</v>
      </c>
      <c r="H441" s="6">
        <v>155188</v>
      </c>
      <c r="I441" t="s">
        <v>3028</v>
      </c>
      <c r="J441" t="s">
        <v>3029</v>
      </c>
      <c r="K441" s="1">
        <v>44371</v>
      </c>
      <c r="AD441" t="str">
        <v>Reunion</v>
      </c>
      <c r="AE441">
        <v>40</v>
      </c>
      <c r="AF441">
        <v>6248782</v>
      </c>
    </row>
    <row r="442" spans="1:32">
      <c r="A442">
        <v>441</v>
      </c>
      <c r="B442" t="s">
        <v>3030</v>
      </c>
      <c r="C442" t="s">
        <v>3031</v>
      </c>
      <c r="D442" t="s">
        <v>467</v>
      </c>
      <c r="E442" t="s">
        <v>3032</v>
      </c>
      <c r="F442" t="s">
        <v>3033</v>
      </c>
      <c r="G442" t="s">
        <v>2966</v>
      </c>
      <c r="H442" s="6">
        <v>96057</v>
      </c>
      <c r="I442" t="s">
        <v>3034</v>
      </c>
      <c r="J442" t="s">
        <v>3035</v>
      </c>
      <c r="K442" s="1">
        <v>43968</v>
      </c>
      <c r="AD442" t="str">
        <v>Romania</v>
      </c>
      <c r="AE442">
        <v>34</v>
      </c>
      <c r="AF442">
        <v>5910391</v>
      </c>
    </row>
    <row r="443" spans="1:32">
      <c r="A443">
        <v>442</v>
      </c>
      <c r="B443" t="s">
        <v>3036</v>
      </c>
      <c r="C443" t="s">
        <v>1940</v>
      </c>
      <c r="D443" t="s">
        <v>3037</v>
      </c>
      <c r="E443" t="s">
        <v>3038</v>
      </c>
      <c r="F443" t="s">
        <v>3039</v>
      </c>
      <c r="G443" t="s">
        <v>1445</v>
      </c>
      <c r="H443" s="6">
        <v>71997</v>
      </c>
      <c r="I443" t="s">
        <v>3040</v>
      </c>
      <c r="J443" t="s">
        <v>3041</v>
      </c>
      <c r="K443" s="1">
        <v>43844</v>
      </c>
      <c r="AD443" t="str">
        <v>Russian Federation</v>
      </c>
      <c r="AE443">
        <v>40</v>
      </c>
      <c r="AF443">
        <v>6105428</v>
      </c>
    </row>
    <row r="444" spans="1:32">
      <c r="A444">
        <v>443</v>
      </c>
      <c r="B444" t="s">
        <v>3042</v>
      </c>
      <c r="C444" t="s">
        <v>122</v>
      </c>
      <c r="D444" t="s">
        <v>3043</v>
      </c>
      <c r="E444" t="s">
        <v>3044</v>
      </c>
      <c r="F444" t="s">
        <v>3045</v>
      </c>
      <c r="G444" t="s">
        <v>3046</v>
      </c>
      <c r="H444" s="6">
        <v>165813</v>
      </c>
      <c r="I444" t="s">
        <v>3047</v>
      </c>
      <c r="J444" t="s">
        <v>3048</v>
      </c>
      <c r="K444" s="1">
        <v>44131</v>
      </c>
      <c r="AD444" t="str">
        <v>Rwanda</v>
      </c>
      <c r="AE444">
        <v>30</v>
      </c>
      <c r="AF444">
        <v>5330182</v>
      </c>
    </row>
    <row r="445" spans="1:32">
      <c r="A445">
        <v>444</v>
      </c>
      <c r="B445" t="s">
        <v>3049</v>
      </c>
      <c r="C445" t="s">
        <v>3050</v>
      </c>
      <c r="D445" t="s">
        <v>131</v>
      </c>
      <c r="E445" t="s">
        <v>1567</v>
      </c>
      <c r="F445" t="s">
        <v>3051</v>
      </c>
      <c r="G445" t="s">
        <v>68</v>
      </c>
      <c r="H445" s="6">
        <v>156145</v>
      </c>
      <c r="I445" t="s">
        <v>3052</v>
      </c>
      <c r="J445" t="s">
        <v>3053</v>
      </c>
      <c r="K445" s="1">
        <v>44101</v>
      </c>
      <c r="AD445" t="str">
        <v>Saint Barthelemy</v>
      </c>
      <c r="AE445">
        <v>37</v>
      </c>
      <c r="AF445">
        <v>6501283</v>
      </c>
    </row>
    <row r="446" spans="1:32">
      <c r="A446">
        <v>445</v>
      </c>
      <c r="B446" t="s">
        <v>3054</v>
      </c>
      <c r="C446" t="s">
        <v>1050</v>
      </c>
      <c r="D446" t="s">
        <v>3055</v>
      </c>
      <c r="E446" t="s">
        <v>3056</v>
      </c>
      <c r="F446" t="s">
        <v>3057</v>
      </c>
      <c r="G446" t="s">
        <v>3058</v>
      </c>
      <c r="H446" s="6">
        <v>119142</v>
      </c>
      <c r="I446" t="s">
        <v>3059</v>
      </c>
      <c r="J446" t="s">
        <v>3060</v>
      </c>
      <c r="K446" s="1">
        <v>44649</v>
      </c>
      <c r="AD446" t="str">
        <v>Saint Helena</v>
      </c>
      <c r="AE446">
        <v>37</v>
      </c>
      <c r="AF446">
        <v>5260123</v>
      </c>
    </row>
    <row r="447" spans="1:32">
      <c r="A447">
        <v>446</v>
      </c>
      <c r="B447" t="s">
        <v>3061</v>
      </c>
      <c r="C447" t="s">
        <v>3062</v>
      </c>
      <c r="D447" t="s">
        <v>3063</v>
      </c>
      <c r="E447" t="s">
        <v>3064</v>
      </c>
      <c r="F447" t="s">
        <v>3065</v>
      </c>
      <c r="G447" t="s">
        <v>454</v>
      </c>
      <c r="H447" s="6">
        <v>121311</v>
      </c>
      <c r="I447" t="s">
        <v>3066</v>
      </c>
      <c r="J447" t="s">
        <v>3067</v>
      </c>
      <c r="K447" s="1">
        <v>43961</v>
      </c>
      <c r="AD447" t="str">
        <v>Saint Kitts and Nevis</v>
      </c>
      <c r="AE447">
        <v>36</v>
      </c>
      <c r="AF447">
        <v>6586318</v>
      </c>
    </row>
    <row r="448" spans="1:32">
      <c r="A448">
        <v>447</v>
      </c>
      <c r="B448" t="s">
        <v>3068</v>
      </c>
      <c r="C448" t="s">
        <v>2642</v>
      </c>
      <c r="D448" t="s">
        <v>3069</v>
      </c>
      <c r="E448" t="s">
        <v>3070</v>
      </c>
      <c r="F448" t="s">
        <v>3071</v>
      </c>
      <c r="G448" t="s">
        <v>1265</v>
      </c>
      <c r="H448" s="6">
        <v>185514</v>
      </c>
      <c r="I448" t="s">
        <v>3072</v>
      </c>
      <c r="J448" t="s">
        <v>3073</v>
      </c>
      <c r="K448" s="1">
        <v>44592</v>
      </c>
      <c r="AD448" t="str">
        <v>Saint Lucia</v>
      </c>
      <c r="AE448">
        <v>35</v>
      </c>
      <c r="AF448">
        <v>5823802</v>
      </c>
    </row>
    <row r="449" spans="1:32">
      <c r="A449">
        <v>448</v>
      </c>
      <c r="B449" t="s">
        <v>3074</v>
      </c>
      <c r="C449" t="s">
        <v>630</v>
      </c>
      <c r="D449" t="s">
        <v>2361</v>
      </c>
      <c r="E449" t="s">
        <v>3075</v>
      </c>
      <c r="F449" t="s">
        <v>3076</v>
      </c>
      <c r="G449" t="s">
        <v>446</v>
      </c>
      <c r="H449" s="6">
        <v>156075</v>
      </c>
      <c r="I449" t="s">
        <v>3077</v>
      </c>
      <c r="J449" t="s">
        <v>3078</v>
      </c>
      <c r="K449" s="1">
        <v>44106</v>
      </c>
      <c r="AD449" t="str">
        <v>Saint Martin</v>
      </c>
      <c r="AE449">
        <v>42</v>
      </c>
      <c r="AF449">
        <v>6614172</v>
      </c>
    </row>
    <row r="450" spans="1:32">
      <c r="A450">
        <v>449</v>
      </c>
      <c r="B450" t="s">
        <v>3079</v>
      </c>
      <c r="C450" t="s">
        <v>3080</v>
      </c>
      <c r="D450" t="s">
        <v>3081</v>
      </c>
      <c r="E450" t="s">
        <v>3082</v>
      </c>
      <c r="F450" t="s">
        <v>3083</v>
      </c>
      <c r="G450" t="s">
        <v>1881</v>
      </c>
      <c r="H450" s="6">
        <v>48270</v>
      </c>
      <c r="I450">
        <v>5639394528</v>
      </c>
      <c r="J450" t="s">
        <v>3084</v>
      </c>
      <c r="K450" s="1">
        <v>44429</v>
      </c>
      <c r="AD450" t="str">
        <v>Saint Pierre and Miquelon</v>
      </c>
      <c r="AE450">
        <v>45</v>
      </c>
      <c r="AF450">
        <v>7766195</v>
      </c>
    </row>
    <row r="451" spans="1:32">
      <c r="A451">
        <v>450</v>
      </c>
      <c r="B451" t="s">
        <v>3085</v>
      </c>
      <c r="C451" t="s">
        <v>3086</v>
      </c>
      <c r="D451" t="s">
        <v>265</v>
      </c>
      <c r="E451" t="s">
        <v>3087</v>
      </c>
      <c r="F451" t="s">
        <v>3088</v>
      </c>
      <c r="G451" t="s">
        <v>3046</v>
      </c>
      <c r="H451" s="6">
        <v>162403</v>
      </c>
      <c r="I451" t="s">
        <v>3089</v>
      </c>
      <c r="J451" t="s">
        <v>3090</v>
      </c>
      <c r="K451" s="1">
        <v>44289</v>
      </c>
      <c r="AD451" t="str">
        <v>Saint Vincent and the Grenadines</v>
      </c>
      <c r="AE451">
        <v>39</v>
      </c>
      <c r="AF451">
        <v>5880941</v>
      </c>
    </row>
    <row r="452" spans="1:32">
      <c r="A452">
        <v>451</v>
      </c>
      <c r="B452" t="s">
        <v>3091</v>
      </c>
      <c r="C452" t="s">
        <v>692</v>
      </c>
      <c r="D452" t="s">
        <v>3092</v>
      </c>
      <c r="E452" t="s">
        <v>3093</v>
      </c>
      <c r="F452" t="s">
        <v>3094</v>
      </c>
      <c r="G452" t="s">
        <v>3095</v>
      </c>
      <c r="H452" s="6">
        <v>52794</v>
      </c>
      <c r="I452" t="s">
        <v>3096</v>
      </c>
      <c r="J452" t="s">
        <v>3097</v>
      </c>
      <c r="K452" s="1">
        <v>44586</v>
      </c>
      <c r="AD452" t="str">
        <v>Samoa</v>
      </c>
      <c r="AE452">
        <v>32</v>
      </c>
      <c r="AF452">
        <v>5344931</v>
      </c>
    </row>
    <row r="453" spans="1:32">
      <c r="A453">
        <v>452</v>
      </c>
      <c r="B453" t="s">
        <v>3098</v>
      </c>
      <c r="C453" t="s">
        <v>3099</v>
      </c>
      <c r="D453" t="s">
        <v>1393</v>
      </c>
      <c r="E453" t="s">
        <v>3100</v>
      </c>
      <c r="F453" t="s">
        <v>3101</v>
      </c>
      <c r="G453" t="s">
        <v>3102</v>
      </c>
      <c r="H453" s="6">
        <v>99982</v>
      </c>
      <c r="I453" t="s">
        <v>3103</v>
      </c>
      <c r="J453" t="s">
        <v>3104</v>
      </c>
      <c r="K453" s="1">
        <v>43911</v>
      </c>
      <c r="AD453" t="str">
        <v>San Marino</v>
      </c>
      <c r="AE453">
        <v>39</v>
      </c>
      <c r="AF453">
        <v>5821869</v>
      </c>
    </row>
    <row r="454" spans="1:32">
      <c r="A454">
        <v>453</v>
      </c>
      <c r="B454" t="s">
        <v>3105</v>
      </c>
      <c r="C454" t="s">
        <v>3106</v>
      </c>
      <c r="D454" t="s">
        <v>3107</v>
      </c>
      <c r="E454" t="s">
        <v>3108</v>
      </c>
      <c r="F454" t="s">
        <v>3109</v>
      </c>
      <c r="G454" t="s">
        <v>89</v>
      </c>
      <c r="H454" s="6">
        <v>87977</v>
      </c>
      <c r="I454" t="s">
        <v>3110</v>
      </c>
      <c r="J454" t="s">
        <v>3111</v>
      </c>
      <c r="K454" s="1">
        <v>44122</v>
      </c>
      <c r="AD454" t="str">
        <v>Sao Tome and Principe</v>
      </c>
      <c r="AE454">
        <v>39</v>
      </c>
      <c r="AF454">
        <v>6527390</v>
      </c>
    </row>
    <row r="455" spans="1:32">
      <c r="A455">
        <v>454</v>
      </c>
      <c r="B455" t="s">
        <v>3112</v>
      </c>
      <c r="C455" t="s">
        <v>3113</v>
      </c>
      <c r="D455" t="s">
        <v>1435</v>
      </c>
      <c r="E455" t="s">
        <v>3114</v>
      </c>
      <c r="F455" t="s">
        <v>3115</v>
      </c>
      <c r="G455" t="s">
        <v>2710</v>
      </c>
      <c r="H455" s="6">
        <v>261720</v>
      </c>
      <c r="I455" t="s">
        <v>3116</v>
      </c>
      <c r="J455" t="s">
        <v>3117</v>
      </c>
      <c r="K455" s="1">
        <v>44644</v>
      </c>
      <c r="AD455" t="str">
        <v>Saudi Arabia</v>
      </c>
      <c r="AE455">
        <v>31</v>
      </c>
      <c r="AF455">
        <v>4544512</v>
      </c>
    </row>
    <row r="456" spans="1:32">
      <c r="A456">
        <v>455</v>
      </c>
      <c r="B456" t="s">
        <v>3118</v>
      </c>
      <c r="C456" t="s">
        <v>910</v>
      </c>
      <c r="D456" t="s">
        <v>1786</v>
      </c>
      <c r="E456" t="s">
        <v>3119</v>
      </c>
      <c r="F456" t="s">
        <v>3120</v>
      </c>
      <c r="G456" t="s">
        <v>2898</v>
      </c>
      <c r="H456" s="6">
        <v>273495</v>
      </c>
      <c r="I456" t="s">
        <v>3121</v>
      </c>
      <c r="J456" t="s">
        <v>3122</v>
      </c>
      <c r="K456" s="1">
        <v>44557</v>
      </c>
      <c r="AD456" t="str">
        <v>Senegal</v>
      </c>
      <c r="AE456">
        <v>43</v>
      </c>
      <c r="AF456">
        <v>6766304</v>
      </c>
    </row>
    <row r="457" spans="1:32">
      <c r="A457">
        <v>456</v>
      </c>
      <c r="B457" t="s">
        <v>3123</v>
      </c>
      <c r="C457" t="s">
        <v>2794</v>
      </c>
      <c r="D457" t="s">
        <v>3124</v>
      </c>
      <c r="E457" t="s">
        <v>3125</v>
      </c>
      <c r="F457" t="s">
        <v>3126</v>
      </c>
      <c r="G457" t="s">
        <v>696</v>
      </c>
      <c r="H457" s="6">
        <v>70541</v>
      </c>
      <c r="I457" t="s">
        <v>3127</v>
      </c>
      <c r="J457" t="s">
        <v>3128</v>
      </c>
      <c r="K457" s="1">
        <v>44421</v>
      </c>
      <c r="AD457" t="str">
        <v>Serbia</v>
      </c>
      <c r="AE457">
        <v>33</v>
      </c>
      <c r="AF457">
        <v>5284778</v>
      </c>
    </row>
    <row r="458" spans="1:32">
      <c r="A458">
        <v>457</v>
      </c>
      <c r="B458" t="s">
        <v>3129</v>
      </c>
      <c r="C458" t="s">
        <v>390</v>
      </c>
      <c r="D458" t="s">
        <v>234</v>
      </c>
      <c r="E458" t="s">
        <v>3130</v>
      </c>
      <c r="F458" t="s">
        <v>3131</v>
      </c>
      <c r="G458" t="s">
        <v>792</v>
      </c>
      <c r="H458" s="6">
        <v>275012</v>
      </c>
      <c r="I458" t="s">
        <v>3132</v>
      </c>
      <c r="J458" t="s">
        <v>3133</v>
      </c>
      <c r="K458" s="1">
        <v>44658</v>
      </c>
      <c r="AD458" t="str">
        <v>Seychelles</v>
      </c>
      <c r="AE458">
        <v>45</v>
      </c>
      <c r="AF458">
        <v>7356808</v>
      </c>
    </row>
    <row r="459" spans="1:32">
      <c r="A459">
        <v>458</v>
      </c>
      <c r="B459" t="s">
        <v>3134</v>
      </c>
      <c r="C459" t="s">
        <v>264</v>
      </c>
      <c r="D459" t="s">
        <v>923</v>
      </c>
      <c r="E459" t="s">
        <v>3135</v>
      </c>
      <c r="F459" t="s">
        <v>3136</v>
      </c>
      <c r="G459" t="s">
        <v>509</v>
      </c>
      <c r="H459" s="6">
        <v>250662</v>
      </c>
      <c r="I459" t="s">
        <v>3137</v>
      </c>
      <c r="J459" t="s">
        <v>3138</v>
      </c>
      <c r="K459" s="1">
        <v>43897</v>
      </c>
      <c r="AD459" t="str">
        <v>Sierra Leone</v>
      </c>
      <c r="AE459">
        <v>56</v>
      </c>
      <c r="AF459">
        <v>10053111</v>
      </c>
    </row>
    <row r="460" spans="1:32">
      <c r="A460">
        <v>459</v>
      </c>
      <c r="B460" t="s">
        <v>3139</v>
      </c>
      <c r="C460" t="s">
        <v>3140</v>
      </c>
      <c r="D460" t="s">
        <v>3141</v>
      </c>
      <c r="E460" t="s">
        <v>3142</v>
      </c>
      <c r="F460" t="s">
        <v>3143</v>
      </c>
      <c r="G460" t="s">
        <v>126</v>
      </c>
      <c r="H460" s="6">
        <v>161713</v>
      </c>
      <c r="I460" t="s">
        <v>3144</v>
      </c>
      <c r="J460" t="s">
        <v>3145</v>
      </c>
      <c r="K460" s="1">
        <v>44513</v>
      </c>
      <c r="AD460" t="str">
        <v>Singapore</v>
      </c>
      <c r="AE460">
        <v>36</v>
      </c>
      <c r="AF460">
        <v>5759776</v>
      </c>
    </row>
    <row r="461" spans="1:32">
      <c r="A461">
        <v>460</v>
      </c>
      <c r="B461" t="s">
        <v>3146</v>
      </c>
      <c r="C461" t="s">
        <v>1045</v>
      </c>
      <c r="D461" t="s">
        <v>3147</v>
      </c>
      <c r="E461" t="s">
        <v>3148</v>
      </c>
      <c r="F461" t="s">
        <v>3149</v>
      </c>
      <c r="G461" t="s">
        <v>1522</v>
      </c>
      <c r="H461" s="6">
        <v>106457</v>
      </c>
      <c r="I461" t="s">
        <v>3150</v>
      </c>
      <c r="J461" t="s">
        <v>3151</v>
      </c>
      <c r="K461" s="1">
        <v>44690</v>
      </c>
      <c r="AD461" t="str">
        <v>Slovakia (Slovak Republic)</v>
      </c>
      <c r="AE461">
        <v>30</v>
      </c>
      <c r="AF461">
        <v>4884790</v>
      </c>
    </row>
    <row r="462" spans="1:32">
      <c r="A462">
        <v>461</v>
      </c>
      <c r="B462" t="s">
        <v>3152</v>
      </c>
      <c r="C462" t="s">
        <v>3153</v>
      </c>
      <c r="D462" t="s">
        <v>3154</v>
      </c>
      <c r="E462" t="s">
        <v>3155</v>
      </c>
      <c r="F462" t="s">
        <v>3156</v>
      </c>
      <c r="G462" t="s">
        <v>1569</v>
      </c>
      <c r="H462" s="6">
        <v>185655</v>
      </c>
      <c r="I462" t="s">
        <v>3157</v>
      </c>
      <c r="J462" t="s">
        <v>3158</v>
      </c>
      <c r="K462" s="1">
        <v>44038</v>
      </c>
      <c r="AD462" t="str">
        <v>Slovenia</v>
      </c>
      <c r="AE462">
        <v>37</v>
      </c>
      <c r="AF462">
        <v>5783405</v>
      </c>
    </row>
    <row r="463" spans="1:32">
      <c r="A463">
        <v>462</v>
      </c>
      <c r="B463" t="s">
        <v>3159</v>
      </c>
      <c r="C463" t="s">
        <v>56</v>
      </c>
      <c r="D463" t="s">
        <v>3160</v>
      </c>
      <c r="E463" t="s">
        <v>3161</v>
      </c>
      <c r="F463" t="s">
        <v>3162</v>
      </c>
      <c r="G463" t="s">
        <v>1663</v>
      </c>
      <c r="H463" s="6">
        <v>222862</v>
      </c>
      <c r="I463">
        <v>4099364059</v>
      </c>
      <c r="J463" t="s">
        <v>3163</v>
      </c>
      <c r="K463" s="1">
        <v>44078</v>
      </c>
      <c r="AD463" t="str">
        <v>Solomon Islands</v>
      </c>
      <c r="AE463">
        <v>48</v>
      </c>
      <c r="AF463">
        <v>7877851</v>
      </c>
    </row>
    <row r="464" spans="1:32">
      <c r="A464">
        <v>463</v>
      </c>
      <c r="B464" t="s">
        <v>3164</v>
      </c>
      <c r="C464" t="s">
        <v>2521</v>
      </c>
      <c r="D464" t="s">
        <v>325</v>
      </c>
      <c r="E464" t="s">
        <v>3165</v>
      </c>
      <c r="F464" t="s">
        <v>3166</v>
      </c>
      <c r="G464" t="s">
        <v>2838</v>
      </c>
      <c r="H464" s="6">
        <v>80473</v>
      </c>
      <c r="I464">
        <v>3778497872</v>
      </c>
      <c r="J464" t="s">
        <v>3167</v>
      </c>
      <c r="K464" s="1">
        <v>44096</v>
      </c>
      <c r="AD464" t="str">
        <v>Somalia</v>
      </c>
      <c r="AE464">
        <v>43</v>
      </c>
      <c r="AF464">
        <v>7484594</v>
      </c>
    </row>
    <row r="465" spans="1:32">
      <c r="A465">
        <v>464</v>
      </c>
      <c r="B465" t="s">
        <v>3168</v>
      </c>
      <c r="C465" t="s">
        <v>3169</v>
      </c>
      <c r="D465" t="s">
        <v>162</v>
      </c>
      <c r="E465" t="s">
        <v>3170</v>
      </c>
      <c r="F465" t="s">
        <v>3171</v>
      </c>
      <c r="G465" t="s">
        <v>68</v>
      </c>
      <c r="H465" s="6">
        <v>278751</v>
      </c>
      <c r="I465" t="s">
        <v>3172</v>
      </c>
      <c r="J465" t="s">
        <v>3173</v>
      </c>
      <c r="K465" s="1">
        <v>44442</v>
      </c>
      <c r="AD465" t="str">
        <v>South Africa</v>
      </c>
      <c r="AE465">
        <v>34</v>
      </c>
      <c r="AF465">
        <v>6148815</v>
      </c>
    </row>
    <row r="466" spans="1:32">
      <c r="A466">
        <v>465</v>
      </c>
      <c r="B466" t="s">
        <v>3174</v>
      </c>
      <c r="C466" t="s">
        <v>3175</v>
      </c>
      <c r="D466" t="s">
        <v>2347</v>
      </c>
      <c r="E466" t="s">
        <v>3176</v>
      </c>
      <c r="F466" t="s">
        <v>3177</v>
      </c>
      <c r="G466" t="s">
        <v>2078</v>
      </c>
      <c r="H466" s="6">
        <v>213994</v>
      </c>
      <c r="I466" t="s">
        <v>3178</v>
      </c>
      <c r="J466" t="s">
        <v>3179</v>
      </c>
      <c r="K466" s="1">
        <v>43959</v>
      </c>
      <c r="AD466" t="str">
        <v>South Georgia and the South Sandwich Islands</v>
      </c>
      <c r="AE466">
        <v>38</v>
      </c>
      <c r="AF466">
        <v>6072346</v>
      </c>
    </row>
    <row r="467" spans="1:32">
      <c r="A467">
        <v>466</v>
      </c>
      <c r="B467" t="s">
        <v>3180</v>
      </c>
      <c r="C467" t="s">
        <v>730</v>
      </c>
      <c r="D467" t="s">
        <v>624</v>
      </c>
      <c r="E467" t="s">
        <v>3181</v>
      </c>
      <c r="F467" t="s">
        <v>3182</v>
      </c>
      <c r="G467" t="s">
        <v>3183</v>
      </c>
      <c r="H467" s="6">
        <v>103490</v>
      </c>
      <c r="I467">
        <f>1-414-605-9690</f>
        <v>-10708</v>
      </c>
      <c r="J467" t="s">
        <v>3184</v>
      </c>
      <c r="K467" s="1">
        <v>44505</v>
      </c>
      <c r="AD467" t="str">
        <v>Spain</v>
      </c>
      <c r="AE467">
        <v>34</v>
      </c>
      <c r="AF467">
        <v>5793304</v>
      </c>
    </row>
    <row r="468" spans="1:32">
      <c r="A468">
        <v>467</v>
      </c>
      <c r="B468" t="s">
        <v>3185</v>
      </c>
      <c r="C468" t="s">
        <v>3186</v>
      </c>
      <c r="D468" t="s">
        <v>3187</v>
      </c>
      <c r="E468" t="s">
        <v>3188</v>
      </c>
      <c r="F468" t="s">
        <v>3189</v>
      </c>
      <c r="G468" t="s">
        <v>2195</v>
      </c>
      <c r="H468" s="6">
        <v>173537</v>
      </c>
      <c r="I468">
        <f>1-458-122-8839</f>
        <v>-9418</v>
      </c>
      <c r="J468" t="s">
        <v>3190</v>
      </c>
      <c r="K468" s="1">
        <v>44298</v>
      </c>
      <c r="AD468" t="str">
        <v>Sri Lanka</v>
      </c>
      <c r="AE468">
        <v>51</v>
      </c>
      <c r="AF468">
        <v>8918891</v>
      </c>
    </row>
    <row r="469" spans="1:32">
      <c r="A469">
        <v>468</v>
      </c>
      <c r="B469" t="s">
        <v>3191</v>
      </c>
      <c r="C469" t="s">
        <v>3192</v>
      </c>
      <c r="D469" t="s">
        <v>918</v>
      </c>
      <c r="E469" t="s">
        <v>3193</v>
      </c>
      <c r="F469" t="s">
        <v>3194</v>
      </c>
      <c r="G469" t="s">
        <v>2927</v>
      </c>
      <c r="H469" s="6">
        <v>50411</v>
      </c>
      <c r="I469" t="s">
        <v>3195</v>
      </c>
      <c r="J469" t="s">
        <v>3196</v>
      </c>
      <c r="K469" s="1">
        <v>43994</v>
      </c>
      <c r="AD469" t="str">
        <v>Sudan</v>
      </c>
      <c r="AE469">
        <v>43</v>
      </c>
      <c r="AF469">
        <v>6582626</v>
      </c>
    </row>
    <row r="470" spans="1:32">
      <c r="A470">
        <v>469</v>
      </c>
      <c r="B470" t="s">
        <v>3197</v>
      </c>
      <c r="C470" t="s">
        <v>2321</v>
      </c>
      <c r="D470" t="s">
        <v>3198</v>
      </c>
      <c r="E470" t="s">
        <v>3199</v>
      </c>
      <c r="F470" t="s">
        <v>3200</v>
      </c>
      <c r="G470" t="s">
        <v>418</v>
      </c>
      <c r="H470" s="6">
        <v>111926</v>
      </c>
      <c r="I470" t="s">
        <v>3201</v>
      </c>
      <c r="J470" t="s">
        <v>3202</v>
      </c>
      <c r="K470" s="1">
        <v>43842</v>
      </c>
      <c r="AD470" t="str">
        <v>Suriname</v>
      </c>
      <c r="AE470">
        <v>27</v>
      </c>
      <c r="AF470">
        <v>4389869</v>
      </c>
    </row>
    <row r="471" spans="1:32">
      <c r="A471">
        <v>470</v>
      </c>
      <c r="B471" t="s">
        <v>3203</v>
      </c>
      <c r="C471" t="s">
        <v>39</v>
      </c>
      <c r="D471" t="s">
        <v>3204</v>
      </c>
      <c r="E471" t="s">
        <v>3205</v>
      </c>
      <c r="F471" t="s">
        <v>3206</v>
      </c>
      <c r="G471" t="s">
        <v>3207</v>
      </c>
      <c r="H471" s="6">
        <v>162442</v>
      </c>
      <c r="I471" t="s">
        <v>3208</v>
      </c>
      <c r="J471" t="s">
        <v>3209</v>
      </c>
      <c r="K471" s="1">
        <v>44372</v>
      </c>
      <c r="AD471" t="str">
        <v>Svalbard &amp; Jan Mayen Islands</v>
      </c>
      <c r="AE471">
        <v>32</v>
      </c>
      <c r="AF471">
        <v>4834631</v>
      </c>
    </row>
    <row r="472" spans="1:32">
      <c r="A472">
        <v>471</v>
      </c>
      <c r="B472" t="s">
        <v>3210</v>
      </c>
      <c r="C472" t="s">
        <v>3211</v>
      </c>
      <c r="D472" t="s">
        <v>1786</v>
      </c>
      <c r="E472" t="s">
        <v>3212</v>
      </c>
      <c r="F472" t="s">
        <v>3213</v>
      </c>
      <c r="G472" t="s">
        <v>561</v>
      </c>
      <c r="H472" s="6">
        <v>153233</v>
      </c>
      <c r="I472" t="s">
        <v>3214</v>
      </c>
      <c r="J472" t="s">
        <v>3215</v>
      </c>
      <c r="K472" s="1">
        <v>44197</v>
      </c>
      <c r="AD472" t="str">
        <v>Swaziland</v>
      </c>
      <c r="AE472">
        <v>39</v>
      </c>
      <c r="AF472">
        <v>6360040</v>
      </c>
    </row>
    <row r="473" spans="1:32">
      <c r="A473">
        <v>472</v>
      </c>
      <c r="B473" t="s">
        <v>3216</v>
      </c>
      <c r="C473" t="s">
        <v>3217</v>
      </c>
      <c r="D473" t="s">
        <v>3218</v>
      </c>
      <c r="E473" t="s">
        <v>3219</v>
      </c>
      <c r="F473" t="s">
        <v>3220</v>
      </c>
      <c r="G473" t="s">
        <v>1222</v>
      </c>
      <c r="H473" s="6">
        <v>112762</v>
      </c>
      <c r="I473" t="s">
        <v>3221</v>
      </c>
      <c r="J473" t="s">
        <v>3222</v>
      </c>
      <c r="K473" s="1">
        <v>43878</v>
      </c>
      <c r="AD473" t="str">
        <v>Sweden</v>
      </c>
      <c r="AE473">
        <v>34</v>
      </c>
      <c r="AF473">
        <v>5145925</v>
      </c>
    </row>
    <row r="474" spans="1:32">
      <c r="A474">
        <v>473</v>
      </c>
      <c r="B474" t="s">
        <v>3223</v>
      </c>
      <c r="C474" t="s">
        <v>3024</v>
      </c>
      <c r="D474" t="s">
        <v>3224</v>
      </c>
      <c r="E474" t="s">
        <v>3225</v>
      </c>
      <c r="F474" t="s">
        <v>3226</v>
      </c>
      <c r="G474" t="s">
        <v>604</v>
      </c>
      <c r="H474" s="6">
        <v>151220</v>
      </c>
      <c r="I474" t="s">
        <v>3227</v>
      </c>
      <c r="J474" t="s">
        <v>3228</v>
      </c>
      <c r="K474" s="1">
        <v>44656</v>
      </c>
      <c r="AD474" t="str">
        <v>Switzerland</v>
      </c>
      <c r="AE474">
        <v>37</v>
      </c>
      <c r="AF474">
        <v>5442842</v>
      </c>
    </row>
    <row r="475" spans="1:32">
      <c r="A475">
        <v>474</v>
      </c>
      <c r="B475" t="s">
        <v>3229</v>
      </c>
      <c r="C475" t="s">
        <v>3230</v>
      </c>
      <c r="D475" t="s">
        <v>3231</v>
      </c>
      <c r="E475" t="s">
        <v>3232</v>
      </c>
      <c r="F475" t="s">
        <v>3233</v>
      </c>
      <c r="G475" t="s">
        <v>688</v>
      </c>
      <c r="H475" s="6">
        <v>125268</v>
      </c>
      <c r="I475" t="s">
        <v>3234</v>
      </c>
      <c r="J475" t="s">
        <v>3235</v>
      </c>
      <c r="K475" s="1">
        <v>44415</v>
      </c>
      <c r="AD475" t="str">
        <v>Syrian Arab Republic</v>
      </c>
      <c r="AE475">
        <v>47</v>
      </c>
      <c r="AF475">
        <v>7021820</v>
      </c>
    </row>
    <row r="476" spans="1:32">
      <c r="A476">
        <v>475</v>
      </c>
      <c r="B476" t="s">
        <v>3236</v>
      </c>
      <c r="C476" t="s">
        <v>2307</v>
      </c>
      <c r="D476" t="s">
        <v>3237</v>
      </c>
      <c r="E476" t="s">
        <v>3238</v>
      </c>
      <c r="F476" t="s">
        <v>3239</v>
      </c>
      <c r="G476" t="s">
        <v>314</v>
      </c>
      <c r="H476" s="6">
        <v>110140</v>
      </c>
      <c r="I476" t="s">
        <v>3240</v>
      </c>
      <c r="J476" t="s">
        <v>3241</v>
      </c>
      <c r="K476" s="1">
        <v>44097</v>
      </c>
      <c r="AD476" t="str">
        <v>Taiwan</v>
      </c>
      <c r="AE476">
        <v>53</v>
      </c>
      <c r="AF476">
        <v>8460716</v>
      </c>
    </row>
    <row r="477" spans="1:32">
      <c r="A477">
        <v>476</v>
      </c>
      <c r="B477" t="s">
        <v>3242</v>
      </c>
      <c r="C477" t="s">
        <v>827</v>
      </c>
      <c r="D477" t="s">
        <v>3037</v>
      </c>
      <c r="E477" t="s">
        <v>3243</v>
      </c>
      <c r="F477" t="s">
        <v>3244</v>
      </c>
      <c r="G477" t="s">
        <v>1367</v>
      </c>
      <c r="H477" s="6">
        <v>113703</v>
      </c>
      <c r="I477" t="s">
        <v>3245</v>
      </c>
      <c r="J477" t="s">
        <v>3246</v>
      </c>
      <c r="K477" s="1">
        <v>44524</v>
      </c>
      <c r="AD477" t="str">
        <v>Tajikistan</v>
      </c>
      <c r="AE477">
        <v>41</v>
      </c>
      <c r="AF477">
        <v>5997772</v>
      </c>
    </row>
    <row r="478" spans="1:32">
      <c r="A478">
        <v>477</v>
      </c>
      <c r="B478" t="s">
        <v>3247</v>
      </c>
      <c r="C478" t="s">
        <v>3248</v>
      </c>
      <c r="D478" t="s">
        <v>3249</v>
      </c>
      <c r="E478" t="s">
        <v>3250</v>
      </c>
      <c r="F478" t="s">
        <v>3251</v>
      </c>
      <c r="G478" t="s">
        <v>410</v>
      </c>
      <c r="H478" s="6">
        <v>286959</v>
      </c>
      <c r="I478" t="s">
        <v>3252</v>
      </c>
      <c r="J478" t="s">
        <v>3253</v>
      </c>
      <c r="K478" s="1">
        <v>44693</v>
      </c>
      <c r="AD478" t="str">
        <v>Tanzania</v>
      </c>
      <c r="AE478">
        <v>33</v>
      </c>
      <c r="AF478">
        <v>5205253</v>
      </c>
    </row>
    <row r="479" spans="1:32">
      <c r="A479">
        <v>478</v>
      </c>
      <c r="B479" t="s">
        <v>3254</v>
      </c>
      <c r="C479" t="s">
        <v>3255</v>
      </c>
      <c r="D479" t="s">
        <v>3256</v>
      </c>
      <c r="E479" t="s">
        <v>3257</v>
      </c>
      <c r="F479" t="s">
        <v>3258</v>
      </c>
      <c r="G479" t="s">
        <v>2898</v>
      </c>
      <c r="H479" s="6">
        <v>188013</v>
      </c>
      <c r="I479" t="s">
        <v>3259</v>
      </c>
      <c r="J479" t="s">
        <v>3260</v>
      </c>
      <c r="K479" s="1">
        <v>44069</v>
      </c>
      <c r="AD479" t="str">
        <v>Thailand</v>
      </c>
      <c r="AE479">
        <v>45</v>
      </c>
      <c r="AF479">
        <v>7768257</v>
      </c>
    </row>
    <row r="480" spans="1:32">
      <c r="A480">
        <v>479</v>
      </c>
      <c r="B480" t="s">
        <v>3261</v>
      </c>
      <c r="C480" t="s">
        <v>29</v>
      </c>
      <c r="D480" t="s">
        <v>264</v>
      </c>
      <c r="E480" t="s">
        <v>3262</v>
      </c>
      <c r="F480" t="s">
        <v>3263</v>
      </c>
      <c r="G480" t="s">
        <v>3264</v>
      </c>
      <c r="H480" s="6">
        <v>165951</v>
      </c>
      <c r="I480" t="s">
        <v>3265</v>
      </c>
      <c r="J480" t="s">
        <v>3266</v>
      </c>
      <c r="K480" s="1">
        <v>44215</v>
      </c>
      <c r="AD480" t="str">
        <v>Timor-Leste</v>
      </c>
      <c r="AE480">
        <v>45</v>
      </c>
      <c r="AF480">
        <v>7015258</v>
      </c>
    </row>
    <row r="481" spans="1:32">
      <c r="A481">
        <v>480</v>
      </c>
      <c r="B481" t="s">
        <v>3267</v>
      </c>
      <c r="C481" t="s">
        <v>3268</v>
      </c>
      <c r="D481" t="s">
        <v>3269</v>
      </c>
      <c r="E481" t="s">
        <v>3270</v>
      </c>
      <c r="F481" t="s">
        <v>3271</v>
      </c>
      <c r="G481" t="s">
        <v>1424</v>
      </c>
      <c r="H481" s="6">
        <v>194772</v>
      </c>
      <c r="I481" t="s">
        <v>3272</v>
      </c>
      <c r="J481" t="s">
        <v>3273</v>
      </c>
      <c r="K481" s="1">
        <v>43927</v>
      </c>
      <c r="AD481" t="str">
        <v>Togo</v>
      </c>
      <c r="AE481">
        <v>34</v>
      </c>
      <c r="AF481">
        <v>5481103</v>
      </c>
    </row>
    <row r="482" spans="1:32">
      <c r="A482">
        <v>481</v>
      </c>
      <c r="B482" t="s">
        <v>3274</v>
      </c>
      <c r="C482" t="s">
        <v>1172</v>
      </c>
      <c r="D482" t="s">
        <v>3275</v>
      </c>
      <c r="E482" t="s">
        <v>3276</v>
      </c>
      <c r="F482" t="s">
        <v>3277</v>
      </c>
      <c r="G482" t="s">
        <v>23</v>
      </c>
      <c r="H482" s="6">
        <v>147012</v>
      </c>
      <c r="I482" t="s">
        <v>3278</v>
      </c>
      <c r="J482" t="s">
        <v>3279</v>
      </c>
      <c r="K482" s="1">
        <v>44125</v>
      </c>
      <c r="AD482" t="str">
        <v>Tokelau</v>
      </c>
      <c r="AE482">
        <v>28</v>
      </c>
      <c r="AF482">
        <v>4784373</v>
      </c>
    </row>
    <row r="483" spans="1:32">
      <c r="A483">
        <v>482</v>
      </c>
      <c r="B483" t="s">
        <v>3280</v>
      </c>
      <c r="C483" t="s">
        <v>2422</v>
      </c>
      <c r="D483" t="s">
        <v>3281</v>
      </c>
      <c r="E483" t="s">
        <v>3282</v>
      </c>
      <c r="F483" t="s">
        <v>3283</v>
      </c>
      <c r="G483" t="s">
        <v>831</v>
      </c>
      <c r="H483" s="6">
        <v>146622</v>
      </c>
      <c r="I483" t="s">
        <v>3284</v>
      </c>
      <c r="J483" t="s">
        <v>3285</v>
      </c>
      <c r="K483" s="1">
        <v>44414</v>
      </c>
      <c r="AD483" t="str">
        <v>Tonga</v>
      </c>
      <c r="AE483">
        <v>47</v>
      </c>
      <c r="AF483">
        <v>7375595</v>
      </c>
    </row>
    <row r="484" spans="1:32">
      <c r="A484">
        <v>483</v>
      </c>
      <c r="B484" t="s">
        <v>3286</v>
      </c>
      <c r="C484" t="s">
        <v>3287</v>
      </c>
      <c r="D484" t="s">
        <v>3288</v>
      </c>
      <c r="E484" t="s">
        <v>3289</v>
      </c>
      <c r="F484" t="s">
        <v>3290</v>
      </c>
      <c r="G484" t="s">
        <v>3291</v>
      </c>
      <c r="H484" s="6">
        <v>114084</v>
      </c>
      <c r="I484" t="s">
        <v>3292</v>
      </c>
      <c r="J484" t="s">
        <v>3293</v>
      </c>
      <c r="K484" s="1">
        <v>44042</v>
      </c>
      <c r="AD484" t="str">
        <v>Trinidad and Tobago</v>
      </c>
      <c r="AE484">
        <v>42</v>
      </c>
      <c r="AF484">
        <v>7156695</v>
      </c>
    </row>
    <row r="485" spans="1:32">
      <c r="A485">
        <v>484</v>
      </c>
      <c r="B485" t="s">
        <v>3294</v>
      </c>
      <c r="C485" t="s">
        <v>3295</v>
      </c>
      <c r="D485" t="s">
        <v>3296</v>
      </c>
      <c r="E485" t="s">
        <v>3297</v>
      </c>
      <c r="F485" t="s">
        <v>3298</v>
      </c>
      <c r="G485" t="s">
        <v>166</v>
      </c>
      <c r="H485" s="6">
        <v>237175</v>
      </c>
      <c r="I485" t="s">
        <v>3299</v>
      </c>
      <c r="J485" t="s">
        <v>3300</v>
      </c>
      <c r="K485" s="1">
        <v>44641</v>
      </c>
      <c r="AD485" t="str">
        <v>Tunisia</v>
      </c>
      <c r="AE485">
        <v>33</v>
      </c>
      <c r="AF485">
        <v>6286283</v>
      </c>
    </row>
    <row r="486" spans="1:32">
      <c r="A486">
        <v>485</v>
      </c>
      <c r="B486" t="s">
        <v>3301</v>
      </c>
      <c r="C486" t="s">
        <v>3302</v>
      </c>
      <c r="D486" t="s">
        <v>3303</v>
      </c>
      <c r="E486" t="s">
        <v>3304</v>
      </c>
      <c r="F486" t="s">
        <v>3305</v>
      </c>
      <c r="G486" t="s">
        <v>3306</v>
      </c>
      <c r="H486" s="6">
        <v>71638</v>
      </c>
      <c r="I486" t="s">
        <v>3307</v>
      </c>
      <c r="J486" t="s">
        <v>3308</v>
      </c>
      <c r="K486" s="1">
        <v>43924</v>
      </c>
      <c r="AD486" t="str">
        <v>Turkey</v>
      </c>
      <c r="AE486">
        <v>49</v>
      </c>
      <c r="AF486">
        <v>6615368</v>
      </c>
    </row>
    <row r="487" spans="1:32">
      <c r="A487">
        <v>486</v>
      </c>
      <c r="B487" t="s">
        <v>3309</v>
      </c>
      <c r="C487" t="s">
        <v>3310</v>
      </c>
      <c r="D487" t="s">
        <v>3311</v>
      </c>
      <c r="E487" t="s">
        <v>3312</v>
      </c>
      <c r="F487" t="s">
        <v>3313</v>
      </c>
      <c r="G487" t="s">
        <v>3314</v>
      </c>
      <c r="H487" s="6">
        <v>222621</v>
      </c>
      <c r="I487" t="s">
        <v>3315</v>
      </c>
      <c r="J487" t="s">
        <v>3316</v>
      </c>
      <c r="K487" s="1">
        <v>44450</v>
      </c>
      <c r="AD487" t="str">
        <v>Turkmenistan</v>
      </c>
      <c r="AE487">
        <v>36</v>
      </c>
      <c r="AF487">
        <v>5805547</v>
      </c>
    </row>
    <row r="488" spans="1:32">
      <c r="A488">
        <v>487</v>
      </c>
      <c r="B488" t="s">
        <v>3317</v>
      </c>
      <c r="C488" t="s">
        <v>3318</v>
      </c>
      <c r="D488" t="s">
        <v>3319</v>
      </c>
      <c r="E488" t="s">
        <v>3320</v>
      </c>
      <c r="F488" t="s">
        <v>3321</v>
      </c>
      <c r="G488" t="s">
        <v>1118</v>
      </c>
      <c r="H488" s="6">
        <v>74274</v>
      </c>
      <c r="I488" t="s">
        <v>3322</v>
      </c>
      <c r="J488" t="s">
        <v>3323</v>
      </c>
      <c r="K488" s="1">
        <v>44340</v>
      </c>
      <c r="AD488" t="str">
        <v>Turks and Caicos Islands</v>
      </c>
      <c r="AE488">
        <v>49</v>
      </c>
      <c r="AF488">
        <v>8137612</v>
      </c>
    </row>
    <row r="489" spans="1:32">
      <c r="A489">
        <v>488</v>
      </c>
      <c r="B489" t="s">
        <v>3324</v>
      </c>
      <c r="C489" t="s">
        <v>1685</v>
      </c>
      <c r="D489" t="s">
        <v>3325</v>
      </c>
      <c r="E489" t="s">
        <v>3326</v>
      </c>
      <c r="F489" t="s">
        <v>3327</v>
      </c>
      <c r="G489" t="s">
        <v>2905</v>
      </c>
      <c r="H489" s="6">
        <v>276806</v>
      </c>
      <c r="I489" t="s">
        <v>3328</v>
      </c>
      <c r="J489" t="s">
        <v>3329</v>
      </c>
      <c r="K489" s="1">
        <v>44075</v>
      </c>
      <c r="AD489" t="str">
        <v>Tuvalu</v>
      </c>
      <c r="AE489">
        <v>38</v>
      </c>
      <c r="AF489">
        <v>5837107</v>
      </c>
    </row>
    <row r="490" spans="1:32">
      <c r="A490">
        <v>489</v>
      </c>
      <c r="B490" t="s">
        <v>3330</v>
      </c>
      <c r="C490" t="s">
        <v>1907</v>
      </c>
      <c r="D490" t="s">
        <v>3331</v>
      </c>
      <c r="E490" t="s">
        <v>3332</v>
      </c>
      <c r="F490" t="s">
        <v>3333</v>
      </c>
      <c r="G490" t="s">
        <v>1473</v>
      </c>
      <c r="H490" s="6">
        <v>93953</v>
      </c>
      <c r="I490" t="s">
        <v>3334</v>
      </c>
      <c r="J490" t="s">
        <v>3335</v>
      </c>
      <c r="K490" s="1">
        <v>44417</v>
      </c>
      <c r="AD490" t="str">
        <v>Uganda</v>
      </c>
      <c r="AE490">
        <v>46</v>
      </c>
      <c r="AF490">
        <v>7615088</v>
      </c>
    </row>
    <row r="491" spans="1:32">
      <c r="A491">
        <v>490</v>
      </c>
      <c r="B491" t="s">
        <v>3336</v>
      </c>
      <c r="C491" t="s">
        <v>3337</v>
      </c>
      <c r="D491" t="s">
        <v>3338</v>
      </c>
      <c r="E491" t="s">
        <v>3339</v>
      </c>
      <c r="F491" t="s">
        <v>3340</v>
      </c>
      <c r="G491" t="s">
        <v>680</v>
      </c>
      <c r="H491" s="6">
        <v>158269</v>
      </c>
      <c r="I491" t="s">
        <v>3341</v>
      </c>
      <c r="J491" t="s">
        <v>3342</v>
      </c>
      <c r="K491" s="1">
        <v>44673</v>
      </c>
      <c r="AD491" t="str">
        <v>Ukraine</v>
      </c>
      <c r="AE491">
        <v>42</v>
      </c>
      <c r="AF491">
        <v>7269118</v>
      </c>
    </row>
    <row r="492" spans="1:32">
      <c r="A492">
        <v>491</v>
      </c>
      <c r="B492" t="s">
        <v>3343</v>
      </c>
      <c r="C492" t="s">
        <v>2962</v>
      </c>
      <c r="D492" t="s">
        <v>3344</v>
      </c>
      <c r="E492" t="s">
        <v>3345</v>
      </c>
      <c r="F492" t="s">
        <v>3346</v>
      </c>
      <c r="G492" t="s">
        <v>379</v>
      </c>
      <c r="H492" s="6">
        <v>275210</v>
      </c>
      <c r="I492" t="s">
        <v>3347</v>
      </c>
      <c r="J492" t="s">
        <v>3348</v>
      </c>
      <c r="K492" s="1">
        <v>44485</v>
      </c>
      <c r="AD492" t="str">
        <v>United Arab Emirates</v>
      </c>
      <c r="AE492">
        <v>39</v>
      </c>
      <c r="AF492">
        <v>6320715</v>
      </c>
    </row>
    <row r="493" spans="1:32">
      <c r="A493">
        <v>492</v>
      </c>
      <c r="B493" t="s">
        <v>3349</v>
      </c>
      <c r="C493" t="s">
        <v>1729</v>
      </c>
      <c r="D493" t="s">
        <v>3350</v>
      </c>
      <c r="E493" t="s">
        <v>3351</v>
      </c>
      <c r="F493" t="s">
        <v>3352</v>
      </c>
      <c r="G493" t="s">
        <v>2927</v>
      </c>
      <c r="H493" s="6">
        <v>278412</v>
      </c>
      <c r="I493" t="s">
        <v>3353</v>
      </c>
      <c r="J493" t="s">
        <v>3354</v>
      </c>
      <c r="K493" s="1">
        <v>43846</v>
      </c>
      <c r="AD493" t="str">
        <v>United Kingdom</v>
      </c>
      <c r="AE493">
        <v>40</v>
      </c>
      <c r="AF493">
        <v>6115430</v>
      </c>
    </row>
    <row r="494" spans="1:32">
      <c r="A494">
        <v>493</v>
      </c>
      <c r="B494" t="s">
        <v>3355</v>
      </c>
      <c r="C494" t="s">
        <v>3356</v>
      </c>
      <c r="D494" t="s">
        <v>1415</v>
      </c>
      <c r="E494" t="s">
        <v>3357</v>
      </c>
      <c r="F494" t="s">
        <v>3358</v>
      </c>
      <c r="G494" t="s">
        <v>298</v>
      </c>
      <c r="H494" s="6">
        <v>181235</v>
      </c>
      <c r="I494" t="s">
        <v>3359</v>
      </c>
      <c r="J494" t="s">
        <v>3360</v>
      </c>
      <c r="K494" s="1">
        <v>44397</v>
      </c>
      <c r="AD494" t="str">
        <v>United States Minor Outlying Islands</v>
      </c>
      <c r="AE494">
        <v>36</v>
      </c>
      <c r="AF494">
        <v>6055931</v>
      </c>
    </row>
    <row r="495" spans="1:32">
      <c r="A495">
        <v>494</v>
      </c>
      <c r="B495" t="s">
        <v>3361</v>
      </c>
      <c r="C495" t="s">
        <v>3362</v>
      </c>
      <c r="D495" t="s">
        <v>1735</v>
      </c>
      <c r="E495" t="s">
        <v>3363</v>
      </c>
      <c r="F495" t="s">
        <v>3364</v>
      </c>
      <c r="G495" t="s">
        <v>3046</v>
      </c>
      <c r="H495" s="6">
        <v>58445</v>
      </c>
      <c r="I495" t="s">
        <v>3365</v>
      </c>
      <c r="J495" t="s">
        <v>3366</v>
      </c>
      <c r="K495" s="1">
        <v>44482</v>
      </c>
      <c r="AD495" t="str">
        <v>United States of America</v>
      </c>
      <c r="AE495">
        <v>47</v>
      </c>
      <c r="AF495">
        <v>7462609</v>
      </c>
    </row>
    <row r="496" spans="1:32">
      <c r="A496">
        <v>495</v>
      </c>
      <c r="B496" t="s">
        <v>3367</v>
      </c>
      <c r="C496" t="s">
        <v>2074</v>
      </c>
      <c r="D496" t="s">
        <v>506</v>
      </c>
      <c r="E496" t="s">
        <v>3368</v>
      </c>
      <c r="F496" t="s">
        <v>3369</v>
      </c>
      <c r="G496" t="s">
        <v>2861</v>
      </c>
      <c r="H496" s="6">
        <v>267700</v>
      </c>
      <c r="I496" t="s">
        <v>3370</v>
      </c>
      <c r="J496" t="s">
        <v>3371</v>
      </c>
      <c r="K496" s="1">
        <v>44229</v>
      </c>
      <c r="AD496" t="str">
        <v>United States Virgin Islands</v>
      </c>
      <c r="AE496">
        <v>54</v>
      </c>
      <c r="AF496">
        <v>8498920</v>
      </c>
    </row>
    <row r="497" spans="1:32">
      <c r="A497">
        <v>496</v>
      </c>
      <c r="B497" t="s">
        <v>3372</v>
      </c>
      <c r="C497" t="s">
        <v>2301</v>
      </c>
      <c r="D497" t="s">
        <v>186</v>
      </c>
      <c r="E497" t="s">
        <v>3373</v>
      </c>
      <c r="F497" t="s">
        <v>3374</v>
      </c>
      <c r="G497" t="s">
        <v>1795</v>
      </c>
      <c r="H497" s="6">
        <v>211174</v>
      </c>
      <c r="I497" t="s">
        <v>3375</v>
      </c>
      <c r="J497" t="s">
        <v>3376</v>
      </c>
      <c r="K497" s="1">
        <v>43869</v>
      </c>
      <c r="AD497" t="str">
        <v>Uruguay</v>
      </c>
      <c r="AE497">
        <v>50</v>
      </c>
      <c r="AF497">
        <v>9548071</v>
      </c>
    </row>
    <row r="498" spans="1:32">
      <c r="A498">
        <v>497</v>
      </c>
      <c r="B498" t="s">
        <v>3377</v>
      </c>
      <c r="C498" t="s">
        <v>3378</v>
      </c>
      <c r="D498" t="s">
        <v>3379</v>
      </c>
      <c r="E498" t="s">
        <v>3380</v>
      </c>
      <c r="F498" t="s">
        <v>3381</v>
      </c>
      <c r="G498" t="s">
        <v>3382</v>
      </c>
      <c r="H498" s="6">
        <v>70852</v>
      </c>
      <c r="I498">
        <v>5723896242</v>
      </c>
      <c r="J498" t="s">
        <v>3383</v>
      </c>
      <c r="K498" s="1">
        <v>43934</v>
      </c>
      <c r="AD498" t="str">
        <v>Uzbekistan</v>
      </c>
      <c r="AE498">
        <v>47</v>
      </c>
      <c r="AF498">
        <v>8329736</v>
      </c>
    </row>
    <row r="499" spans="1:32">
      <c r="A499">
        <v>498</v>
      </c>
      <c r="B499" t="s">
        <v>3384</v>
      </c>
      <c r="C499" t="s">
        <v>1641</v>
      </c>
      <c r="D499" t="s">
        <v>3385</v>
      </c>
      <c r="E499" t="s">
        <v>3386</v>
      </c>
      <c r="F499" t="s">
        <v>3387</v>
      </c>
      <c r="G499" t="s">
        <v>634</v>
      </c>
      <c r="H499" s="6">
        <v>127746</v>
      </c>
      <c r="I499" t="s">
        <v>3388</v>
      </c>
      <c r="J499" t="s">
        <v>3389</v>
      </c>
      <c r="K499" s="1">
        <v>44028</v>
      </c>
      <c r="AD499" t="str">
        <v>Vanuatu</v>
      </c>
      <c r="AE499">
        <v>58</v>
      </c>
      <c r="AF499">
        <v>8941098</v>
      </c>
    </row>
    <row r="500" spans="1:32">
      <c r="A500">
        <v>499</v>
      </c>
      <c r="B500" t="s">
        <v>3390</v>
      </c>
      <c r="C500" t="s">
        <v>3391</v>
      </c>
      <c r="D500" t="s">
        <v>1842</v>
      </c>
      <c r="E500" t="s">
        <v>3392</v>
      </c>
      <c r="F500" t="s">
        <v>3393</v>
      </c>
      <c r="G500" t="s">
        <v>3394</v>
      </c>
      <c r="H500" s="6">
        <v>267845</v>
      </c>
      <c r="I500" t="s">
        <v>3395</v>
      </c>
      <c r="J500" t="s">
        <v>3396</v>
      </c>
      <c r="K500" s="1">
        <v>43854</v>
      </c>
      <c r="AD500" t="str">
        <v>Venezuela</v>
      </c>
      <c r="AE500">
        <v>34</v>
      </c>
      <c r="AF500">
        <v>5897536</v>
      </c>
    </row>
    <row r="501" spans="1:32">
      <c r="A501">
        <v>500</v>
      </c>
      <c r="B501" t="s">
        <v>3397</v>
      </c>
      <c r="C501" t="s">
        <v>65</v>
      </c>
      <c r="D501" t="s">
        <v>1219</v>
      </c>
      <c r="E501" t="s">
        <v>3398</v>
      </c>
      <c r="F501" t="s">
        <v>3399</v>
      </c>
      <c r="G501" t="s">
        <v>1795</v>
      </c>
      <c r="H501" s="6">
        <v>226210</v>
      </c>
      <c r="I501" t="s">
        <v>3400</v>
      </c>
      <c r="J501" t="s">
        <v>3401</v>
      </c>
      <c r="K501" s="1">
        <v>44257</v>
      </c>
      <c r="AD501" t="str">
        <v>Vietnam</v>
      </c>
      <c r="AE501">
        <v>53</v>
      </c>
      <c r="AF501">
        <v>7920415</v>
      </c>
    </row>
    <row r="502" spans="1:32">
      <c r="A502">
        <v>501</v>
      </c>
      <c r="B502" t="s">
        <v>3402</v>
      </c>
      <c r="C502" t="s">
        <v>3403</v>
      </c>
      <c r="D502" t="s">
        <v>92</v>
      </c>
      <c r="E502" t="s">
        <v>3404</v>
      </c>
      <c r="F502" t="s">
        <v>3405</v>
      </c>
      <c r="G502" t="s">
        <v>1637</v>
      </c>
      <c r="H502" s="6">
        <v>206897</v>
      </c>
      <c r="I502" t="s">
        <v>3406</v>
      </c>
      <c r="J502" t="s">
        <v>3407</v>
      </c>
      <c r="K502" s="1">
        <v>44588</v>
      </c>
      <c r="AD502" t="str">
        <v>Wallis and Futuna</v>
      </c>
      <c r="AE502">
        <v>45</v>
      </c>
      <c r="AF502">
        <v>7560910</v>
      </c>
    </row>
    <row r="503" spans="1:32">
      <c r="A503">
        <v>502</v>
      </c>
      <c r="B503" t="s">
        <v>3408</v>
      </c>
      <c r="C503" t="s">
        <v>2500</v>
      </c>
      <c r="D503" t="s">
        <v>3409</v>
      </c>
      <c r="E503" t="s">
        <v>3410</v>
      </c>
      <c r="F503" t="s">
        <v>3411</v>
      </c>
      <c r="G503" t="s">
        <v>454</v>
      </c>
      <c r="H503" s="6">
        <v>201580</v>
      </c>
      <c r="I503" t="s">
        <v>3412</v>
      </c>
      <c r="J503" t="s">
        <v>3413</v>
      </c>
      <c r="K503" s="1">
        <v>44650</v>
      </c>
      <c r="AD503" t="str">
        <v>Western Sahara</v>
      </c>
      <c r="AE503">
        <v>42</v>
      </c>
      <c r="AF503">
        <v>6969282</v>
      </c>
    </row>
    <row r="504" spans="1:32">
      <c r="A504">
        <v>503</v>
      </c>
      <c r="B504" t="s">
        <v>3414</v>
      </c>
      <c r="C504" t="s">
        <v>3415</v>
      </c>
      <c r="D504" t="s">
        <v>2231</v>
      </c>
      <c r="E504" t="s">
        <v>3416</v>
      </c>
      <c r="F504" t="s">
        <v>3417</v>
      </c>
      <c r="G504" t="s">
        <v>1027</v>
      </c>
      <c r="H504" s="6">
        <v>220075</v>
      </c>
      <c r="I504" t="s">
        <v>3418</v>
      </c>
      <c r="J504" t="s">
        <v>3419</v>
      </c>
      <c r="K504" s="1">
        <v>43845</v>
      </c>
      <c r="AD504" t="str">
        <v>Yemen</v>
      </c>
      <c r="AE504">
        <v>44</v>
      </c>
      <c r="AF504">
        <v>6515648</v>
      </c>
    </row>
    <row r="505" spans="1:32">
      <c r="A505">
        <v>504</v>
      </c>
      <c r="B505" t="s">
        <v>3420</v>
      </c>
      <c r="C505" t="s">
        <v>2564</v>
      </c>
      <c r="D505" t="s">
        <v>3421</v>
      </c>
      <c r="E505" t="s">
        <v>3422</v>
      </c>
      <c r="F505" t="s">
        <v>3423</v>
      </c>
      <c r="G505" t="s">
        <v>80</v>
      </c>
      <c r="H505" s="6">
        <v>128239</v>
      </c>
      <c r="I505" t="s">
        <v>3424</v>
      </c>
      <c r="J505" t="s">
        <v>3425</v>
      </c>
      <c r="K505" s="1">
        <v>43849</v>
      </c>
      <c r="AD505" t="str">
        <v>Zambia</v>
      </c>
      <c r="AE505">
        <v>43</v>
      </c>
      <c r="AF505">
        <v>5960220</v>
      </c>
    </row>
    <row r="506" spans="1:32">
      <c r="A506">
        <v>505</v>
      </c>
      <c r="B506" t="s">
        <v>3426</v>
      </c>
      <c r="C506" t="s">
        <v>542</v>
      </c>
      <c r="D506" t="s">
        <v>3427</v>
      </c>
      <c r="E506" t="s">
        <v>3428</v>
      </c>
      <c r="F506" t="s">
        <v>3429</v>
      </c>
      <c r="G506" t="s">
        <v>2905</v>
      </c>
      <c r="H506" s="6">
        <v>93922</v>
      </c>
      <c r="I506" t="s">
        <v>3430</v>
      </c>
      <c r="J506" t="s">
        <v>3431</v>
      </c>
      <c r="K506" s="1">
        <v>44032</v>
      </c>
      <c r="AD506" t="str">
        <v>Zimbabwe</v>
      </c>
      <c r="AE506">
        <v>48</v>
      </c>
      <c r="AF506">
        <v>8519512</v>
      </c>
    </row>
    <row r="507" spans="1:32">
      <c r="A507">
        <v>506</v>
      </c>
      <c r="B507" t="s">
        <v>3432</v>
      </c>
      <c r="C507" t="s">
        <v>2347</v>
      </c>
      <c r="D507" t="s">
        <v>731</v>
      </c>
      <c r="E507" t="s">
        <v>3433</v>
      </c>
      <c r="F507" t="s">
        <v>3434</v>
      </c>
      <c r="G507" t="s">
        <v>3435</v>
      </c>
      <c r="H507" s="6">
        <v>138935</v>
      </c>
      <c r="I507" t="s">
        <v>3436</v>
      </c>
      <c r="J507" t="s">
        <v>3437</v>
      </c>
      <c r="K507" s="1">
        <v>44396</v>
      </c>
    </row>
    <row r="508" spans="1:32">
      <c r="A508">
        <v>507</v>
      </c>
      <c r="B508" t="s">
        <v>3438</v>
      </c>
      <c r="C508" t="s">
        <v>3439</v>
      </c>
      <c r="D508" t="s">
        <v>3440</v>
      </c>
      <c r="E508" t="s">
        <v>3441</v>
      </c>
      <c r="F508" t="s">
        <v>3442</v>
      </c>
      <c r="G508" t="s">
        <v>3443</v>
      </c>
      <c r="H508" s="6">
        <v>160701</v>
      </c>
      <c r="I508" t="s">
        <v>3444</v>
      </c>
      <c r="J508" t="s">
        <v>3445</v>
      </c>
      <c r="K508" s="1">
        <v>44314</v>
      </c>
    </row>
    <row r="509" spans="1:32">
      <c r="A509">
        <v>508</v>
      </c>
      <c r="B509" t="s">
        <v>3446</v>
      </c>
      <c r="C509" t="s">
        <v>122</v>
      </c>
      <c r="D509" t="s">
        <v>812</v>
      </c>
      <c r="E509" t="s">
        <v>3447</v>
      </c>
      <c r="F509" t="s">
        <v>3448</v>
      </c>
      <c r="G509" t="s">
        <v>3449</v>
      </c>
      <c r="H509" s="6">
        <v>203518</v>
      </c>
      <c r="I509" t="s">
        <v>3450</v>
      </c>
      <c r="J509" t="s">
        <v>3451</v>
      </c>
      <c r="K509" s="1">
        <v>43947</v>
      </c>
    </row>
    <row r="510" spans="1:32">
      <c r="A510">
        <v>509</v>
      </c>
      <c r="B510" t="s">
        <v>3452</v>
      </c>
      <c r="C510" t="s">
        <v>3453</v>
      </c>
      <c r="D510" t="s">
        <v>3454</v>
      </c>
      <c r="E510" t="s">
        <v>3455</v>
      </c>
      <c r="F510" t="s">
        <v>3456</v>
      </c>
      <c r="G510" t="s">
        <v>3443</v>
      </c>
      <c r="H510" s="6">
        <v>224592</v>
      </c>
      <c r="I510" t="s">
        <v>3457</v>
      </c>
      <c r="J510" t="s">
        <v>3458</v>
      </c>
      <c r="K510" s="1">
        <v>44031</v>
      </c>
    </row>
    <row r="511" spans="1:32">
      <c r="A511">
        <v>510</v>
      </c>
      <c r="B511" t="s">
        <v>3459</v>
      </c>
      <c r="C511" t="s">
        <v>3460</v>
      </c>
      <c r="D511" t="s">
        <v>3461</v>
      </c>
      <c r="E511" t="s">
        <v>3462</v>
      </c>
      <c r="F511" t="s">
        <v>3463</v>
      </c>
      <c r="G511" t="s">
        <v>1663</v>
      </c>
      <c r="H511" s="6">
        <v>263005</v>
      </c>
      <c r="I511" t="s">
        <v>3464</v>
      </c>
      <c r="J511" t="s">
        <v>3465</v>
      </c>
      <c r="K511" s="1">
        <v>43895</v>
      </c>
    </row>
    <row r="512" spans="1:32">
      <c r="A512">
        <v>511</v>
      </c>
      <c r="B512" t="s">
        <v>3466</v>
      </c>
      <c r="C512" t="s">
        <v>1003</v>
      </c>
      <c r="D512" t="s">
        <v>3198</v>
      </c>
      <c r="E512" t="s">
        <v>3467</v>
      </c>
      <c r="F512" t="s">
        <v>769</v>
      </c>
      <c r="G512" t="s">
        <v>815</v>
      </c>
      <c r="H512" s="6">
        <v>171439</v>
      </c>
      <c r="I512" t="s">
        <v>3468</v>
      </c>
      <c r="J512" t="s">
        <v>3469</v>
      </c>
      <c r="K512" s="1">
        <v>44369</v>
      </c>
    </row>
    <row r="513" spans="1:11">
      <c r="A513">
        <v>512</v>
      </c>
      <c r="B513" t="s">
        <v>3470</v>
      </c>
      <c r="C513" t="s">
        <v>3471</v>
      </c>
      <c r="D513" t="s">
        <v>2107</v>
      </c>
      <c r="E513" t="s">
        <v>3472</v>
      </c>
      <c r="F513" t="s">
        <v>3473</v>
      </c>
      <c r="G513" t="s">
        <v>3474</v>
      </c>
      <c r="H513" s="6">
        <v>118202</v>
      </c>
      <c r="I513" t="s">
        <v>3475</v>
      </c>
      <c r="J513" t="s">
        <v>3476</v>
      </c>
      <c r="K513" s="1">
        <v>44170</v>
      </c>
    </row>
    <row r="514" spans="1:11">
      <c r="A514">
        <v>513</v>
      </c>
      <c r="B514" t="s">
        <v>3477</v>
      </c>
      <c r="C514" t="s">
        <v>310</v>
      </c>
      <c r="D514" t="s">
        <v>2554</v>
      </c>
      <c r="E514" t="s">
        <v>3478</v>
      </c>
      <c r="F514" t="s">
        <v>3479</v>
      </c>
      <c r="G514" t="s">
        <v>298</v>
      </c>
      <c r="H514" s="6">
        <v>145240</v>
      </c>
      <c r="I514" t="s">
        <v>3480</v>
      </c>
      <c r="J514" t="s">
        <v>3481</v>
      </c>
      <c r="K514" s="1">
        <v>44345</v>
      </c>
    </row>
    <row r="515" spans="1:11">
      <c r="A515">
        <v>514</v>
      </c>
      <c r="B515" t="s">
        <v>3482</v>
      </c>
      <c r="C515" t="s">
        <v>2388</v>
      </c>
      <c r="D515" t="s">
        <v>2828</v>
      </c>
      <c r="E515" t="s">
        <v>3483</v>
      </c>
      <c r="F515" t="s">
        <v>3484</v>
      </c>
      <c r="G515" t="s">
        <v>868</v>
      </c>
      <c r="H515" s="6">
        <v>256345</v>
      </c>
      <c r="I515" t="s">
        <v>3485</v>
      </c>
      <c r="J515" t="s">
        <v>3486</v>
      </c>
      <c r="K515" s="1">
        <v>44574</v>
      </c>
    </row>
    <row r="516" spans="1:11">
      <c r="A516">
        <v>515</v>
      </c>
      <c r="B516" t="s">
        <v>3487</v>
      </c>
      <c r="C516" t="s">
        <v>3488</v>
      </c>
      <c r="D516" t="s">
        <v>2035</v>
      </c>
      <c r="E516" t="s">
        <v>3489</v>
      </c>
      <c r="F516" t="s">
        <v>3490</v>
      </c>
      <c r="G516" t="s">
        <v>1637</v>
      </c>
      <c r="H516" s="6">
        <v>278275</v>
      </c>
      <c r="I516">
        <v>6961498901</v>
      </c>
      <c r="J516" t="s">
        <v>3491</v>
      </c>
      <c r="K516" s="1">
        <v>44252</v>
      </c>
    </row>
    <row r="517" spans="1:11">
      <c r="A517">
        <v>516</v>
      </c>
      <c r="B517" t="s">
        <v>3492</v>
      </c>
      <c r="C517" t="s">
        <v>3493</v>
      </c>
      <c r="D517" t="s">
        <v>3494</v>
      </c>
      <c r="E517" t="s">
        <v>3495</v>
      </c>
      <c r="F517" t="s">
        <v>3496</v>
      </c>
      <c r="G517" t="s">
        <v>815</v>
      </c>
      <c r="H517" s="6">
        <v>69188</v>
      </c>
      <c r="I517" t="s">
        <v>3497</v>
      </c>
      <c r="J517" t="s">
        <v>3498</v>
      </c>
      <c r="K517" s="1">
        <v>44084</v>
      </c>
    </row>
    <row r="518" spans="1:11">
      <c r="A518">
        <v>517</v>
      </c>
      <c r="B518" t="s">
        <v>3499</v>
      </c>
      <c r="C518" t="s">
        <v>146</v>
      </c>
      <c r="D518" t="s">
        <v>3500</v>
      </c>
      <c r="E518" t="s">
        <v>3501</v>
      </c>
      <c r="F518" t="s">
        <v>3502</v>
      </c>
      <c r="G518" t="s">
        <v>379</v>
      </c>
      <c r="H518" s="6">
        <v>267103</v>
      </c>
      <c r="I518" t="s">
        <v>3503</v>
      </c>
      <c r="J518" t="s">
        <v>3504</v>
      </c>
      <c r="K518" s="1">
        <v>44572</v>
      </c>
    </row>
    <row r="519" spans="1:11">
      <c r="A519">
        <v>518</v>
      </c>
      <c r="B519" t="s">
        <v>3505</v>
      </c>
      <c r="C519" t="s">
        <v>3506</v>
      </c>
      <c r="D519" t="s">
        <v>3224</v>
      </c>
      <c r="E519" t="s">
        <v>3507</v>
      </c>
      <c r="F519" t="s">
        <v>3508</v>
      </c>
      <c r="G519" t="s">
        <v>2297</v>
      </c>
      <c r="H519" s="6">
        <v>139613</v>
      </c>
      <c r="I519" t="s">
        <v>3509</v>
      </c>
      <c r="J519" t="s">
        <v>3510</v>
      </c>
      <c r="K519" s="1">
        <v>44101</v>
      </c>
    </row>
    <row r="520" spans="1:11">
      <c r="A520">
        <v>519</v>
      </c>
      <c r="B520" t="s">
        <v>3511</v>
      </c>
      <c r="C520" t="s">
        <v>1211</v>
      </c>
      <c r="D520" t="s">
        <v>1386</v>
      </c>
      <c r="E520" t="s">
        <v>3512</v>
      </c>
      <c r="F520" t="s">
        <v>3513</v>
      </c>
      <c r="G520" t="s">
        <v>2272</v>
      </c>
      <c r="H520" s="6">
        <v>154997</v>
      </c>
      <c r="I520">
        <v>8663788952</v>
      </c>
      <c r="J520" t="s">
        <v>3514</v>
      </c>
      <c r="K520" s="1">
        <v>44508</v>
      </c>
    </row>
    <row r="521" spans="1:11">
      <c r="A521">
        <v>520</v>
      </c>
      <c r="B521" t="s">
        <v>3515</v>
      </c>
      <c r="C521" t="s">
        <v>1172</v>
      </c>
      <c r="D521" t="s">
        <v>319</v>
      </c>
      <c r="E521" t="s">
        <v>3516</v>
      </c>
      <c r="F521" t="s">
        <v>3517</v>
      </c>
      <c r="G521" t="s">
        <v>410</v>
      </c>
      <c r="H521" s="6">
        <v>167136</v>
      </c>
      <c r="I521" t="s">
        <v>3518</v>
      </c>
      <c r="J521" t="s">
        <v>3519</v>
      </c>
      <c r="K521" s="1">
        <v>44477</v>
      </c>
    </row>
    <row r="522" spans="1:11">
      <c r="A522">
        <v>521</v>
      </c>
      <c r="B522" t="s">
        <v>3520</v>
      </c>
      <c r="C522" t="s">
        <v>2422</v>
      </c>
      <c r="D522" t="s">
        <v>1401</v>
      </c>
      <c r="E522" t="s">
        <v>3521</v>
      </c>
      <c r="F522" t="s">
        <v>3522</v>
      </c>
      <c r="G522" t="s">
        <v>1273</v>
      </c>
      <c r="H522" s="6">
        <v>286187</v>
      </c>
      <c r="I522" t="s">
        <v>3523</v>
      </c>
      <c r="J522" t="s">
        <v>3524</v>
      </c>
      <c r="K522" s="1">
        <v>43850</v>
      </c>
    </row>
    <row r="523" spans="1:11">
      <c r="A523">
        <v>522</v>
      </c>
      <c r="B523" t="s">
        <v>3525</v>
      </c>
      <c r="C523" t="s">
        <v>3526</v>
      </c>
      <c r="D523" t="s">
        <v>3527</v>
      </c>
      <c r="E523" t="s">
        <v>3528</v>
      </c>
      <c r="F523" t="s">
        <v>3529</v>
      </c>
      <c r="G523" t="s">
        <v>1034</v>
      </c>
      <c r="H523" s="6">
        <v>106740</v>
      </c>
      <c r="I523" t="s">
        <v>3530</v>
      </c>
      <c r="J523" t="s">
        <v>3531</v>
      </c>
      <c r="K523" s="1">
        <v>43965</v>
      </c>
    </row>
    <row r="524" spans="1:11">
      <c r="A524">
        <v>523</v>
      </c>
      <c r="B524" t="s">
        <v>3532</v>
      </c>
      <c r="C524" t="s">
        <v>3533</v>
      </c>
      <c r="D524" t="s">
        <v>361</v>
      </c>
      <c r="E524" t="s">
        <v>3534</v>
      </c>
      <c r="F524" t="s">
        <v>3535</v>
      </c>
      <c r="G524" t="s">
        <v>1769</v>
      </c>
      <c r="H524" s="6">
        <v>99248</v>
      </c>
      <c r="I524" t="s">
        <v>3536</v>
      </c>
      <c r="J524" t="s">
        <v>3537</v>
      </c>
      <c r="K524" s="1">
        <v>44225</v>
      </c>
    </row>
    <row r="525" spans="1:11">
      <c r="A525">
        <v>524</v>
      </c>
      <c r="B525" t="s">
        <v>3538</v>
      </c>
      <c r="C525" t="s">
        <v>3539</v>
      </c>
      <c r="D525" t="s">
        <v>467</v>
      </c>
      <c r="E525" t="s">
        <v>3540</v>
      </c>
      <c r="F525" t="s">
        <v>3541</v>
      </c>
      <c r="G525" t="s">
        <v>1027</v>
      </c>
      <c r="H525" s="6">
        <v>80889</v>
      </c>
      <c r="I525" t="s">
        <v>3542</v>
      </c>
      <c r="J525" t="s">
        <v>3543</v>
      </c>
      <c r="K525" s="1">
        <v>44502</v>
      </c>
    </row>
    <row r="526" spans="1:11">
      <c r="A526">
        <v>525</v>
      </c>
      <c r="B526" t="s">
        <v>3544</v>
      </c>
      <c r="C526" t="s">
        <v>3545</v>
      </c>
      <c r="D526" t="s">
        <v>3018</v>
      </c>
      <c r="E526" t="s">
        <v>3546</v>
      </c>
      <c r="F526" t="s">
        <v>3547</v>
      </c>
      <c r="G526" t="s">
        <v>268</v>
      </c>
      <c r="H526" s="6">
        <v>228398</v>
      </c>
      <c r="I526" t="s">
        <v>3548</v>
      </c>
      <c r="J526" t="s">
        <v>3549</v>
      </c>
      <c r="K526" s="1">
        <v>44271</v>
      </c>
    </row>
    <row r="527" spans="1:11">
      <c r="A527">
        <v>526</v>
      </c>
      <c r="B527" t="s">
        <v>3550</v>
      </c>
      <c r="C527" t="s">
        <v>3551</v>
      </c>
      <c r="D527" t="s">
        <v>506</v>
      </c>
      <c r="E527" t="s">
        <v>3552</v>
      </c>
      <c r="F527" t="s">
        <v>3553</v>
      </c>
      <c r="G527" t="s">
        <v>3554</v>
      </c>
      <c r="H527" s="6">
        <v>217525</v>
      </c>
      <c r="I527" t="s">
        <v>3555</v>
      </c>
      <c r="J527" t="s">
        <v>3556</v>
      </c>
      <c r="K527" s="1">
        <v>43934</v>
      </c>
    </row>
    <row r="528" spans="1:11">
      <c r="A528">
        <v>527</v>
      </c>
      <c r="B528" t="s">
        <v>3557</v>
      </c>
      <c r="C528" t="s">
        <v>3140</v>
      </c>
      <c r="D528" t="s">
        <v>2956</v>
      </c>
      <c r="E528" t="s">
        <v>3558</v>
      </c>
      <c r="F528" t="s">
        <v>3559</v>
      </c>
      <c r="G528" t="s">
        <v>1466</v>
      </c>
      <c r="H528" s="6">
        <v>195428</v>
      </c>
      <c r="I528" t="s">
        <v>3560</v>
      </c>
      <c r="J528" t="s">
        <v>3561</v>
      </c>
      <c r="K528" s="1">
        <v>44358</v>
      </c>
    </row>
    <row r="529" spans="1:11">
      <c r="A529">
        <v>528</v>
      </c>
      <c r="B529" t="s">
        <v>3562</v>
      </c>
      <c r="C529" t="s">
        <v>1269</v>
      </c>
      <c r="D529" t="s">
        <v>3563</v>
      </c>
      <c r="E529" t="s">
        <v>3564</v>
      </c>
      <c r="F529" t="s">
        <v>3565</v>
      </c>
      <c r="G529" t="s">
        <v>3566</v>
      </c>
      <c r="H529" s="6">
        <v>159708</v>
      </c>
      <c r="I529" t="s">
        <v>3567</v>
      </c>
      <c r="J529" t="s">
        <v>3568</v>
      </c>
      <c r="K529" s="1">
        <v>43952</v>
      </c>
    </row>
    <row r="530" spans="1:11">
      <c r="A530">
        <v>529</v>
      </c>
      <c r="B530" t="s">
        <v>3569</v>
      </c>
      <c r="C530" t="s">
        <v>3211</v>
      </c>
      <c r="D530" t="s">
        <v>3570</v>
      </c>
      <c r="E530" t="s">
        <v>3571</v>
      </c>
      <c r="F530" t="s">
        <v>3572</v>
      </c>
      <c r="G530" t="s">
        <v>3554</v>
      </c>
      <c r="H530" s="6">
        <v>192697</v>
      </c>
      <c r="I530" t="s">
        <v>3573</v>
      </c>
      <c r="J530" t="s">
        <v>3574</v>
      </c>
      <c r="K530" s="1">
        <v>44162</v>
      </c>
    </row>
    <row r="531" spans="1:11">
      <c r="A531">
        <v>530</v>
      </c>
      <c r="B531" t="s">
        <v>3575</v>
      </c>
      <c r="C531" t="s">
        <v>3576</v>
      </c>
      <c r="D531" t="s">
        <v>2200</v>
      </c>
      <c r="E531" t="s">
        <v>3577</v>
      </c>
      <c r="F531" t="s">
        <v>3578</v>
      </c>
      <c r="G531" t="s">
        <v>597</v>
      </c>
      <c r="H531" s="6">
        <v>67630</v>
      </c>
      <c r="I531">
        <v>9108772428</v>
      </c>
      <c r="J531" t="s">
        <v>3579</v>
      </c>
      <c r="K531" s="1">
        <v>43984</v>
      </c>
    </row>
    <row r="532" spans="1:11">
      <c r="A532">
        <v>531</v>
      </c>
      <c r="B532" t="s">
        <v>3580</v>
      </c>
      <c r="C532" t="s">
        <v>3581</v>
      </c>
      <c r="D532" t="s">
        <v>2277</v>
      </c>
      <c r="E532" t="s">
        <v>3582</v>
      </c>
      <c r="F532" t="s">
        <v>3583</v>
      </c>
      <c r="G532" t="s">
        <v>1466</v>
      </c>
      <c r="H532" s="6">
        <v>195803</v>
      </c>
      <c r="I532" t="s">
        <v>3584</v>
      </c>
      <c r="J532" t="s">
        <v>3585</v>
      </c>
      <c r="K532" s="1">
        <v>44045</v>
      </c>
    </row>
    <row r="533" spans="1:11">
      <c r="A533">
        <v>532</v>
      </c>
      <c r="B533" t="s">
        <v>3586</v>
      </c>
      <c r="C533" t="s">
        <v>3268</v>
      </c>
      <c r="D533" t="s">
        <v>2707</v>
      </c>
      <c r="E533" t="s">
        <v>3587</v>
      </c>
      <c r="F533" t="s">
        <v>3588</v>
      </c>
      <c r="G533" t="s">
        <v>2809</v>
      </c>
      <c r="H533" s="6">
        <v>229516</v>
      </c>
      <c r="I533" t="s">
        <v>3589</v>
      </c>
      <c r="J533" t="s">
        <v>3590</v>
      </c>
      <c r="K533" s="1">
        <v>43913</v>
      </c>
    </row>
    <row r="534" spans="1:11">
      <c r="A534">
        <v>533</v>
      </c>
      <c r="B534" t="s">
        <v>3591</v>
      </c>
      <c r="C534" t="s">
        <v>1392</v>
      </c>
      <c r="D534" t="s">
        <v>2307</v>
      </c>
      <c r="E534" t="s">
        <v>3592</v>
      </c>
      <c r="F534" t="s">
        <v>3593</v>
      </c>
      <c r="G534" t="s">
        <v>3594</v>
      </c>
      <c r="H534" s="6">
        <v>240095</v>
      </c>
      <c r="I534" t="s">
        <v>3595</v>
      </c>
      <c r="J534" t="s">
        <v>3596</v>
      </c>
      <c r="K534" s="1">
        <v>44511</v>
      </c>
    </row>
    <row r="535" spans="1:11">
      <c r="A535">
        <v>534</v>
      </c>
      <c r="B535" t="s">
        <v>3597</v>
      </c>
      <c r="C535" t="s">
        <v>811</v>
      </c>
      <c r="D535" t="s">
        <v>3598</v>
      </c>
      <c r="E535" t="s">
        <v>3599</v>
      </c>
      <c r="F535" t="s">
        <v>3600</v>
      </c>
      <c r="G535" t="s">
        <v>260</v>
      </c>
      <c r="H535" s="6">
        <v>239445</v>
      </c>
      <c r="I535" t="s">
        <v>3601</v>
      </c>
      <c r="J535" t="s">
        <v>3602</v>
      </c>
      <c r="K535" s="1">
        <v>44617</v>
      </c>
    </row>
    <row r="536" spans="1:11">
      <c r="A536">
        <v>535</v>
      </c>
      <c r="B536" t="s">
        <v>3603</v>
      </c>
      <c r="C536" t="s">
        <v>722</v>
      </c>
      <c r="D536" t="s">
        <v>3604</v>
      </c>
      <c r="E536" t="s">
        <v>3605</v>
      </c>
      <c r="F536" t="s">
        <v>3606</v>
      </c>
      <c r="G536" t="s">
        <v>1110</v>
      </c>
      <c r="H536" s="6">
        <v>153980</v>
      </c>
      <c r="I536" t="s">
        <v>3607</v>
      </c>
      <c r="J536" t="s">
        <v>3608</v>
      </c>
      <c r="K536" s="1">
        <v>44073</v>
      </c>
    </row>
    <row r="537" spans="1:11">
      <c r="A537">
        <v>536</v>
      </c>
      <c r="B537" t="s">
        <v>3609</v>
      </c>
      <c r="C537" t="s">
        <v>3610</v>
      </c>
      <c r="D537" t="s">
        <v>3611</v>
      </c>
      <c r="E537" t="s">
        <v>3612</v>
      </c>
      <c r="F537" t="s">
        <v>3613</v>
      </c>
      <c r="G537" t="s">
        <v>2297</v>
      </c>
      <c r="H537" s="6">
        <v>208917</v>
      </c>
      <c r="I537" t="s">
        <v>3614</v>
      </c>
      <c r="J537" t="s">
        <v>3615</v>
      </c>
      <c r="K537" s="1">
        <v>44049</v>
      </c>
    </row>
    <row r="538" spans="1:11">
      <c r="A538">
        <v>537</v>
      </c>
      <c r="B538" t="s">
        <v>3616</v>
      </c>
      <c r="C538" t="s">
        <v>2249</v>
      </c>
      <c r="D538" t="s">
        <v>3617</v>
      </c>
      <c r="E538" t="s">
        <v>3618</v>
      </c>
      <c r="F538" t="s">
        <v>3619</v>
      </c>
      <c r="G538" t="s">
        <v>3102</v>
      </c>
      <c r="H538" s="6">
        <v>113296</v>
      </c>
      <c r="I538" t="s">
        <v>3620</v>
      </c>
      <c r="J538" t="s">
        <v>3621</v>
      </c>
      <c r="K538" s="1">
        <v>44190</v>
      </c>
    </row>
    <row r="539" spans="1:11">
      <c r="A539">
        <v>538</v>
      </c>
      <c r="B539" t="s">
        <v>3622</v>
      </c>
      <c r="C539" t="s">
        <v>1572</v>
      </c>
      <c r="D539" t="s">
        <v>2314</v>
      </c>
      <c r="E539" t="s">
        <v>3623</v>
      </c>
      <c r="F539" t="s">
        <v>3624</v>
      </c>
      <c r="G539" t="s">
        <v>386</v>
      </c>
      <c r="H539" s="6">
        <v>51308</v>
      </c>
      <c r="I539" t="s">
        <v>3625</v>
      </c>
      <c r="J539" t="s">
        <v>3626</v>
      </c>
      <c r="K539" s="1">
        <v>44204</v>
      </c>
    </row>
    <row r="540" spans="1:11">
      <c r="A540">
        <v>539</v>
      </c>
      <c r="B540" t="s">
        <v>3627</v>
      </c>
      <c r="C540" t="s">
        <v>3287</v>
      </c>
      <c r="D540" t="s">
        <v>3628</v>
      </c>
      <c r="E540" t="s">
        <v>3629</v>
      </c>
      <c r="F540" t="s">
        <v>3630</v>
      </c>
      <c r="G540" t="s">
        <v>86</v>
      </c>
      <c r="H540" s="6">
        <v>119844</v>
      </c>
      <c r="I540" t="s">
        <v>3631</v>
      </c>
      <c r="J540" t="s">
        <v>3632</v>
      </c>
      <c r="K540" s="1">
        <v>44608</v>
      </c>
    </row>
    <row r="541" spans="1:11">
      <c r="A541">
        <v>540</v>
      </c>
      <c r="B541" t="s">
        <v>3633</v>
      </c>
      <c r="C541" t="s">
        <v>1572</v>
      </c>
      <c r="D541" t="s">
        <v>3494</v>
      </c>
      <c r="E541" t="s">
        <v>3634</v>
      </c>
      <c r="F541" t="s">
        <v>3635</v>
      </c>
      <c r="G541" t="s">
        <v>494</v>
      </c>
      <c r="H541" s="6">
        <v>260505</v>
      </c>
      <c r="I541" t="s">
        <v>3636</v>
      </c>
      <c r="J541" t="s">
        <v>3637</v>
      </c>
      <c r="K541" s="1">
        <v>44659</v>
      </c>
    </row>
    <row r="542" spans="1:11">
      <c r="A542">
        <v>541</v>
      </c>
      <c r="B542" t="s">
        <v>3638</v>
      </c>
      <c r="C542" t="s">
        <v>2066</v>
      </c>
      <c r="D542" t="s">
        <v>3639</v>
      </c>
      <c r="E542" t="s">
        <v>3640</v>
      </c>
      <c r="F542" t="s">
        <v>3641</v>
      </c>
      <c r="G542" t="s">
        <v>3027</v>
      </c>
      <c r="H542" s="6">
        <v>165065</v>
      </c>
      <c r="I542" t="s">
        <v>3642</v>
      </c>
      <c r="J542" t="s">
        <v>3643</v>
      </c>
      <c r="K542" s="1">
        <v>44347</v>
      </c>
    </row>
    <row r="543" spans="1:11">
      <c r="A543">
        <v>542</v>
      </c>
      <c r="B543" t="s">
        <v>3644</v>
      </c>
      <c r="C543" t="s">
        <v>1456</v>
      </c>
      <c r="D543" t="s">
        <v>3645</v>
      </c>
      <c r="E543" t="s">
        <v>3646</v>
      </c>
      <c r="F543" t="s">
        <v>3647</v>
      </c>
      <c r="G543" t="s">
        <v>1189</v>
      </c>
      <c r="H543" s="6">
        <v>123980</v>
      </c>
      <c r="I543" t="s">
        <v>3648</v>
      </c>
      <c r="J543" t="s">
        <v>3649</v>
      </c>
      <c r="K543" s="1">
        <v>44432</v>
      </c>
    </row>
    <row r="544" spans="1:11">
      <c r="A544">
        <v>543</v>
      </c>
      <c r="B544" t="s">
        <v>3650</v>
      </c>
      <c r="C544" t="s">
        <v>1526</v>
      </c>
      <c r="D544" t="s">
        <v>3124</v>
      </c>
      <c r="E544" t="s">
        <v>3651</v>
      </c>
      <c r="F544" t="s">
        <v>3652</v>
      </c>
      <c r="G544" t="s">
        <v>103</v>
      </c>
      <c r="H544" s="6">
        <v>164153</v>
      </c>
      <c r="I544" t="s">
        <v>3653</v>
      </c>
      <c r="J544" t="s">
        <v>3654</v>
      </c>
      <c r="K544" s="1">
        <v>44361</v>
      </c>
    </row>
    <row r="545" spans="1:11">
      <c r="A545">
        <v>544</v>
      </c>
      <c r="B545" t="s">
        <v>3655</v>
      </c>
      <c r="C545" t="s">
        <v>3656</v>
      </c>
      <c r="D545" t="s">
        <v>3657</v>
      </c>
      <c r="E545" t="s">
        <v>3658</v>
      </c>
      <c r="F545" t="s">
        <v>3659</v>
      </c>
      <c r="G545" t="s">
        <v>853</v>
      </c>
      <c r="H545" s="6">
        <v>71304</v>
      </c>
      <c r="I545" t="s">
        <v>3660</v>
      </c>
      <c r="J545" t="s">
        <v>3661</v>
      </c>
      <c r="K545" s="1">
        <v>44322</v>
      </c>
    </row>
    <row r="546" spans="1:11">
      <c r="A546">
        <v>545</v>
      </c>
      <c r="B546" t="s">
        <v>3662</v>
      </c>
      <c r="C546" t="s">
        <v>3663</v>
      </c>
      <c r="D546" t="s">
        <v>3664</v>
      </c>
      <c r="E546" t="s">
        <v>3665</v>
      </c>
      <c r="F546" t="s">
        <v>3666</v>
      </c>
      <c r="G546" t="s">
        <v>778</v>
      </c>
      <c r="H546" s="6">
        <v>104876</v>
      </c>
      <c r="I546" t="s">
        <v>3667</v>
      </c>
      <c r="J546" t="s">
        <v>3668</v>
      </c>
      <c r="K546" s="1">
        <v>44546</v>
      </c>
    </row>
    <row r="547" spans="1:11">
      <c r="A547">
        <v>546</v>
      </c>
      <c r="B547" t="s">
        <v>3669</v>
      </c>
      <c r="C547" t="s">
        <v>2396</v>
      </c>
      <c r="D547" t="s">
        <v>3670</v>
      </c>
      <c r="E547" t="s">
        <v>3671</v>
      </c>
      <c r="F547" t="s">
        <v>3672</v>
      </c>
      <c r="G547" t="s">
        <v>2844</v>
      </c>
      <c r="H547" s="6">
        <v>124347</v>
      </c>
      <c r="I547">
        <v>676998498</v>
      </c>
      <c r="J547" t="s">
        <v>3673</v>
      </c>
      <c r="K547" s="1">
        <v>44029</v>
      </c>
    </row>
    <row r="548" spans="1:11">
      <c r="A548">
        <v>547</v>
      </c>
      <c r="B548" t="s">
        <v>3674</v>
      </c>
      <c r="C548" t="s">
        <v>3675</v>
      </c>
      <c r="D548" t="s">
        <v>3676</v>
      </c>
      <c r="E548" t="s">
        <v>3677</v>
      </c>
      <c r="F548" t="s">
        <v>3678</v>
      </c>
      <c r="G548" t="s">
        <v>1666</v>
      </c>
      <c r="H548" s="6">
        <v>57868</v>
      </c>
      <c r="I548" t="s">
        <v>3679</v>
      </c>
      <c r="J548" t="s">
        <v>3680</v>
      </c>
      <c r="K548" s="1">
        <v>43968</v>
      </c>
    </row>
    <row r="549" spans="1:11">
      <c r="A549">
        <v>548</v>
      </c>
      <c r="B549" t="s">
        <v>3681</v>
      </c>
      <c r="C549" t="s">
        <v>162</v>
      </c>
      <c r="D549" t="s">
        <v>3682</v>
      </c>
      <c r="E549" t="s">
        <v>3683</v>
      </c>
      <c r="F549" t="s">
        <v>3684</v>
      </c>
      <c r="G549" t="s">
        <v>379</v>
      </c>
      <c r="H549" s="6">
        <v>283652</v>
      </c>
      <c r="I549" t="s">
        <v>3685</v>
      </c>
      <c r="J549" t="s">
        <v>3686</v>
      </c>
      <c r="K549" s="1">
        <v>44035</v>
      </c>
    </row>
    <row r="550" spans="1:11">
      <c r="A550">
        <v>549</v>
      </c>
      <c r="B550" t="s">
        <v>3687</v>
      </c>
      <c r="C550" t="s">
        <v>2865</v>
      </c>
      <c r="D550" t="s">
        <v>3688</v>
      </c>
      <c r="E550" t="s">
        <v>3689</v>
      </c>
      <c r="F550" t="s">
        <v>3690</v>
      </c>
      <c r="G550" t="s">
        <v>898</v>
      </c>
      <c r="H550" s="6">
        <v>282394</v>
      </c>
      <c r="I550" t="s">
        <v>3691</v>
      </c>
      <c r="J550" t="s">
        <v>3692</v>
      </c>
      <c r="K550" s="1">
        <v>44481</v>
      </c>
    </row>
    <row r="551" spans="1:11">
      <c r="A551">
        <v>550</v>
      </c>
      <c r="B551" t="s">
        <v>3693</v>
      </c>
      <c r="C551" t="s">
        <v>3694</v>
      </c>
      <c r="D551" t="s">
        <v>3695</v>
      </c>
      <c r="E551" t="s">
        <v>3312</v>
      </c>
      <c r="F551" t="s">
        <v>3696</v>
      </c>
      <c r="G551" t="s">
        <v>2364</v>
      </c>
      <c r="H551" s="6">
        <v>157619</v>
      </c>
      <c r="I551">
        <f>1-572-307-1423</f>
        <v>-2301</v>
      </c>
      <c r="J551" t="s">
        <v>3697</v>
      </c>
      <c r="K551" s="1">
        <v>44559</v>
      </c>
    </row>
    <row r="552" spans="1:11">
      <c r="A552">
        <v>551</v>
      </c>
      <c r="B552" t="s">
        <v>3698</v>
      </c>
      <c r="C552" t="s">
        <v>3699</v>
      </c>
      <c r="D552" t="s">
        <v>3700</v>
      </c>
      <c r="E552" t="s">
        <v>3701</v>
      </c>
      <c r="F552" t="s">
        <v>3702</v>
      </c>
      <c r="G552" t="s">
        <v>977</v>
      </c>
      <c r="H552" s="6">
        <v>64611</v>
      </c>
      <c r="I552" t="s">
        <v>3703</v>
      </c>
      <c r="J552" t="s">
        <v>3704</v>
      </c>
      <c r="K552" s="1">
        <v>43950</v>
      </c>
    </row>
    <row r="553" spans="1:11">
      <c r="A553">
        <v>552</v>
      </c>
      <c r="B553" t="s">
        <v>3705</v>
      </c>
      <c r="C553" t="s">
        <v>406</v>
      </c>
      <c r="D553" t="s">
        <v>3706</v>
      </c>
      <c r="E553" t="s">
        <v>3707</v>
      </c>
      <c r="F553" t="s">
        <v>3708</v>
      </c>
      <c r="G553" t="s">
        <v>3709</v>
      </c>
      <c r="H553" s="6">
        <v>261373</v>
      </c>
      <c r="I553" t="s">
        <v>3710</v>
      </c>
      <c r="J553" t="s">
        <v>3711</v>
      </c>
      <c r="K553" s="1">
        <v>44245</v>
      </c>
    </row>
    <row r="554" spans="1:11">
      <c r="A554">
        <v>553</v>
      </c>
      <c r="B554" t="s">
        <v>3712</v>
      </c>
      <c r="C554" t="s">
        <v>3713</v>
      </c>
      <c r="D554" t="s">
        <v>3714</v>
      </c>
      <c r="E554" t="s">
        <v>3715</v>
      </c>
      <c r="F554" t="s">
        <v>939</v>
      </c>
      <c r="G554" t="s">
        <v>351</v>
      </c>
      <c r="H554" s="6">
        <v>94615</v>
      </c>
      <c r="I554">
        <f>1-322-921-846</f>
        <v>-2088</v>
      </c>
      <c r="J554" t="s">
        <v>3716</v>
      </c>
      <c r="K554" s="1">
        <v>44045</v>
      </c>
    </row>
    <row r="555" spans="1:11">
      <c r="A555">
        <v>554</v>
      </c>
      <c r="B555" t="s">
        <v>3717</v>
      </c>
      <c r="C555" t="s">
        <v>3718</v>
      </c>
      <c r="D555" t="s">
        <v>2067</v>
      </c>
      <c r="E555" t="s">
        <v>3719</v>
      </c>
      <c r="F555" t="s">
        <v>3720</v>
      </c>
      <c r="G555" t="s">
        <v>2158</v>
      </c>
      <c r="H555" s="6">
        <v>93289</v>
      </c>
      <c r="I555" t="s">
        <v>3721</v>
      </c>
      <c r="J555" t="s">
        <v>3722</v>
      </c>
      <c r="K555" s="1">
        <v>44437</v>
      </c>
    </row>
    <row r="556" spans="1:11">
      <c r="A556">
        <v>555</v>
      </c>
      <c r="B556" t="s">
        <v>3723</v>
      </c>
      <c r="C556" t="s">
        <v>2895</v>
      </c>
      <c r="D556" t="s">
        <v>3018</v>
      </c>
      <c r="E556" t="s">
        <v>3724</v>
      </c>
      <c r="F556" t="s">
        <v>3725</v>
      </c>
      <c r="G556" t="s">
        <v>282</v>
      </c>
      <c r="H556" s="6">
        <v>170726</v>
      </c>
      <c r="I556" t="s">
        <v>3726</v>
      </c>
      <c r="J556" t="s">
        <v>3727</v>
      </c>
      <c r="K556" s="1">
        <v>43865</v>
      </c>
    </row>
    <row r="557" spans="1:11">
      <c r="A557">
        <v>556</v>
      </c>
      <c r="B557" t="s">
        <v>3728</v>
      </c>
      <c r="C557" t="s">
        <v>2307</v>
      </c>
      <c r="D557" t="s">
        <v>3729</v>
      </c>
      <c r="E557" t="s">
        <v>3730</v>
      </c>
      <c r="F557" t="s">
        <v>3731</v>
      </c>
      <c r="G557" t="s">
        <v>815</v>
      </c>
      <c r="H557" s="6">
        <v>262516</v>
      </c>
      <c r="I557" t="s">
        <v>3732</v>
      </c>
      <c r="J557" t="s">
        <v>3733</v>
      </c>
      <c r="K557" s="1">
        <v>44601</v>
      </c>
    </row>
    <row r="558" spans="1:11">
      <c r="A558">
        <v>557</v>
      </c>
      <c r="B558" t="s">
        <v>3734</v>
      </c>
      <c r="C558" t="s">
        <v>1519</v>
      </c>
      <c r="D558" t="s">
        <v>1408</v>
      </c>
      <c r="E558" t="s">
        <v>3735</v>
      </c>
      <c r="F558" t="s">
        <v>3736</v>
      </c>
      <c r="G558" t="s">
        <v>86</v>
      </c>
      <c r="H558" s="6">
        <v>149306</v>
      </c>
      <c r="I558" t="s">
        <v>3737</v>
      </c>
      <c r="J558" t="s">
        <v>3738</v>
      </c>
      <c r="K558" s="1">
        <v>43940</v>
      </c>
    </row>
    <row r="559" spans="1:11">
      <c r="A559">
        <v>558</v>
      </c>
      <c r="B559" t="s">
        <v>3739</v>
      </c>
      <c r="C559" t="s">
        <v>1700</v>
      </c>
      <c r="D559" t="s">
        <v>3740</v>
      </c>
      <c r="E559" t="s">
        <v>3741</v>
      </c>
      <c r="F559" t="s">
        <v>3742</v>
      </c>
      <c r="G559" t="s">
        <v>43</v>
      </c>
      <c r="H559" s="6">
        <v>164567</v>
      </c>
      <c r="I559" t="s">
        <v>3743</v>
      </c>
      <c r="J559" t="s">
        <v>3744</v>
      </c>
      <c r="K559" s="1">
        <v>44003</v>
      </c>
    </row>
    <row r="560" spans="1:11">
      <c r="A560">
        <v>559</v>
      </c>
      <c r="B560" t="s">
        <v>3745</v>
      </c>
      <c r="C560" t="s">
        <v>3746</v>
      </c>
      <c r="D560" t="s">
        <v>1092</v>
      </c>
      <c r="E560" t="s">
        <v>3747</v>
      </c>
      <c r="F560" t="s">
        <v>3748</v>
      </c>
      <c r="G560" t="s">
        <v>868</v>
      </c>
      <c r="H560" s="6">
        <v>42630</v>
      </c>
      <c r="I560" t="s">
        <v>3749</v>
      </c>
      <c r="J560" t="s">
        <v>3750</v>
      </c>
      <c r="K560" s="1">
        <v>44224</v>
      </c>
    </row>
    <row r="561" spans="1:11">
      <c r="A561">
        <v>560</v>
      </c>
      <c r="B561" t="s">
        <v>3751</v>
      </c>
      <c r="C561" t="s">
        <v>1663</v>
      </c>
      <c r="D561" t="s">
        <v>3752</v>
      </c>
      <c r="E561" t="s">
        <v>3753</v>
      </c>
      <c r="F561" t="s">
        <v>3754</v>
      </c>
      <c r="G561" t="s">
        <v>126</v>
      </c>
      <c r="H561" s="6">
        <v>124060</v>
      </c>
      <c r="I561" t="s">
        <v>3755</v>
      </c>
      <c r="J561" t="s">
        <v>3756</v>
      </c>
      <c r="K561" s="1">
        <v>43978</v>
      </c>
    </row>
    <row r="562" spans="1:11">
      <c r="A562">
        <v>561</v>
      </c>
      <c r="B562" t="s">
        <v>3757</v>
      </c>
      <c r="C562" t="s">
        <v>3758</v>
      </c>
      <c r="D562" t="s">
        <v>171</v>
      </c>
      <c r="E562" t="s">
        <v>3759</v>
      </c>
      <c r="F562" t="s">
        <v>3760</v>
      </c>
      <c r="G562" t="s">
        <v>329</v>
      </c>
      <c r="H562" s="6">
        <v>96922</v>
      </c>
      <c r="I562">
        <v>3052618309</v>
      </c>
      <c r="J562" t="s">
        <v>3761</v>
      </c>
      <c r="K562" s="1">
        <v>44561</v>
      </c>
    </row>
    <row r="563" spans="1:11">
      <c r="A563">
        <v>562</v>
      </c>
      <c r="B563" t="s">
        <v>3762</v>
      </c>
      <c r="C563" t="s">
        <v>1834</v>
      </c>
      <c r="D563" t="s">
        <v>1968</v>
      </c>
      <c r="E563" t="s">
        <v>3763</v>
      </c>
      <c r="F563" t="s">
        <v>3764</v>
      </c>
      <c r="G563" t="s">
        <v>2195</v>
      </c>
      <c r="H563" s="6">
        <v>226987</v>
      </c>
      <c r="I563" t="s">
        <v>3765</v>
      </c>
      <c r="J563" t="s">
        <v>3766</v>
      </c>
      <c r="K563" s="1">
        <v>44563</v>
      </c>
    </row>
    <row r="564" spans="1:11">
      <c r="A564">
        <v>563</v>
      </c>
      <c r="B564" t="s">
        <v>3767</v>
      </c>
      <c r="C564" t="s">
        <v>2706</v>
      </c>
      <c r="D564" t="s">
        <v>1921</v>
      </c>
      <c r="E564" t="s">
        <v>3768</v>
      </c>
      <c r="F564" t="s">
        <v>3769</v>
      </c>
      <c r="G564" t="s">
        <v>3770</v>
      </c>
      <c r="H564" s="6">
        <v>218493</v>
      </c>
      <c r="I564" t="s">
        <v>3771</v>
      </c>
      <c r="J564" t="s">
        <v>3772</v>
      </c>
      <c r="K564" s="1">
        <v>44582</v>
      </c>
    </row>
    <row r="565" spans="1:11">
      <c r="A565">
        <v>564</v>
      </c>
      <c r="B565" t="s">
        <v>3773</v>
      </c>
      <c r="C565" t="s">
        <v>1106</v>
      </c>
      <c r="D565" t="s">
        <v>2757</v>
      </c>
      <c r="E565" t="s">
        <v>3774</v>
      </c>
      <c r="F565" t="s">
        <v>3775</v>
      </c>
      <c r="G565" t="s">
        <v>726</v>
      </c>
      <c r="H565" s="6">
        <v>188780</v>
      </c>
      <c r="I565">
        <f>1-144-390-5960</f>
        <v>-6493</v>
      </c>
      <c r="J565" t="s">
        <v>3776</v>
      </c>
      <c r="K565" s="1">
        <v>44396</v>
      </c>
    </row>
    <row r="566" spans="1:11">
      <c r="A566">
        <v>565</v>
      </c>
      <c r="B566" t="s">
        <v>3777</v>
      </c>
      <c r="C566" t="s">
        <v>3217</v>
      </c>
      <c r="D566" t="s">
        <v>3778</v>
      </c>
      <c r="E566" t="s">
        <v>3779</v>
      </c>
      <c r="F566" t="s">
        <v>3780</v>
      </c>
      <c r="G566" t="s">
        <v>2158</v>
      </c>
      <c r="H566" s="6">
        <v>74501</v>
      </c>
      <c r="I566" t="s">
        <v>3781</v>
      </c>
      <c r="J566" t="s">
        <v>3782</v>
      </c>
      <c r="K566" s="1">
        <v>43981</v>
      </c>
    </row>
    <row r="567" spans="1:11">
      <c r="A567">
        <v>566</v>
      </c>
      <c r="B567" t="s">
        <v>3783</v>
      </c>
      <c r="C567" t="s">
        <v>3784</v>
      </c>
      <c r="D567" t="s">
        <v>1186</v>
      </c>
      <c r="E567" t="s">
        <v>3785</v>
      </c>
      <c r="F567" t="s">
        <v>3786</v>
      </c>
      <c r="G567" t="s">
        <v>174</v>
      </c>
      <c r="H567" s="6">
        <v>104671</v>
      </c>
      <c r="I567" t="s">
        <v>3787</v>
      </c>
      <c r="J567" t="s">
        <v>3788</v>
      </c>
      <c r="K567" s="1">
        <v>44310</v>
      </c>
    </row>
    <row r="568" spans="1:11">
      <c r="A568">
        <v>567</v>
      </c>
      <c r="B568" t="s">
        <v>3789</v>
      </c>
      <c r="C568" t="s">
        <v>333</v>
      </c>
      <c r="D568" t="s">
        <v>1085</v>
      </c>
      <c r="E568" t="s">
        <v>3790</v>
      </c>
      <c r="F568" t="s">
        <v>3791</v>
      </c>
      <c r="G568" t="s">
        <v>3792</v>
      </c>
      <c r="H568" s="6">
        <v>52067</v>
      </c>
      <c r="I568" t="s">
        <v>3793</v>
      </c>
      <c r="J568" t="s">
        <v>3794</v>
      </c>
      <c r="K568" s="1">
        <v>44514</v>
      </c>
    </row>
    <row r="569" spans="1:11">
      <c r="A569">
        <v>568</v>
      </c>
      <c r="B569" t="s">
        <v>3795</v>
      </c>
      <c r="C569" t="s">
        <v>2656</v>
      </c>
      <c r="D569" t="s">
        <v>3796</v>
      </c>
      <c r="E569" t="s">
        <v>3797</v>
      </c>
      <c r="F569" t="s">
        <v>3798</v>
      </c>
      <c r="G569" t="s">
        <v>3566</v>
      </c>
      <c r="H569" s="6">
        <v>193474</v>
      </c>
      <c r="I569" t="s">
        <v>3799</v>
      </c>
      <c r="J569" t="s">
        <v>3800</v>
      </c>
      <c r="K569" s="1">
        <v>44615</v>
      </c>
    </row>
    <row r="570" spans="1:11">
      <c r="A570">
        <v>569</v>
      </c>
      <c r="B570" t="s">
        <v>3801</v>
      </c>
      <c r="C570" t="s">
        <v>3802</v>
      </c>
      <c r="D570" t="s">
        <v>3803</v>
      </c>
      <c r="E570" t="s">
        <v>3804</v>
      </c>
      <c r="F570" t="s">
        <v>3805</v>
      </c>
      <c r="G570" t="s">
        <v>2524</v>
      </c>
      <c r="H570" s="6">
        <v>178860</v>
      </c>
      <c r="I570" t="s">
        <v>3806</v>
      </c>
      <c r="J570" t="s">
        <v>3807</v>
      </c>
      <c r="K570" s="1">
        <v>44096</v>
      </c>
    </row>
    <row r="571" spans="1:11">
      <c r="A571">
        <v>570</v>
      </c>
      <c r="B571" t="s">
        <v>3808</v>
      </c>
      <c r="C571" t="s">
        <v>194</v>
      </c>
      <c r="D571" t="s">
        <v>1247</v>
      </c>
      <c r="E571" t="s">
        <v>3809</v>
      </c>
      <c r="F571" t="s">
        <v>3810</v>
      </c>
      <c r="G571" t="s">
        <v>314</v>
      </c>
      <c r="H571" s="6">
        <v>118768</v>
      </c>
      <c r="I571" t="s">
        <v>3811</v>
      </c>
      <c r="J571" t="s">
        <v>3812</v>
      </c>
      <c r="K571" s="1">
        <v>44183</v>
      </c>
    </row>
    <row r="572" spans="1:11">
      <c r="A572">
        <v>571</v>
      </c>
      <c r="B572" t="s">
        <v>3813</v>
      </c>
      <c r="C572" t="s">
        <v>3814</v>
      </c>
      <c r="D572" t="s">
        <v>3815</v>
      </c>
      <c r="E572" t="s">
        <v>3816</v>
      </c>
      <c r="F572" t="s">
        <v>3817</v>
      </c>
      <c r="G572" t="s">
        <v>166</v>
      </c>
      <c r="H572" s="6">
        <v>56671</v>
      </c>
      <c r="I572" t="s">
        <v>3818</v>
      </c>
      <c r="J572" t="s">
        <v>3819</v>
      </c>
      <c r="K572" s="1">
        <v>44595</v>
      </c>
    </row>
    <row r="573" spans="1:11">
      <c r="A573">
        <v>572</v>
      </c>
      <c r="B573" t="s">
        <v>3820</v>
      </c>
      <c r="C573" t="s">
        <v>3821</v>
      </c>
      <c r="D573" t="s">
        <v>443</v>
      </c>
      <c r="E573" t="s">
        <v>3822</v>
      </c>
      <c r="F573" t="s">
        <v>3823</v>
      </c>
      <c r="G573" t="s">
        <v>748</v>
      </c>
      <c r="H573" s="6">
        <v>146204</v>
      </c>
      <c r="I573" t="s">
        <v>3824</v>
      </c>
      <c r="J573" t="s">
        <v>3825</v>
      </c>
      <c r="K573" s="1">
        <v>44674</v>
      </c>
    </row>
    <row r="574" spans="1:11">
      <c r="A574">
        <v>573</v>
      </c>
      <c r="B574" t="s">
        <v>3826</v>
      </c>
      <c r="C574" t="s">
        <v>73</v>
      </c>
      <c r="D574" t="s">
        <v>3827</v>
      </c>
      <c r="E574" t="s">
        <v>3828</v>
      </c>
      <c r="F574" t="s">
        <v>3829</v>
      </c>
      <c r="G574" t="s">
        <v>815</v>
      </c>
      <c r="H574" s="6">
        <v>51901</v>
      </c>
      <c r="I574" t="s">
        <v>3830</v>
      </c>
      <c r="J574" t="s">
        <v>3831</v>
      </c>
      <c r="K574" s="1">
        <v>44533</v>
      </c>
    </row>
    <row r="575" spans="1:11">
      <c r="A575">
        <v>574</v>
      </c>
      <c r="B575" t="s">
        <v>3832</v>
      </c>
      <c r="C575" t="s">
        <v>47</v>
      </c>
      <c r="D575" t="s">
        <v>3833</v>
      </c>
      <c r="E575" t="s">
        <v>3834</v>
      </c>
      <c r="F575" t="s">
        <v>3835</v>
      </c>
      <c r="G575" t="s">
        <v>158</v>
      </c>
      <c r="H575" s="6">
        <v>57233</v>
      </c>
      <c r="I575" t="s">
        <v>3836</v>
      </c>
      <c r="J575" t="s">
        <v>3837</v>
      </c>
      <c r="K575" s="1">
        <v>44010</v>
      </c>
    </row>
    <row r="576" spans="1:11">
      <c r="A576">
        <v>575</v>
      </c>
      <c r="B576" t="s">
        <v>3838</v>
      </c>
      <c r="C576" t="s">
        <v>3839</v>
      </c>
      <c r="D576" t="s">
        <v>499</v>
      </c>
      <c r="E576" t="s">
        <v>3840</v>
      </c>
      <c r="F576" t="s">
        <v>3841</v>
      </c>
      <c r="G576" t="s">
        <v>2772</v>
      </c>
      <c r="H576" s="6">
        <v>254622</v>
      </c>
      <c r="I576" t="s">
        <v>3842</v>
      </c>
      <c r="J576" t="s">
        <v>3843</v>
      </c>
      <c r="K576" s="1">
        <v>44102</v>
      </c>
    </row>
    <row r="577" spans="1:11">
      <c r="A577">
        <v>576</v>
      </c>
      <c r="B577" t="s">
        <v>3844</v>
      </c>
      <c r="C577" t="s">
        <v>3718</v>
      </c>
      <c r="D577" t="s">
        <v>3845</v>
      </c>
      <c r="E577" t="s">
        <v>3846</v>
      </c>
      <c r="F577" t="s">
        <v>3847</v>
      </c>
      <c r="G577" t="s">
        <v>182</v>
      </c>
      <c r="H577" s="6">
        <v>108114</v>
      </c>
      <c r="I577" t="s">
        <v>3848</v>
      </c>
      <c r="J577" t="s">
        <v>3849</v>
      </c>
      <c r="K577" s="1">
        <v>44271</v>
      </c>
    </row>
    <row r="578" spans="1:11">
      <c r="A578">
        <v>577</v>
      </c>
      <c r="B578" t="s">
        <v>3850</v>
      </c>
      <c r="C578" t="s">
        <v>3851</v>
      </c>
      <c r="D578" t="s">
        <v>3852</v>
      </c>
      <c r="E578" t="s">
        <v>3853</v>
      </c>
      <c r="F578" t="s">
        <v>3854</v>
      </c>
      <c r="G578" t="s">
        <v>3443</v>
      </c>
      <c r="H578" s="6">
        <v>167224</v>
      </c>
      <c r="I578" t="s">
        <v>3855</v>
      </c>
      <c r="J578" t="s">
        <v>3856</v>
      </c>
      <c r="K578" s="1">
        <v>44195</v>
      </c>
    </row>
    <row r="579" spans="1:11">
      <c r="A579">
        <v>578</v>
      </c>
      <c r="B579" t="s">
        <v>3857</v>
      </c>
      <c r="C579" t="s">
        <v>3858</v>
      </c>
      <c r="D579" t="s">
        <v>2355</v>
      </c>
      <c r="E579" t="s">
        <v>3859</v>
      </c>
      <c r="F579" t="s">
        <v>3860</v>
      </c>
      <c r="G579" t="s">
        <v>3102</v>
      </c>
      <c r="H579" s="6">
        <v>208001</v>
      </c>
      <c r="I579" t="s">
        <v>3861</v>
      </c>
      <c r="J579" t="s">
        <v>3862</v>
      </c>
      <c r="K579" s="1">
        <v>44470</v>
      </c>
    </row>
    <row r="580" spans="1:11">
      <c r="A580">
        <v>579</v>
      </c>
      <c r="B580" t="s">
        <v>3863</v>
      </c>
      <c r="C580" t="s">
        <v>3539</v>
      </c>
      <c r="D580" t="s">
        <v>639</v>
      </c>
      <c r="E580" t="s">
        <v>3864</v>
      </c>
      <c r="F580" t="s">
        <v>3865</v>
      </c>
      <c r="G580" t="s">
        <v>1824</v>
      </c>
      <c r="H580" s="6">
        <v>128415</v>
      </c>
      <c r="I580" t="s">
        <v>3866</v>
      </c>
      <c r="J580" t="s">
        <v>3867</v>
      </c>
      <c r="K580" s="1">
        <v>44634</v>
      </c>
    </row>
    <row r="581" spans="1:11">
      <c r="A581">
        <v>580</v>
      </c>
      <c r="B581" t="s">
        <v>3868</v>
      </c>
      <c r="C581" t="s">
        <v>2800</v>
      </c>
      <c r="D581" t="s">
        <v>3869</v>
      </c>
      <c r="E581" t="s">
        <v>3870</v>
      </c>
      <c r="F581" t="s">
        <v>3871</v>
      </c>
      <c r="G581" t="s">
        <v>800</v>
      </c>
      <c r="H581" s="6">
        <v>141577</v>
      </c>
      <c r="I581" t="s">
        <v>3872</v>
      </c>
      <c r="J581" t="s">
        <v>3873</v>
      </c>
      <c r="K581" s="1">
        <v>44579</v>
      </c>
    </row>
    <row r="582" spans="1:11">
      <c r="A582">
        <v>581</v>
      </c>
      <c r="B582" t="s">
        <v>3874</v>
      </c>
      <c r="C582" t="s">
        <v>3140</v>
      </c>
      <c r="D582" t="s">
        <v>2701</v>
      </c>
      <c r="E582" t="s">
        <v>3875</v>
      </c>
      <c r="F582" t="s">
        <v>3876</v>
      </c>
      <c r="G582" t="s">
        <v>119</v>
      </c>
      <c r="H582" s="6">
        <v>91742</v>
      </c>
      <c r="I582" t="s">
        <v>3877</v>
      </c>
      <c r="J582" t="s">
        <v>3878</v>
      </c>
      <c r="K582" s="1">
        <v>44421</v>
      </c>
    </row>
    <row r="583" spans="1:11">
      <c r="A583">
        <v>582</v>
      </c>
      <c r="B583" t="s">
        <v>3879</v>
      </c>
      <c r="C583" t="s">
        <v>3880</v>
      </c>
      <c r="D583" t="s">
        <v>3881</v>
      </c>
      <c r="E583" t="s">
        <v>3882</v>
      </c>
      <c r="F583" t="s">
        <v>3883</v>
      </c>
      <c r="G583" t="s">
        <v>2392</v>
      </c>
      <c r="H583" s="6">
        <v>159577</v>
      </c>
      <c r="I583" t="s">
        <v>3884</v>
      </c>
      <c r="J583" t="s">
        <v>3885</v>
      </c>
      <c r="K583" s="1">
        <v>43865</v>
      </c>
    </row>
    <row r="584" spans="1:11">
      <c r="A584">
        <v>583</v>
      </c>
      <c r="B584" t="s">
        <v>3886</v>
      </c>
      <c r="C584" t="s">
        <v>3887</v>
      </c>
      <c r="D584" t="s">
        <v>1649</v>
      </c>
      <c r="E584" t="s">
        <v>3888</v>
      </c>
      <c r="F584" t="s">
        <v>3889</v>
      </c>
      <c r="G584" t="s">
        <v>2137</v>
      </c>
      <c r="H584" s="6">
        <v>287093</v>
      </c>
      <c r="I584" t="s">
        <v>3890</v>
      </c>
      <c r="J584" t="s">
        <v>3891</v>
      </c>
      <c r="K584" s="1">
        <v>44565</v>
      </c>
    </row>
    <row r="585" spans="1:11">
      <c r="A585">
        <v>584</v>
      </c>
      <c r="B585" t="s">
        <v>3892</v>
      </c>
      <c r="C585" t="s">
        <v>663</v>
      </c>
      <c r="D585" t="s">
        <v>1566</v>
      </c>
      <c r="E585" t="s">
        <v>3893</v>
      </c>
      <c r="F585" t="s">
        <v>3894</v>
      </c>
      <c r="G585" t="s">
        <v>229</v>
      </c>
      <c r="H585" s="6">
        <v>253263</v>
      </c>
      <c r="I585">
        <v>9042616723</v>
      </c>
      <c r="J585" t="s">
        <v>3895</v>
      </c>
      <c r="K585" s="1">
        <v>44462</v>
      </c>
    </row>
    <row r="586" spans="1:11">
      <c r="A586">
        <v>585</v>
      </c>
      <c r="B586" t="s">
        <v>3896</v>
      </c>
      <c r="C586" t="s">
        <v>3897</v>
      </c>
      <c r="D586" t="s">
        <v>2048</v>
      </c>
      <c r="E586" t="s">
        <v>3898</v>
      </c>
      <c r="F586" t="s">
        <v>3899</v>
      </c>
      <c r="G586" t="s">
        <v>2772</v>
      </c>
      <c r="H586" s="6">
        <v>113731</v>
      </c>
      <c r="I586" t="s">
        <v>3900</v>
      </c>
      <c r="J586" t="s">
        <v>3901</v>
      </c>
      <c r="K586" s="1">
        <v>44313</v>
      </c>
    </row>
    <row r="587" spans="1:11">
      <c r="A587">
        <v>586</v>
      </c>
      <c r="B587" t="s">
        <v>3902</v>
      </c>
      <c r="C587" t="s">
        <v>3903</v>
      </c>
      <c r="D587" t="s">
        <v>202</v>
      </c>
      <c r="E587" t="s">
        <v>3904</v>
      </c>
      <c r="F587" t="s">
        <v>3905</v>
      </c>
      <c r="G587" t="s">
        <v>205</v>
      </c>
      <c r="H587" s="6">
        <v>283787</v>
      </c>
      <c r="I587" t="s">
        <v>3906</v>
      </c>
      <c r="J587" t="s">
        <v>3907</v>
      </c>
      <c r="K587" s="1">
        <v>44112</v>
      </c>
    </row>
    <row r="588" spans="1:11">
      <c r="A588">
        <v>587</v>
      </c>
      <c r="B588" t="s">
        <v>3908</v>
      </c>
      <c r="C588" t="s">
        <v>1722</v>
      </c>
      <c r="D588" t="s">
        <v>3909</v>
      </c>
      <c r="E588" t="s">
        <v>3910</v>
      </c>
      <c r="F588" t="s">
        <v>3911</v>
      </c>
      <c r="G588" t="s">
        <v>3382</v>
      </c>
      <c r="H588" s="6">
        <v>164346</v>
      </c>
      <c r="I588" t="s">
        <v>3912</v>
      </c>
      <c r="J588" t="s">
        <v>3913</v>
      </c>
      <c r="K588" s="1">
        <v>44142</v>
      </c>
    </row>
    <row r="589" spans="1:11">
      <c r="A589">
        <v>588</v>
      </c>
      <c r="B589" t="s">
        <v>3914</v>
      </c>
      <c r="C589" t="s">
        <v>2409</v>
      </c>
      <c r="D589" t="s">
        <v>3154</v>
      </c>
      <c r="E589" t="s">
        <v>3915</v>
      </c>
      <c r="F589" t="s">
        <v>3916</v>
      </c>
      <c r="G589" t="s">
        <v>2966</v>
      </c>
      <c r="H589" s="6">
        <v>272610</v>
      </c>
      <c r="I589" t="s">
        <v>3917</v>
      </c>
      <c r="J589" t="s">
        <v>3918</v>
      </c>
      <c r="K589" s="1">
        <v>44239</v>
      </c>
    </row>
    <row r="590" spans="1:11">
      <c r="A590">
        <v>589</v>
      </c>
      <c r="B590" t="s">
        <v>3919</v>
      </c>
      <c r="C590" t="s">
        <v>3920</v>
      </c>
      <c r="D590" t="s">
        <v>319</v>
      </c>
      <c r="E590" t="s">
        <v>3921</v>
      </c>
      <c r="F590" t="s">
        <v>3922</v>
      </c>
      <c r="G590" t="s">
        <v>1873</v>
      </c>
      <c r="H590" s="6">
        <v>284778</v>
      </c>
      <c r="I590" t="s">
        <v>3923</v>
      </c>
      <c r="J590" t="s">
        <v>3924</v>
      </c>
      <c r="K590" s="1">
        <v>44300</v>
      </c>
    </row>
    <row r="591" spans="1:11">
      <c r="A591">
        <v>590</v>
      </c>
      <c r="B591" t="s">
        <v>3925</v>
      </c>
      <c r="C591" t="s">
        <v>3403</v>
      </c>
      <c r="D591" t="s">
        <v>3926</v>
      </c>
      <c r="E591" t="s">
        <v>3927</v>
      </c>
      <c r="F591" t="s">
        <v>3928</v>
      </c>
      <c r="G591" t="s">
        <v>462</v>
      </c>
      <c r="H591" s="6">
        <v>59865</v>
      </c>
      <c r="I591" t="s">
        <v>3929</v>
      </c>
      <c r="J591" t="s">
        <v>3930</v>
      </c>
      <c r="K591" s="1">
        <v>44561</v>
      </c>
    </row>
    <row r="592" spans="1:11">
      <c r="A592">
        <v>591</v>
      </c>
      <c r="B592" s="2" t="s">
        <v>3931</v>
      </c>
      <c r="C592" t="s">
        <v>943</v>
      </c>
      <c r="D592" t="s">
        <v>3453</v>
      </c>
      <c r="E592" t="s">
        <v>3932</v>
      </c>
      <c r="F592" t="s">
        <v>3933</v>
      </c>
      <c r="G592" t="s">
        <v>688</v>
      </c>
      <c r="H592" s="6">
        <v>133655</v>
      </c>
      <c r="I592" t="s">
        <v>3934</v>
      </c>
      <c r="J592" t="s">
        <v>3935</v>
      </c>
      <c r="K592" s="1">
        <v>44201</v>
      </c>
    </row>
    <row r="593" spans="1:11">
      <c r="A593">
        <v>592</v>
      </c>
      <c r="B593" t="s">
        <v>3936</v>
      </c>
      <c r="C593" t="s">
        <v>3937</v>
      </c>
      <c r="D593" t="s">
        <v>3494</v>
      </c>
      <c r="E593" t="s">
        <v>3938</v>
      </c>
      <c r="F593" t="s">
        <v>3939</v>
      </c>
      <c r="G593" t="s">
        <v>2070</v>
      </c>
      <c r="H593" s="6">
        <v>266709</v>
      </c>
      <c r="I593" t="s">
        <v>3940</v>
      </c>
      <c r="J593" t="s">
        <v>3941</v>
      </c>
      <c r="K593" s="1">
        <v>44604</v>
      </c>
    </row>
    <row r="594" spans="1:11">
      <c r="A594">
        <v>593</v>
      </c>
      <c r="B594" t="s">
        <v>3942</v>
      </c>
      <c r="C594" t="s">
        <v>943</v>
      </c>
      <c r="D594" t="s">
        <v>2577</v>
      </c>
      <c r="E594" t="s">
        <v>3943</v>
      </c>
      <c r="F594" t="s">
        <v>3944</v>
      </c>
      <c r="G594" t="s">
        <v>3945</v>
      </c>
      <c r="H594" s="6">
        <v>192378</v>
      </c>
      <c r="I594" t="s">
        <v>3946</v>
      </c>
      <c r="J594" t="s">
        <v>3947</v>
      </c>
      <c r="K594" s="1">
        <v>44371</v>
      </c>
    </row>
    <row r="595" spans="1:11">
      <c r="A595">
        <v>594</v>
      </c>
      <c r="B595" t="s">
        <v>3948</v>
      </c>
      <c r="C595" t="s">
        <v>3186</v>
      </c>
      <c r="D595" t="s">
        <v>3949</v>
      </c>
      <c r="E595" t="s">
        <v>3950</v>
      </c>
      <c r="F595" t="s">
        <v>3951</v>
      </c>
      <c r="G595" t="s">
        <v>1944</v>
      </c>
      <c r="H595" s="6">
        <v>177479</v>
      </c>
      <c r="I595" t="s">
        <v>3952</v>
      </c>
      <c r="J595" t="s">
        <v>3953</v>
      </c>
      <c r="K595" s="1">
        <v>44419</v>
      </c>
    </row>
    <row r="596" spans="1:11">
      <c r="A596">
        <v>595</v>
      </c>
      <c r="B596" t="s">
        <v>3954</v>
      </c>
      <c r="C596" t="s">
        <v>1341</v>
      </c>
      <c r="D596" t="s">
        <v>3955</v>
      </c>
      <c r="E596" t="s">
        <v>148</v>
      </c>
      <c r="F596" t="s">
        <v>3956</v>
      </c>
      <c r="G596" t="s">
        <v>792</v>
      </c>
      <c r="H596" s="6">
        <v>41258</v>
      </c>
      <c r="I596" t="s">
        <v>3957</v>
      </c>
      <c r="J596" t="s">
        <v>3958</v>
      </c>
      <c r="K596" s="1">
        <v>44186</v>
      </c>
    </row>
    <row r="597" spans="1:11">
      <c r="A597">
        <v>596</v>
      </c>
      <c r="B597" t="s">
        <v>3959</v>
      </c>
      <c r="C597" t="s">
        <v>3746</v>
      </c>
      <c r="D597" t="s">
        <v>2684</v>
      </c>
      <c r="E597" t="s">
        <v>3960</v>
      </c>
      <c r="F597" t="s">
        <v>3961</v>
      </c>
      <c r="G597" t="s">
        <v>119</v>
      </c>
      <c r="H597" s="6">
        <v>188084</v>
      </c>
      <c r="I597" t="s">
        <v>3962</v>
      </c>
      <c r="J597" t="s">
        <v>3963</v>
      </c>
      <c r="K597" s="1">
        <v>44583</v>
      </c>
    </row>
    <row r="598" spans="1:11">
      <c r="A598">
        <v>597</v>
      </c>
      <c r="B598" t="s">
        <v>3964</v>
      </c>
      <c r="C598" t="s">
        <v>1648</v>
      </c>
      <c r="D598" t="s">
        <v>3965</v>
      </c>
      <c r="E598" t="s">
        <v>3966</v>
      </c>
      <c r="F598" t="s">
        <v>3967</v>
      </c>
      <c r="G598" t="s">
        <v>3968</v>
      </c>
      <c r="H598" s="6">
        <v>284352</v>
      </c>
      <c r="I598" t="s">
        <v>3969</v>
      </c>
      <c r="J598" t="s">
        <v>3970</v>
      </c>
      <c r="K598" s="1">
        <v>43953</v>
      </c>
    </row>
    <row r="599" spans="1:11">
      <c r="A599">
        <v>598</v>
      </c>
      <c r="B599" t="s">
        <v>3971</v>
      </c>
      <c r="C599" t="s">
        <v>2047</v>
      </c>
      <c r="D599" t="s">
        <v>3972</v>
      </c>
      <c r="E599" t="s">
        <v>3973</v>
      </c>
      <c r="F599" t="s">
        <v>3974</v>
      </c>
      <c r="G599" t="s">
        <v>3207</v>
      </c>
      <c r="H599" s="6">
        <v>119594</v>
      </c>
      <c r="I599" t="s">
        <v>3975</v>
      </c>
      <c r="J599" t="s">
        <v>3976</v>
      </c>
      <c r="K599" s="1">
        <v>44446</v>
      </c>
    </row>
    <row r="600" spans="1:11">
      <c r="A600">
        <v>599</v>
      </c>
      <c r="B600" t="s">
        <v>3977</v>
      </c>
      <c r="C600" t="s">
        <v>3415</v>
      </c>
      <c r="D600" t="s">
        <v>3978</v>
      </c>
      <c r="E600" t="s">
        <v>3979</v>
      </c>
      <c r="F600" t="s">
        <v>3980</v>
      </c>
      <c r="G600" t="s">
        <v>221</v>
      </c>
      <c r="H600" s="6">
        <v>204383</v>
      </c>
      <c r="I600" t="s">
        <v>3981</v>
      </c>
      <c r="J600" t="s">
        <v>3982</v>
      </c>
      <c r="K600" s="1">
        <v>43890</v>
      </c>
    </row>
    <row r="601" spans="1:11">
      <c r="A601">
        <v>600</v>
      </c>
      <c r="B601" t="s">
        <v>3983</v>
      </c>
      <c r="C601" t="s">
        <v>3378</v>
      </c>
      <c r="D601" t="s">
        <v>3984</v>
      </c>
      <c r="E601" t="s">
        <v>2745</v>
      </c>
      <c r="F601" t="s">
        <v>3985</v>
      </c>
      <c r="G601" t="s">
        <v>306</v>
      </c>
      <c r="H601" s="6">
        <v>174967</v>
      </c>
      <c r="I601" t="s">
        <v>3986</v>
      </c>
      <c r="J601" t="s">
        <v>3987</v>
      </c>
      <c r="K601" s="1">
        <v>44429</v>
      </c>
    </row>
    <row r="602" spans="1:11">
      <c r="A602">
        <v>601</v>
      </c>
      <c r="B602" t="s">
        <v>3988</v>
      </c>
      <c r="C602" t="s">
        <v>56</v>
      </c>
      <c r="D602" t="s">
        <v>937</v>
      </c>
      <c r="E602" t="s">
        <v>3989</v>
      </c>
      <c r="F602" t="s">
        <v>3990</v>
      </c>
      <c r="G602" t="s">
        <v>650</v>
      </c>
      <c r="H602" s="6">
        <v>262077</v>
      </c>
      <c r="I602" t="s">
        <v>3991</v>
      </c>
      <c r="J602" t="s">
        <v>3992</v>
      </c>
      <c r="K602" s="1">
        <v>44197</v>
      </c>
    </row>
    <row r="603" spans="1:11">
      <c r="A603">
        <v>602</v>
      </c>
      <c r="B603" t="s">
        <v>3993</v>
      </c>
      <c r="C603" t="s">
        <v>3994</v>
      </c>
      <c r="D603" t="s">
        <v>3995</v>
      </c>
      <c r="E603" t="s">
        <v>3996</v>
      </c>
      <c r="F603" t="s">
        <v>3997</v>
      </c>
      <c r="G603" t="s">
        <v>853</v>
      </c>
      <c r="H603" s="6">
        <v>141898</v>
      </c>
      <c r="I603" t="s">
        <v>3998</v>
      </c>
      <c r="J603" t="s">
        <v>3999</v>
      </c>
      <c r="K603" s="1">
        <v>44384</v>
      </c>
    </row>
    <row r="604" spans="1:11">
      <c r="A604">
        <v>603</v>
      </c>
      <c r="B604" t="s">
        <v>4000</v>
      </c>
      <c r="C604" t="s">
        <v>4001</v>
      </c>
      <c r="D604" t="s">
        <v>4002</v>
      </c>
      <c r="E604" t="s">
        <v>4003</v>
      </c>
      <c r="F604" t="s">
        <v>4004</v>
      </c>
      <c r="G604" t="s">
        <v>43</v>
      </c>
      <c r="H604" s="6">
        <v>224807</v>
      </c>
      <c r="I604" t="s">
        <v>4005</v>
      </c>
      <c r="J604" t="s">
        <v>4006</v>
      </c>
      <c r="K604" s="1">
        <v>43910</v>
      </c>
    </row>
    <row r="605" spans="1:11">
      <c r="A605">
        <v>604</v>
      </c>
      <c r="B605" t="s">
        <v>4007</v>
      </c>
      <c r="C605" t="s">
        <v>2113</v>
      </c>
      <c r="D605" t="s">
        <v>2744</v>
      </c>
      <c r="E605" t="s">
        <v>4008</v>
      </c>
      <c r="F605" t="s">
        <v>4009</v>
      </c>
      <c r="G605" t="s">
        <v>103</v>
      </c>
      <c r="H605" s="6">
        <v>68712</v>
      </c>
      <c r="I605" t="s">
        <v>4010</v>
      </c>
      <c r="J605" t="s">
        <v>4011</v>
      </c>
      <c r="K605" s="1">
        <v>43963</v>
      </c>
    </row>
    <row r="606" spans="1:11">
      <c r="A606">
        <v>605</v>
      </c>
      <c r="B606" t="s">
        <v>4012</v>
      </c>
      <c r="C606" t="s">
        <v>923</v>
      </c>
      <c r="D606" t="s">
        <v>4013</v>
      </c>
      <c r="E606" t="s">
        <v>4014</v>
      </c>
      <c r="F606" t="s">
        <v>4015</v>
      </c>
      <c r="G606" t="s">
        <v>252</v>
      </c>
      <c r="H606" s="6">
        <v>242507</v>
      </c>
      <c r="I606" t="s">
        <v>4016</v>
      </c>
      <c r="J606" t="s">
        <v>4017</v>
      </c>
      <c r="K606" s="1">
        <v>44211</v>
      </c>
    </row>
    <row r="607" spans="1:11">
      <c r="A607">
        <v>606</v>
      </c>
      <c r="B607" t="s">
        <v>4018</v>
      </c>
      <c r="C607" t="s">
        <v>2047</v>
      </c>
      <c r="D607" t="s">
        <v>1941</v>
      </c>
      <c r="E607" t="s">
        <v>4019</v>
      </c>
      <c r="F607" t="s">
        <v>4020</v>
      </c>
      <c r="G607" t="s">
        <v>1189</v>
      </c>
      <c r="H607" s="6">
        <v>48450</v>
      </c>
      <c r="I607" t="s">
        <v>4021</v>
      </c>
      <c r="J607" t="s">
        <v>4022</v>
      </c>
      <c r="K607" s="1">
        <v>43903</v>
      </c>
    </row>
    <row r="608" spans="1:11">
      <c r="A608">
        <v>607</v>
      </c>
      <c r="B608" t="s">
        <v>4023</v>
      </c>
      <c r="C608" t="s">
        <v>4024</v>
      </c>
      <c r="D608" t="s">
        <v>2548</v>
      </c>
      <c r="E608" t="s">
        <v>4025</v>
      </c>
      <c r="F608" t="s">
        <v>4026</v>
      </c>
      <c r="G608" t="s">
        <v>666</v>
      </c>
      <c r="H608" s="6">
        <v>45325</v>
      </c>
      <c r="I608" t="s">
        <v>4027</v>
      </c>
      <c r="J608" t="s">
        <v>4028</v>
      </c>
      <c r="K608" s="1">
        <v>44518</v>
      </c>
    </row>
    <row r="609" spans="1:11">
      <c r="A609">
        <v>608</v>
      </c>
      <c r="B609" t="s">
        <v>4029</v>
      </c>
      <c r="C609" t="s">
        <v>2793</v>
      </c>
      <c r="D609" t="s">
        <v>1135</v>
      </c>
      <c r="E609" t="s">
        <v>4030</v>
      </c>
      <c r="F609" t="s">
        <v>4031</v>
      </c>
      <c r="G609" t="s">
        <v>861</v>
      </c>
      <c r="H609" s="6">
        <v>132759</v>
      </c>
      <c r="I609" t="s">
        <v>4032</v>
      </c>
      <c r="J609" t="s">
        <v>4033</v>
      </c>
      <c r="K609" s="1">
        <v>44634</v>
      </c>
    </row>
    <row r="610" spans="1:11">
      <c r="A610">
        <v>609</v>
      </c>
      <c r="B610" t="s">
        <v>4034</v>
      </c>
      <c r="C610" t="s">
        <v>2642</v>
      </c>
      <c r="D610" t="s">
        <v>4035</v>
      </c>
      <c r="E610" t="s">
        <v>4036</v>
      </c>
      <c r="F610" t="s">
        <v>4037</v>
      </c>
      <c r="G610" t="s">
        <v>1536</v>
      </c>
      <c r="H610" s="6">
        <v>281434</v>
      </c>
      <c r="I610" t="s">
        <v>4038</v>
      </c>
      <c r="J610" t="s">
        <v>4039</v>
      </c>
      <c r="K610" s="1">
        <v>44696</v>
      </c>
    </row>
    <row r="611" spans="1:11">
      <c r="A611">
        <v>610</v>
      </c>
      <c r="B611" t="s">
        <v>4040</v>
      </c>
      <c r="C611" t="s">
        <v>474</v>
      </c>
      <c r="D611" t="s">
        <v>1107</v>
      </c>
      <c r="E611" t="s">
        <v>335</v>
      </c>
      <c r="F611" t="s">
        <v>4041</v>
      </c>
      <c r="G611" t="s">
        <v>1404</v>
      </c>
      <c r="H611" s="6">
        <v>216582</v>
      </c>
      <c r="I611" t="s">
        <v>4042</v>
      </c>
      <c r="J611" t="s">
        <v>4043</v>
      </c>
      <c r="K611" s="1">
        <v>43981</v>
      </c>
    </row>
    <row r="612" spans="1:11">
      <c r="A612">
        <v>611</v>
      </c>
      <c r="B612" t="s">
        <v>4044</v>
      </c>
      <c r="C612" t="s">
        <v>1192</v>
      </c>
      <c r="D612" t="s">
        <v>4045</v>
      </c>
      <c r="E612" t="s">
        <v>4046</v>
      </c>
      <c r="F612" t="s">
        <v>4047</v>
      </c>
      <c r="G612" t="s">
        <v>1102</v>
      </c>
      <c r="H612" s="6">
        <v>68616</v>
      </c>
      <c r="I612" t="s">
        <v>4048</v>
      </c>
      <c r="J612" t="s">
        <v>4049</v>
      </c>
      <c r="K612" s="1">
        <v>44116</v>
      </c>
    </row>
    <row r="613" spans="1:11">
      <c r="A613">
        <v>612</v>
      </c>
      <c r="B613" t="s">
        <v>4050</v>
      </c>
      <c r="C613" t="s">
        <v>4051</v>
      </c>
      <c r="D613" t="s">
        <v>4052</v>
      </c>
      <c r="E613" t="s">
        <v>4053</v>
      </c>
      <c r="F613" t="s">
        <v>4054</v>
      </c>
      <c r="G613" t="s">
        <v>539</v>
      </c>
      <c r="H613" s="6">
        <v>110485</v>
      </c>
      <c r="I613" t="s">
        <v>4055</v>
      </c>
      <c r="J613" t="s">
        <v>4056</v>
      </c>
      <c r="K613" s="1">
        <v>44023</v>
      </c>
    </row>
    <row r="614" spans="1:11">
      <c r="A614">
        <v>613</v>
      </c>
      <c r="B614" t="s">
        <v>4057</v>
      </c>
      <c r="C614" t="s">
        <v>4058</v>
      </c>
      <c r="D614" t="s">
        <v>3379</v>
      </c>
      <c r="E614" t="s">
        <v>4059</v>
      </c>
      <c r="F614" t="s">
        <v>4060</v>
      </c>
      <c r="G614" t="s">
        <v>4061</v>
      </c>
      <c r="H614" s="6">
        <v>130225</v>
      </c>
      <c r="I614" t="s">
        <v>4062</v>
      </c>
      <c r="J614" t="s">
        <v>4063</v>
      </c>
      <c r="K614" s="1">
        <v>44284</v>
      </c>
    </row>
    <row r="615" spans="1:11">
      <c r="A615">
        <v>614</v>
      </c>
      <c r="B615" t="s">
        <v>4064</v>
      </c>
      <c r="C615" t="s">
        <v>2475</v>
      </c>
      <c r="D615" t="s">
        <v>844</v>
      </c>
      <c r="E615" t="s">
        <v>4065</v>
      </c>
      <c r="F615" t="s">
        <v>4066</v>
      </c>
      <c r="G615" t="s">
        <v>3566</v>
      </c>
      <c r="H615" s="6">
        <v>110243</v>
      </c>
      <c r="I615" t="s">
        <v>4067</v>
      </c>
      <c r="J615" t="s">
        <v>4068</v>
      </c>
      <c r="K615" s="1">
        <v>43911</v>
      </c>
    </row>
    <row r="616" spans="1:11">
      <c r="A616">
        <v>615</v>
      </c>
      <c r="B616" t="s">
        <v>4069</v>
      </c>
      <c r="C616" t="s">
        <v>2119</v>
      </c>
      <c r="D616" t="s">
        <v>4070</v>
      </c>
      <c r="E616" t="s">
        <v>4071</v>
      </c>
      <c r="F616" t="s">
        <v>4072</v>
      </c>
      <c r="G616" t="s">
        <v>553</v>
      </c>
      <c r="H616" s="6">
        <v>92069</v>
      </c>
      <c r="I616" t="s">
        <v>4073</v>
      </c>
      <c r="J616" t="s">
        <v>4074</v>
      </c>
      <c r="K616" s="1">
        <v>44051</v>
      </c>
    </row>
    <row r="617" spans="1:11">
      <c r="A617">
        <v>616</v>
      </c>
      <c r="B617" t="s">
        <v>4075</v>
      </c>
      <c r="C617" t="s">
        <v>4076</v>
      </c>
      <c r="D617" t="s">
        <v>4077</v>
      </c>
      <c r="E617" t="s">
        <v>4078</v>
      </c>
      <c r="F617" t="s">
        <v>4079</v>
      </c>
      <c r="G617" t="s">
        <v>1666</v>
      </c>
      <c r="H617" s="6">
        <v>103960</v>
      </c>
      <c r="I617" t="s">
        <v>4080</v>
      </c>
      <c r="J617" t="s">
        <v>4081</v>
      </c>
      <c r="K617" s="1">
        <v>44064</v>
      </c>
    </row>
    <row r="618" spans="1:11">
      <c r="A618">
        <v>617</v>
      </c>
      <c r="B618" t="s">
        <v>4082</v>
      </c>
      <c r="C618" t="s">
        <v>1953</v>
      </c>
      <c r="D618" t="s">
        <v>4083</v>
      </c>
      <c r="E618" t="s">
        <v>4084</v>
      </c>
      <c r="F618" t="s">
        <v>4085</v>
      </c>
      <c r="G618" t="s">
        <v>839</v>
      </c>
      <c r="H618" s="6">
        <v>276816</v>
      </c>
      <c r="I618">
        <v>1309088872</v>
      </c>
      <c r="J618" t="s">
        <v>4086</v>
      </c>
      <c r="K618" s="1">
        <v>44391</v>
      </c>
    </row>
    <row r="619" spans="1:11">
      <c r="A619">
        <v>618</v>
      </c>
      <c r="B619" t="s">
        <v>4087</v>
      </c>
      <c r="C619" t="s">
        <v>3453</v>
      </c>
      <c r="D619" t="s">
        <v>586</v>
      </c>
      <c r="E619" t="s">
        <v>4088</v>
      </c>
      <c r="F619" t="s">
        <v>4089</v>
      </c>
      <c r="G619" t="s">
        <v>620</v>
      </c>
      <c r="H619" s="6">
        <v>80558</v>
      </c>
      <c r="I619" t="s">
        <v>4090</v>
      </c>
      <c r="J619" t="s">
        <v>4091</v>
      </c>
      <c r="K619" s="1">
        <v>44177</v>
      </c>
    </row>
    <row r="620" spans="1:11">
      <c r="A620">
        <v>619</v>
      </c>
      <c r="B620" t="s">
        <v>4092</v>
      </c>
      <c r="C620" t="s">
        <v>1003</v>
      </c>
      <c r="D620" t="s">
        <v>443</v>
      </c>
      <c r="E620" t="s">
        <v>4093</v>
      </c>
      <c r="F620" t="s">
        <v>4094</v>
      </c>
      <c r="G620" t="s">
        <v>726</v>
      </c>
      <c r="H620" s="6">
        <v>263036</v>
      </c>
      <c r="I620" t="s">
        <v>4095</v>
      </c>
      <c r="J620" t="s">
        <v>4096</v>
      </c>
      <c r="K620" s="1">
        <v>44472</v>
      </c>
    </row>
    <row r="621" spans="1:11">
      <c r="A621">
        <v>620</v>
      </c>
      <c r="B621" t="s">
        <v>4097</v>
      </c>
      <c r="C621" t="s">
        <v>3439</v>
      </c>
      <c r="D621" t="s">
        <v>4098</v>
      </c>
      <c r="E621" t="s">
        <v>4099</v>
      </c>
      <c r="F621" t="s">
        <v>4100</v>
      </c>
      <c r="G621" t="s">
        <v>205</v>
      </c>
      <c r="H621" s="6">
        <v>98765</v>
      </c>
      <c r="I621" t="s">
        <v>4101</v>
      </c>
      <c r="J621" t="s">
        <v>4102</v>
      </c>
      <c r="K621" s="1">
        <v>44125</v>
      </c>
    </row>
    <row r="622" spans="1:11">
      <c r="A622">
        <v>621</v>
      </c>
      <c r="B622" t="s">
        <v>4103</v>
      </c>
      <c r="C622" t="s">
        <v>4104</v>
      </c>
      <c r="D622" t="s">
        <v>4105</v>
      </c>
      <c r="E622" t="s">
        <v>4106</v>
      </c>
      <c r="F622" t="s">
        <v>4107</v>
      </c>
      <c r="G622" t="s">
        <v>1404</v>
      </c>
      <c r="H622" s="6">
        <v>189060</v>
      </c>
      <c r="I622" t="s">
        <v>4108</v>
      </c>
      <c r="J622" t="s">
        <v>4109</v>
      </c>
      <c r="K622" s="1">
        <v>43863</v>
      </c>
    </row>
    <row r="623" spans="1:11">
      <c r="A623">
        <v>622</v>
      </c>
      <c r="B623" t="s">
        <v>4110</v>
      </c>
      <c r="C623" t="s">
        <v>2589</v>
      </c>
      <c r="D623" t="s">
        <v>3682</v>
      </c>
      <c r="E623" t="s">
        <v>4111</v>
      </c>
      <c r="F623" t="s">
        <v>4112</v>
      </c>
      <c r="G623" t="s">
        <v>3207</v>
      </c>
      <c r="H623" s="6">
        <v>220293</v>
      </c>
      <c r="I623" t="s">
        <v>4113</v>
      </c>
      <c r="J623" t="s">
        <v>4114</v>
      </c>
      <c r="K623" s="1">
        <v>44049</v>
      </c>
    </row>
    <row r="624" spans="1:11">
      <c r="A624">
        <v>623</v>
      </c>
      <c r="B624" t="s">
        <v>4115</v>
      </c>
      <c r="C624" t="s">
        <v>375</v>
      </c>
      <c r="D624" t="s">
        <v>1679</v>
      </c>
      <c r="E624" t="s">
        <v>4116</v>
      </c>
      <c r="F624" t="s">
        <v>4117</v>
      </c>
      <c r="G624" t="s">
        <v>1095</v>
      </c>
      <c r="H624" s="6">
        <v>184281</v>
      </c>
      <c r="I624" t="s">
        <v>4118</v>
      </c>
      <c r="J624" t="s">
        <v>4119</v>
      </c>
      <c r="K624" s="1">
        <v>44110</v>
      </c>
    </row>
    <row r="625" spans="1:11">
      <c r="A625">
        <v>624</v>
      </c>
      <c r="B625" t="s">
        <v>4120</v>
      </c>
      <c r="C625" t="s">
        <v>4121</v>
      </c>
      <c r="D625" t="s">
        <v>4122</v>
      </c>
      <c r="E625" t="s">
        <v>4123</v>
      </c>
      <c r="F625" t="s">
        <v>4124</v>
      </c>
      <c r="G625" t="s">
        <v>213</v>
      </c>
      <c r="H625" s="6">
        <v>126610</v>
      </c>
      <c r="I625" t="s">
        <v>4125</v>
      </c>
      <c r="J625" t="s">
        <v>4126</v>
      </c>
      <c r="K625" s="1">
        <v>44704</v>
      </c>
    </row>
    <row r="626" spans="1:11">
      <c r="A626">
        <v>625</v>
      </c>
      <c r="B626" t="s">
        <v>4127</v>
      </c>
      <c r="C626" t="s">
        <v>4128</v>
      </c>
      <c r="D626" t="s">
        <v>4129</v>
      </c>
      <c r="E626" t="s">
        <v>4130</v>
      </c>
      <c r="F626" t="s">
        <v>4131</v>
      </c>
      <c r="G626" t="s">
        <v>726</v>
      </c>
      <c r="H626" s="6">
        <v>58714</v>
      </c>
      <c r="I626" t="s">
        <v>4132</v>
      </c>
      <c r="J626" t="s">
        <v>4133</v>
      </c>
      <c r="K626" s="1">
        <v>44481</v>
      </c>
    </row>
    <row r="627" spans="1:11">
      <c r="A627">
        <v>626</v>
      </c>
      <c r="B627" t="s">
        <v>4134</v>
      </c>
      <c r="C627" t="s">
        <v>186</v>
      </c>
      <c r="D627" t="s">
        <v>1342</v>
      </c>
      <c r="E627" t="s">
        <v>4135</v>
      </c>
      <c r="F627" t="s">
        <v>4136</v>
      </c>
      <c r="G627" t="s">
        <v>1501</v>
      </c>
      <c r="H627" s="6">
        <v>273406</v>
      </c>
      <c r="I627" t="s">
        <v>4137</v>
      </c>
      <c r="J627" t="s">
        <v>4138</v>
      </c>
      <c r="K627" s="1">
        <v>44570</v>
      </c>
    </row>
    <row r="628" spans="1:11">
      <c r="A628">
        <v>627</v>
      </c>
      <c r="B628" t="s">
        <v>4139</v>
      </c>
      <c r="C628" t="s">
        <v>1234</v>
      </c>
      <c r="D628" t="s">
        <v>4140</v>
      </c>
      <c r="E628" t="s">
        <v>4141</v>
      </c>
      <c r="F628" t="s">
        <v>4142</v>
      </c>
      <c r="G628" t="s">
        <v>539</v>
      </c>
      <c r="H628" s="6">
        <v>102715</v>
      </c>
      <c r="I628" t="s">
        <v>4143</v>
      </c>
      <c r="J628" t="s">
        <v>4144</v>
      </c>
      <c r="K628" s="1">
        <v>44393</v>
      </c>
    </row>
    <row r="629" spans="1:11">
      <c r="A629">
        <v>628</v>
      </c>
      <c r="B629" t="s">
        <v>4145</v>
      </c>
      <c r="C629" t="s">
        <v>4146</v>
      </c>
      <c r="D629" t="s">
        <v>663</v>
      </c>
      <c r="E629" t="s">
        <v>4147</v>
      </c>
      <c r="F629" t="s">
        <v>4148</v>
      </c>
      <c r="G629" t="s">
        <v>711</v>
      </c>
      <c r="H629" s="6">
        <v>201671</v>
      </c>
      <c r="I629" t="s">
        <v>4149</v>
      </c>
      <c r="J629" t="s">
        <v>4150</v>
      </c>
      <c r="K629" s="1">
        <v>44689</v>
      </c>
    </row>
    <row r="630" spans="1:11">
      <c r="A630">
        <v>629</v>
      </c>
      <c r="B630" t="s">
        <v>4151</v>
      </c>
      <c r="C630" t="s">
        <v>162</v>
      </c>
      <c r="D630" t="s">
        <v>4152</v>
      </c>
      <c r="E630" t="s">
        <v>4153</v>
      </c>
      <c r="F630" t="s">
        <v>4154</v>
      </c>
      <c r="G630" t="s">
        <v>446</v>
      </c>
      <c r="H630" s="6">
        <v>192796</v>
      </c>
      <c r="I630" t="s">
        <v>4155</v>
      </c>
      <c r="J630" t="s">
        <v>4156</v>
      </c>
      <c r="K630" s="1">
        <v>44595</v>
      </c>
    </row>
    <row r="631" spans="1:11">
      <c r="A631">
        <v>630</v>
      </c>
      <c r="B631" t="s">
        <v>4157</v>
      </c>
      <c r="C631" t="s">
        <v>4158</v>
      </c>
      <c r="D631" t="s">
        <v>4159</v>
      </c>
      <c r="E631" t="s">
        <v>4160</v>
      </c>
      <c r="F631" t="s">
        <v>4161</v>
      </c>
      <c r="G631" t="s">
        <v>2272</v>
      </c>
      <c r="H631" s="6">
        <v>189441</v>
      </c>
      <c r="I631" t="s">
        <v>4162</v>
      </c>
      <c r="J631" t="s">
        <v>4163</v>
      </c>
      <c r="K631" s="1">
        <v>44650</v>
      </c>
    </row>
    <row r="632" spans="1:11">
      <c r="A632">
        <v>631</v>
      </c>
      <c r="B632" t="s">
        <v>4164</v>
      </c>
      <c r="C632" t="s">
        <v>4165</v>
      </c>
      <c r="D632" t="s">
        <v>4166</v>
      </c>
      <c r="E632" t="s">
        <v>4167</v>
      </c>
      <c r="F632" t="s">
        <v>4168</v>
      </c>
      <c r="G632" t="s">
        <v>1663</v>
      </c>
      <c r="H632" s="6">
        <v>240013</v>
      </c>
      <c r="I632" t="s">
        <v>4169</v>
      </c>
      <c r="J632" t="s">
        <v>4170</v>
      </c>
      <c r="K632" s="1">
        <v>44572</v>
      </c>
    </row>
    <row r="633" spans="1:11">
      <c r="A633">
        <v>632</v>
      </c>
      <c r="B633" t="s">
        <v>4171</v>
      </c>
      <c r="C633" t="s">
        <v>1741</v>
      </c>
      <c r="D633" t="s">
        <v>4172</v>
      </c>
      <c r="E633" t="s">
        <v>4173</v>
      </c>
      <c r="F633" t="s">
        <v>4174</v>
      </c>
      <c r="G633" t="s">
        <v>1881</v>
      </c>
      <c r="H633" s="6">
        <v>56537</v>
      </c>
      <c r="I633" t="s">
        <v>4175</v>
      </c>
      <c r="J633" t="s">
        <v>4176</v>
      </c>
      <c r="K633" s="1">
        <v>44012</v>
      </c>
    </row>
    <row r="634" spans="1:11">
      <c r="A634">
        <v>633</v>
      </c>
      <c r="B634" t="s">
        <v>4177</v>
      </c>
      <c r="C634" t="s">
        <v>4178</v>
      </c>
      <c r="D634" t="s">
        <v>355</v>
      </c>
      <c r="E634" t="s">
        <v>4179</v>
      </c>
      <c r="F634" t="s">
        <v>4180</v>
      </c>
      <c r="G634" t="s">
        <v>89</v>
      </c>
      <c r="H634" s="6">
        <v>261341</v>
      </c>
      <c r="I634" t="s">
        <v>4181</v>
      </c>
      <c r="J634" t="s">
        <v>4182</v>
      </c>
      <c r="K634" s="1">
        <v>44495</v>
      </c>
    </row>
    <row r="635" spans="1:11">
      <c r="A635">
        <v>634</v>
      </c>
      <c r="B635" t="s">
        <v>4183</v>
      </c>
      <c r="C635" t="s">
        <v>4184</v>
      </c>
      <c r="D635" t="s">
        <v>4185</v>
      </c>
      <c r="E635" t="s">
        <v>4186</v>
      </c>
      <c r="F635" t="s">
        <v>4187</v>
      </c>
      <c r="G635" t="s">
        <v>4188</v>
      </c>
      <c r="H635" s="6">
        <v>72366</v>
      </c>
      <c r="I635" t="s">
        <v>4189</v>
      </c>
      <c r="J635" t="s">
        <v>4190</v>
      </c>
      <c r="K635" s="1">
        <v>44288</v>
      </c>
    </row>
    <row r="636" spans="1:11">
      <c r="A636">
        <v>635</v>
      </c>
      <c r="B636" t="s">
        <v>4191</v>
      </c>
      <c r="C636" t="s">
        <v>4192</v>
      </c>
      <c r="D636" t="s">
        <v>1045</v>
      </c>
      <c r="E636" t="s">
        <v>4193</v>
      </c>
      <c r="F636" t="s">
        <v>4194</v>
      </c>
      <c r="G636" t="s">
        <v>839</v>
      </c>
      <c r="H636" s="6">
        <v>69372</v>
      </c>
      <c r="I636" t="s">
        <v>4195</v>
      </c>
      <c r="J636" t="s">
        <v>4196</v>
      </c>
      <c r="K636" s="1">
        <v>44064</v>
      </c>
    </row>
    <row r="637" spans="1:11">
      <c r="A637">
        <v>636</v>
      </c>
      <c r="B637" t="s">
        <v>4197</v>
      </c>
      <c r="C637" t="s">
        <v>923</v>
      </c>
      <c r="D637" t="s">
        <v>3617</v>
      </c>
      <c r="E637" t="s">
        <v>4198</v>
      </c>
      <c r="F637" t="s">
        <v>4199</v>
      </c>
      <c r="G637" t="s">
        <v>1726</v>
      </c>
      <c r="H637" s="6">
        <v>202940</v>
      </c>
      <c r="I637" t="s">
        <v>4200</v>
      </c>
      <c r="J637" t="s">
        <v>4201</v>
      </c>
      <c r="K637" s="1">
        <v>43940</v>
      </c>
    </row>
    <row r="638" spans="1:11">
      <c r="A638">
        <v>637</v>
      </c>
      <c r="B638" t="s">
        <v>4202</v>
      </c>
      <c r="C638" t="s">
        <v>256</v>
      </c>
      <c r="D638" t="s">
        <v>4203</v>
      </c>
      <c r="E638" t="s">
        <v>4204</v>
      </c>
      <c r="F638" t="s">
        <v>4205</v>
      </c>
      <c r="G638" t="s">
        <v>2137</v>
      </c>
      <c r="H638" s="6">
        <v>214447</v>
      </c>
      <c r="I638" t="s">
        <v>4206</v>
      </c>
      <c r="J638" t="s">
        <v>4207</v>
      </c>
      <c r="K638" s="1">
        <v>44032</v>
      </c>
    </row>
    <row r="639" spans="1:11">
      <c r="A639">
        <v>638</v>
      </c>
      <c r="B639" t="s">
        <v>4208</v>
      </c>
      <c r="C639" t="s">
        <v>4209</v>
      </c>
      <c r="D639" t="s">
        <v>4210</v>
      </c>
      <c r="E639" t="s">
        <v>4211</v>
      </c>
      <c r="F639" t="s">
        <v>4212</v>
      </c>
      <c r="G639" t="s">
        <v>2638</v>
      </c>
      <c r="H639" s="6">
        <v>175832</v>
      </c>
      <c r="I639" t="s">
        <v>4213</v>
      </c>
      <c r="J639" t="s">
        <v>4214</v>
      </c>
      <c r="K639" s="1">
        <v>44272</v>
      </c>
    </row>
    <row r="640" spans="1:11">
      <c r="A640">
        <v>639</v>
      </c>
      <c r="B640" t="s">
        <v>4215</v>
      </c>
      <c r="C640" t="s">
        <v>4216</v>
      </c>
      <c r="D640" t="s">
        <v>4217</v>
      </c>
      <c r="E640" t="s">
        <v>4218</v>
      </c>
      <c r="F640" t="s">
        <v>4219</v>
      </c>
      <c r="G640" t="s">
        <v>394</v>
      </c>
      <c r="H640" s="6">
        <v>274915</v>
      </c>
      <c r="I640" t="s">
        <v>4220</v>
      </c>
      <c r="J640" t="s">
        <v>4221</v>
      </c>
      <c r="K640" s="1">
        <v>43929</v>
      </c>
    </row>
    <row r="641" spans="1:11">
      <c r="A641">
        <v>640</v>
      </c>
      <c r="B641" t="s">
        <v>4222</v>
      </c>
      <c r="C641" t="s">
        <v>209</v>
      </c>
      <c r="D641" t="s">
        <v>2650</v>
      </c>
      <c r="E641" t="s">
        <v>4223</v>
      </c>
      <c r="F641" t="s">
        <v>4224</v>
      </c>
      <c r="G641" t="s">
        <v>314</v>
      </c>
      <c r="H641" s="6">
        <v>128430</v>
      </c>
      <c r="I641" t="s">
        <v>4225</v>
      </c>
      <c r="J641" t="s">
        <v>4226</v>
      </c>
      <c r="K641" s="1">
        <v>44690</v>
      </c>
    </row>
    <row r="642" spans="1:11">
      <c r="A642">
        <v>641</v>
      </c>
      <c r="B642" t="s">
        <v>4227</v>
      </c>
      <c r="C642" t="s">
        <v>4228</v>
      </c>
      <c r="D642" t="s">
        <v>3752</v>
      </c>
      <c r="E642" t="s">
        <v>4229</v>
      </c>
      <c r="F642" t="s">
        <v>4230</v>
      </c>
      <c r="G642" t="s">
        <v>1095</v>
      </c>
      <c r="H642" s="6">
        <v>77802</v>
      </c>
      <c r="I642" t="s">
        <v>4231</v>
      </c>
      <c r="J642" t="s">
        <v>4232</v>
      </c>
      <c r="K642" s="1">
        <v>44531</v>
      </c>
    </row>
    <row r="643" spans="1:11">
      <c r="A643">
        <v>642</v>
      </c>
      <c r="B643" t="s">
        <v>4233</v>
      </c>
      <c r="C643" t="s">
        <v>4234</v>
      </c>
      <c r="D643" t="s">
        <v>4235</v>
      </c>
      <c r="E643" t="s">
        <v>4236</v>
      </c>
      <c r="F643" t="s">
        <v>4237</v>
      </c>
      <c r="G643" t="s">
        <v>3046</v>
      </c>
      <c r="H643" s="6">
        <v>77533</v>
      </c>
      <c r="I643" t="s">
        <v>4238</v>
      </c>
      <c r="J643" t="s">
        <v>4239</v>
      </c>
      <c r="K643" s="1">
        <v>44381</v>
      </c>
    </row>
    <row r="644" spans="1:11">
      <c r="A644">
        <v>643</v>
      </c>
      <c r="B644" t="s">
        <v>4240</v>
      </c>
      <c r="C644" t="s">
        <v>1226</v>
      </c>
      <c r="D644" t="s">
        <v>4241</v>
      </c>
      <c r="E644" t="s">
        <v>4242</v>
      </c>
      <c r="F644" t="s">
        <v>4243</v>
      </c>
      <c r="G644" t="s">
        <v>1367</v>
      </c>
      <c r="H644" s="6">
        <v>287905</v>
      </c>
      <c r="I644" t="s">
        <v>4244</v>
      </c>
      <c r="J644" t="s">
        <v>4245</v>
      </c>
      <c r="K644" s="1">
        <v>44553</v>
      </c>
    </row>
    <row r="645" spans="1:11">
      <c r="A645">
        <v>644</v>
      </c>
      <c r="B645" t="s">
        <v>4246</v>
      </c>
      <c r="C645" t="s">
        <v>4247</v>
      </c>
      <c r="D645" t="s">
        <v>4248</v>
      </c>
      <c r="E645" t="s">
        <v>4249</v>
      </c>
      <c r="F645" t="s">
        <v>4250</v>
      </c>
      <c r="G645" t="s">
        <v>1222</v>
      </c>
      <c r="H645" s="6">
        <v>242399</v>
      </c>
      <c r="I645" t="s">
        <v>4251</v>
      </c>
      <c r="J645" t="s">
        <v>4252</v>
      </c>
      <c r="K645" s="1">
        <v>44201</v>
      </c>
    </row>
    <row r="646" spans="1:11">
      <c r="A646">
        <v>645</v>
      </c>
      <c r="B646" t="s">
        <v>4253</v>
      </c>
      <c r="C646" t="s">
        <v>4254</v>
      </c>
      <c r="D646" t="s">
        <v>368</v>
      </c>
      <c r="E646" t="s">
        <v>4255</v>
      </c>
      <c r="F646" t="s">
        <v>4256</v>
      </c>
      <c r="G646" t="s">
        <v>726</v>
      </c>
      <c r="H646" s="6">
        <v>212456</v>
      </c>
      <c r="I646" t="s">
        <v>4257</v>
      </c>
      <c r="J646" t="s">
        <v>4258</v>
      </c>
      <c r="K646" s="1">
        <v>44245</v>
      </c>
    </row>
    <row r="647" spans="1:11">
      <c r="A647">
        <v>646</v>
      </c>
      <c r="B647" t="s">
        <v>4259</v>
      </c>
      <c r="C647" t="s">
        <v>4260</v>
      </c>
      <c r="D647" t="s">
        <v>4261</v>
      </c>
      <c r="E647" t="s">
        <v>4262</v>
      </c>
      <c r="F647" t="s">
        <v>4263</v>
      </c>
      <c r="G647" t="s">
        <v>2966</v>
      </c>
      <c r="H647" s="6">
        <v>164717</v>
      </c>
      <c r="I647" t="s">
        <v>4264</v>
      </c>
      <c r="J647" t="s">
        <v>4265</v>
      </c>
      <c r="K647" s="1">
        <v>44459</v>
      </c>
    </row>
    <row r="648" spans="1:11">
      <c r="A648">
        <v>647</v>
      </c>
      <c r="B648" t="s">
        <v>4266</v>
      </c>
      <c r="C648" t="s">
        <v>217</v>
      </c>
      <c r="D648" t="s">
        <v>624</v>
      </c>
      <c r="E648" t="s">
        <v>4267</v>
      </c>
      <c r="F648" t="s">
        <v>4268</v>
      </c>
      <c r="G648" t="s">
        <v>2030</v>
      </c>
      <c r="H648" s="6">
        <v>68027</v>
      </c>
      <c r="I648" t="s">
        <v>4269</v>
      </c>
      <c r="J648" t="s">
        <v>4270</v>
      </c>
      <c r="K648" s="1">
        <v>44354</v>
      </c>
    </row>
    <row r="649" spans="1:11">
      <c r="A649">
        <v>648</v>
      </c>
      <c r="B649" t="s">
        <v>4271</v>
      </c>
      <c r="C649" t="s">
        <v>701</v>
      </c>
      <c r="D649" t="s">
        <v>1129</v>
      </c>
      <c r="E649" t="s">
        <v>4272</v>
      </c>
      <c r="F649" t="s">
        <v>4273</v>
      </c>
      <c r="G649" t="s">
        <v>756</v>
      </c>
      <c r="H649" s="6">
        <v>265196</v>
      </c>
      <c r="I649" t="s">
        <v>4274</v>
      </c>
      <c r="J649" t="s">
        <v>4275</v>
      </c>
      <c r="K649" s="1">
        <v>44480</v>
      </c>
    </row>
    <row r="650" spans="1:11">
      <c r="A650">
        <v>649</v>
      </c>
      <c r="B650" t="s">
        <v>4276</v>
      </c>
      <c r="C650" t="s">
        <v>4277</v>
      </c>
      <c r="D650" t="s">
        <v>4278</v>
      </c>
      <c r="E650" t="s">
        <v>4279</v>
      </c>
      <c r="F650" t="s">
        <v>4280</v>
      </c>
      <c r="G650" t="s">
        <v>3709</v>
      </c>
      <c r="H650" s="6">
        <v>127522</v>
      </c>
      <c r="I650" t="s">
        <v>4281</v>
      </c>
      <c r="J650" t="s">
        <v>4282</v>
      </c>
      <c r="K650" s="1">
        <v>44131</v>
      </c>
    </row>
    <row r="651" spans="1:11">
      <c r="A651">
        <v>650</v>
      </c>
      <c r="B651" t="s">
        <v>4283</v>
      </c>
      <c r="C651" t="s">
        <v>4284</v>
      </c>
      <c r="D651" t="s">
        <v>4285</v>
      </c>
      <c r="E651" t="s">
        <v>4286</v>
      </c>
      <c r="F651" t="s">
        <v>4287</v>
      </c>
      <c r="G651" t="s">
        <v>1418</v>
      </c>
      <c r="H651" s="6">
        <v>280453</v>
      </c>
      <c r="I651" t="s">
        <v>4288</v>
      </c>
      <c r="J651" t="s">
        <v>4289</v>
      </c>
      <c r="K651" s="1">
        <v>44284</v>
      </c>
    </row>
    <row r="652" spans="1:11">
      <c r="A652">
        <v>651</v>
      </c>
      <c r="B652" t="s">
        <v>4290</v>
      </c>
      <c r="C652" t="s">
        <v>398</v>
      </c>
      <c r="D652" t="s">
        <v>2977</v>
      </c>
      <c r="E652" t="s">
        <v>4291</v>
      </c>
      <c r="F652" t="s">
        <v>4292</v>
      </c>
      <c r="G652" t="s">
        <v>977</v>
      </c>
      <c r="H652" s="6">
        <v>170654</v>
      </c>
      <c r="I652" t="s">
        <v>4293</v>
      </c>
      <c r="J652" t="s">
        <v>4294</v>
      </c>
      <c r="K652" s="1">
        <v>44250</v>
      </c>
    </row>
    <row r="653" spans="1:11">
      <c r="A653">
        <v>652</v>
      </c>
      <c r="B653" t="s">
        <v>4295</v>
      </c>
      <c r="C653" t="s">
        <v>707</v>
      </c>
      <c r="D653" t="s">
        <v>2368</v>
      </c>
      <c r="E653" t="s">
        <v>4296</v>
      </c>
      <c r="F653" t="s">
        <v>4297</v>
      </c>
      <c r="G653" t="s">
        <v>379</v>
      </c>
      <c r="H653" s="6">
        <v>128966</v>
      </c>
      <c r="I653" t="s">
        <v>4298</v>
      </c>
      <c r="J653" t="s">
        <v>4299</v>
      </c>
      <c r="K653" s="1">
        <v>43988</v>
      </c>
    </row>
    <row r="654" spans="1:11">
      <c r="A654">
        <v>653</v>
      </c>
      <c r="B654" t="s">
        <v>4300</v>
      </c>
      <c r="C654" t="s">
        <v>347</v>
      </c>
      <c r="D654" t="s">
        <v>2375</v>
      </c>
      <c r="E654" t="s">
        <v>4301</v>
      </c>
      <c r="F654" t="s">
        <v>4302</v>
      </c>
      <c r="G654" t="s">
        <v>3566</v>
      </c>
      <c r="H654" s="6">
        <v>87761</v>
      </c>
      <c r="I654">
        <v>8333903082</v>
      </c>
      <c r="J654" t="s">
        <v>4303</v>
      </c>
      <c r="K654" s="1">
        <v>44399</v>
      </c>
    </row>
    <row r="655" spans="1:11">
      <c r="A655">
        <v>654</v>
      </c>
      <c r="B655" t="s">
        <v>4304</v>
      </c>
      <c r="C655" t="s">
        <v>3821</v>
      </c>
      <c r="D655" t="s">
        <v>3778</v>
      </c>
      <c r="E655" t="s">
        <v>4305</v>
      </c>
      <c r="F655" t="s">
        <v>4306</v>
      </c>
      <c r="G655" t="s">
        <v>1508</v>
      </c>
      <c r="H655" s="6">
        <v>137605</v>
      </c>
      <c r="I655" t="s">
        <v>4307</v>
      </c>
      <c r="J655" t="s">
        <v>4308</v>
      </c>
      <c r="K655" s="1">
        <v>44187</v>
      </c>
    </row>
    <row r="656" spans="1:11">
      <c r="A656">
        <v>655</v>
      </c>
      <c r="B656" t="s">
        <v>4309</v>
      </c>
      <c r="C656" t="s">
        <v>3268</v>
      </c>
      <c r="D656" t="s">
        <v>2902</v>
      </c>
      <c r="E656" t="s">
        <v>4310</v>
      </c>
      <c r="F656" t="s">
        <v>4311</v>
      </c>
      <c r="G656" t="s">
        <v>961</v>
      </c>
      <c r="H656" s="6">
        <v>253171</v>
      </c>
      <c r="I656" t="s">
        <v>4312</v>
      </c>
      <c r="J656" t="s">
        <v>4313</v>
      </c>
      <c r="K656" s="1">
        <v>44560</v>
      </c>
    </row>
    <row r="657" spans="1:11">
      <c r="A657">
        <v>656</v>
      </c>
      <c r="B657" t="s">
        <v>4314</v>
      </c>
      <c r="C657" t="s">
        <v>638</v>
      </c>
      <c r="D657" t="s">
        <v>1766</v>
      </c>
      <c r="E657" t="s">
        <v>4315</v>
      </c>
      <c r="F657" t="s">
        <v>4316</v>
      </c>
      <c r="G657" t="s">
        <v>2905</v>
      </c>
      <c r="H657" s="6">
        <v>191699</v>
      </c>
      <c r="I657" t="s">
        <v>4317</v>
      </c>
      <c r="J657" t="s">
        <v>4318</v>
      </c>
      <c r="K657" s="1">
        <v>44409</v>
      </c>
    </row>
    <row r="658" spans="1:11">
      <c r="A658">
        <v>657</v>
      </c>
      <c r="B658" t="s">
        <v>4319</v>
      </c>
      <c r="C658" t="s">
        <v>1505</v>
      </c>
      <c r="D658" t="s">
        <v>4320</v>
      </c>
      <c r="E658" t="s">
        <v>4321</v>
      </c>
      <c r="F658" t="s">
        <v>2933</v>
      </c>
      <c r="G658" t="s">
        <v>166</v>
      </c>
      <c r="H658" s="6">
        <v>273719</v>
      </c>
      <c r="I658" t="s">
        <v>4322</v>
      </c>
      <c r="J658" t="s">
        <v>4323</v>
      </c>
      <c r="K658" s="1">
        <v>44155</v>
      </c>
    </row>
    <row r="659" spans="1:11">
      <c r="A659">
        <v>658</v>
      </c>
      <c r="B659" t="s">
        <v>4324</v>
      </c>
      <c r="C659" t="s">
        <v>4325</v>
      </c>
      <c r="D659" t="s">
        <v>3461</v>
      </c>
      <c r="E659" t="s">
        <v>4326</v>
      </c>
      <c r="F659" t="s">
        <v>4327</v>
      </c>
      <c r="G659" t="s">
        <v>3314</v>
      </c>
      <c r="H659" s="6">
        <v>258023</v>
      </c>
      <c r="I659" t="s">
        <v>4328</v>
      </c>
      <c r="J659" t="s">
        <v>4329</v>
      </c>
      <c r="K659" s="1">
        <v>44106</v>
      </c>
    </row>
    <row r="660" spans="1:11">
      <c r="A660">
        <v>659</v>
      </c>
      <c r="B660" t="s">
        <v>4330</v>
      </c>
      <c r="C660" t="s">
        <v>4331</v>
      </c>
      <c r="D660" t="s">
        <v>3984</v>
      </c>
      <c r="E660" t="s">
        <v>4332</v>
      </c>
      <c r="F660" t="s">
        <v>4333</v>
      </c>
      <c r="G660" t="s">
        <v>808</v>
      </c>
      <c r="H660" s="6">
        <v>286376</v>
      </c>
      <c r="I660" t="s">
        <v>4334</v>
      </c>
      <c r="J660" t="s">
        <v>4335</v>
      </c>
      <c r="K660" s="1">
        <v>44399</v>
      </c>
    </row>
    <row r="661" spans="1:11">
      <c r="A661">
        <v>660</v>
      </c>
      <c r="B661" t="s">
        <v>4336</v>
      </c>
      <c r="C661" t="s">
        <v>894</v>
      </c>
      <c r="D661" t="s">
        <v>3224</v>
      </c>
      <c r="E661" t="s">
        <v>4337</v>
      </c>
      <c r="F661" t="s">
        <v>4338</v>
      </c>
      <c r="G661" t="s">
        <v>1396</v>
      </c>
      <c r="H661" s="6">
        <v>94017</v>
      </c>
      <c r="I661" t="s">
        <v>4339</v>
      </c>
      <c r="J661" t="s">
        <v>4340</v>
      </c>
      <c r="K661" s="1">
        <v>44187</v>
      </c>
    </row>
    <row r="662" spans="1:11">
      <c r="A662">
        <v>661</v>
      </c>
      <c r="B662" t="s">
        <v>4341</v>
      </c>
      <c r="C662" t="s">
        <v>4342</v>
      </c>
      <c r="D662" t="s">
        <v>4343</v>
      </c>
      <c r="E662" t="s">
        <v>4344</v>
      </c>
      <c r="F662" t="s">
        <v>4345</v>
      </c>
      <c r="G662" t="s">
        <v>926</v>
      </c>
      <c r="H662" s="6">
        <v>256508</v>
      </c>
      <c r="I662" t="s">
        <v>4346</v>
      </c>
      <c r="J662" t="s">
        <v>4347</v>
      </c>
      <c r="K662" s="1">
        <v>43869</v>
      </c>
    </row>
    <row r="663" spans="1:11">
      <c r="A663">
        <v>662</v>
      </c>
      <c r="B663" t="s">
        <v>4348</v>
      </c>
      <c r="C663" t="s">
        <v>1998</v>
      </c>
      <c r="D663" t="s">
        <v>2020</v>
      </c>
      <c r="E663" t="s">
        <v>4349</v>
      </c>
      <c r="F663" t="s">
        <v>4350</v>
      </c>
      <c r="G663" t="s">
        <v>1944</v>
      </c>
      <c r="H663" s="6">
        <v>63758</v>
      </c>
      <c r="I663" t="s">
        <v>4351</v>
      </c>
      <c r="J663" t="s">
        <v>4352</v>
      </c>
      <c r="K663" s="1">
        <v>44385</v>
      </c>
    </row>
    <row r="664" spans="1:11">
      <c r="A664">
        <v>663</v>
      </c>
      <c r="B664" t="s">
        <v>4353</v>
      </c>
      <c r="C664" t="s">
        <v>3287</v>
      </c>
      <c r="D664" t="s">
        <v>4354</v>
      </c>
      <c r="E664" t="s">
        <v>4355</v>
      </c>
      <c r="F664" t="s">
        <v>4356</v>
      </c>
      <c r="G664" t="s">
        <v>23</v>
      </c>
      <c r="H664" s="6">
        <v>204767</v>
      </c>
      <c r="I664">
        <v>1787227957</v>
      </c>
      <c r="J664" t="s">
        <v>4357</v>
      </c>
      <c r="K664" s="1">
        <v>44068</v>
      </c>
    </row>
    <row r="665" spans="1:11">
      <c r="A665">
        <v>664</v>
      </c>
      <c r="B665" t="s">
        <v>4358</v>
      </c>
      <c r="C665" t="s">
        <v>2564</v>
      </c>
      <c r="D665" t="s">
        <v>4359</v>
      </c>
      <c r="E665" t="s">
        <v>4360</v>
      </c>
      <c r="F665" t="s">
        <v>4361</v>
      </c>
      <c r="G665" t="s">
        <v>1473</v>
      </c>
      <c r="H665" s="6">
        <v>120097</v>
      </c>
      <c r="I665" t="s">
        <v>4362</v>
      </c>
      <c r="J665" t="s">
        <v>4363</v>
      </c>
      <c r="K665" s="1">
        <v>44149</v>
      </c>
    </row>
    <row r="666" spans="1:11">
      <c r="A666">
        <v>665</v>
      </c>
      <c r="B666" t="s">
        <v>4364</v>
      </c>
      <c r="C666" t="s">
        <v>910</v>
      </c>
      <c r="D666" t="s">
        <v>989</v>
      </c>
      <c r="E666" t="s">
        <v>4365</v>
      </c>
      <c r="F666" t="s">
        <v>4366</v>
      </c>
      <c r="G666" t="s">
        <v>1666</v>
      </c>
      <c r="H666" s="6">
        <v>185215</v>
      </c>
      <c r="I666" t="s">
        <v>4367</v>
      </c>
      <c r="J666" t="s">
        <v>4368</v>
      </c>
      <c r="K666" s="1">
        <v>44535</v>
      </c>
    </row>
    <row r="667" spans="1:11">
      <c r="A667">
        <v>666</v>
      </c>
      <c r="B667" t="s">
        <v>4369</v>
      </c>
      <c r="C667" t="s">
        <v>4184</v>
      </c>
      <c r="D667" t="s">
        <v>4370</v>
      </c>
      <c r="E667" t="s">
        <v>4371</v>
      </c>
      <c r="F667" t="s">
        <v>4372</v>
      </c>
      <c r="G667" t="s">
        <v>329</v>
      </c>
      <c r="H667" s="6">
        <v>114671</v>
      </c>
      <c r="I667" t="s">
        <v>4373</v>
      </c>
      <c r="J667" t="s">
        <v>4374</v>
      </c>
      <c r="K667" s="1">
        <v>44352</v>
      </c>
    </row>
    <row r="668" spans="1:11">
      <c r="A668">
        <v>667</v>
      </c>
      <c r="B668" t="s">
        <v>4375</v>
      </c>
      <c r="C668" t="s">
        <v>4376</v>
      </c>
      <c r="D668" t="s">
        <v>4377</v>
      </c>
      <c r="E668" t="s">
        <v>4378</v>
      </c>
      <c r="F668" t="s">
        <v>4379</v>
      </c>
      <c r="G668" t="s">
        <v>3291</v>
      </c>
      <c r="H668" s="6">
        <v>159751</v>
      </c>
      <c r="I668" t="s">
        <v>4380</v>
      </c>
      <c r="J668" t="s">
        <v>4381</v>
      </c>
      <c r="K668" s="1">
        <v>44063</v>
      </c>
    </row>
    <row r="669" spans="1:11">
      <c r="A669">
        <v>668</v>
      </c>
      <c r="B669" t="s">
        <v>4382</v>
      </c>
      <c r="C669" t="s">
        <v>2191</v>
      </c>
      <c r="D669" t="s">
        <v>4383</v>
      </c>
      <c r="E669" t="s">
        <v>4384</v>
      </c>
      <c r="F669" t="s">
        <v>4385</v>
      </c>
      <c r="G669" t="s">
        <v>3306</v>
      </c>
      <c r="H669" s="6">
        <v>155398</v>
      </c>
      <c r="I669" t="s">
        <v>4386</v>
      </c>
      <c r="J669" t="s">
        <v>4387</v>
      </c>
      <c r="K669" s="1">
        <v>43857</v>
      </c>
    </row>
    <row r="670" spans="1:11">
      <c r="A670">
        <v>669</v>
      </c>
      <c r="B670" t="s">
        <v>4388</v>
      </c>
      <c r="C670" t="s">
        <v>2361</v>
      </c>
      <c r="D670" t="s">
        <v>4389</v>
      </c>
      <c r="E670" t="s">
        <v>4390</v>
      </c>
      <c r="F670" t="s">
        <v>4391</v>
      </c>
      <c r="G670" t="s">
        <v>778</v>
      </c>
      <c r="H670" s="6">
        <v>42452</v>
      </c>
      <c r="I670" t="s">
        <v>4392</v>
      </c>
      <c r="J670" t="s">
        <v>4393</v>
      </c>
      <c r="K670" s="1">
        <v>44301</v>
      </c>
    </row>
    <row r="671" spans="1:11">
      <c r="A671">
        <v>670</v>
      </c>
      <c r="B671" t="s">
        <v>4394</v>
      </c>
      <c r="C671" t="s">
        <v>1533</v>
      </c>
      <c r="D671" t="s">
        <v>2548</v>
      </c>
      <c r="E671" t="s">
        <v>4395</v>
      </c>
      <c r="F671" t="s">
        <v>4396</v>
      </c>
      <c r="G671" t="s">
        <v>1230</v>
      </c>
      <c r="H671" s="6">
        <v>145016</v>
      </c>
      <c r="I671" t="s">
        <v>4397</v>
      </c>
      <c r="J671" t="s">
        <v>4398</v>
      </c>
      <c r="K671" s="1">
        <v>44418</v>
      </c>
    </row>
    <row r="672" spans="1:11">
      <c r="A672">
        <v>671</v>
      </c>
      <c r="B672" t="s">
        <v>4399</v>
      </c>
      <c r="C672" t="s">
        <v>4400</v>
      </c>
      <c r="D672" t="s">
        <v>4401</v>
      </c>
      <c r="E672" t="s">
        <v>4402</v>
      </c>
      <c r="F672" t="s">
        <v>4403</v>
      </c>
      <c r="G672" t="s">
        <v>126</v>
      </c>
      <c r="H672" s="6">
        <v>58204</v>
      </c>
      <c r="I672" t="s">
        <v>4404</v>
      </c>
      <c r="J672" t="s">
        <v>4405</v>
      </c>
      <c r="K672" s="1">
        <v>43895</v>
      </c>
    </row>
    <row r="673" spans="1:11">
      <c r="A673">
        <v>672</v>
      </c>
      <c r="B673" t="s">
        <v>4406</v>
      </c>
      <c r="C673" t="s">
        <v>1492</v>
      </c>
      <c r="D673" t="s">
        <v>2689</v>
      </c>
      <c r="E673" t="s">
        <v>4407</v>
      </c>
      <c r="F673" t="s">
        <v>4408</v>
      </c>
      <c r="G673" t="s">
        <v>2343</v>
      </c>
      <c r="H673" s="6">
        <v>216136</v>
      </c>
      <c r="I673" t="s">
        <v>4409</v>
      </c>
      <c r="J673" t="s">
        <v>4410</v>
      </c>
      <c r="K673" s="1">
        <v>44467</v>
      </c>
    </row>
    <row r="674" spans="1:11">
      <c r="A674">
        <v>673</v>
      </c>
      <c r="B674" t="s">
        <v>4411</v>
      </c>
      <c r="C674" t="s">
        <v>2949</v>
      </c>
      <c r="D674" t="s">
        <v>4412</v>
      </c>
      <c r="E674" t="s">
        <v>4413</v>
      </c>
      <c r="F674" t="s">
        <v>4414</v>
      </c>
      <c r="G674" t="s">
        <v>1424</v>
      </c>
      <c r="H674" s="6">
        <v>66531</v>
      </c>
      <c r="I674" t="s">
        <v>4415</v>
      </c>
      <c r="J674" t="s">
        <v>4416</v>
      </c>
      <c r="K674" s="1">
        <v>44023</v>
      </c>
    </row>
    <row r="675" spans="1:11">
      <c r="A675">
        <v>674</v>
      </c>
      <c r="B675" t="s">
        <v>4417</v>
      </c>
      <c r="C675" t="s">
        <v>3545</v>
      </c>
      <c r="D675" t="s">
        <v>4418</v>
      </c>
      <c r="E675" t="s">
        <v>4419</v>
      </c>
      <c r="F675" t="s">
        <v>4420</v>
      </c>
      <c r="G675" t="s">
        <v>3314</v>
      </c>
      <c r="H675" s="6">
        <v>224558</v>
      </c>
      <c r="I675">
        <f>1-773-385-4858</f>
        <v>-6015</v>
      </c>
      <c r="J675" t="s">
        <v>4421</v>
      </c>
      <c r="K675" s="1">
        <v>44164</v>
      </c>
    </row>
    <row r="676" spans="1:11">
      <c r="A676">
        <v>675</v>
      </c>
      <c r="B676" t="s">
        <v>4422</v>
      </c>
      <c r="C676" t="s">
        <v>1928</v>
      </c>
      <c r="D676" t="s">
        <v>4423</v>
      </c>
      <c r="E676" t="s">
        <v>4424</v>
      </c>
      <c r="F676" t="s">
        <v>4425</v>
      </c>
      <c r="G676" t="s">
        <v>612</v>
      </c>
      <c r="H676" s="6">
        <v>91699</v>
      </c>
      <c r="I676">
        <f>1-347-841-1509</f>
        <v>-2696</v>
      </c>
      <c r="J676" t="s">
        <v>4426</v>
      </c>
      <c r="K676" s="1">
        <v>44509</v>
      </c>
    </row>
    <row r="677" spans="1:11">
      <c r="A677">
        <v>676</v>
      </c>
      <c r="B677" t="s">
        <v>4427</v>
      </c>
      <c r="C677" t="s">
        <v>4428</v>
      </c>
      <c r="D677" t="s">
        <v>1039</v>
      </c>
      <c r="E677" t="s">
        <v>4429</v>
      </c>
      <c r="F677" t="s">
        <v>4430</v>
      </c>
      <c r="G677" t="s">
        <v>3792</v>
      </c>
      <c r="H677" s="6">
        <v>268411</v>
      </c>
      <c r="I677" t="s">
        <v>4431</v>
      </c>
      <c r="J677" t="s">
        <v>4432</v>
      </c>
      <c r="K677" s="1">
        <v>43890</v>
      </c>
    </row>
    <row r="678" spans="1:11">
      <c r="A678">
        <v>677</v>
      </c>
      <c r="B678" t="s">
        <v>4433</v>
      </c>
      <c r="C678" t="s">
        <v>670</v>
      </c>
      <c r="D678" t="s">
        <v>2263</v>
      </c>
      <c r="E678" t="s">
        <v>4434</v>
      </c>
      <c r="F678" t="s">
        <v>4435</v>
      </c>
      <c r="G678" t="s">
        <v>314</v>
      </c>
      <c r="H678" s="6">
        <v>206336</v>
      </c>
      <c r="I678">
        <f>1-799-961-3002</f>
        <v>-4761</v>
      </c>
      <c r="J678" t="s">
        <v>4436</v>
      </c>
      <c r="K678" s="1">
        <v>44461</v>
      </c>
    </row>
    <row r="679" spans="1:11">
      <c r="A679">
        <v>678</v>
      </c>
      <c r="B679" t="s">
        <v>4437</v>
      </c>
      <c r="C679" t="s">
        <v>3318</v>
      </c>
      <c r="D679" t="s">
        <v>4438</v>
      </c>
      <c r="E679" t="s">
        <v>4439</v>
      </c>
      <c r="F679" t="s">
        <v>4440</v>
      </c>
      <c r="G679" t="s">
        <v>2272</v>
      </c>
      <c r="H679" s="6">
        <v>247289</v>
      </c>
      <c r="I679" t="s">
        <v>4441</v>
      </c>
      <c r="J679" t="s">
        <v>4442</v>
      </c>
      <c r="K679" s="1">
        <v>44365</v>
      </c>
    </row>
    <row r="680" spans="1:11">
      <c r="A680">
        <v>679</v>
      </c>
      <c r="B680" t="s">
        <v>4443</v>
      </c>
      <c r="C680" t="s">
        <v>4444</v>
      </c>
      <c r="D680" t="s">
        <v>4445</v>
      </c>
      <c r="E680" t="s">
        <v>4446</v>
      </c>
      <c r="F680" t="s">
        <v>4447</v>
      </c>
      <c r="G680" t="s">
        <v>808</v>
      </c>
      <c r="H680" s="6">
        <v>198065</v>
      </c>
      <c r="I680" t="s">
        <v>4448</v>
      </c>
      <c r="J680" t="s">
        <v>4449</v>
      </c>
      <c r="K680" s="1">
        <v>44217</v>
      </c>
    </row>
    <row r="681" spans="1:11">
      <c r="A681">
        <v>680</v>
      </c>
      <c r="B681" t="s">
        <v>4450</v>
      </c>
      <c r="C681" t="s">
        <v>3391</v>
      </c>
      <c r="D681" t="s">
        <v>4451</v>
      </c>
      <c r="E681" t="s">
        <v>4452</v>
      </c>
      <c r="F681" t="s">
        <v>4453</v>
      </c>
      <c r="G681" t="s">
        <v>1418</v>
      </c>
      <c r="H681" s="6">
        <v>283801</v>
      </c>
      <c r="I681">
        <v>807147436</v>
      </c>
      <c r="J681" t="s">
        <v>4454</v>
      </c>
      <c r="K681" s="1">
        <v>44509</v>
      </c>
    </row>
    <row r="682" spans="1:11">
      <c r="A682">
        <v>681</v>
      </c>
      <c r="B682" t="s">
        <v>4455</v>
      </c>
      <c r="C682" t="s">
        <v>4456</v>
      </c>
      <c r="D682" t="s">
        <v>4457</v>
      </c>
      <c r="E682" t="s">
        <v>4458</v>
      </c>
      <c r="F682" t="s">
        <v>4459</v>
      </c>
      <c r="G682" t="s">
        <v>446</v>
      </c>
      <c r="H682" s="6">
        <v>269186</v>
      </c>
      <c r="I682" t="s">
        <v>4460</v>
      </c>
      <c r="J682" t="s">
        <v>4461</v>
      </c>
      <c r="K682" s="1">
        <v>43978</v>
      </c>
    </row>
    <row r="683" spans="1:11">
      <c r="A683">
        <v>682</v>
      </c>
      <c r="B683" t="s">
        <v>4462</v>
      </c>
      <c r="C683" t="s">
        <v>2184</v>
      </c>
      <c r="D683" t="s">
        <v>1071</v>
      </c>
      <c r="E683" t="s">
        <v>4463</v>
      </c>
      <c r="F683" t="s">
        <v>4464</v>
      </c>
      <c r="G683" t="s">
        <v>2351</v>
      </c>
      <c r="H683" s="6">
        <v>120430</v>
      </c>
      <c r="I683" t="s">
        <v>4465</v>
      </c>
      <c r="J683" t="s">
        <v>4466</v>
      </c>
      <c r="K683" s="1">
        <v>44532</v>
      </c>
    </row>
    <row r="684" spans="1:11">
      <c r="A684">
        <v>683</v>
      </c>
      <c r="B684" t="s">
        <v>4467</v>
      </c>
      <c r="C684" t="s">
        <v>3880</v>
      </c>
      <c r="D684" t="s">
        <v>3984</v>
      </c>
      <c r="E684" t="s">
        <v>4468</v>
      </c>
      <c r="F684" t="s">
        <v>4469</v>
      </c>
      <c r="G684" t="s">
        <v>1182</v>
      </c>
      <c r="H684" s="6">
        <v>273977</v>
      </c>
      <c r="I684" t="s">
        <v>4470</v>
      </c>
      <c r="J684" t="s">
        <v>4471</v>
      </c>
      <c r="K684" s="1">
        <v>43952</v>
      </c>
    </row>
    <row r="685" spans="1:11">
      <c r="A685">
        <v>684</v>
      </c>
      <c r="B685" t="s">
        <v>4472</v>
      </c>
      <c r="C685" t="s">
        <v>4473</v>
      </c>
      <c r="D685" t="s">
        <v>4474</v>
      </c>
      <c r="E685" t="s">
        <v>2302</v>
      </c>
      <c r="F685" t="s">
        <v>4475</v>
      </c>
      <c r="G685" t="s">
        <v>3382</v>
      </c>
      <c r="H685" s="6">
        <v>69615</v>
      </c>
      <c r="I685" t="s">
        <v>4476</v>
      </c>
      <c r="J685" t="s">
        <v>4477</v>
      </c>
      <c r="K685" s="1">
        <v>44524</v>
      </c>
    </row>
    <row r="686" spans="1:11">
      <c r="A686">
        <v>685</v>
      </c>
      <c r="B686" t="s">
        <v>4478</v>
      </c>
      <c r="C686" t="s">
        <v>4479</v>
      </c>
      <c r="D686" t="s">
        <v>708</v>
      </c>
      <c r="E686" t="s">
        <v>4480</v>
      </c>
      <c r="F686" t="s">
        <v>4481</v>
      </c>
      <c r="G686" t="s">
        <v>2898</v>
      </c>
      <c r="H686" s="6">
        <v>174020</v>
      </c>
      <c r="I686" t="s">
        <v>4482</v>
      </c>
      <c r="J686" t="s">
        <v>4483</v>
      </c>
      <c r="K686" s="1">
        <v>44598</v>
      </c>
    </row>
    <row r="687" spans="1:11">
      <c r="A687">
        <v>686</v>
      </c>
      <c r="B687" t="s">
        <v>4484</v>
      </c>
      <c r="C687" t="s">
        <v>3440</v>
      </c>
      <c r="D687" t="s">
        <v>601</v>
      </c>
      <c r="E687" t="s">
        <v>4485</v>
      </c>
      <c r="F687" t="s">
        <v>4486</v>
      </c>
      <c r="G687" t="s">
        <v>3058</v>
      </c>
      <c r="H687" s="6">
        <v>156710</v>
      </c>
      <c r="I687" t="s">
        <v>4487</v>
      </c>
      <c r="J687" t="s">
        <v>4488</v>
      </c>
      <c r="K687" s="1">
        <v>44580</v>
      </c>
    </row>
    <row r="688" spans="1:11">
      <c r="A688">
        <v>687</v>
      </c>
      <c r="B688" t="s">
        <v>4489</v>
      </c>
      <c r="C688" t="s">
        <v>1009</v>
      </c>
      <c r="D688" t="s">
        <v>4490</v>
      </c>
      <c r="E688" t="s">
        <v>4491</v>
      </c>
      <c r="F688" t="s">
        <v>4492</v>
      </c>
      <c r="G688" t="s">
        <v>926</v>
      </c>
      <c r="H688" s="6">
        <v>102930</v>
      </c>
      <c r="I688" t="s">
        <v>4493</v>
      </c>
      <c r="J688" t="s">
        <v>4494</v>
      </c>
      <c r="K688" s="1">
        <v>44082</v>
      </c>
    </row>
    <row r="689" spans="1:11">
      <c r="A689">
        <v>688</v>
      </c>
      <c r="B689" t="s">
        <v>4495</v>
      </c>
      <c r="C689" t="s">
        <v>4216</v>
      </c>
      <c r="D689" t="s">
        <v>4496</v>
      </c>
      <c r="E689" t="s">
        <v>4497</v>
      </c>
      <c r="F689" t="s">
        <v>4498</v>
      </c>
      <c r="G689" t="s">
        <v>612</v>
      </c>
      <c r="H689" s="6">
        <v>149161</v>
      </c>
      <c r="I689" t="s">
        <v>4499</v>
      </c>
      <c r="J689" t="s">
        <v>4500</v>
      </c>
      <c r="K689" s="1">
        <v>44299</v>
      </c>
    </row>
    <row r="690" spans="1:11">
      <c r="A690">
        <v>689</v>
      </c>
      <c r="B690" t="s">
        <v>4501</v>
      </c>
      <c r="C690" t="s">
        <v>1211</v>
      </c>
      <c r="D690" t="s">
        <v>415</v>
      </c>
      <c r="E690" t="s">
        <v>4502</v>
      </c>
      <c r="F690" t="s">
        <v>4503</v>
      </c>
      <c r="G690" t="s">
        <v>756</v>
      </c>
      <c r="H690" s="6">
        <v>165334</v>
      </c>
      <c r="I690" t="s">
        <v>4504</v>
      </c>
      <c r="J690" t="s">
        <v>4505</v>
      </c>
      <c r="K690" s="1">
        <v>43838</v>
      </c>
    </row>
    <row r="691" spans="1:11">
      <c r="A691">
        <v>690</v>
      </c>
      <c r="B691" t="s">
        <v>4506</v>
      </c>
      <c r="C691" t="s">
        <v>201</v>
      </c>
      <c r="D691" t="s">
        <v>1254</v>
      </c>
      <c r="E691" t="s">
        <v>4507</v>
      </c>
      <c r="F691" t="s">
        <v>4508</v>
      </c>
      <c r="G691" t="s">
        <v>883</v>
      </c>
      <c r="H691" s="6">
        <v>235360</v>
      </c>
      <c r="I691" t="s">
        <v>4509</v>
      </c>
      <c r="J691" t="s">
        <v>4510</v>
      </c>
      <c r="K691" s="1">
        <v>44505</v>
      </c>
    </row>
    <row r="692" spans="1:11">
      <c r="A692">
        <v>691</v>
      </c>
      <c r="B692" t="s">
        <v>4511</v>
      </c>
      <c r="C692" t="s">
        <v>4512</v>
      </c>
      <c r="D692" t="s">
        <v>966</v>
      </c>
      <c r="E692" t="s">
        <v>4513</v>
      </c>
      <c r="F692" t="s">
        <v>4514</v>
      </c>
      <c r="G692" t="s">
        <v>1034</v>
      </c>
      <c r="H692" s="6">
        <v>221399</v>
      </c>
      <c r="I692" t="s">
        <v>4515</v>
      </c>
      <c r="J692" t="s">
        <v>4516</v>
      </c>
      <c r="K692" s="1">
        <v>43974</v>
      </c>
    </row>
    <row r="693" spans="1:11">
      <c r="A693">
        <v>692</v>
      </c>
      <c r="B693" t="s">
        <v>4517</v>
      </c>
      <c r="C693" t="s">
        <v>4518</v>
      </c>
      <c r="D693" t="s">
        <v>775</v>
      </c>
      <c r="E693" t="s">
        <v>4519</v>
      </c>
      <c r="F693" t="s">
        <v>4520</v>
      </c>
      <c r="G693" t="s">
        <v>3554</v>
      </c>
      <c r="H693" s="6">
        <v>117588</v>
      </c>
      <c r="I693" t="s">
        <v>4521</v>
      </c>
      <c r="J693" t="s">
        <v>4522</v>
      </c>
      <c r="K693" s="1">
        <v>44142</v>
      </c>
    </row>
    <row r="694" spans="1:11">
      <c r="A694">
        <v>693</v>
      </c>
      <c r="B694" t="s">
        <v>4523</v>
      </c>
      <c r="C694" t="s">
        <v>1470</v>
      </c>
      <c r="D694" t="s">
        <v>4524</v>
      </c>
      <c r="E694" t="s">
        <v>4525</v>
      </c>
      <c r="F694" t="s">
        <v>4526</v>
      </c>
      <c r="G694" t="s">
        <v>3394</v>
      </c>
      <c r="H694" s="6">
        <v>179489</v>
      </c>
      <c r="I694" t="s">
        <v>4527</v>
      </c>
      <c r="J694" t="s">
        <v>4528</v>
      </c>
      <c r="K694" s="1">
        <v>44487</v>
      </c>
    </row>
    <row r="695" spans="1:11">
      <c r="A695">
        <v>694</v>
      </c>
      <c r="B695" t="s">
        <v>4529</v>
      </c>
      <c r="C695" t="s">
        <v>4530</v>
      </c>
      <c r="D695" t="s">
        <v>4531</v>
      </c>
      <c r="E695" t="s">
        <v>4532</v>
      </c>
      <c r="F695" t="s">
        <v>4533</v>
      </c>
      <c r="G695" t="s">
        <v>80</v>
      </c>
      <c r="H695" s="6">
        <v>225986</v>
      </c>
      <c r="I695" t="s">
        <v>4534</v>
      </c>
      <c r="J695" t="s">
        <v>4535</v>
      </c>
      <c r="K695" s="1">
        <v>43867</v>
      </c>
    </row>
    <row r="696" spans="1:11">
      <c r="A696">
        <v>695</v>
      </c>
      <c r="B696" s="2" t="s">
        <v>4536</v>
      </c>
      <c r="C696" t="s">
        <v>4537</v>
      </c>
      <c r="D696" t="s">
        <v>1742</v>
      </c>
      <c r="E696" t="s">
        <v>4538</v>
      </c>
      <c r="F696" t="s">
        <v>4539</v>
      </c>
      <c r="G696" t="s">
        <v>410</v>
      </c>
      <c r="H696" s="6">
        <v>120501</v>
      </c>
      <c r="I696" t="s">
        <v>4540</v>
      </c>
      <c r="J696" t="s">
        <v>4541</v>
      </c>
      <c r="K696" s="1">
        <v>44486</v>
      </c>
    </row>
    <row r="697" spans="1:11">
      <c r="A697">
        <v>696</v>
      </c>
      <c r="B697" t="s">
        <v>4542</v>
      </c>
      <c r="C697" t="s">
        <v>2821</v>
      </c>
      <c r="D697" t="s">
        <v>4278</v>
      </c>
      <c r="E697" t="s">
        <v>4543</v>
      </c>
      <c r="F697" t="s">
        <v>4544</v>
      </c>
      <c r="G697" t="s">
        <v>351</v>
      </c>
      <c r="H697" s="6">
        <v>109275</v>
      </c>
      <c r="I697">
        <v>5932096162</v>
      </c>
      <c r="J697" t="s">
        <v>4545</v>
      </c>
      <c r="K697" s="1">
        <v>44402</v>
      </c>
    </row>
    <row r="698" spans="1:11">
      <c r="A698">
        <v>697</v>
      </c>
      <c r="B698" t="s">
        <v>4546</v>
      </c>
      <c r="C698" t="s">
        <v>2806</v>
      </c>
      <c r="D698" t="s">
        <v>506</v>
      </c>
      <c r="E698" t="s">
        <v>4547</v>
      </c>
      <c r="F698" t="s">
        <v>4548</v>
      </c>
      <c r="G698" t="s">
        <v>33</v>
      </c>
      <c r="H698" s="6">
        <v>109724</v>
      </c>
      <c r="I698" t="s">
        <v>4549</v>
      </c>
      <c r="J698" t="s">
        <v>4550</v>
      </c>
      <c r="K698" s="1">
        <v>44237</v>
      </c>
    </row>
    <row r="699" spans="1:11">
      <c r="A699">
        <v>698</v>
      </c>
      <c r="B699" t="s">
        <v>4551</v>
      </c>
      <c r="C699" t="s">
        <v>1809</v>
      </c>
      <c r="D699" t="s">
        <v>639</v>
      </c>
      <c r="E699" t="s">
        <v>4552</v>
      </c>
      <c r="F699" t="s">
        <v>4553</v>
      </c>
      <c r="G699" t="s">
        <v>2195</v>
      </c>
      <c r="H699" s="6">
        <v>157558</v>
      </c>
      <c r="I699" t="s">
        <v>4554</v>
      </c>
      <c r="J699" t="s">
        <v>4555</v>
      </c>
      <c r="K699" s="1">
        <v>44656</v>
      </c>
    </row>
    <row r="700" spans="1:11">
      <c r="A700">
        <v>699</v>
      </c>
      <c r="B700" t="s">
        <v>4556</v>
      </c>
      <c r="C700" t="s">
        <v>4557</v>
      </c>
      <c r="D700" t="s">
        <v>1058</v>
      </c>
      <c r="E700" t="s">
        <v>4558</v>
      </c>
      <c r="F700" t="s">
        <v>4559</v>
      </c>
      <c r="G700" t="s">
        <v>4560</v>
      </c>
      <c r="H700" s="6">
        <v>65230</v>
      </c>
      <c r="I700" t="s">
        <v>4561</v>
      </c>
      <c r="J700" t="s">
        <v>4562</v>
      </c>
      <c r="K700" s="1">
        <v>43834</v>
      </c>
    </row>
    <row r="701" spans="1:11">
      <c r="A701">
        <v>700</v>
      </c>
      <c r="B701" t="s">
        <v>4563</v>
      </c>
      <c r="C701" t="s">
        <v>1641</v>
      </c>
      <c r="D701" t="s">
        <v>3729</v>
      </c>
      <c r="E701" t="s">
        <v>4564</v>
      </c>
      <c r="F701" t="s">
        <v>4565</v>
      </c>
      <c r="G701" t="s">
        <v>1663</v>
      </c>
      <c r="H701" s="6">
        <v>225811</v>
      </c>
      <c r="I701">
        <v>913948757</v>
      </c>
      <c r="J701" t="s">
        <v>4566</v>
      </c>
      <c r="K701" s="1">
        <v>43990</v>
      </c>
    </row>
    <row r="702" spans="1:11">
      <c r="A702">
        <v>701</v>
      </c>
      <c r="B702" t="s">
        <v>4567</v>
      </c>
      <c r="C702" t="s">
        <v>4568</v>
      </c>
      <c r="D702" t="s">
        <v>2487</v>
      </c>
      <c r="E702" t="s">
        <v>4569</v>
      </c>
      <c r="F702" t="s">
        <v>4570</v>
      </c>
      <c r="G702" t="s">
        <v>4188</v>
      </c>
      <c r="H702" s="6">
        <v>102686</v>
      </c>
      <c r="I702" t="s">
        <v>4571</v>
      </c>
      <c r="J702" t="s">
        <v>4572</v>
      </c>
      <c r="K702" s="1">
        <v>44598</v>
      </c>
    </row>
    <row r="703" spans="1:11">
      <c r="A703">
        <v>702</v>
      </c>
      <c r="B703" t="s">
        <v>4573</v>
      </c>
      <c r="C703" t="s">
        <v>1441</v>
      </c>
      <c r="D703" t="s">
        <v>123</v>
      </c>
      <c r="E703" t="s">
        <v>4574</v>
      </c>
      <c r="F703" t="s">
        <v>4575</v>
      </c>
      <c r="G703" t="s">
        <v>658</v>
      </c>
      <c r="H703" s="6">
        <v>211535</v>
      </c>
      <c r="I703" t="s">
        <v>4576</v>
      </c>
      <c r="J703" t="s">
        <v>4577</v>
      </c>
      <c r="K703" s="1">
        <v>44556</v>
      </c>
    </row>
    <row r="704" spans="1:11">
      <c r="A704">
        <v>703</v>
      </c>
      <c r="B704" t="s">
        <v>4578</v>
      </c>
      <c r="C704" t="s">
        <v>1505</v>
      </c>
      <c r="D704" t="s">
        <v>4579</v>
      </c>
      <c r="E704" t="s">
        <v>4580</v>
      </c>
      <c r="F704" t="s">
        <v>4581</v>
      </c>
      <c r="G704" t="s">
        <v>778</v>
      </c>
      <c r="H704" s="6">
        <v>94845</v>
      </c>
      <c r="I704" t="s">
        <v>4582</v>
      </c>
      <c r="J704" t="s">
        <v>4583</v>
      </c>
      <c r="K704" s="1">
        <v>43878</v>
      </c>
    </row>
    <row r="705" spans="1:11">
      <c r="A705">
        <v>704</v>
      </c>
      <c r="B705" t="s">
        <v>4584</v>
      </c>
      <c r="C705" t="s">
        <v>1038</v>
      </c>
      <c r="D705" t="s">
        <v>536</v>
      </c>
      <c r="E705" t="s">
        <v>4585</v>
      </c>
      <c r="F705" t="s">
        <v>4586</v>
      </c>
      <c r="G705" t="s">
        <v>4587</v>
      </c>
      <c r="H705" s="6">
        <v>93137</v>
      </c>
      <c r="I705">
        <v>1846579695</v>
      </c>
      <c r="J705" t="s">
        <v>4588</v>
      </c>
      <c r="K705" s="1">
        <v>44457</v>
      </c>
    </row>
    <row r="706" spans="1:11">
      <c r="A706">
        <v>705</v>
      </c>
      <c r="B706" t="s">
        <v>4589</v>
      </c>
      <c r="C706" t="s">
        <v>3994</v>
      </c>
      <c r="D706" t="s">
        <v>4166</v>
      </c>
      <c r="E706" t="s">
        <v>4590</v>
      </c>
      <c r="F706" t="s">
        <v>4591</v>
      </c>
      <c r="G706" t="s">
        <v>213</v>
      </c>
      <c r="H706" s="6">
        <v>212883</v>
      </c>
      <c r="I706" t="s">
        <v>4592</v>
      </c>
      <c r="J706" t="s">
        <v>4593</v>
      </c>
      <c r="K706" s="1">
        <v>44179</v>
      </c>
    </row>
    <row r="707" spans="1:11">
      <c r="A707">
        <v>706</v>
      </c>
      <c r="B707" t="s">
        <v>4594</v>
      </c>
      <c r="C707" t="s">
        <v>1129</v>
      </c>
      <c r="D707" t="s">
        <v>4595</v>
      </c>
      <c r="E707" t="s">
        <v>4596</v>
      </c>
      <c r="F707" t="s">
        <v>4597</v>
      </c>
      <c r="G707" t="s">
        <v>1619</v>
      </c>
      <c r="H707" s="6">
        <v>278896</v>
      </c>
      <c r="I707" t="s">
        <v>4598</v>
      </c>
      <c r="J707" t="s">
        <v>4599</v>
      </c>
      <c r="K707" s="1">
        <v>44490</v>
      </c>
    </row>
    <row r="708" spans="1:11">
      <c r="A708">
        <v>707</v>
      </c>
      <c r="B708" t="s">
        <v>4600</v>
      </c>
      <c r="C708" t="s">
        <v>4601</v>
      </c>
      <c r="D708" t="s">
        <v>4602</v>
      </c>
      <c r="E708" t="s">
        <v>4603</v>
      </c>
      <c r="F708" t="s">
        <v>4604</v>
      </c>
      <c r="G708" t="s">
        <v>1536</v>
      </c>
      <c r="H708" s="6">
        <v>144833</v>
      </c>
      <c r="I708" t="s">
        <v>4605</v>
      </c>
      <c r="J708" t="s">
        <v>4606</v>
      </c>
      <c r="K708" s="1">
        <v>44226</v>
      </c>
    </row>
    <row r="709" spans="1:11">
      <c r="A709">
        <v>708</v>
      </c>
      <c r="B709" t="s">
        <v>4607</v>
      </c>
      <c r="C709" t="s">
        <v>730</v>
      </c>
      <c r="D709" t="s">
        <v>4285</v>
      </c>
      <c r="E709" t="s">
        <v>4608</v>
      </c>
      <c r="F709" t="s">
        <v>4609</v>
      </c>
      <c r="G709" t="s">
        <v>1674</v>
      </c>
      <c r="H709" s="6">
        <v>66742</v>
      </c>
      <c r="I709" t="s">
        <v>4610</v>
      </c>
      <c r="J709" t="s">
        <v>4611</v>
      </c>
      <c r="K709" s="1">
        <v>44329</v>
      </c>
    </row>
    <row r="710" spans="1:11">
      <c r="A710">
        <v>709</v>
      </c>
      <c r="B710" t="s">
        <v>4612</v>
      </c>
      <c r="C710" t="s">
        <v>278</v>
      </c>
      <c r="D710" t="s">
        <v>4613</v>
      </c>
      <c r="E710" t="s">
        <v>4614</v>
      </c>
      <c r="F710" t="s">
        <v>4615</v>
      </c>
      <c r="G710" t="s">
        <v>1473</v>
      </c>
      <c r="H710" s="6">
        <v>203057</v>
      </c>
      <c r="I710" t="s">
        <v>4616</v>
      </c>
      <c r="J710" t="s">
        <v>4617</v>
      </c>
      <c r="K710" s="1">
        <v>44666</v>
      </c>
    </row>
    <row r="711" spans="1:11">
      <c r="A711">
        <v>710</v>
      </c>
      <c r="B711" t="s">
        <v>4618</v>
      </c>
      <c r="C711" t="s">
        <v>4619</v>
      </c>
      <c r="D711" t="s">
        <v>4620</v>
      </c>
      <c r="E711" t="s">
        <v>4621</v>
      </c>
      <c r="F711" t="s">
        <v>4622</v>
      </c>
      <c r="G711" t="s">
        <v>2927</v>
      </c>
      <c r="H711" s="6">
        <v>272394</v>
      </c>
      <c r="I711" t="s">
        <v>4623</v>
      </c>
      <c r="J711" t="s">
        <v>4624</v>
      </c>
      <c r="K711" s="1">
        <v>44074</v>
      </c>
    </row>
    <row r="712" spans="1:11">
      <c r="A712">
        <v>711</v>
      </c>
      <c r="B712" t="s">
        <v>4625</v>
      </c>
      <c r="C712" t="s">
        <v>4001</v>
      </c>
      <c r="D712" t="s">
        <v>286</v>
      </c>
      <c r="E712" t="s">
        <v>4626</v>
      </c>
      <c r="F712" t="s">
        <v>4627</v>
      </c>
      <c r="G712" t="s">
        <v>274</v>
      </c>
      <c r="H712" s="6">
        <v>53624</v>
      </c>
      <c r="I712">
        <v>5567187558</v>
      </c>
      <c r="J712" t="s">
        <v>4628</v>
      </c>
      <c r="K712" s="1">
        <v>44117</v>
      </c>
    </row>
    <row r="713" spans="1:11">
      <c r="A713">
        <v>712</v>
      </c>
      <c r="B713" t="s">
        <v>4629</v>
      </c>
      <c r="C713" t="s">
        <v>1122</v>
      </c>
      <c r="D713" t="s">
        <v>3344</v>
      </c>
      <c r="E713" t="s">
        <v>4630</v>
      </c>
      <c r="F713" t="s">
        <v>4631</v>
      </c>
      <c r="G713" t="s">
        <v>4632</v>
      </c>
      <c r="H713" s="6">
        <v>240058</v>
      </c>
      <c r="I713" t="s">
        <v>4633</v>
      </c>
      <c r="J713" t="s">
        <v>4634</v>
      </c>
      <c r="K713" s="1">
        <v>44144</v>
      </c>
    </row>
    <row r="714" spans="1:11">
      <c r="A714">
        <v>713</v>
      </c>
      <c r="B714" t="s">
        <v>4635</v>
      </c>
      <c r="C714" t="s">
        <v>4636</v>
      </c>
      <c r="D714" t="s">
        <v>4637</v>
      </c>
      <c r="E714" t="s">
        <v>4638</v>
      </c>
      <c r="F714" t="s">
        <v>4639</v>
      </c>
      <c r="G714" t="s">
        <v>831</v>
      </c>
      <c r="H714" s="6">
        <v>277257</v>
      </c>
      <c r="I714" t="s">
        <v>4640</v>
      </c>
      <c r="J714" t="s">
        <v>4641</v>
      </c>
      <c r="K714" s="1">
        <v>44532</v>
      </c>
    </row>
    <row r="715" spans="1:11">
      <c r="A715">
        <v>714</v>
      </c>
      <c r="B715" t="s">
        <v>4642</v>
      </c>
      <c r="C715" t="s">
        <v>4247</v>
      </c>
      <c r="D715" t="s">
        <v>1179</v>
      </c>
      <c r="E715" t="s">
        <v>4643</v>
      </c>
      <c r="F715" t="s">
        <v>4644</v>
      </c>
      <c r="G715" t="s">
        <v>517</v>
      </c>
      <c r="H715" s="6">
        <v>276132</v>
      </c>
      <c r="I715" t="s">
        <v>4645</v>
      </c>
      <c r="J715" t="s">
        <v>4646</v>
      </c>
      <c r="K715" s="1">
        <v>44412</v>
      </c>
    </row>
    <row r="716" spans="1:11">
      <c r="A716">
        <v>715</v>
      </c>
      <c r="B716" t="s">
        <v>4647</v>
      </c>
      <c r="C716" t="s">
        <v>4648</v>
      </c>
      <c r="D716" t="s">
        <v>3018</v>
      </c>
      <c r="E716" t="s">
        <v>4649</v>
      </c>
      <c r="F716" t="s">
        <v>4650</v>
      </c>
      <c r="G716" t="s">
        <v>3314</v>
      </c>
      <c r="H716" s="6">
        <v>244225</v>
      </c>
      <c r="I716" t="s">
        <v>4651</v>
      </c>
      <c r="J716" t="s">
        <v>4652</v>
      </c>
      <c r="K716" s="1">
        <v>44660</v>
      </c>
    </row>
    <row r="717" spans="1:11">
      <c r="A717">
        <v>716</v>
      </c>
      <c r="B717" t="s">
        <v>4653</v>
      </c>
      <c r="C717" t="s">
        <v>670</v>
      </c>
      <c r="D717" t="s">
        <v>2155</v>
      </c>
      <c r="E717" t="s">
        <v>4654</v>
      </c>
      <c r="F717" t="s">
        <v>4655</v>
      </c>
      <c r="G717" t="s">
        <v>1857</v>
      </c>
      <c r="H717" s="6">
        <v>265893</v>
      </c>
      <c r="I717" t="s">
        <v>4656</v>
      </c>
      <c r="J717" t="s">
        <v>4657</v>
      </c>
      <c r="K717" s="1">
        <v>43886</v>
      </c>
    </row>
    <row r="718" spans="1:11">
      <c r="A718">
        <v>717</v>
      </c>
      <c r="B718" t="s">
        <v>4658</v>
      </c>
      <c r="C718" t="s">
        <v>3576</v>
      </c>
      <c r="D718" t="s">
        <v>2794</v>
      </c>
      <c r="E718" t="s">
        <v>4659</v>
      </c>
      <c r="F718" t="s">
        <v>4660</v>
      </c>
      <c r="G718" t="s">
        <v>1536</v>
      </c>
      <c r="H718" s="6">
        <v>182017</v>
      </c>
      <c r="I718" t="s">
        <v>4661</v>
      </c>
      <c r="J718" t="s">
        <v>4662</v>
      </c>
      <c r="K718" s="1">
        <v>44359</v>
      </c>
    </row>
    <row r="719" spans="1:11">
      <c r="A719">
        <v>718</v>
      </c>
      <c r="B719" t="s">
        <v>4663</v>
      </c>
      <c r="C719" t="s">
        <v>2776</v>
      </c>
      <c r="D719" t="s">
        <v>3081</v>
      </c>
      <c r="E719" t="s">
        <v>4664</v>
      </c>
      <c r="F719" t="s">
        <v>4665</v>
      </c>
      <c r="G719" t="s">
        <v>290</v>
      </c>
      <c r="H719" s="6">
        <v>180502</v>
      </c>
      <c r="I719">
        <v>3563428406</v>
      </c>
      <c r="J719" t="s">
        <v>4666</v>
      </c>
      <c r="K719" s="1">
        <v>44564</v>
      </c>
    </row>
    <row r="720" spans="1:11">
      <c r="A720">
        <v>719</v>
      </c>
      <c r="B720" t="s">
        <v>4667</v>
      </c>
      <c r="C720" t="s">
        <v>4668</v>
      </c>
      <c r="D720" t="s">
        <v>3494</v>
      </c>
      <c r="E720" t="s">
        <v>4669</v>
      </c>
      <c r="F720" t="s">
        <v>4670</v>
      </c>
      <c r="G720" t="s">
        <v>831</v>
      </c>
      <c r="H720" s="6">
        <v>244626</v>
      </c>
      <c r="I720" t="s">
        <v>4671</v>
      </c>
      <c r="J720" t="s">
        <v>4672</v>
      </c>
      <c r="K720" s="1">
        <v>44680</v>
      </c>
    </row>
    <row r="721" spans="1:11">
      <c r="A721">
        <v>720</v>
      </c>
      <c r="B721" t="s">
        <v>4673</v>
      </c>
      <c r="C721" t="s">
        <v>3211</v>
      </c>
      <c r="D721" t="s">
        <v>4674</v>
      </c>
      <c r="E721" t="s">
        <v>4675</v>
      </c>
      <c r="F721" t="s">
        <v>4676</v>
      </c>
      <c r="G721" t="s">
        <v>1418</v>
      </c>
      <c r="H721" s="6">
        <v>185535</v>
      </c>
      <c r="I721" t="s">
        <v>4677</v>
      </c>
      <c r="J721" t="s">
        <v>4678</v>
      </c>
      <c r="K721" s="1">
        <v>44043</v>
      </c>
    </row>
    <row r="722" spans="1:11">
      <c r="A722">
        <v>721</v>
      </c>
      <c r="B722" t="s">
        <v>4679</v>
      </c>
      <c r="C722" t="s">
        <v>894</v>
      </c>
      <c r="D722" t="s">
        <v>4680</v>
      </c>
      <c r="E722" t="s">
        <v>4681</v>
      </c>
      <c r="F722" t="s">
        <v>4682</v>
      </c>
      <c r="G722" t="s">
        <v>418</v>
      </c>
      <c r="H722" s="6">
        <v>48104</v>
      </c>
      <c r="I722" t="s">
        <v>4683</v>
      </c>
      <c r="J722" t="s">
        <v>4684</v>
      </c>
      <c r="K722" s="1">
        <v>43873</v>
      </c>
    </row>
    <row r="723" spans="1:11">
      <c r="A723">
        <v>722</v>
      </c>
      <c r="B723" t="s">
        <v>4685</v>
      </c>
      <c r="C723" t="s">
        <v>2328</v>
      </c>
      <c r="D723" t="s">
        <v>4686</v>
      </c>
      <c r="E723" t="s">
        <v>4687</v>
      </c>
      <c r="F723" t="s">
        <v>4688</v>
      </c>
      <c r="G723" t="s">
        <v>898</v>
      </c>
      <c r="H723" s="6">
        <v>200835</v>
      </c>
      <c r="I723" t="s">
        <v>4689</v>
      </c>
      <c r="J723" t="s">
        <v>4690</v>
      </c>
      <c r="K723" s="1">
        <v>44004</v>
      </c>
    </row>
    <row r="724" spans="1:11">
      <c r="A724">
        <v>723</v>
      </c>
      <c r="B724" t="s">
        <v>4691</v>
      </c>
      <c r="C724" t="s">
        <v>4692</v>
      </c>
      <c r="D724" t="s">
        <v>2794</v>
      </c>
      <c r="E724" t="s">
        <v>4693</v>
      </c>
      <c r="F724" t="s">
        <v>4694</v>
      </c>
      <c r="G724" t="s">
        <v>86</v>
      </c>
      <c r="H724" s="6">
        <v>98861</v>
      </c>
      <c r="I724" t="s">
        <v>4695</v>
      </c>
      <c r="J724" t="s">
        <v>4696</v>
      </c>
      <c r="K724" s="1">
        <v>44282</v>
      </c>
    </row>
    <row r="725" spans="1:11">
      <c r="A725">
        <v>724</v>
      </c>
      <c r="B725" t="s">
        <v>4697</v>
      </c>
      <c r="C725" t="s">
        <v>4058</v>
      </c>
      <c r="D725" t="s">
        <v>789</v>
      </c>
      <c r="E725" t="s">
        <v>4698</v>
      </c>
      <c r="F725" t="s">
        <v>4699</v>
      </c>
      <c r="G725" t="s">
        <v>2272</v>
      </c>
      <c r="H725" s="6">
        <v>220753</v>
      </c>
      <c r="I725" t="s">
        <v>4700</v>
      </c>
      <c r="J725" t="s">
        <v>4701</v>
      </c>
      <c r="K725" s="1">
        <v>44151</v>
      </c>
    </row>
    <row r="726" spans="1:11">
      <c r="A726">
        <v>725</v>
      </c>
      <c r="B726" t="s">
        <v>4702</v>
      </c>
      <c r="C726" t="s">
        <v>47</v>
      </c>
      <c r="D726" t="s">
        <v>4070</v>
      </c>
      <c r="E726" t="s">
        <v>4703</v>
      </c>
      <c r="F726" t="s">
        <v>4704</v>
      </c>
      <c r="G726" t="s">
        <v>734</v>
      </c>
      <c r="H726" s="6">
        <v>121299</v>
      </c>
      <c r="I726" t="s">
        <v>4705</v>
      </c>
      <c r="J726" t="s">
        <v>4706</v>
      </c>
      <c r="K726" s="1">
        <v>43927</v>
      </c>
    </row>
    <row r="727" spans="1:11">
      <c r="A727">
        <v>726</v>
      </c>
      <c r="B727" t="s">
        <v>4707</v>
      </c>
      <c r="C727" t="s">
        <v>811</v>
      </c>
      <c r="D727" t="s">
        <v>4708</v>
      </c>
      <c r="E727" t="s">
        <v>4709</v>
      </c>
      <c r="F727" t="s">
        <v>4710</v>
      </c>
      <c r="G727" t="s">
        <v>119</v>
      </c>
      <c r="H727" s="6">
        <v>182421</v>
      </c>
      <c r="I727" t="s">
        <v>4711</v>
      </c>
      <c r="J727" t="s">
        <v>4712</v>
      </c>
      <c r="K727" s="1">
        <v>44418</v>
      </c>
    </row>
    <row r="728" spans="1:11">
      <c r="A728">
        <v>727</v>
      </c>
      <c r="B728" t="s">
        <v>4713</v>
      </c>
      <c r="C728" t="s">
        <v>4714</v>
      </c>
      <c r="D728" t="s">
        <v>506</v>
      </c>
      <c r="E728" t="s">
        <v>4715</v>
      </c>
      <c r="F728" t="s">
        <v>4716</v>
      </c>
      <c r="G728" t="s">
        <v>546</v>
      </c>
      <c r="H728" s="6">
        <v>200542</v>
      </c>
      <c r="I728" t="s">
        <v>4717</v>
      </c>
      <c r="J728" t="s">
        <v>4718</v>
      </c>
      <c r="K728" s="1">
        <v>44327</v>
      </c>
    </row>
    <row r="729" spans="1:11">
      <c r="A729">
        <v>728</v>
      </c>
      <c r="B729" t="s">
        <v>4719</v>
      </c>
      <c r="C729" t="s">
        <v>4720</v>
      </c>
      <c r="D729" t="s">
        <v>529</v>
      </c>
      <c r="E729" t="s">
        <v>4721</v>
      </c>
      <c r="F729" t="s">
        <v>4722</v>
      </c>
      <c r="G729" t="s">
        <v>2966</v>
      </c>
      <c r="H729" s="6">
        <v>260582</v>
      </c>
      <c r="I729" t="s">
        <v>4723</v>
      </c>
      <c r="J729" t="s">
        <v>4724</v>
      </c>
      <c r="K729" s="1">
        <v>44081</v>
      </c>
    </row>
    <row r="730" spans="1:11">
      <c r="A730">
        <v>729</v>
      </c>
      <c r="B730" t="s">
        <v>4725</v>
      </c>
      <c r="C730" t="s">
        <v>2301</v>
      </c>
      <c r="D730" t="s">
        <v>4726</v>
      </c>
      <c r="E730" t="s">
        <v>4727</v>
      </c>
      <c r="F730" t="s">
        <v>4728</v>
      </c>
      <c r="G730" t="s">
        <v>4729</v>
      </c>
      <c r="H730" s="6">
        <v>198240</v>
      </c>
      <c r="I730" t="s">
        <v>4730</v>
      </c>
      <c r="J730" t="s">
        <v>4731</v>
      </c>
      <c r="K730" s="1">
        <v>44009</v>
      </c>
    </row>
    <row r="731" spans="1:11">
      <c r="A731">
        <v>730</v>
      </c>
      <c r="B731" t="s">
        <v>4732</v>
      </c>
      <c r="C731" t="s">
        <v>1485</v>
      </c>
      <c r="D731" t="s">
        <v>3256</v>
      </c>
      <c r="E731" t="s">
        <v>4733</v>
      </c>
      <c r="F731" t="s">
        <v>4734</v>
      </c>
      <c r="G731" t="s">
        <v>4587</v>
      </c>
      <c r="H731" s="6">
        <v>270196</v>
      </c>
      <c r="I731" t="s">
        <v>4735</v>
      </c>
      <c r="J731" t="s">
        <v>4736</v>
      </c>
      <c r="K731" s="1">
        <v>44669</v>
      </c>
    </row>
    <row r="732" spans="1:11">
      <c r="A732">
        <v>731</v>
      </c>
      <c r="B732" t="s">
        <v>4737</v>
      </c>
      <c r="C732" t="s">
        <v>843</v>
      </c>
      <c r="D732" t="s">
        <v>4738</v>
      </c>
      <c r="E732" t="s">
        <v>4739</v>
      </c>
      <c r="F732" t="s">
        <v>4740</v>
      </c>
      <c r="G732" t="s">
        <v>1663</v>
      </c>
      <c r="H732" s="6">
        <v>129265</v>
      </c>
      <c r="I732" t="s">
        <v>4741</v>
      </c>
      <c r="J732" t="s">
        <v>4742</v>
      </c>
      <c r="K732" s="1">
        <v>44273</v>
      </c>
    </row>
    <row r="733" spans="1:11">
      <c r="A733">
        <v>732</v>
      </c>
      <c r="B733" t="s">
        <v>4743</v>
      </c>
      <c r="C733" t="s">
        <v>325</v>
      </c>
      <c r="D733" t="s">
        <v>4744</v>
      </c>
      <c r="E733" t="s">
        <v>4745</v>
      </c>
      <c r="F733" t="s">
        <v>4746</v>
      </c>
      <c r="G733" t="s">
        <v>620</v>
      </c>
      <c r="H733" s="6">
        <v>60478</v>
      </c>
      <c r="I733" t="s">
        <v>4747</v>
      </c>
      <c r="J733" t="s">
        <v>4748</v>
      </c>
      <c r="K733" s="1">
        <v>44206</v>
      </c>
    </row>
    <row r="734" spans="1:11">
      <c r="A734">
        <v>733</v>
      </c>
      <c r="B734" t="s">
        <v>4749</v>
      </c>
      <c r="C734" t="s">
        <v>4750</v>
      </c>
      <c r="D734" t="s">
        <v>4751</v>
      </c>
      <c r="E734" t="s">
        <v>4752</v>
      </c>
      <c r="F734" t="s">
        <v>4753</v>
      </c>
      <c r="G734" t="s">
        <v>1924</v>
      </c>
      <c r="H734" s="6">
        <v>157364</v>
      </c>
      <c r="I734" t="s">
        <v>4754</v>
      </c>
      <c r="J734" t="s">
        <v>4755</v>
      </c>
      <c r="K734" s="1">
        <v>44303</v>
      </c>
    </row>
    <row r="735" spans="1:11">
      <c r="A735">
        <v>734</v>
      </c>
      <c r="B735" t="s">
        <v>4756</v>
      </c>
      <c r="C735" t="s">
        <v>4757</v>
      </c>
      <c r="D735" t="s">
        <v>2127</v>
      </c>
      <c r="E735" t="s">
        <v>4758</v>
      </c>
      <c r="F735" t="s">
        <v>4015</v>
      </c>
      <c r="G735" t="s">
        <v>553</v>
      </c>
      <c r="H735" s="6">
        <v>133387</v>
      </c>
      <c r="I735" t="s">
        <v>4759</v>
      </c>
      <c r="J735" t="s">
        <v>4760</v>
      </c>
      <c r="K735" s="1">
        <v>44365</v>
      </c>
    </row>
    <row r="736" spans="1:11">
      <c r="A736">
        <v>735</v>
      </c>
      <c r="B736" t="s">
        <v>4761</v>
      </c>
      <c r="C736" t="s">
        <v>241</v>
      </c>
      <c r="D736" t="s">
        <v>4762</v>
      </c>
      <c r="E736" t="s">
        <v>4763</v>
      </c>
      <c r="F736" t="s">
        <v>4764</v>
      </c>
      <c r="G736" t="s">
        <v>4729</v>
      </c>
      <c r="H736" s="6">
        <v>46819</v>
      </c>
      <c r="I736" t="s">
        <v>4765</v>
      </c>
      <c r="J736" t="s">
        <v>4766</v>
      </c>
      <c r="K736" s="1">
        <v>44314</v>
      </c>
    </row>
    <row r="737" spans="1:11">
      <c r="A737">
        <v>736</v>
      </c>
      <c r="B737" t="s">
        <v>4767</v>
      </c>
      <c r="C737" t="s">
        <v>4768</v>
      </c>
      <c r="D737" t="s">
        <v>4383</v>
      </c>
      <c r="E737" t="s">
        <v>4769</v>
      </c>
      <c r="F737" t="s">
        <v>4770</v>
      </c>
      <c r="G737" t="s">
        <v>1619</v>
      </c>
      <c r="H737" s="6">
        <v>166765</v>
      </c>
      <c r="I737" t="s">
        <v>4771</v>
      </c>
      <c r="J737" t="s">
        <v>4772</v>
      </c>
      <c r="K737" s="1">
        <v>44549</v>
      </c>
    </row>
    <row r="738" spans="1:11">
      <c r="A738">
        <v>737</v>
      </c>
      <c r="B738" t="s">
        <v>4773</v>
      </c>
      <c r="C738" t="s">
        <v>3887</v>
      </c>
      <c r="D738" t="s">
        <v>4774</v>
      </c>
      <c r="E738" t="s">
        <v>4775</v>
      </c>
      <c r="F738" t="s">
        <v>4776</v>
      </c>
      <c r="G738" t="s">
        <v>60</v>
      </c>
      <c r="H738" s="6">
        <v>209084</v>
      </c>
      <c r="I738" t="s">
        <v>4777</v>
      </c>
      <c r="J738" t="s">
        <v>4778</v>
      </c>
      <c r="K738" s="1">
        <v>44188</v>
      </c>
    </row>
    <row r="739" spans="1:11">
      <c r="A739">
        <v>738</v>
      </c>
      <c r="B739" t="s">
        <v>4779</v>
      </c>
      <c r="C739" t="s">
        <v>1269</v>
      </c>
      <c r="D739" t="s">
        <v>4780</v>
      </c>
      <c r="E739" t="s">
        <v>4781</v>
      </c>
      <c r="F739" t="s">
        <v>4782</v>
      </c>
      <c r="G739" t="s">
        <v>1257</v>
      </c>
      <c r="H739" s="6">
        <v>284067</v>
      </c>
      <c r="I739" t="s">
        <v>4783</v>
      </c>
      <c r="J739" t="s">
        <v>4784</v>
      </c>
      <c r="K739" s="1">
        <v>43936</v>
      </c>
    </row>
    <row r="740" spans="1:11">
      <c r="A740">
        <v>739</v>
      </c>
      <c r="B740" t="s">
        <v>4785</v>
      </c>
      <c r="C740" t="s">
        <v>2328</v>
      </c>
      <c r="D740" t="s">
        <v>4786</v>
      </c>
      <c r="E740" t="s">
        <v>4787</v>
      </c>
      <c r="F740" t="s">
        <v>4788</v>
      </c>
      <c r="G740" t="s">
        <v>80</v>
      </c>
      <c r="H740" s="6">
        <v>63843</v>
      </c>
      <c r="I740">
        <v>4114446284</v>
      </c>
      <c r="J740" t="s">
        <v>4789</v>
      </c>
      <c r="K740" s="1">
        <v>44049</v>
      </c>
    </row>
    <row r="741" spans="1:11">
      <c r="A741">
        <v>740</v>
      </c>
      <c r="B741" t="s">
        <v>4790</v>
      </c>
      <c r="C741" t="s">
        <v>4791</v>
      </c>
      <c r="D741" t="s">
        <v>3107</v>
      </c>
      <c r="E741" t="s">
        <v>4792</v>
      </c>
      <c r="F741" t="s">
        <v>4793</v>
      </c>
      <c r="G741" t="s">
        <v>371</v>
      </c>
      <c r="H741" s="6">
        <v>264675</v>
      </c>
      <c r="I741" t="s">
        <v>4794</v>
      </c>
      <c r="J741" t="s">
        <v>4795</v>
      </c>
      <c r="K741" s="1">
        <v>44076</v>
      </c>
    </row>
    <row r="742" spans="1:11">
      <c r="A742">
        <v>741</v>
      </c>
      <c r="B742" t="s">
        <v>4796</v>
      </c>
      <c r="C742" t="s">
        <v>608</v>
      </c>
      <c r="D742" t="s">
        <v>3187</v>
      </c>
      <c r="E742" t="s">
        <v>4797</v>
      </c>
      <c r="F742" t="s">
        <v>4798</v>
      </c>
      <c r="G742" t="s">
        <v>2809</v>
      </c>
      <c r="H742" s="6">
        <v>245033</v>
      </c>
      <c r="I742" t="s">
        <v>4799</v>
      </c>
      <c r="J742" t="s">
        <v>4800</v>
      </c>
      <c r="K742" s="1">
        <v>44038</v>
      </c>
    </row>
    <row r="743" spans="1:11">
      <c r="A743">
        <v>742</v>
      </c>
      <c r="B743" t="s">
        <v>4801</v>
      </c>
      <c r="C743" t="s">
        <v>138</v>
      </c>
      <c r="D743" t="s">
        <v>4802</v>
      </c>
      <c r="E743" t="s">
        <v>4803</v>
      </c>
      <c r="F743" t="s">
        <v>4804</v>
      </c>
      <c r="G743" t="s">
        <v>4805</v>
      </c>
      <c r="H743" s="6">
        <v>134254</v>
      </c>
      <c r="I743" t="s">
        <v>4806</v>
      </c>
      <c r="J743" t="s">
        <v>4807</v>
      </c>
      <c r="K743" s="1">
        <v>44654</v>
      </c>
    </row>
    <row r="744" spans="1:11">
      <c r="A744">
        <v>743</v>
      </c>
      <c r="B744" t="s">
        <v>4808</v>
      </c>
      <c r="C744" t="s">
        <v>929</v>
      </c>
      <c r="D744" t="s">
        <v>4809</v>
      </c>
      <c r="E744" t="s">
        <v>4810</v>
      </c>
      <c r="F744" t="s">
        <v>4811</v>
      </c>
      <c r="G744" t="s">
        <v>815</v>
      </c>
      <c r="H744" s="6">
        <v>129045</v>
      </c>
      <c r="I744" t="s">
        <v>4812</v>
      </c>
      <c r="J744" t="s">
        <v>4813</v>
      </c>
      <c r="K744" s="1">
        <v>44001</v>
      </c>
    </row>
    <row r="745" spans="1:11">
      <c r="A745">
        <v>744</v>
      </c>
      <c r="B745" t="s">
        <v>4814</v>
      </c>
      <c r="C745" t="s">
        <v>73</v>
      </c>
      <c r="D745" t="s">
        <v>4815</v>
      </c>
      <c r="E745" t="s">
        <v>4816</v>
      </c>
      <c r="F745" t="s">
        <v>4817</v>
      </c>
      <c r="G745" t="s">
        <v>961</v>
      </c>
      <c r="H745" s="6">
        <v>163424</v>
      </c>
      <c r="I745" t="s">
        <v>4818</v>
      </c>
      <c r="J745" t="s">
        <v>4819</v>
      </c>
      <c r="K745" s="1">
        <v>44382</v>
      </c>
    </row>
    <row r="746" spans="1:11">
      <c r="A746">
        <v>745</v>
      </c>
      <c r="B746" t="s">
        <v>4820</v>
      </c>
      <c r="C746" t="s">
        <v>3255</v>
      </c>
      <c r="D746" t="s">
        <v>2107</v>
      </c>
      <c r="E746" t="s">
        <v>4821</v>
      </c>
      <c r="F746" t="s">
        <v>4822</v>
      </c>
      <c r="G746" t="s">
        <v>3314</v>
      </c>
      <c r="H746" s="6">
        <v>285405</v>
      </c>
      <c r="I746" t="s">
        <v>4823</v>
      </c>
      <c r="J746" t="s">
        <v>4824</v>
      </c>
      <c r="K746" s="1">
        <v>44290</v>
      </c>
    </row>
    <row r="747" spans="1:11">
      <c r="A747">
        <v>746</v>
      </c>
      <c r="B747" t="s">
        <v>4825</v>
      </c>
      <c r="C747" t="s">
        <v>4254</v>
      </c>
      <c r="D747" t="s">
        <v>1186</v>
      </c>
      <c r="E747" t="s">
        <v>4826</v>
      </c>
      <c r="F747" t="s">
        <v>4827</v>
      </c>
      <c r="G747" t="s">
        <v>2392</v>
      </c>
      <c r="H747" s="6">
        <v>182524</v>
      </c>
      <c r="I747" t="s">
        <v>4828</v>
      </c>
      <c r="J747" t="s">
        <v>4829</v>
      </c>
      <c r="K747" s="1">
        <v>44437</v>
      </c>
    </row>
    <row r="748" spans="1:11">
      <c r="A748">
        <v>747</v>
      </c>
      <c r="B748" t="s">
        <v>4830</v>
      </c>
      <c r="C748" t="s">
        <v>4831</v>
      </c>
      <c r="D748" t="s">
        <v>2263</v>
      </c>
      <c r="E748" t="s">
        <v>4832</v>
      </c>
      <c r="F748" t="s">
        <v>4833</v>
      </c>
      <c r="G748" t="s">
        <v>77</v>
      </c>
      <c r="H748" s="6">
        <v>269211</v>
      </c>
      <c r="I748">
        <v>3719042212</v>
      </c>
      <c r="J748" t="s">
        <v>4834</v>
      </c>
      <c r="K748" s="1">
        <v>44072</v>
      </c>
    </row>
    <row r="749" spans="1:11">
      <c r="A749">
        <v>748</v>
      </c>
      <c r="B749" t="s">
        <v>4835</v>
      </c>
      <c r="C749" t="s">
        <v>3802</v>
      </c>
      <c r="D749" t="s">
        <v>162</v>
      </c>
      <c r="E749" t="s">
        <v>4836</v>
      </c>
      <c r="F749" t="s">
        <v>4837</v>
      </c>
      <c r="G749" t="s">
        <v>213</v>
      </c>
      <c r="H749" s="6">
        <v>53302</v>
      </c>
      <c r="I749" t="s">
        <v>4838</v>
      </c>
      <c r="J749" t="s">
        <v>4839</v>
      </c>
      <c r="K749" s="1">
        <v>44077</v>
      </c>
    </row>
    <row r="750" spans="1:11">
      <c r="A750">
        <v>749</v>
      </c>
      <c r="B750" t="s">
        <v>4840</v>
      </c>
      <c r="C750" t="s">
        <v>2642</v>
      </c>
      <c r="D750" t="s">
        <v>2541</v>
      </c>
      <c r="E750" t="s">
        <v>4841</v>
      </c>
      <c r="F750" t="s">
        <v>4842</v>
      </c>
      <c r="G750" t="s">
        <v>1666</v>
      </c>
      <c r="H750" s="6">
        <v>108138</v>
      </c>
      <c r="I750">
        <f>1-920-551-1536</f>
        <v>-3006</v>
      </c>
      <c r="J750" t="s">
        <v>4843</v>
      </c>
      <c r="K750" s="1">
        <v>44539</v>
      </c>
    </row>
    <row r="751" spans="1:11">
      <c r="A751">
        <v>750</v>
      </c>
      <c r="B751" t="s">
        <v>4844</v>
      </c>
      <c r="C751" t="s">
        <v>194</v>
      </c>
      <c r="D751" t="s">
        <v>4845</v>
      </c>
      <c r="E751" t="s">
        <v>4846</v>
      </c>
      <c r="F751" t="s">
        <v>4847</v>
      </c>
      <c r="G751" t="s">
        <v>71</v>
      </c>
      <c r="H751" s="6">
        <v>264365</v>
      </c>
      <c r="I751" t="s">
        <v>4848</v>
      </c>
      <c r="J751" t="s">
        <v>4849</v>
      </c>
      <c r="K751" s="1">
        <v>44548</v>
      </c>
    </row>
    <row r="752" spans="1:11">
      <c r="A752">
        <v>751</v>
      </c>
      <c r="B752" t="s">
        <v>4850</v>
      </c>
      <c r="C752" t="s">
        <v>4851</v>
      </c>
      <c r="D752" t="s">
        <v>1129</v>
      </c>
      <c r="E752" t="s">
        <v>4852</v>
      </c>
      <c r="F752" t="s">
        <v>4853</v>
      </c>
      <c r="G752" t="s">
        <v>1230</v>
      </c>
      <c r="H752" s="6">
        <v>203171</v>
      </c>
      <c r="I752" t="s">
        <v>4854</v>
      </c>
      <c r="J752" t="s">
        <v>4855</v>
      </c>
      <c r="K752" s="1">
        <v>43995</v>
      </c>
    </row>
    <row r="753" spans="1:11">
      <c r="A753">
        <v>752</v>
      </c>
      <c r="B753" t="s">
        <v>4856</v>
      </c>
      <c r="C753" t="s">
        <v>4857</v>
      </c>
      <c r="D753" t="s">
        <v>4858</v>
      </c>
      <c r="E753" t="s">
        <v>4859</v>
      </c>
      <c r="F753" t="s">
        <v>4860</v>
      </c>
      <c r="G753" t="s">
        <v>1102</v>
      </c>
      <c r="H753" s="6">
        <v>70251</v>
      </c>
      <c r="I753" t="s">
        <v>4861</v>
      </c>
      <c r="J753" t="s">
        <v>4862</v>
      </c>
      <c r="K753" s="1">
        <v>44341</v>
      </c>
    </row>
    <row r="754" spans="1:11">
      <c r="A754">
        <v>753</v>
      </c>
      <c r="B754" t="s">
        <v>4863</v>
      </c>
      <c r="C754" t="s">
        <v>4864</v>
      </c>
      <c r="D754" t="s">
        <v>4418</v>
      </c>
      <c r="E754" t="s">
        <v>4865</v>
      </c>
      <c r="F754" t="s">
        <v>4866</v>
      </c>
      <c r="G754" t="s">
        <v>1309</v>
      </c>
      <c r="H754" s="6">
        <v>70972</v>
      </c>
      <c r="I754" t="s">
        <v>4867</v>
      </c>
      <c r="J754" t="s">
        <v>4868</v>
      </c>
      <c r="K754" s="1">
        <v>44477</v>
      </c>
    </row>
    <row r="755" spans="1:11">
      <c r="A755">
        <v>754</v>
      </c>
      <c r="B755" t="s">
        <v>4869</v>
      </c>
      <c r="C755" t="s">
        <v>4530</v>
      </c>
      <c r="D755" t="s">
        <v>1179</v>
      </c>
      <c r="E755" t="s">
        <v>4870</v>
      </c>
      <c r="F755" t="s">
        <v>4871</v>
      </c>
      <c r="G755" t="s">
        <v>597</v>
      </c>
      <c r="H755" s="6">
        <v>49318</v>
      </c>
      <c r="I755" t="s">
        <v>4872</v>
      </c>
      <c r="J755" t="s">
        <v>4873</v>
      </c>
      <c r="K755" s="1">
        <v>44119</v>
      </c>
    </row>
    <row r="756" spans="1:11">
      <c r="A756">
        <v>755</v>
      </c>
      <c r="B756" t="s">
        <v>4874</v>
      </c>
      <c r="C756" t="s">
        <v>4875</v>
      </c>
      <c r="D756" t="s">
        <v>1706</v>
      </c>
      <c r="E756" t="s">
        <v>4876</v>
      </c>
      <c r="F756" t="s">
        <v>4877</v>
      </c>
      <c r="G756" t="s">
        <v>1824</v>
      </c>
      <c r="H756" s="6">
        <v>71739</v>
      </c>
      <c r="I756" t="s">
        <v>4878</v>
      </c>
      <c r="J756" t="s">
        <v>4879</v>
      </c>
      <c r="K756" s="1">
        <v>44567</v>
      </c>
    </row>
    <row r="757" spans="1:11">
      <c r="A757">
        <v>756</v>
      </c>
      <c r="B757" t="s">
        <v>4880</v>
      </c>
      <c r="C757" t="s">
        <v>4881</v>
      </c>
      <c r="D757" t="s">
        <v>4882</v>
      </c>
      <c r="E757" t="s">
        <v>4883</v>
      </c>
      <c r="F757" t="s">
        <v>4884</v>
      </c>
      <c r="G757" t="s">
        <v>3382</v>
      </c>
      <c r="H757" s="6">
        <v>80156</v>
      </c>
      <c r="I757" t="s">
        <v>4885</v>
      </c>
      <c r="J757" t="s">
        <v>4886</v>
      </c>
      <c r="K757" s="1">
        <v>44671</v>
      </c>
    </row>
    <row r="758" spans="1:11">
      <c r="A758">
        <v>757</v>
      </c>
      <c r="B758" t="s">
        <v>4887</v>
      </c>
      <c r="C758" t="s">
        <v>701</v>
      </c>
      <c r="D758" t="s">
        <v>1024</v>
      </c>
      <c r="E758" t="s">
        <v>4888</v>
      </c>
      <c r="F758" t="s">
        <v>4889</v>
      </c>
      <c r="G758" t="s">
        <v>898</v>
      </c>
      <c r="H758" s="6">
        <v>101556</v>
      </c>
      <c r="I758" t="s">
        <v>4890</v>
      </c>
      <c r="J758" t="s">
        <v>4891</v>
      </c>
      <c r="K758" s="1">
        <v>44449</v>
      </c>
    </row>
    <row r="759" spans="1:11">
      <c r="A759">
        <v>758</v>
      </c>
      <c r="B759" t="s">
        <v>4892</v>
      </c>
      <c r="C759" t="s">
        <v>505</v>
      </c>
      <c r="D759" t="s">
        <v>4893</v>
      </c>
      <c r="E759" t="s">
        <v>4894</v>
      </c>
      <c r="F759" t="s">
        <v>4895</v>
      </c>
      <c r="G759" t="s">
        <v>1466</v>
      </c>
      <c r="H759" s="6">
        <v>201735</v>
      </c>
      <c r="I759" t="s">
        <v>4896</v>
      </c>
      <c r="J759" t="s">
        <v>4897</v>
      </c>
      <c r="K759" s="1">
        <v>43927</v>
      </c>
    </row>
    <row r="760" spans="1:11">
      <c r="A760">
        <v>759</v>
      </c>
      <c r="B760" t="s">
        <v>4898</v>
      </c>
      <c r="C760" t="s">
        <v>65</v>
      </c>
      <c r="D760" t="s">
        <v>4524</v>
      </c>
      <c r="E760" t="s">
        <v>4899</v>
      </c>
      <c r="F760" t="s">
        <v>4900</v>
      </c>
      <c r="G760" t="s">
        <v>1473</v>
      </c>
      <c r="H760" s="6">
        <v>185087</v>
      </c>
      <c r="I760" t="s">
        <v>4901</v>
      </c>
      <c r="J760" t="s">
        <v>4902</v>
      </c>
      <c r="K760" s="1">
        <v>44684</v>
      </c>
    </row>
    <row r="761" spans="1:11">
      <c r="A761">
        <v>760</v>
      </c>
      <c r="B761" t="s">
        <v>4903</v>
      </c>
      <c r="C761" t="s">
        <v>73</v>
      </c>
      <c r="D761" t="s">
        <v>4904</v>
      </c>
      <c r="E761" t="s">
        <v>4905</v>
      </c>
      <c r="F761" t="s">
        <v>4906</v>
      </c>
      <c r="G761" t="s">
        <v>847</v>
      </c>
      <c r="H761" s="6">
        <v>150291</v>
      </c>
      <c r="I761" t="s">
        <v>4907</v>
      </c>
      <c r="J761" t="s">
        <v>4908</v>
      </c>
      <c r="K761" s="1">
        <v>44651</v>
      </c>
    </row>
    <row r="762" spans="1:11">
      <c r="A762">
        <v>761</v>
      </c>
      <c r="B762" t="s">
        <v>4909</v>
      </c>
      <c r="C762" t="s">
        <v>4910</v>
      </c>
      <c r="D762" t="s">
        <v>3204</v>
      </c>
      <c r="E762" t="s">
        <v>4911</v>
      </c>
      <c r="F762" t="s">
        <v>4912</v>
      </c>
      <c r="G762" t="s">
        <v>2419</v>
      </c>
      <c r="H762" s="6">
        <v>90976</v>
      </c>
      <c r="I762" t="s">
        <v>4913</v>
      </c>
      <c r="J762" t="s">
        <v>4914</v>
      </c>
      <c r="K762" s="1">
        <v>44302</v>
      </c>
    </row>
    <row r="763" spans="1:11">
      <c r="A763">
        <v>762</v>
      </c>
      <c r="B763" t="s">
        <v>4915</v>
      </c>
      <c r="C763" t="s">
        <v>3268</v>
      </c>
      <c r="D763" t="s">
        <v>4916</v>
      </c>
      <c r="E763" t="s">
        <v>4917</v>
      </c>
      <c r="F763" t="s">
        <v>4918</v>
      </c>
      <c r="G763" t="s">
        <v>4919</v>
      </c>
      <c r="H763" s="6">
        <v>62565</v>
      </c>
      <c r="I763" t="s">
        <v>4920</v>
      </c>
      <c r="J763" t="s">
        <v>4921</v>
      </c>
      <c r="K763" s="1">
        <v>44459</v>
      </c>
    </row>
    <row r="764" spans="1:11">
      <c r="A764">
        <v>763</v>
      </c>
      <c r="B764" t="s">
        <v>4922</v>
      </c>
      <c r="C764" t="s">
        <v>2913</v>
      </c>
      <c r="D764" t="s">
        <v>3803</v>
      </c>
      <c r="E764" t="s">
        <v>4923</v>
      </c>
      <c r="F764" t="s">
        <v>4085</v>
      </c>
      <c r="G764" t="s">
        <v>756</v>
      </c>
      <c r="H764" s="6">
        <v>178623</v>
      </c>
      <c r="I764" t="s">
        <v>4924</v>
      </c>
      <c r="J764" t="s">
        <v>4925</v>
      </c>
      <c r="K764" s="1">
        <v>44275</v>
      </c>
    </row>
    <row r="765" spans="1:11">
      <c r="A765">
        <v>764</v>
      </c>
      <c r="B765" t="s">
        <v>4926</v>
      </c>
      <c r="C765" t="s">
        <v>730</v>
      </c>
      <c r="D765" t="s">
        <v>1085</v>
      </c>
      <c r="E765" t="s">
        <v>4927</v>
      </c>
      <c r="F765" t="s">
        <v>4928</v>
      </c>
      <c r="G765" t="s">
        <v>1027</v>
      </c>
      <c r="H765" s="6">
        <v>216881</v>
      </c>
      <c r="I765" t="s">
        <v>4929</v>
      </c>
      <c r="J765" t="s">
        <v>4930</v>
      </c>
      <c r="K765" s="1">
        <v>43876</v>
      </c>
    </row>
    <row r="766" spans="1:11">
      <c r="A766">
        <v>765</v>
      </c>
      <c r="B766" t="s">
        <v>4931</v>
      </c>
      <c r="C766" t="s">
        <v>646</v>
      </c>
      <c r="D766" t="s">
        <v>2866</v>
      </c>
      <c r="E766" t="s">
        <v>4932</v>
      </c>
      <c r="F766" t="s">
        <v>4933</v>
      </c>
      <c r="G766" t="s">
        <v>546</v>
      </c>
      <c r="H766" s="6">
        <v>280378</v>
      </c>
      <c r="I766" t="s">
        <v>4934</v>
      </c>
      <c r="J766" t="s">
        <v>4935</v>
      </c>
      <c r="K766" s="1">
        <v>44301</v>
      </c>
    </row>
    <row r="767" spans="1:11">
      <c r="A767">
        <v>766</v>
      </c>
      <c r="B767" t="s">
        <v>4936</v>
      </c>
      <c r="C767" t="s">
        <v>2962</v>
      </c>
      <c r="D767" t="s">
        <v>4389</v>
      </c>
      <c r="E767" t="s">
        <v>4937</v>
      </c>
      <c r="F767" t="s">
        <v>4938</v>
      </c>
      <c r="G767" t="s">
        <v>3474</v>
      </c>
      <c r="H767" s="6">
        <v>154033</v>
      </c>
      <c r="I767" t="s">
        <v>4939</v>
      </c>
      <c r="J767" t="s">
        <v>4940</v>
      </c>
      <c r="K767" s="1">
        <v>44633</v>
      </c>
    </row>
    <row r="768" spans="1:11">
      <c r="A768">
        <v>767</v>
      </c>
      <c r="B768" t="s">
        <v>4941</v>
      </c>
      <c r="C768" t="s">
        <v>662</v>
      </c>
      <c r="D768" t="s">
        <v>4942</v>
      </c>
      <c r="E768" t="s">
        <v>4943</v>
      </c>
      <c r="F768" t="s">
        <v>4944</v>
      </c>
      <c r="G768" t="s">
        <v>2496</v>
      </c>
      <c r="H768" s="6">
        <v>264371</v>
      </c>
      <c r="I768" t="s">
        <v>4945</v>
      </c>
      <c r="J768" t="s">
        <v>4946</v>
      </c>
      <c r="K768" s="1">
        <v>44504</v>
      </c>
    </row>
    <row r="769" spans="1:11">
      <c r="A769">
        <v>768</v>
      </c>
      <c r="B769" t="s">
        <v>4947</v>
      </c>
      <c r="C769" t="s">
        <v>4024</v>
      </c>
      <c r="D769" t="s">
        <v>195</v>
      </c>
      <c r="E769" t="s">
        <v>4948</v>
      </c>
      <c r="F769" t="s">
        <v>4949</v>
      </c>
      <c r="G769" t="s">
        <v>539</v>
      </c>
      <c r="H769" s="6">
        <v>145276</v>
      </c>
      <c r="I769" t="s">
        <v>4950</v>
      </c>
      <c r="J769" t="s">
        <v>4951</v>
      </c>
      <c r="K769" s="1">
        <v>44682</v>
      </c>
    </row>
    <row r="770" spans="1:11">
      <c r="A770">
        <v>769</v>
      </c>
      <c r="B770" t="s">
        <v>4952</v>
      </c>
      <c r="C770" t="s">
        <v>4953</v>
      </c>
      <c r="D770" t="s">
        <v>677</v>
      </c>
      <c r="E770" t="s">
        <v>4954</v>
      </c>
      <c r="F770" t="s">
        <v>4955</v>
      </c>
      <c r="G770" t="s">
        <v>620</v>
      </c>
      <c r="H770" s="6">
        <v>267736</v>
      </c>
      <c r="I770" t="s">
        <v>4956</v>
      </c>
      <c r="J770" t="s">
        <v>4957</v>
      </c>
      <c r="K770" s="1">
        <v>44459</v>
      </c>
    </row>
    <row r="771" spans="1:11">
      <c r="A771">
        <v>770</v>
      </c>
      <c r="B771" t="s">
        <v>4958</v>
      </c>
      <c r="C771" t="s">
        <v>965</v>
      </c>
      <c r="D771" t="s">
        <v>989</v>
      </c>
      <c r="E771" t="s">
        <v>4959</v>
      </c>
      <c r="F771" t="s">
        <v>4960</v>
      </c>
      <c r="G771" t="s">
        <v>2905</v>
      </c>
      <c r="H771" s="6">
        <v>275126</v>
      </c>
      <c r="I771" t="s">
        <v>4961</v>
      </c>
      <c r="J771" t="s">
        <v>4962</v>
      </c>
      <c r="K771" s="1">
        <v>44066</v>
      </c>
    </row>
    <row r="772" spans="1:11">
      <c r="A772">
        <v>771</v>
      </c>
      <c r="B772" t="s">
        <v>4963</v>
      </c>
      <c r="C772" t="s">
        <v>4964</v>
      </c>
      <c r="D772" t="s">
        <v>4965</v>
      </c>
      <c r="E772" t="s">
        <v>4966</v>
      </c>
      <c r="F772" t="s">
        <v>4967</v>
      </c>
      <c r="G772" t="s">
        <v>379</v>
      </c>
      <c r="H772" s="6">
        <v>236542</v>
      </c>
      <c r="I772" t="s">
        <v>4968</v>
      </c>
      <c r="J772" t="s">
        <v>4969</v>
      </c>
      <c r="K772" s="1">
        <v>44267</v>
      </c>
    </row>
    <row r="773" spans="1:11">
      <c r="A773">
        <v>772</v>
      </c>
      <c r="B773" t="s">
        <v>4970</v>
      </c>
      <c r="C773" t="s">
        <v>1492</v>
      </c>
      <c r="D773" t="s">
        <v>4971</v>
      </c>
      <c r="E773" t="s">
        <v>4972</v>
      </c>
      <c r="F773" t="s">
        <v>4973</v>
      </c>
      <c r="G773" t="s">
        <v>815</v>
      </c>
      <c r="H773" s="6">
        <v>88145</v>
      </c>
      <c r="I773" t="s">
        <v>4974</v>
      </c>
      <c r="J773" t="s">
        <v>4975</v>
      </c>
      <c r="K773" s="1">
        <v>44469</v>
      </c>
    </row>
    <row r="774" spans="1:11">
      <c r="A774">
        <v>773</v>
      </c>
      <c r="B774" t="s">
        <v>4976</v>
      </c>
      <c r="C774" t="s">
        <v>4977</v>
      </c>
      <c r="D774" t="s">
        <v>4978</v>
      </c>
      <c r="E774" t="s">
        <v>4979</v>
      </c>
      <c r="F774" t="s">
        <v>4980</v>
      </c>
      <c r="G774" t="s">
        <v>2008</v>
      </c>
      <c r="H774" s="6">
        <v>228995</v>
      </c>
      <c r="I774" t="s">
        <v>4981</v>
      </c>
      <c r="J774" t="s">
        <v>4982</v>
      </c>
      <c r="K774" s="1">
        <v>43936</v>
      </c>
    </row>
    <row r="775" spans="1:11">
      <c r="A775">
        <v>774</v>
      </c>
      <c r="B775" t="s">
        <v>4983</v>
      </c>
      <c r="C775" t="s">
        <v>2301</v>
      </c>
      <c r="D775" t="s">
        <v>4984</v>
      </c>
      <c r="E775" t="s">
        <v>4985</v>
      </c>
      <c r="F775" t="s">
        <v>4986</v>
      </c>
      <c r="G775" t="s">
        <v>486</v>
      </c>
      <c r="H775" s="6">
        <v>257968</v>
      </c>
      <c r="I775" t="s">
        <v>4987</v>
      </c>
      <c r="J775" t="s">
        <v>4988</v>
      </c>
      <c r="K775" s="1">
        <v>44171</v>
      </c>
    </row>
    <row r="776" spans="1:11">
      <c r="A776">
        <v>775</v>
      </c>
      <c r="B776" t="s">
        <v>4989</v>
      </c>
      <c r="C776" t="s">
        <v>4757</v>
      </c>
      <c r="D776" t="s">
        <v>2889</v>
      </c>
      <c r="E776" t="s">
        <v>4990</v>
      </c>
      <c r="F776" t="s">
        <v>4991</v>
      </c>
      <c r="G776" t="s">
        <v>1424</v>
      </c>
      <c r="H776" s="6">
        <v>125895</v>
      </c>
      <c r="I776" t="s">
        <v>4992</v>
      </c>
      <c r="J776" t="s">
        <v>4993</v>
      </c>
      <c r="K776" s="1">
        <v>44091</v>
      </c>
    </row>
    <row r="777" spans="1:11">
      <c r="A777">
        <v>776</v>
      </c>
      <c r="B777" t="s">
        <v>4994</v>
      </c>
      <c r="C777" t="s">
        <v>4995</v>
      </c>
      <c r="D777" t="s">
        <v>1799</v>
      </c>
      <c r="E777" t="s">
        <v>4996</v>
      </c>
      <c r="F777" t="s">
        <v>4997</v>
      </c>
      <c r="G777" t="s">
        <v>3314</v>
      </c>
      <c r="H777" s="6">
        <v>111511</v>
      </c>
      <c r="I777" t="s">
        <v>4998</v>
      </c>
      <c r="J777" t="s">
        <v>4999</v>
      </c>
      <c r="K777" s="1">
        <v>44136</v>
      </c>
    </row>
    <row r="778" spans="1:11">
      <c r="A778">
        <v>777</v>
      </c>
      <c r="B778" t="s">
        <v>5000</v>
      </c>
      <c r="C778" t="s">
        <v>1269</v>
      </c>
      <c r="D778" t="s">
        <v>3995</v>
      </c>
      <c r="E778" t="s">
        <v>5001</v>
      </c>
      <c r="F778" t="s">
        <v>5002</v>
      </c>
      <c r="G778" t="s">
        <v>306</v>
      </c>
      <c r="H778" s="6">
        <v>204083</v>
      </c>
      <c r="I778">
        <v>7219771564</v>
      </c>
      <c r="J778" t="s">
        <v>5003</v>
      </c>
      <c r="K778" s="1">
        <v>44633</v>
      </c>
    </row>
    <row r="779" spans="1:11">
      <c r="A779">
        <v>778</v>
      </c>
      <c r="B779" t="s">
        <v>5004</v>
      </c>
      <c r="C779" t="s">
        <v>1226</v>
      </c>
      <c r="D779" t="s">
        <v>5005</v>
      </c>
      <c r="E779" t="s">
        <v>5006</v>
      </c>
      <c r="F779" t="s">
        <v>5007</v>
      </c>
      <c r="G779" t="s">
        <v>1418</v>
      </c>
      <c r="H779" s="6">
        <v>189240</v>
      </c>
      <c r="I779" t="s">
        <v>5008</v>
      </c>
      <c r="J779" t="s">
        <v>5009</v>
      </c>
      <c r="K779" s="1">
        <v>44419</v>
      </c>
    </row>
    <row r="780" spans="1:11">
      <c r="A780">
        <v>779</v>
      </c>
      <c r="B780" t="s">
        <v>5010</v>
      </c>
      <c r="C780" t="s">
        <v>5011</v>
      </c>
      <c r="D780" t="s">
        <v>5012</v>
      </c>
      <c r="E780" t="s">
        <v>5013</v>
      </c>
      <c r="F780" t="s">
        <v>5014</v>
      </c>
      <c r="G780" t="s">
        <v>3792</v>
      </c>
      <c r="H780" s="6">
        <v>94459</v>
      </c>
      <c r="I780" t="s">
        <v>5015</v>
      </c>
      <c r="J780" t="s">
        <v>5016</v>
      </c>
      <c r="K780" s="1">
        <v>44393</v>
      </c>
    </row>
    <row r="781" spans="1:11">
      <c r="A781">
        <v>780</v>
      </c>
      <c r="B781" t="s">
        <v>5017</v>
      </c>
      <c r="C781" t="s">
        <v>1928</v>
      </c>
      <c r="D781" t="s">
        <v>5018</v>
      </c>
      <c r="E781" t="s">
        <v>5019</v>
      </c>
      <c r="F781" t="s">
        <v>5020</v>
      </c>
      <c r="G781" t="s">
        <v>954</v>
      </c>
      <c r="H781" s="6">
        <v>90921</v>
      </c>
      <c r="I781">
        <f>1-794-255-3288</f>
        <v>-4336</v>
      </c>
      <c r="J781" t="s">
        <v>5021</v>
      </c>
      <c r="K781" s="1">
        <v>44323</v>
      </c>
    </row>
    <row r="782" spans="1:11">
      <c r="A782">
        <v>781</v>
      </c>
      <c r="B782" t="s">
        <v>5022</v>
      </c>
      <c r="C782" t="s">
        <v>2087</v>
      </c>
      <c r="D782" t="s">
        <v>513</v>
      </c>
      <c r="E782" t="s">
        <v>5023</v>
      </c>
      <c r="F782" t="s">
        <v>5024</v>
      </c>
      <c r="G782" t="s">
        <v>1776</v>
      </c>
      <c r="H782" s="6">
        <v>141325</v>
      </c>
      <c r="I782" t="s">
        <v>5025</v>
      </c>
      <c r="J782" t="s">
        <v>5026</v>
      </c>
      <c r="K782" s="1">
        <v>44276</v>
      </c>
    </row>
    <row r="783" spans="1:11">
      <c r="A783">
        <v>782</v>
      </c>
      <c r="B783" t="s">
        <v>5027</v>
      </c>
      <c r="C783" t="s">
        <v>5028</v>
      </c>
      <c r="D783" t="s">
        <v>2889</v>
      </c>
      <c r="E783" t="s">
        <v>5029</v>
      </c>
      <c r="F783" t="s">
        <v>5030</v>
      </c>
      <c r="G783" t="s">
        <v>71</v>
      </c>
      <c r="H783" s="6">
        <v>44882</v>
      </c>
      <c r="I783" t="s">
        <v>5031</v>
      </c>
      <c r="J783" t="s">
        <v>5032</v>
      </c>
      <c r="K783" s="1">
        <v>44456</v>
      </c>
    </row>
    <row r="784" spans="1:11">
      <c r="A784">
        <v>783</v>
      </c>
      <c r="B784" t="s">
        <v>5033</v>
      </c>
      <c r="C784" t="s">
        <v>2800</v>
      </c>
      <c r="D784" t="s">
        <v>3664</v>
      </c>
      <c r="E784" t="s">
        <v>5034</v>
      </c>
      <c r="F784" t="s">
        <v>5035</v>
      </c>
      <c r="G784" t="s">
        <v>3554</v>
      </c>
      <c r="H784" s="6">
        <v>268914</v>
      </c>
      <c r="I784" t="s">
        <v>5036</v>
      </c>
      <c r="J784" t="s">
        <v>5037</v>
      </c>
      <c r="K784" s="1">
        <v>43912</v>
      </c>
    </row>
    <row r="785" spans="1:11">
      <c r="A785">
        <v>784</v>
      </c>
      <c r="B785" t="s">
        <v>5038</v>
      </c>
      <c r="C785" t="s">
        <v>5039</v>
      </c>
      <c r="D785" t="s">
        <v>3815</v>
      </c>
      <c r="E785" t="s">
        <v>5040</v>
      </c>
      <c r="F785" t="s">
        <v>5041</v>
      </c>
      <c r="G785" t="s">
        <v>509</v>
      </c>
      <c r="H785" s="6">
        <v>214690</v>
      </c>
      <c r="I785" t="s">
        <v>5042</v>
      </c>
      <c r="J785" t="s">
        <v>5043</v>
      </c>
      <c r="K785" s="1">
        <v>44168</v>
      </c>
    </row>
    <row r="786" spans="1:11">
      <c r="A786">
        <v>785</v>
      </c>
      <c r="B786" t="s">
        <v>5044</v>
      </c>
      <c r="C786" t="s">
        <v>5045</v>
      </c>
      <c r="D786" t="s">
        <v>2382</v>
      </c>
      <c r="E786" t="s">
        <v>5046</v>
      </c>
      <c r="F786" t="s">
        <v>5047</v>
      </c>
      <c r="G786" t="s">
        <v>642</v>
      </c>
      <c r="H786" s="6">
        <v>216920</v>
      </c>
      <c r="I786" t="s">
        <v>5048</v>
      </c>
      <c r="J786" t="s">
        <v>5049</v>
      </c>
      <c r="K786" s="1">
        <v>43912</v>
      </c>
    </row>
    <row r="787" spans="1:11">
      <c r="A787">
        <v>786</v>
      </c>
      <c r="B787" t="s">
        <v>5050</v>
      </c>
      <c r="C787" t="s">
        <v>3439</v>
      </c>
      <c r="D787" t="s">
        <v>4595</v>
      </c>
      <c r="E787" t="s">
        <v>5051</v>
      </c>
      <c r="F787" t="s">
        <v>5052</v>
      </c>
      <c r="G787" t="s">
        <v>1110</v>
      </c>
      <c r="H787" s="6">
        <v>183611</v>
      </c>
      <c r="I787" t="s">
        <v>5053</v>
      </c>
      <c r="J787" t="s">
        <v>5054</v>
      </c>
      <c r="K787" s="1">
        <v>44614</v>
      </c>
    </row>
    <row r="788" spans="1:11">
      <c r="A788">
        <v>787</v>
      </c>
      <c r="B788" t="s">
        <v>5055</v>
      </c>
      <c r="C788" t="s">
        <v>950</v>
      </c>
      <c r="D788" t="s">
        <v>210</v>
      </c>
      <c r="E788" t="s">
        <v>5056</v>
      </c>
      <c r="F788" t="s">
        <v>5057</v>
      </c>
      <c r="G788" t="s">
        <v>1674</v>
      </c>
      <c r="H788" s="6">
        <v>175559</v>
      </c>
      <c r="I788" t="s">
        <v>5058</v>
      </c>
      <c r="J788" t="s">
        <v>5059</v>
      </c>
      <c r="K788" s="1">
        <v>44604</v>
      </c>
    </row>
    <row r="789" spans="1:11">
      <c r="A789">
        <v>788</v>
      </c>
      <c r="B789" t="s">
        <v>5060</v>
      </c>
      <c r="C789" t="s">
        <v>2520</v>
      </c>
      <c r="D789" t="s">
        <v>5061</v>
      </c>
      <c r="E789" t="s">
        <v>5062</v>
      </c>
      <c r="F789" t="s">
        <v>5063</v>
      </c>
      <c r="G789" t="s">
        <v>3306</v>
      </c>
      <c r="H789" s="6">
        <v>150633</v>
      </c>
      <c r="I789">
        <v>1281190354</v>
      </c>
      <c r="J789" t="s">
        <v>5064</v>
      </c>
      <c r="K789" s="1">
        <v>44525</v>
      </c>
    </row>
    <row r="790" spans="1:11">
      <c r="A790">
        <v>789</v>
      </c>
      <c r="B790" t="s">
        <v>5065</v>
      </c>
      <c r="C790" t="s">
        <v>1192</v>
      </c>
      <c r="D790" t="s">
        <v>163</v>
      </c>
      <c r="E790" t="s">
        <v>5066</v>
      </c>
      <c r="F790" t="s">
        <v>5067</v>
      </c>
      <c r="G790" t="s">
        <v>2905</v>
      </c>
      <c r="H790" s="6">
        <v>217984</v>
      </c>
      <c r="I790">
        <v>2441427940</v>
      </c>
      <c r="J790" t="s">
        <v>5068</v>
      </c>
      <c r="K790" s="1">
        <v>43987</v>
      </c>
    </row>
    <row r="791" spans="1:11">
      <c r="A791">
        <v>790</v>
      </c>
      <c r="B791" t="s">
        <v>5069</v>
      </c>
      <c r="C791" t="s">
        <v>5070</v>
      </c>
      <c r="D791" t="s">
        <v>1143</v>
      </c>
      <c r="E791" t="s">
        <v>5071</v>
      </c>
      <c r="F791" t="s">
        <v>5072</v>
      </c>
      <c r="G791" t="s">
        <v>3394</v>
      </c>
      <c r="H791" s="6">
        <v>147796</v>
      </c>
      <c r="I791">
        <f>1-951-144-2673</f>
        <v>-3767</v>
      </c>
      <c r="J791" t="s">
        <v>5073</v>
      </c>
      <c r="K791" s="1">
        <v>44435</v>
      </c>
    </row>
    <row r="792" spans="1:11">
      <c r="A792">
        <v>791</v>
      </c>
      <c r="B792" t="s">
        <v>5074</v>
      </c>
      <c r="C792" t="s">
        <v>138</v>
      </c>
      <c r="D792" t="s">
        <v>3740</v>
      </c>
      <c r="E792" t="s">
        <v>5075</v>
      </c>
      <c r="F792" t="s">
        <v>5076</v>
      </c>
      <c r="G792" t="s">
        <v>5077</v>
      </c>
      <c r="H792" s="6">
        <v>156376</v>
      </c>
      <c r="I792" t="s">
        <v>5078</v>
      </c>
      <c r="J792" t="s">
        <v>5079</v>
      </c>
      <c r="K792" s="1">
        <v>44078</v>
      </c>
    </row>
    <row r="793" spans="1:11">
      <c r="A793">
        <v>792</v>
      </c>
      <c r="B793" t="s">
        <v>5080</v>
      </c>
      <c r="C793" t="s">
        <v>910</v>
      </c>
      <c r="D793" t="s">
        <v>3350</v>
      </c>
      <c r="E793" t="s">
        <v>5081</v>
      </c>
      <c r="F793" t="s">
        <v>5082</v>
      </c>
      <c r="G793" t="s">
        <v>2817</v>
      </c>
      <c r="H793" s="6">
        <v>55617</v>
      </c>
      <c r="I793" t="s">
        <v>5083</v>
      </c>
      <c r="J793" t="s">
        <v>5084</v>
      </c>
      <c r="K793" s="1">
        <v>43879</v>
      </c>
    </row>
    <row r="794" spans="1:11">
      <c r="A794">
        <v>793</v>
      </c>
      <c r="B794" t="s">
        <v>5085</v>
      </c>
      <c r="C794" t="s">
        <v>5086</v>
      </c>
      <c r="D794" t="s">
        <v>4209</v>
      </c>
      <c r="E794" t="s">
        <v>3013</v>
      </c>
      <c r="F794" t="s">
        <v>5087</v>
      </c>
      <c r="G794" t="s">
        <v>2195</v>
      </c>
      <c r="H794" s="6">
        <v>167147</v>
      </c>
      <c r="I794" t="s">
        <v>5088</v>
      </c>
      <c r="J794" t="s">
        <v>5089</v>
      </c>
      <c r="K794" s="1">
        <v>44490</v>
      </c>
    </row>
    <row r="795" spans="1:11">
      <c r="A795">
        <v>794</v>
      </c>
      <c r="B795" t="s">
        <v>5090</v>
      </c>
      <c r="C795" t="s">
        <v>923</v>
      </c>
      <c r="D795" t="s">
        <v>1058</v>
      </c>
      <c r="E795" t="s">
        <v>5091</v>
      </c>
      <c r="F795" t="s">
        <v>5092</v>
      </c>
      <c r="G795" t="s">
        <v>1110</v>
      </c>
      <c r="H795" s="6">
        <v>261870</v>
      </c>
      <c r="I795" t="s">
        <v>5093</v>
      </c>
      <c r="J795" t="s">
        <v>5094</v>
      </c>
      <c r="K795" s="1">
        <v>43879</v>
      </c>
    </row>
    <row r="796" spans="1:11">
      <c r="A796">
        <v>795</v>
      </c>
      <c r="B796" t="s">
        <v>5095</v>
      </c>
      <c r="C796" t="s">
        <v>5096</v>
      </c>
      <c r="D796" t="s">
        <v>5097</v>
      </c>
      <c r="E796" t="s">
        <v>5098</v>
      </c>
      <c r="F796" t="s">
        <v>5099</v>
      </c>
      <c r="G796" t="s">
        <v>2030</v>
      </c>
      <c r="H796" s="6">
        <v>89533</v>
      </c>
      <c r="I796" t="s">
        <v>5100</v>
      </c>
      <c r="J796" t="s">
        <v>5101</v>
      </c>
      <c r="K796" s="1">
        <v>43899</v>
      </c>
    </row>
    <row r="797" spans="1:11">
      <c r="A797">
        <v>796</v>
      </c>
      <c r="B797" t="s">
        <v>5102</v>
      </c>
      <c r="C797" t="s">
        <v>5103</v>
      </c>
      <c r="D797" t="s">
        <v>4751</v>
      </c>
      <c r="E797" t="s">
        <v>5104</v>
      </c>
      <c r="F797" t="s">
        <v>5105</v>
      </c>
      <c r="G797" t="s">
        <v>1689</v>
      </c>
      <c r="H797" s="6">
        <v>159690</v>
      </c>
      <c r="I797" t="s">
        <v>5106</v>
      </c>
      <c r="J797" t="s">
        <v>5107</v>
      </c>
      <c r="K797" s="1">
        <v>44051</v>
      </c>
    </row>
    <row r="798" spans="1:11">
      <c r="A798">
        <v>797</v>
      </c>
      <c r="B798" t="s">
        <v>5108</v>
      </c>
      <c r="C798" t="s">
        <v>2269</v>
      </c>
      <c r="D798" t="s">
        <v>5109</v>
      </c>
      <c r="E798" t="s">
        <v>5110</v>
      </c>
      <c r="F798" t="s">
        <v>5111</v>
      </c>
      <c r="G798" t="s">
        <v>2509</v>
      </c>
      <c r="H798" s="6">
        <v>89621</v>
      </c>
      <c r="I798" t="s">
        <v>5112</v>
      </c>
      <c r="J798" t="s">
        <v>5113</v>
      </c>
      <c r="K798" s="1">
        <v>44325</v>
      </c>
    </row>
    <row r="799" spans="1:11">
      <c r="A799">
        <v>798</v>
      </c>
      <c r="B799" t="s">
        <v>5114</v>
      </c>
      <c r="C799" t="s">
        <v>5115</v>
      </c>
      <c r="D799" t="s">
        <v>3949</v>
      </c>
      <c r="E799" t="s">
        <v>5116</v>
      </c>
      <c r="F799" t="s">
        <v>5117</v>
      </c>
      <c r="G799" t="s">
        <v>111</v>
      </c>
      <c r="H799" s="6">
        <v>49544</v>
      </c>
      <c r="I799" t="s">
        <v>5118</v>
      </c>
      <c r="J799" t="s">
        <v>5119</v>
      </c>
      <c r="K799" s="1">
        <v>44639</v>
      </c>
    </row>
    <row r="800" spans="1:11">
      <c r="A800">
        <v>799</v>
      </c>
      <c r="B800" t="s">
        <v>5120</v>
      </c>
      <c r="C800" t="s">
        <v>1421</v>
      </c>
      <c r="D800" t="s">
        <v>5121</v>
      </c>
      <c r="E800" t="s">
        <v>5122</v>
      </c>
      <c r="F800" t="s">
        <v>5123</v>
      </c>
      <c r="G800" t="s">
        <v>1095</v>
      </c>
      <c r="H800" s="6">
        <v>113915</v>
      </c>
      <c r="I800">
        <v>895604091</v>
      </c>
      <c r="J800" t="s">
        <v>5124</v>
      </c>
      <c r="K800" s="1">
        <v>43956</v>
      </c>
    </row>
    <row r="801" spans="1:11">
      <c r="A801">
        <v>800</v>
      </c>
      <c r="B801" t="s">
        <v>5125</v>
      </c>
      <c r="C801" t="s">
        <v>2374</v>
      </c>
      <c r="D801" t="s">
        <v>5126</v>
      </c>
      <c r="E801" t="s">
        <v>5127</v>
      </c>
      <c r="F801" t="s">
        <v>5128</v>
      </c>
      <c r="G801" t="s">
        <v>2905</v>
      </c>
      <c r="H801" s="6">
        <v>66127</v>
      </c>
      <c r="I801" t="s">
        <v>5129</v>
      </c>
      <c r="J801" t="s">
        <v>5130</v>
      </c>
      <c r="K801" s="1">
        <v>44608</v>
      </c>
    </row>
    <row r="802" spans="1:11">
      <c r="A802">
        <v>801</v>
      </c>
      <c r="B802" t="s">
        <v>5131</v>
      </c>
      <c r="C802" t="s">
        <v>902</v>
      </c>
      <c r="D802" t="s">
        <v>5132</v>
      </c>
      <c r="E802" t="s">
        <v>5133</v>
      </c>
      <c r="F802" t="s">
        <v>5134</v>
      </c>
      <c r="G802" t="s">
        <v>954</v>
      </c>
      <c r="H802" s="6">
        <v>130906</v>
      </c>
      <c r="I802">
        <v>3105048938</v>
      </c>
      <c r="J802" t="s">
        <v>5135</v>
      </c>
      <c r="K802" s="1">
        <v>43887</v>
      </c>
    </row>
    <row r="803" spans="1:11">
      <c r="A803">
        <v>802</v>
      </c>
      <c r="B803" t="s">
        <v>5136</v>
      </c>
      <c r="C803" t="s">
        <v>5137</v>
      </c>
      <c r="D803" t="s">
        <v>1608</v>
      </c>
      <c r="E803" t="s">
        <v>5138</v>
      </c>
      <c r="F803" t="s">
        <v>5139</v>
      </c>
      <c r="G803" t="s">
        <v>1769</v>
      </c>
      <c r="H803" s="6">
        <v>40758</v>
      </c>
      <c r="I803" t="s">
        <v>5140</v>
      </c>
      <c r="J803" t="s">
        <v>5141</v>
      </c>
      <c r="K803" s="1">
        <v>44467</v>
      </c>
    </row>
    <row r="804" spans="1:11">
      <c r="A804">
        <v>803</v>
      </c>
      <c r="B804" t="s">
        <v>5142</v>
      </c>
      <c r="C804" t="s">
        <v>1192</v>
      </c>
      <c r="D804" t="s">
        <v>685</v>
      </c>
      <c r="E804" t="s">
        <v>5143</v>
      </c>
      <c r="F804" t="s">
        <v>5144</v>
      </c>
      <c r="G804" t="s">
        <v>371</v>
      </c>
      <c r="H804" s="6">
        <v>96139</v>
      </c>
      <c r="I804" t="s">
        <v>5145</v>
      </c>
      <c r="J804" t="s">
        <v>5146</v>
      </c>
      <c r="K804" s="1">
        <v>43865</v>
      </c>
    </row>
    <row r="805" spans="1:11">
      <c r="A805">
        <v>804</v>
      </c>
      <c r="B805" t="s">
        <v>5147</v>
      </c>
      <c r="C805" t="s">
        <v>5148</v>
      </c>
      <c r="D805" t="s">
        <v>5149</v>
      </c>
      <c r="E805" t="s">
        <v>5150</v>
      </c>
      <c r="F805" t="s">
        <v>5151</v>
      </c>
      <c r="G805" t="s">
        <v>2710</v>
      </c>
      <c r="H805" s="6">
        <v>41067</v>
      </c>
      <c r="I805" t="s">
        <v>5152</v>
      </c>
      <c r="J805" t="s">
        <v>5153</v>
      </c>
      <c r="K805" s="1">
        <v>44631</v>
      </c>
    </row>
    <row r="806" spans="1:11">
      <c r="A806">
        <v>805</v>
      </c>
      <c r="B806" t="s">
        <v>5154</v>
      </c>
      <c r="C806" t="s">
        <v>4216</v>
      </c>
      <c r="D806" t="s">
        <v>844</v>
      </c>
      <c r="E806" t="s">
        <v>5155</v>
      </c>
      <c r="F806" t="s">
        <v>5156</v>
      </c>
      <c r="G806" t="s">
        <v>190</v>
      </c>
      <c r="H806" s="6">
        <v>73414</v>
      </c>
      <c r="I806" t="s">
        <v>5157</v>
      </c>
      <c r="J806" t="s">
        <v>5158</v>
      </c>
      <c r="K806" s="1">
        <v>44318</v>
      </c>
    </row>
    <row r="807" spans="1:11">
      <c r="A807">
        <v>806</v>
      </c>
      <c r="B807" t="s">
        <v>5159</v>
      </c>
      <c r="C807" t="s">
        <v>5160</v>
      </c>
      <c r="D807" t="s">
        <v>5161</v>
      </c>
      <c r="E807" t="s">
        <v>5162</v>
      </c>
      <c r="F807" t="s">
        <v>5163</v>
      </c>
      <c r="G807" t="s">
        <v>274</v>
      </c>
      <c r="H807" s="6">
        <v>106459</v>
      </c>
      <c r="I807" t="s">
        <v>5164</v>
      </c>
      <c r="J807" t="s">
        <v>5165</v>
      </c>
      <c r="K807" s="1">
        <v>43942</v>
      </c>
    </row>
    <row r="808" spans="1:11">
      <c r="A808">
        <v>807</v>
      </c>
      <c r="B808" t="s">
        <v>5166</v>
      </c>
      <c r="C808" t="s">
        <v>170</v>
      </c>
      <c r="D808" t="s">
        <v>5167</v>
      </c>
      <c r="E808" t="s">
        <v>3774</v>
      </c>
      <c r="F808" t="s">
        <v>5168</v>
      </c>
      <c r="G808" t="s">
        <v>2638</v>
      </c>
      <c r="H808" s="6">
        <v>84848</v>
      </c>
      <c r="I808" t="s">
        <v>5169</v>
      </c>
      <c r="J808" t="s">
        <v>5170</v>
      </c>
      <c r="K808" s="1">
        <v>43940</v>
      </c>
    </row>
    <row r="809" spans="1:11">
      <c r="A809">
        <v>808</v>
      </c>
      <c r="B809" t="s">
        <v>5171</v>
      </c>
      <c r="C809" t="s">
        <v>950</v>
      </c>
      <c r="D809" t="s">
        <v>1547</v>
      </c>
      <c r="E809" t="s">
        <v>5172</v>
      </c>
      <c r="F809" t="s">
        <v>5173</v>
      </c>
      <c r="G809" t="s">
        <v>861</v>
      </c>
      <c r="H809" s="6">
        <v>277393</v>
      </c>
      <c r="I809" t="s">
        <v>5174</v>
      </c>
      <c r="J809" t="s">
        <v>5175</v>
      </c>
      <c r="K809" s="1">
        <v>44402</v>
      </c>
    </row>
    <row r="810" spans="1:11">
      <c r="A810">
        <v>809</v>
      </c>
      <c r="B810" t="s">
        <v>5176</v>
      </c>
      <c r="C810" t="s">
        <v>2577</v>
      </c>
      <c r="D810" t="s">
        <v>3657</v>
      </c>
      <c r="E810" t="s">
        <v>5177</v>
      </c>
      <c r="F810" t="s">
        <v>5178</v>
      </c>
      <c r="G810" t="s">
        <v>5179</v>
      </c>
      <c r="H810" s="6">
        <v>161615</v>
      </c>
      <c r="I810">
        <v>2478712584</v>
      </c>
      <c r="J810" t="s">
        <v>5180</v>
      </c>
      <c r="K810" s="1">
        <v>44664</v>
      </c>
    </row>
    <row r="811" spans="1:11">
      <c r="A811">
        <v>810</v>
      </c>
      <c r="B811" t="s">
        <v>5181</v>
      </c>
      <c r="C811" t="s">
        <v>5182</v>
      </c>
      <c r="D811" t="s">
        <v>5183</v>
      </c>
      <c r="E811" t="s">
        <v>5184</v>
      </c>
      <c r="F811" t="s">
        <v>5185</v>
      </c>
      <c r="G811" t="s">
        <v>926</v>
      </c>
      <c r="H811" s="6">
        <v>243192</v>
      </c>
      <c r="I811" t="s">
        <v>5186</v>
      </c>
      <c r="J811" t="s">
        <v>5187</v>
      </c>
      <c r="K811" s="1">
        <v>44702</v>
      </c>
    </row>
    <row r="812" spans="1:11">
      <c r="A812">
        <v>811</v>
      </c>
      <c r="B812" t="s">
        <v>5188</v>
      </c>
      <c r="C812" t="s">
        <v>5189</v>
      </c>
      <c r="D812" t="s">
        <v>5190</v>
      </c>
      <c r="E812" t="s">
        <v>5191</v>
      </c>
      <c r="F812" t="s">
        <v>5192</v>
      </c>
      <c r="G812" t="s">
        <v>2817</v>
      </c>
      <c r="H812" s="6">
        <v>187345</v>
      </c>
      <c r="I812" t="s">
        <v>5193</v>
      </c>
      <c r="J812" t="s">
        <v>5194</v>
      </c>
      <c r="K812" s="1">
        <v>44432</v>
      </c>
    </row>
    <row r="813" spans="1:11">
      <c r="A813">
        <v>812</v>
      </c>
      <c r="B813" t="s">
        <v>5195</v>
      </c>
      <c r="C813" t="s">
        <v>3318</v>
      </c>
      <c r="D813" t="s">
        <v>5196</v>
      </c>
      <c r="E813" t="s">
        <v>5197</v>
      </c>
      <c r="F813" t="s">
        <v>5198</v>
      </c>
      <c r="G813" t="s">
        <v>1769</v>
      </c>
      <c r="H813" s="6">
        <v>84479</v>
      </c>
      <c r="I813" t="s">
        <v>5199</v>
      </c>
      <c r="J813" t="s">
        <v>5200</v>
      </c>
      <c r="K813" s="1">
        <v>43955</v>
      </c>
    </row>
    <row r="814" spans="1:11">
      <c r="A814">
        <v>813</v>
      </c>
      <c r="B814" t="s">
        <v>5201</v>
      </c>
      <c r="C814" t="s">
        <v>2834</v>
      </c>
      <c r="D814" t="s">
        <v>522</v>
      </c>
      <c r="E814" t="s">
        <v>5202</v>
      </c>
      <c r="F814" t="s">
        <v>5203</v>
      </c>
      <c r="G814" t="s">
        <v>86</v>
      </c>
      <c r="H814" s="6">
        <v>214291</v>
      </c>
      <c r="I814" t="s">
        <v>5204</v>
      </c>
      <c r="J814" t="s">
        <v>5205</v>
      </c>
      <c r="K814" s="1">
        <v>44474</v>
      </c>
    </row>
    <row r="815" spans="1:11">
      <c r="A815">
        <v>814</v>
      </c>
      <c r="B815" t="s">
        <v>5206</v>
      </c>
      <c r="C815" t="s">
        <v>857</v>
      </c>
      <c r="D815" t="s">
        <v>937</v>
      </c>
      <c r="E815" t="s">
        <v>5207</v>
      </c>
      <c r="F815" t="s">
        <v>5208</v>
      </c>
      <c r="G815" t="s">
        <v>3394</v>
      </c>
      <c r="H815" s="6">
        <v>150826</v>
      </c>
      <c r="I815" t="s">
        <v>5209</v>
      </c>
      <c r="J815" t="s">
        <v>5210</v>
      </c>
      <c r="K815" s="1">
        <v>44261</v>
      </c>
    </row>
    <row r="816" spans="1:11">
      <c r="A816">
        <v>815</v>
      </c>
      <c r="B816" t="s">
        <v>5211</v>
      </c>
      <c r="C816" t="s">
        <v>1920</v>
      </c>
      <c r="D816" t="s">
        <v>1129</v>
      </c>
      <c r="E816" t="s">
        <v>5212</v>
      </c>
      <c r="F816" t="s">
        <v>5213</v>
      </c>
      <c r="G816" t="s">
        <v>3474</v>
      </c>
      <c r="H816" s="6">
        <v>70874</v>
      </c>
      <c r="I816" t="s">
        <v>5214</v>
      </c>
      <c r="J816" t="s">
        <v>5215</v>
      </c>
      <c r="K816" s="1">
        <v>43873</v>
      </c>
    </row>
    <row r="817" spans="1:11">
      <c r="A817">
        <v>816</v>
      </c>
      <c r="B817" t="s">
        <v>5216</v>
      </c>
      <c r="C817" t="s">
        <v>4228</v>
      </c>
      <c r="D817" t="s">
        <v>348</v>
      </c>
      <c r="E817" t="s">
        <v>5217</v>
      </c>
      <c r="F817" t="s">
        <v>5218</v>
      </c>
      <c r="G817" t="s">
        <v>1776</v>
      </c>
      <c r="H817" s="6">
        <v>231095</v>
      </c>
      <c r="I817" t="s">
        <v>5219</v>
      </c>
      <c r="J817" t="s">
        <v>5220</v>
      </c>
      <c r="K817" s="1">
        <v>44107</v>
      </c>
    </row>
    <row r="818" spans="1:11">
      <c r="A818">
        <v>817</v>
      </c>
      <c r="B818" t="s">
        <v>5221</v>
      </c>
      <c r="C818" t="s">
        <v>3926</v>
      </c>
      <c r="D818" t="s">
        <v>5222</v>
      </c>
      <c r="E818" t="s">
        <v>5223</v>
      </c>
      <c r="F818" t="s">
        <v>5224</v>
      </c>
      <c r="G818" t="s">
        <v>1795</v>
      </c>
      <c r="H818" s="6">
        <v>257940</v>
      </c>
      <c r="I818" t="s">
        <v>5225</v>
      </c>
      <c r="J818" t="s">
        <v>5226</v>
      </c>
      <c r="K818" s="1">
        <v>43864</v>
      </c>
    </row>
    <row r="819" spans="1:11">
      <c r="A819">
        <v>818</v>
      </c>
      <c r="B819" t="s">
        <v>5227</v>
      </c>
      <c r="C819" t="s">
        <v>368</v>
      </c>
      <c r="D819" t="s">
        <v>3296</v>
      </c>
      <c r="E819" t="s">
        <v>5228</v>
      </c>
      <c r="F819" t="s">
        <v>5229</v>
      </c>
      <c r="G819" t="s">
        <v>539</v>
      </c>
      <c r="H819" s="6">
        <v>165891</v>
      </c>
      <c r="I819" t="s">
        <v>5230</v>
      </c>
      <c r="J819" t="s">
        <v>5231</v>
      </c>
      <c r="K819" s="1">
        <v>44205</v>
      </c>
    </row>
    <row r="820" spans="1:11">
      <c r="A820">
        <v>819</v>
      </c>
      <c r="B820" t="s">
        <v>5232</v>
      </c>
      <c r="C820" t="s">
        <v>1363</v>
      </c>
      <c r="D820" t="s">
        <v>3269</v>
      </c>
      <c r="E820" t="s">
        <v>5233</v>
      </c>
      <c r="F820" t="s">
        <v>5234</v>
      </c>
      <c r="G820" t="s">
        <v>1396</v>
      </c>
      <c r="H820" s="6">
        <v>270068</v>
      </c>
      <c r="I820" t="s">
        <v>5235</v>
      </c>
      <c r="J820" t="s">
        <v>5236</v>
      </c>
      <c r="K820" s="1">
        <v>44405</v>
      </c>
    </row>
    <row r="821" spans="1:11">
      <c r="A821">
        <v>820</v>
      </c>
      <c r="B821" t="s">
        <v>5237</v>
      </c>
      <c r="C821" t="s">
        <v>872</v>
      </c>
      <c r="D821" t="s">
        <v>4984</v>
      </c>
      <c r="E821" t="s">
        <v>5238</v>
      </c>
      <c r="F821" t="s">
        <v>5239</v>
      </c>
      <c r="G821" t="s">
        <v>2885</v>
      </c>
      <c r="H821" s="6">
        <v>169570</v>
      </c>
      <c r="I821" t="s">
        <v>5240</v>
      </c>
      <c r="J821" t="s">
        <v>5241</v>
      </c>
      <c r="K821" s="1">
        <v>44078</v>
      </c>
    </row>
    <row r="822" spans="1:11">
      <c r="A822">
        <v>821</v>
      </c>
      <c r="B822" t="s">
        <v>5242</v>
      </c>
      <c r="C822" t="s">
        <v>1434</v>
      </c>
      <c r="D822" t="s">
        <v>3141</v>
      </c>
      <c r="E822" t="s">
        <v>5243</v>
      </c>
      <c r="F822" t="s">
        <v>5244</v>
      </c>
      <c r="G822" t="s">
        <v>205</v>
      </c>
      <c r="H822" s="6">
        <v>40229</v>
      </c>
      <c r="I822" t="s">
        <v>5245</v>
      </c>
      <c r="J822" t="s">
        <v>5246</v>
      </c>
      <c r="K822" s="1">
        <v>44636</v>
      </c>
    </row>
    <row r="823" spans="1:11">
      <c r="A823">
        <v>822</v>
      </c>
      <c r="B823" t="s">
        <v>5247</v>
      </c>
      <c r="C823" t="s">
        <v>3821</v>
      </c>
      <c r="D823" t="s">
        <v>3604</v>
      </c>
      <c r="E823" t="s">
        <v>5248</v>
      </c>
      <c r="F823" t="s">
        <v>5249</v>
      </c>
      <c r="G823" t="s">
        <v>2809</v>
      </c>
      <c r="H823" s="6">
        <v>133637</v>
      </c>
      <c r="I823" t="s">
        <v>5250</v>
      </c>
      <c r="J823" t="s">
        <v>5251</v>
      </c>
      <c r="K823" s="1">
        <v>44439</v>
      </c>
    </row>
    <row r="824" spans="1:11">
      <c r="A824">
        <v>823</v>
      </c>
      <c r="B824" t="s">
        <v>5252</v>
      </c>
      <c r="C824" t="s">
        <v>5253</v>
      </c>
      <c r="D824" t="s">
        <v>2148</v>
      </c>
      <c r="E824" t="s">
        <v>5254</v>
      </c>
      <c r="F824" t="s">
        <v>5255</v>
      </c>
      <c r="G824" t="s">
        <v>71</v>
      </c>
      <c r="H824" s="6">
        <v>256987</v>
      </c>
      <c r="I824" t="s">
        <v>5256</v>
      </c>
      <c r="J824" t="s">
        <v>5257</v>
      </c>
      <c r="K824" s="1">
        <v>44302</v>
      </c>
    </row>
    <row r="825" spans="1:11">
      <c r="A825">
        <v>824</v>
      </c>
      <c r="B825" t="s">
        <v>5258</v>
      </c>
      <c r="C825" t="s">
        <v>498</v>
      </c>
      <c r="D825" t="s">
        <v>3338</v>
      </c>
      <c r="E825" t="s">
        <v>5259</v>
      </c>
      <c r="F825" t="s">
        <v>5260</v>
      </c>
      <c r="G825" t="s">
        <v>2496</v>
      </c>
      <c r="H825" s="6">
        <v>187662</v>
      </c>
      <c r="I825" t="s">
        <v>5261</v>
      </c>
      <c r="J825" t="s">
        <v>5262</v>
      </c>
      <c r="K825" s="1">
        <v>43934</v>
      </c>
    </row>
    <row r="826" spans="1:11">
      <c r="A826">
        <v>825</v>
      </c>
      <c r="B826" t="s">
        <v>5263</v>
      </c>
      <c r="C826" t="s">
        <v>1678</v>
      </c>
      <c r="D826" t="s">
        <v>1314</v>
      </c>
      <c r="E826" t="s">
        <v>5264</v>
      </c>
      <c r="F826" t="s">
        <v>5265</v>
      </c>
      <c r="G826" t="s">
        <v>2496</v>
      </c>
      <c r="H826" s="6">
        <v>69893</v>
      </c>
      <c r="I826" t="s">
        <v>5266</v>
      </c>
      <c r="J826" t="s">
        <v>5267</v>
      </c>
      <c r="K826" s="1">
        <v>44179</v>
      </c>
    </row>
    <row r="827" spans="1:11">
      <c r="A827">
        <v>826</v>
      </c>
      <c r="B827" t="s">
        <v>5268</v>
      </c>
      <c r="C827" t="s">
        <v>1045</v>
      </c>
      <c r="D827" t="s">
        <v>989</v>
      </c>
      <c r="E827" t="s">
        <v>5269</v>
      </c>
      <c r="F827" t="s">
        <v>5270</v>
      </c>
      <c r="G827" t="s">
        <v>977</v>
      </c>
      <c r="H827" s="6">
        <v>128259</v>
      </c>
      <c r="I827" t="s">
        <v>5271</v>
      </c>
      <c r="J827" t="s">
        <v>5272</v>
      </c>
      <c r="K827" s="1">
        <v>44167</v>
      </c>
    </row>
    <row r="828" spans="1:11">
      <c r="A828">
        <v>827</v>
      </c>
      <c r="B828" t="s">
        <v>5273</v>
      </c>
      <c r="C828" t="s">
        <v>5274</v>
      </c>
      <c r="D828" t="s">
        <v>1442</v>
      </c>
      <c r="E828" t="s">
        <v>5275</v>
      </c>
      <c r="F828" t="s">
        <v>5276</v>
      </c>
      <c r="G828" t="s">
        <v>1243</v>
      </c>
      <c r="H828" s="6">
        <v>52767</v>
      </c>
      <c r="I828" t="s">
        <v>5277</v>
      </c>
      <c r="J828" t="s">
        <v>5278</v>
      </c>
      <c r="K828" s="1">
        <v>44570</v>
      </c>
    </row>
    <row r="829" spans="1:11">
      <c r="A829">
        <v>828</v>
      </c>
      <c r="B829" t="s">
        <v>5279</v>
      </c>
      <c r="C829" t="s">
        <v>375</v>
      </c>
      <c r="D829" t="s">
        <v>5280</v>
      </c>
      <c r="E829" t="s">
        <v>5281</v>
      </c>
      <c r="F829" t="s">
        <v>5282</v>
      </c>
      <c r="G829" t="s">
        <v>462</v>
      </c>
      <c r="H829" s="6">
        <v>93797</v>
      </c>
      <c r="I829" t="s">
        <v>5283</v>
      </c>
      <c r="J829" t="s">
        <v>5284</v>
      </c>
      <c r="K829" s="1">
        <v>44355</v>
      </c>
    </row>
    <row r="830" spans="1:11">
      <c r="A830">
        <v>829</v>
      </c>
      <c r="B830" t="s">
        <v>5285</v>
      </c>
      <c r="C830" t="s">
        <v>5286</v>
      </c>
      <c r="D830" t="s">
        <v>5287</v>
      </c>
      <c r="E830" t="s">
        <v>5288</v>
      </c>
      <c r="F830" t="s">
        <v>5289</v>
      </c>
      <c r="G830" t="s">
        <v>1027</v>
      </c>
      <c r="H830" s="6">
        <v>97647</v>
      </c>
      <c r="I830" t="s">
        <v>5290</v>
      </c>
      <c r="J830" t="s">
        <v>5291</v>
      </c>
      <c r="K830" s="1">
        <v>44158</v>
      </c>
    </row>
    <row r="831" spans="1:11">
      <c r="A831">
        <v>830</v>
      </c>
      <c r="B831" t="s">
        <v>5292</v>
      </c>
      <c r="C831" t="s">
        <v>1608</v>
      </c>
      <c r="D831" t="s">
        <v>2141</v>
      </c>
      <c r="E831" t="s">
        <v>5293</v>
      </c>
      <c r="F831" t="s">
        <v>5294</v>
      </c>
      <c r="G831" t="s">
        <v>3554</v>
      </c>
      <c r="H831" s="6">
        <v>96692</v>
      </c>
      <c r="I831">
        <v>417685257</v>
      </c>
      <c r="J831" t="s">
        <v>5295</v>
      </c>
      <c r="K831" s="1">
        <v>43940</v>
      </c>
    </row>
    <row r="832" spans="1:11">
      <c r="A832">
        <v>831</v>
      </c>
      <c r="B832" t="s">
        <v>5296</v>
      </c>
      <c r="C832" t="s">
        <v>616</v>
      </c>
      <c r="D832" t="s">
        <v>1870</v>
      </c>
      <c r="E832" t="s">
        <v>2644</v>
      </c>
      <c r="F832" t="s">
        <v>5297</v>
      </c>
      <c r="G832" t="s">
        <v>1243</v>
      </c>
      <c r="H832" s="6">
        <v>45878</v>
      </c>
      <c r="I832">
        <v>9363852488</v>
      </c>
      <c r="J832" t="s">
        <v>5298</v>
      </c>
      <c r="K832" s="1">
        <v>44634</v>
      </c>
    </row>
    <row r="833" spans="1:11">
      <c r="A833">
        <v>832</v>
      </c>
      <c r="B833" t="s">
        <v>5299</v>
      </c>
      <c r="C833" t="s">
        <v>82</v>
      </c>
      <c r="D833" t="s">
        <v>5300</v>
      </c>
      <c r="E833" t="s">
        <v>5301</v>
      </c>
      <c r="F833" t="s">
        <v>5302</v>
      </c>
      <c r="G833" t="s">
        <v>1273</v>
      </c>
      <c r="H833" s="6">
        <v>214125</v>
      </c>
      <c r="I833" t="s">
        <v>5303</v>
      </c>
      <c r="J833" t="s">
        <v>5304</v>
      </c>
      <c r="K833" s="1">
        <v>43863</v>
      </c>
    </row>
    <row r="834" spans="1:11">
      <c r="A834">
        <v>833</v>
      </c>
      <c r="B834" t="s">
        <v>5305</v>
      </c>
      <c r="C834" t="s">
        <v>5306</v>
      </c>
      <c r="D834" t="s">
        <v>3018</v>
      </c>
      <c r="E834" t="s">
        <v>5307</v>
      </c>
      <c r="F834" t="s">
        <v>5308</v>
      </c>
      <c r="G834" t="s">
        <v>2364</v>
      </c>
      <c r="H834" s="6">
        <v>261714</v>
      </c>
      <c r="I834" t="s">
        <v>5309</v>
      </c>
      <c r="J834" t="s">
        <v>5310</v>
      </c>
      <c r="K834" s="1">
        <v>44700</v>
      </c>
    </row>
    <row r="835" spans="1:11">
      <c r="A835">
        <v>834</v>
      </c>
      <c r="B835" t="s">
        <v>5311</v>
      </c>
      <c r="C835" t="s">
        <v>1142</v>
      </c>
      <c r="D835" t="s">
        <v>2035</v>
      </c>
      <c r="E835" t="s">
        <v>5312</v>
      </c>
      <c r="F835" t="s">
        <v>5313</v>
      </c>
      <c r="G835" t="s">
        <v>1674</v>
      </c>
      <c r="H835" s="6">
        <v>45089</v>
      </c>
      <c r="I835" t="s">
        <v>5314</v>
      </c>
      <c r="J835" t="s">
        <v>5315</v>
      </c>
      <c r="K835" s="1">
        <v>44264</v>
      </c>
    </row>
    <row r="836" spans="1:11">
      <c r="A836">
        <v>835</v>
      </c>
      <c r="B836" t="s">
        <v>5316</v>
      </c>
      <c r="C836" t="s">
        <v>5317</v>
      </c>
      <c r="D836" t="s">
        <v>5318</v>
      </c>
      <c r="E836" t="s">
        <v>5319</v>
      </c>
      <c r="F836" t="s">
        <v>5320</v>
      </c>
      <c r="G836" t="s">
        <v>509</v>
      </c>
      <c r="H836" s="6">
        <v>187557</v>
      </c>
      <c r="I836" t="s">
        <v>5321</v>
      </c>
      <c r="J836" t="s">
        <v>5322</v>
      </c>
      <c r="K836" s="1">
        <v>44083</v>
      </c>
    </row>
    <row r="837" spans="1:11">
      <c r="A837">
        <v>836</v>
      </c>
      <c r="B837" t="s">
        <v>5323</v>
      </c>
      <c r="C837" t="s">
        <v>5324</v>
      </c>
      <c r="D837" t="s">
        <v>789</v>
      </c>
      <c r="E837" t="s">
        <v>5325</v>
      </c>
      <c r="F837" t="s">
        <v>5326</v>
      </c>
      <c r="G837" t="s">
        <v>1013</v>
      </c>
      <c r="H837" s="6">
        <v>237670</v>
      </c>
      <c r="I837" t="s">
        <v>5327</v>
      </c>
      <c r="J837" t="s">
        <v>5328</v>
      </c>
      <c r="K837" s="1">
        <v>44512</v>
      </c>
    </row>
    <row r="838" spans="1:11">
      <c r="A838">
        <v>837</v>
      </c>
      <c r="B838" t="s">
        <v>5329</v>
      </c>
      <c r="C838" t="s">
        <v>5330</v>
      </c>
      <c r="D838" t="s">
        <v>1031</v>
      </c>
      <c r="E838" t="s">
        <v>5331</v>
      </c>
      <c r="F838" t="s">
        <v>5332</v>
      </c>
      <c r="G838" t="s">
        <v>977</v>
      </c>
      <c r="H838" s="6">
        <v>70962</v>
      </c>
      <c r="I838" t="s">
        <v>5333</v>
      </c>
      <c r="J838" t="s">
        <v>5334</v>
      </c>
      <c r="K838" s="1">
        <v>44596</v>
      </c>
    </row>
    <row r="839" spans="1:11">
      <c r="A839">
        <v>838</v>
      </c>
      <c r="B839" t="s">
        <v>5335</v>
      </c>
      <c r="C839" t="s">
        <v>5336</v>
      </c>
      <c r="D839" t="s">
        <v>2020</v>
      </c>
      <c r="E839" t="s">
        <v>5337</v>
      </c>
      <c r="F839" t="s">
        <v>5338</v>
      </c>
      <c r="G839" t="s">
        <v>1020</v>
      </c>
      <c r="H839" s="6">
        <v>98058</v>
      </c>
      <c r="I839" t="s">
        <v>5339</v>
      </c>
      <c r="J839" t="s">
        <v>5340</v>
      </c>
      <c r="K839" s="1">
        <v>44570</v>
      </c>
    </row>
    <row r="840" spans="1:11">
      <c r="A840">
        <v>839</v>
      </c>
      <c r="B840" t="s">
        <v>5341</v>
      </c>
      <c r="C840" t="s">
        <v>194</v>
      </c>
      <c r="D840" t="s">
        <v>1401</v>
      </c>
      <c r="E840" t="s">
        <v>5342</v>
      </c>
      <c r="F840" t="s">
        <v>5343</v>
      </c>
      <c r="G840" t="s">
        <v>546</v>
      </c>
      <c r="H840" s="6">
        <v>259206</v>
      </c>
      <c r="I840">
        <v>3017383936</v>
      </c>
      <c r="J840" t="s">
        <v>5344</v>
      </c>
      <c r="K840" s="1">
        <v>44543</v>
      </c>
    </row>
    <row r="841" spans="1:11">
      <c r="A841">
        <v>840</v>
      </c>
      <c r="B841" t="s">
        <v>5345</v>
      </c>
      <c r="C841" t="s">
        <v>91</v>
      </c>
      <c r="D841" t="s">
        <v>5346</v>
      </c>
      <c r="E841" t="s">
        <v>5347</v>
      </c>
      <c r="F841" t="s">
        <v>5348</v>
      </c>
      <c r="G841" t="s">
        <v>906</v>
      </c>
      <c r="H841" s="6">
        <v>242239</v>
      </c>
      <c r="I841" t="s">
        <v>5349</v>
      </c>
      <c r="J841" t="s">
        <v>5350</v>
      </c>
      <c r="K841" s="1">
        <v>44620</v>
      </c>
    </row>
    <row r="842" spans="1:11">
      <c r="A842">
        <v>841</v>
      </c>
      <c r="B842" t="s">
        <v>5351</v>
      </c>
      <c r="C842" t="s">
        <v>5352</v>
      </c>
      <c r="D842" t="s">
        <v>3695</v>
      </c>
      <c r="E842" t="s">
        <v>5353</v>
      </c>
      <c r="F842" t="s">
        <v>5354</v>
      </c>
      <c r="G842" t="s">
        <v>2137</v>
      </c>
      <c r="H842" s="6">
        <v>58645</v>
      </c>
      <c r="I842" t="s">
        <v>5355</v>
      </c>
      <c r="J842" t="s">
        <v>5356</v>
      </c>
      <c r="K842" s="1">
        <v>44130</v>
      </c>
    </row>
    <row r="843" spans="1:11">
      <c r="A843">
        <v>842</v>
      </c>
      <c r="B843" t="s">
        <v>5357</v>
      </c>
      <c r="C843" t="s">
        <v>2625</v>
      </c>
      <c r="D843" t="s">
        <v>2521</v>
      </c>
      <c r="E843" t="s">
        <v>5358</v>
      </c>
      <c r="F843" t="s">
        <v>5359</v>
      </c>
      <c r="G843" t="s">
        <v>2496</v>
      </c>
      <c r="H843" s="6">
        <v>187820</v>
      </c>
      <c r="I843" t="s">
        <v>5360</v>
      </c>
      <c r="J843" t="s">
        <v>5361</v>
      </c>
      <c r="K843" s="1">
        <v>43956</v>
      </c>
    </row>
    <row r="844" spans="1:11">
      <c r="A844">
        <v>843</v>
      </c>
      <c r="B844" t="s">
        <v>5362</v>
      </c>
      <c r="C844" t="s">
        <v>759</v>
      </c>
      <c r="D844" t="s">
        <v>1759</v>
      </c>
      <c r="E844" t="s">
        <v>5363</v>
      </c>
      <c r="F844" t="s">
        <v>5364</v>
      </c>
      <c r="G844" t="s">
        <v>3435</v>
      </c>
      <c r="H844" s="6">
        <v>97853</v>
      </c>
      <c r="I844" t="s">
        <v>5365</v>
      </c>
      <c r="J844" t="s">
        <v>5366</v>
      </c>
      <c r="K844" s="1">
        <v>44505</v>
      </c>
    </row>
    <row r="845" spans="1:11">
      <c r="A845">
        <v>844</v>
      </c>
      <c r="B845" t="s">
        <v>5367</v>
      </c>
      <c r="C845" t="s">
        <v>1003</v>
      </c>
      <c r="D845" t="s">
        <v>3827</v>
      </c>
      <c r="E845" t="s">
        <v>5368</v>
      </c>
      <c r="F845" t="s">
        <v>5369</v>
      </c>
      <c r="G845" t="s">
        <v>3095</v>
      </c>
      <c r="H845" s="6">
        <v>288702</v>
      </c>
      <c r="I845" t="s">
        <v>5370</v>
      </c>
      <c r="J845" t="s">
        <v>5371</v>
      </c>
      <c r="K845" s="1">
        <v>44458</v>
      </c>
    </row>
    <row r="846" spans="1:11">
      <c r="A846">
        <v>845</v>
      </c>
      <c r="B846" t="s">
        <v>5372</v>
      </c>
      <c r="C846" t="s">
        <v>1566</v>
      </c>
      <c r="D846" t="s">
        <v>4217</v>
      </c>
      <c r="E846" t="s">
        <v>5373</v>
      </c>
      <c r="F846" t="s">
        <v>5374</v>
      </c>
      <c r="G846" t="s">
        <v>4061</v>
      </c>
      <c r="H846" s="6">
        <v>274377</v>
      </c>
      <c r="I846">
        <v>1052080206</v>
      </c>
      <c r="J846" t="s">
        <v>5375</v>
      </c>
      <c r="K846" s="1">
        <v>44226</v>
      </c>
    </row>
    <row r="847" spans="1:11">
      <c r="A847">
        <v>846</v>
      </c>
      <c r="B847" t="s">
        <v>5376</v>
      </c>
      <c r="C847" t="s">
        <v>788</v>
      </c>
      <c r="D847" t="s">
        <v>4882</v>
      </c>
      <c r="E847" t="s">
        <v>5377</v>
      </c>
      <c r="F847" t="s">
        <v>5378</v>
      </c>
      <c r="G847" t="s">
        <v>1663</v>
      </c>
      <c r="H847" s="6">
        <v>243529</v>
      </c>
      <c r="I847">
        <v>8056180713</v>
      </c>
      <c r="J847" t="s">
        <v>5379</v>
      </c>
      <c r="K847" s="1">
        <v>44125</v>
      </c>
    </row>
    <row r="848" spans="1:11">
      <c r="A848">
        <v>847</v>
      </c>
      <c r="B848" t="s">
        <v>5380</v>
      </c>
      <c r="C848" t="s">
        <v>3858</v>
      </c>
      <c r="D848" t="s">
        <v>5381</v>
      </c>
      <c r="E848" t="s">
        <v>5382</v>
      </c>
      <c r="F848" t="s">
        <v>5383</v>
      </c>
      <c r="G848" t="s">
        <v>2297</v>
      </c>
      <c r="H848" s="6">
        <v>275844</v>
      </c>
      <c r="I848" t="s">
        <v>5384</v>
      </c>
      <c r="J848" t="s">
        <v>5385</v>
      </c>
      <c r="K848" s="1">
        <v>44273</v>
      </c>
    </row>
    <row r="849" spans="1:11">
      <c r="A849">
        <v>848</v>
      </c>
      <c r="B849" t="s">
        <v>5386</v>
      </c>
      <c r="C849" t="s">
        <v>146</v>
      </c>
      <c r="D849" t="s">
        <v>1742</v>
      </c>
      <c r="E849" t="s">
        <v>5387</v>
      </c>
      <c r="F849" t="s">
        <v>5388</v>
      </c>
      <c r="G849" t="s">
        <v>410</v>
      </c>
      <c r="H849" s="6">
        <v>283223</v>
      </c>
      <c r="I849">
        <f>1-592-927-2270</f>
        <v>-3788</v>
      </c>
      <c r="J849" t="s">
        <v>5389</v>
      </c>
      <c r="K849" s="1">
        <v>44085</v>
      </c>
    </row>
    <row r="850" spans="1:11">
      <c r="A850">
        <v>849</v>
      </c>
      <c r="B850" t="s">
        <v>5390</v>
      </c>
      <c r="C850" t="s">
        <v>3545</v>
      </c>
      <c r="D850" t="s">
        <v>1010</v>
      </c>
      <c r="E850" t="s">
        <v>5391</v>
      </c>
      <c r="F850" t="s">
        <v>5392</v>
      </c>
      <c r="G850" t="s">
        <v>1265</v>
      </c>
      <c r="H850" s="6">
        <v>109270</v>
      </c>
      <c r="I850" t="s">
        <v>5393</v>
      </c>
      <c r="J850" t="s">
        <v>5394</v>
      </c>
      <c r="K850" s="1">
        <v>44376</v>
      </c>
    </row>
    <row r="851" spans="1:11">
      <c r="A851">
        <v>850</v>
      </c>
      <c r="B851" t="s">
        <v>5395</v>
      </c>
      <c r="C851" t="s">
        <v>310</v>
      </c>
      <c r="D851" t="s">
        <v>5396</v>
      </c>
      <c r="E851" t="s">
        <v>5397</v>
      </c>
      <c r="F851" t="s">
        <v>5398</v>
      </c>
      <c r="G851" t="s">
        <v>1481</v>
      </c>
      <c r="H851" s="6">
        <v>245836</v>
      </c>
      <c r="I851" t="s">
        <v>5399</v>
      </c>
      <c r="J851" t="s">
        <v>5400</v>
      </c>
      <c r="K851" s="1">
        <v>44359</v>
      </c>
    </row>
    <row r="852" spans="1:11">
      <c r="A852">
        <v>851</v>
      </c>
      <c r="B852" t="s">
        <v>5401</v>
      </c>
      <c r="C852" t="s">
        <v>5317</v>
      </c>
      <c r="D852" t="s">
        <v>2700</v>
      </c>
      <c r="E852" t="s">
        <v>5402</v>
      </c>
      <c r="F852" t="s">
        <v>5403</v>
      </c>
      <c r="G852" t="s">
        <v>486</v>
      </c>
      <c r="H852" s="6">
        <v>176263</v>
      </c>
      <c r="I852" t="s">
        <v>5404</v>
      </c>
      <c r="J852" t="s">
        <v>5405</v>
      </c>
      <c r="K852" s="1">
        <v>44267</v>
      </c>
    </row>
    <row r="853" spans="1:11">
      <c r="A853">
        <v>852</v>
      </c>
      <c r="B853" t="s">
        <v>5406</v>
      </c>
      <c r="C853" t="s">
        <v>1928</v>
      </c>
      <c r="D853" t="s">
        <v>5407</v>
      </c>
      <c r="E853" t="s">
        <v>5408</v>
      </c>
      <c r="F853" t="s">
        <v>5409</v>
      </c>
      <c r="G853" t="s">
        <v>5077</v>
      </c>
      <c r="H853" s="6">
        <v>136931</v>
      </c>
      <c r="I853" t="s">
        <v>5410</v>
      </c>
      <c r="J853" t="s">
        <v>5411</v>
      </c>
      <c r="K853" s="1">
        <v>44045</v>
      </c>
    </row>
    <row r="854" spans="1:11">
      <c r="A854">
        <v>853</v>
      </c>
      <c r="B854" t="s">
        <v>5412</v>
      </c>
      <c r="C854" t="s">
        <v>414</v>
      </c>
      <c r="D854" t="s">
        <v>407</v>
      </c>
      <c r="E854" t="s">
        <v>5413</v>
      </c>
      <c r="F854" t="s">
        <v>5414</v>
      </c>
      <c r="G854" t="s">
        <v>3474</v>
      </c>
      <c r="H854" s="6">
        <v>219211</v>
      </c>
      <c r="I854" t="s">
        <v>5415</v>
      </c>
      <c r="J854" t="s">
        <v>5416</v>
      </c>
      <c r="K854" s="1">
        <v>44011</v>
      </c>
    </row>
    <row r="855" spans="1:11">
      <c r="A855">
        <v>854</v>
      </c>
      <c r="B855" t="s">
        <v>5417</v>
      </c>
      <c r="C855" t="s">
        <v>310</v>
      </c>
      <c r="D855" t="s">
        <v>3675</v>
      </c>
      <c r="E855" t="s">
        <v>5418</v>
      </c>
      <c r="F855" t="s">
        <v>5419</v>
      </c>
      <c r="G855" t="s">
        <v>205</v>
      </c>
      <c r="H855" s="6">
        <v>229346</v>
      </c>
      <c r="I855" t="s">
        <v>5420</v>
      </c>
      <c r="J855" t="s">
        <v>5421</v>
      </c>
      <c r="K855" s="1">
        <v>44165</v>
      </c>
    </row>
    <row r="856" spans="1:11">
      <c r="A856">
        <v>855</v>
      </c>
      <c r="B856" t="s">
        <v>5422</v>
      </c>
      <c r="C856" t="s">
        <v>2895</v>
      </c>
      <c r="D856" t="s">
        <v>2956</v>
      </c>
      <c r="E856" t="s">
        <v>5423</v>
      </c>
      <c r="F856" t="s">
        <v>5424</v>
      </c>
      <c r="G856" t="s">
        <v>229</v>
      </c>
      <c r="H856" s="6">
        <v>70869</v>
      </c>
      <c r="I856" t="s">
        <v>5425</v>
      </c>
      <c r="J856" t="s">
        <v>5426</v>
      </c>
      <c r="K856" s="1">
        <v>44296</v>
      </c>
    </row>
    <row r="857" spans="1:11">
      <c r="A857">
        <v>856</v>
      </c>
      <c r="B857" t="s">
        <v>5427</v>
      </c>
      <c r="C857" t="s">
        <v>1986</v>
      </c>
      <c r="D857" t="s">
        <v>5428</v>
      </c>
      <c r="E857" t="s">
        <v>5429</v>
      </c>
      <c r="F857" t="s">
        <v>5430</v>
      </c>
      <c r="G857" t="s">
        <v>3566</v>
      </c>
      <c r="H857" s="6">
        <v>71065</v>
      </c>
      <c r="I857" t="s">
        <v>5431</v>
      </c>
      <c r="J857" t="s">
        <v>5432</v>
      </c>
      <c r="K857" s="1">
        <v>44193</v>
      </c>
    </row>
    <row r="858" spans="1:11">
      <c r="A858">
        <v>857</v>
      </c>
      <c r="B858" t="s">
        <v>5433</v>
      </c>
      <c r="C858" t="s">
        <v>2475</v>
      </c>
      <c r="D858" t="s">
        <v>4105</v>
      </c>
      <c r="E858" t="s">
        <v>5434</v>
      </c>
      <c r="F858" t="s">
        <v>5435</v>
      </c>
      <c r="G858" t="s">
        <v>509</v>
      </c>
      <c r="H858" s="6">
        <v>91267</v>
      </c>
      <c r="I858" t="s">
        <v>5436</v>
      </c>
      <c r="J858" t="s">
        <v>5437</v>
      </c>
      <c r="K858" s="1">
        <v>44558</v>
      </c>
    </row>
    <row r="859" spans="1:11">
      <c r="A859">
        <v>858</v>
      </c>
      <c r="B859" t="s">
        <v>5438</v>
      </c>
      <c r="C859" t="s">
        <v>1967</v>
      </c>
      <c r="D859" t="s">
        <v>3493</v>
      </c>
      <c r="E859" t="s">
        <v>5439</v>
      </c>
      <c r="F859" t="s">
        <v>5440</v>
      </c>
      <c r="G859" t="s">
        <v>3058</v>
      </c>
      <c r="H859" s="6">
        <v>195938</v>
      </c>
      <c r="I859" t="s">
        <v>5441</v>
      </c>
      <c r="J859" t="s">
        <v>5442</v>
      </c>
      <c r="K859" s="1">
        <v>44363</v>
      </c>
    </row>
    <row r="860" spans="1:11">
      <c r="A860">
        <v>859</v>
      </c>
      <c r="B860" t="s">
        <v>5443</v>
      </c>
      <c r="C860" t="s">
        <v>5444</v>
      </c>
      <c r="D860" t="s">
        <v>5445</v>
      </c>
      <c r="E860" t="s">
        <v>5446</v>
      </c>
      <c r="F860" t="s">
        <v>5447</v>
      </c>
      <c r="G860" t="s">
        <v>2008</v>
      </c>
      <c r="H860" s="6">
        <v>288431</v>
      </c>
      <c r="I860" t="s">
        <v>5448</v>
      </c>
      <c r="J860" t="s">
        <v>5449</v>
      </c>
      <c r="K860" s="1">
        <v>44178</v>
      </c>
    </row>
    <row r="861" spans="1:11">
      <c r="A861">
        <v>860</v>
      </c>
      <c r="B861" t="s">
        <v>5450</v>
      </c>
      <c r="C861" t="s">
        <v>194</v>
      </c>
      <c r="D861" t="s">
        <v>1921</v>
      </c>
      <c r="E861" t="s">
        <v>5451</v>
      </c>
      <c r="F861" t="s">
        <v>5452</v>
      </c>
      <c r="G861" t="s">
        <v>3058</v>
      </c>
      <c r="H861" s="6">
        <v>161900</v>
      </c>
      <c r="I861" t="s">
        <v>5453</v>
      </c>
      <c r="J861" t="s">
        <v>5454</v>
      </c>
      <c r="K861" s="1">
        <v>44216</v>
      </c>
    </row>
    <row r="862" spans="1:11">
      <c r="A862">
        <v>861</v>
      </c>
      <c r="B862" t="s">
        <v>5455</v>
      </c>
      <c r="C862" t="s">
        <v>5456</v>
      </c>
      <c r="D862" t="s">
        <v>2990</v>
      </c>
      <c r="E862" t="s">
        <v>5457</v>
      </c>
      <c r="F862" t="s">
        <v>5458</v>
      </c>
      <c r="G862" t="s">
        <v>1396</v>
      </c>
      <c r="H862" s="6">
        <v>134227</v>
      </c>
      <c r="I862">
        <v>2813885005</v>
      </c>
      <c r="J862" t="s">
        <v>5459</v>
      </c>
      <c r="K862" s="1">
        <v>44702</v>
      </c>
    </row>
    <row r="863" spans="1:11">
      <c r="A863">
        <v>862</v>
      </c>
      <c r="B863" t="s">
        <v>5460</v>
      </c>
      <c r="C863" t="s">
        <v>5461</v>
      </c>
      <c r="D863" t="s">
        <v>1193</v>
      </c>
      <c r="E863" t="s">
        <v>5462</v>
      </c>
      <c r="F863" t="s">
        <v>5463</v>
      </c>
      <c r="G863" t="s">
        <v>711</v>
      </c>
      <c r="H863" s="6">
        <v>41912</v>
      </c>
      <c r="I863" t="s">
        <v>5464</v>
      </c>
      <c r="J863" t="s">
        <v>5465</v>
      </c>
      <c r="K863" s="1">
        <v>44473</v>
      </c>
    </row>
    <row r="864" spans="1:11">
      <c r="A864">
        <v>863</v>
      </c>
      <c r="B864" t="s">
        <v>5466</v>
      </c>
      <c r="C864" t="s">
        <v>5467</v>
      </c>
      <c r="D864" t="s">
        <v>3628</v>
      </c>
      <c r="E864" t="s">
        <v>5468</v>
      </c>
      <c r="F864" t="s">
        <v>5469</v>
      </c>
      <c r="G864" t="s">
        <v>3449</v>
      </c>
      <c r="H864" s="6">
        <v>194228</v>
      </c>
      <c r="I864" t="s">
        <v>5470</v>
      </c>
      <c r="J864" t="s">
        <v>5471</v>
      </c>
      <c r="K864" s="1">
        <v>44494</v>
      </c>
    </row>
    <row r="865" spans="1:11">
      <c r="A865">
        <v>864</v>
      </c>
      <c r="B865" t="s">
        <v>5472</v>
      </c>
      <c r="C865" t="s">
        <v>5115</v>
      </c>
      <c r="D865" t="s">
        <v>499</v>
      </c>
      <c r="E865" t="s">
        <v>5473</v>
      </c>
      <c r="F865" t="s">
        <v>5474</v>
      </c>
      <c r="G865" t="s">
        <v>5475</v>
      </c>
      <c r="H865" s="6">
        <v>134336</v>
      </c>
      <c r="I865" t="s">
        <v>5476</v>
      </c>
      <c r="J865" t="s">
        <v>5477</v>
      </c>
      <c r="K865" s="1">
        <v>44116</v>
      </c>
    </row>
    <row r="866" spans="1:11">
      <c r="A866">
        <v>865</v>
      </c>
      <c r="B866" t="s">
        <v>5478</v>
      </c>
      <c r="C866" t="s">
        <v>302</v>
      </c>
      <c r="D866" t="s">
        <v>820</v>
      </c>
      <c r="E866" t="s">
        <v>5479</v>
      </c>
      <c r="F866" t="s">
        <v>5480</v>
      </c>
      <c r="G866" t="s">
        <v>1110</v>
      </c>
      <c r="H866" s="6">
        <v>272376</v>
      </c>
      <c r="I866" t="s">
        <v>5481</v>
      </c>
      <c r="J866" t="s">
        <v>5482</v>
      </c>
      <c r="K866" s="1">
        <v>44692</v>
      </c>
    </row>
    <row r="867" spans="1:11">
      <c r="A867">
        <v>866</v>
      </c>
      <c r="B867" t="s">
        <v>5483</v>
      </c>
      <c r="C867" t="s">
        <v>3439</v>
      </c>
      <c r="D867" t="s">
        <v>1723</v>
      </c>
      <c r="E867" t="s">
        <v>5484</v>
      </c>
      <c r="F867" t="s">
        <v>5485</v>
      </c>
      <c r="G867" t="s">
        <v>190</v>
      </c>
      <c r="H867" s="6">
        <v>129500</v>
      </c>
      <c r="I867" t="s">
        <v>5486</v>
      </c>
      <c r="J867" t="s">
        <v>5487</v>
      </c>
      <c r="K867" s="1">
        <v>43886</v>
      </c>
    </row>
    <row r="868" spans="1:11">
      <c r="A868">
        <v>867</v>
      </c>
      <c r="B868" t="s">
        <v>5488</v>
      </c>
      <c r="C868" t="s">
        <v>1356</v>
      </c>
      <c r="D868" t="s">
        <v>685</v>
      </c>
      <c r="E868" t="s">
        <v>5489</v>
      </c>
      <c r="F868" t="s">
        <v>5490</v>
      </c>
      <c r="G868" t="s">
        <v>839</v>
      </c>
      <c r="H868" s="6">
        <v>266868</v>
      </c>
      <c r="I868" t="s">
        <v>5491</v>
      </c>
      <c r="J868" t="s">
        <v>5492</v>
      </c>
      <c r="K868" s="1">
        <v>44400</v>
      </c>
    </row>
    <row r="869" spans="1:11">
      <c r="A869">
        <v>868</v>
      </c>
      <c r="B869" t="s">
        <v>5493</v>
      </c>
      <c r="C869" t="s">
        <v>5494</v>
      </c>
      <c r="D869" t="s">
        <v>2801</v>
      </c>
      <c r="E869" t="s">
        <v>5495</v>
      </c>
      <c r="F869" t="s">
        <v>5496</v>
      </c>
      <c r="G869" t="s">
        <v>763</v>
      </c>
      <c r="H869" s="6">
        <v>217973</v>
      </c>
      <c r="I869" t="s">
        <v>5497</v>
      </c>
      <c r="J869" t="s">
        <v>5498</v>
      </c>
      <c r="K869" s="1">
        <v>44690</v>
      </c>
    </row>
    <row r="870" spans="1:11">
      <c r="A870">
        <v>869</v>
      </c>
      <c r="B870" t="s">
        <v>5499</v>
      </c>
      <c r="C870" t="s">
        <v>5500</v>
      </c>
      <c r="D870" t="s">
        <v>1686</v>
      </c>
      <c r="E870" t="s">
        <v>5501</v>
      </c>
      <c r="F870" t="s">
        <v>5502</v>
      </c>
      <c r="G870" t="s">
        <v>89</v>
      </c>
      <c r="H870" s="6">
        <v>60675</v>
      </c>
      <c r="I870" t="s">
        <v>5503</v>
      </c>
      <c r="J870" t="s">
        <v>5504</v>
      </c>
      <c r="K870" s="1">
        <v>44524</v>
      </c>
    </row>
    <row r="871" spans="1:11">
      <c r="A871">
        <v>870</v>
      </c>
      <c r="B871" t="s">
        <v>5505</v>
      </c>
      <c r="C871" t="s">
        <v>1693</v>
      </c>
      <c r="D871" t="s">
        <v>5506</v>
      </c>
      <c r="E871" t="s">
        <v>5507</v>
      </c>
      <c r="F871" t="s">
        <v>5508</v>
      </c>
      <c r="G871" t="s">
        <v>1243</v>
      </c>
      <c r="H871" s="6">
        <v>242350</v>
      </c>
      <c r="I871" t="s">
        <v>5509</v>
      </c>
      <c r="J871" t="s">
        <v>5510</v>
      </c>
      <c r="K871" s="1">
        <v>44467</v>
      </c>
    </row>
    <row r="872" spans="1:11">
      <c r="A872">
        <v>871</v>
      </c>
      <c r="B872" t="s">
        <v>5511</v>
      </c>
      <c r="C872" t="s">
        <v>3113</v>
      </c>
      <c r="D872" t="s">
        <v>3617</v>
      </c>
      <c r="E872" t="s">
        <v>5512</v>
      </c>
      <c r="F872" t="s">
        <v>5513</v>
      </c>
      <c r="G872" t="s">
        <v>1569</v>
      </c>
      <c r="H872" s="6">
        <v>118889</v>
      </c>
      <c r="I872" t="s">
        <v>5514</v>
      </c>
      <c r="J872" t="s">
        <v>5515</v>
      </c>
      <c r="K872" s="1">
        <v>43917</v>
      </c>
    </row>
    <row r="873" spans="1:11">
      <c r="A873">
        <v>872</v>
      </c>
      <c r="B873" t="s">
        <v>5516</v>
      </c>
      <c r="C873" t="s">
        <v>778</v>
      </c>
      <c r="D873" t="s">
        <v>5517</v>
      </c>
      <c r="E873" t="s">
        <v>5518</v>
      </c>
      <c r="F873" t="s">
        <v>5519</v>
      </c>
      <c r="G873" t="s">
        <v>1569</v>
      </c>
      <c r="H873" s="6">
        <v>107240</v>
      </c>
      <c r="I873" t="s">
        <v>5520</v>
      </c>
      <c r="J873" t="s">
        <v>5521</v>
      </c>
      <c r="K873" s="1">
        <v>44458</v>
      </c>
    </row>
    <row r="874" spans="1:11">
      <c r="A874">
        <v>873</v>
      </c>
      <c r="B874" t="s">
        <v>5522</v>
      </c>
      <c r="C874" t="s">
        <v>902</v>
      </c>
      <c r="D874" t="s">
        <v>3758</v>
      </c>
      <c r="E874" t="s">
        <v>5523</v>
      </c>
      <c r="F874" t="s">
        <v>5524</v>
      </c>
      <c r="G874" t="s">
        <v>1663</v>
      </c>
      <c r="H874" s="6">
        <v>89297</v>
      </c>
      <c r="I874">
        <f>1-311-382-3733</f>
        <v>-4425</v>
      </c>
      <c r="J874" t="s">
        <v>5525</v>
      </c>
      <c r="K874" s="1">
        <v>43939</v>
      </c>
    </row>
    <row r="875" spans="1:11">
      <c r="A875">
        <v>874</v>
      </c>
      <c r="B875" t="s">
        <v>5526</v>
      </c>
      <c r="C875" t="s">
        <v>398</v>
      </c>
      <c r="D875" t="s">
        <v>3611</v>
      </c>
      <c r="E875" t="s">
        <v>5527</v>
      </c>
      <c r="F875" t="s">
        <v>5528</v>
      </c>
      <c r="G875" t="s">
        <v>1445</v>
      </c>
      <c r="H875" s="6">
        <v>222215</v>
      </c>
      <c r="I875" t="s">
        <v>5529</v>
      </c>
      <c r="J875" t="s">
        <v>5530</v>
      </c>
      <c r="K875" s="1">
        <v>44398</v>
      </c>
    </row>
    <row r="876" spans="1:11">
      <c r="A876">
        <v>875</v>
      </c>
      <c r="B876" t="s">
        <v>5531</v>
      </c>
      <c r="C876" t="s">
        <v>2731</v>
      </c>
      <c r="D876" t="s">
        <v>5532</v>
      </c>
      <c r="E876" t="s">
        <v>5533</v>
      </c>
      <c r="F876" t="s">
        <v>5534</v>
      </c>
      <c r="G876" t="s">
        <v>33</v>
      </c>
      <c r="H876" s="6">
        <v>90098</v>
      </c>
      <c r="I876" t="s">
        <v>5535</v>
      </c>
      <c r="J876" t="s">
        <v>5536</v>
      </c>
      <c r="K876" s="1">
        <v>43953</v>
      </c>
    </row>
    <row r="877" spans="1:11">
      <c r="A877">
        <v>876</v>
      </c>
      <c r="B877" t="s">
        <v>5537</v>
      </c>
      <c r="C877" t="s">
        <v>2625</v>
      </c>
      <c r="D877" t="s">
        <v>5538</v>
      </c>
      <c r="E877" t="s">
        <v>5539</v>
      </c>
      <c r="F877" t="s">
        <v>5540</v>
      </c>
      <c r="G877" t="s">
        <v>2158</v>
      </c>
      <c r="H877" s="6">
        <v>272199</v>
      </c>
      <c r="I877" t="s">
        <v>5541</v>
      </c>
      <c r="J877" t="s">
        <v>5542</v>
      </c>
      <c r="K877" s="1">
        <v>44625</v>
      </c>
    </row>
    <row r="878" spans="1:11">
      <c r="A878">
        <v>877</v>
      </c>
      <c r="B878" t="s">
        <v>5543</v>
      </c>
      <c r="C878" t="s">
        <v>3248</v>
      </c>
      <c r="D878" t="s">
        <v>5544</v>
      </c>
      <c r="E878" t="s">
        <v>5545</v>
      </c>
      <c r="F878" t="s">
        <v>5546</v>
      </c>
      <c r="G878" t="s">
        <v>553</v>
      </c>
      <c r="H878" s="6">
        <v>136871</v>
      </c>
      <c r="I878" t="s">
        <v>5547</v>
      </c>
      <c r="J878" t="s">
        <v>5548</v>
      </c>
      <c r="K878" s="1">
        <v>44214</v>
      </c>
    </row>
    <row r="879" spans="1:11">
      <c r="A879">
        <v>878</v>
      </c>
      <c r="B879" t="s">
        <v>5549</v>
      </c>
      <c r="C879" t="s">
        <v>5550</v>
      </c>
      <c r="D879" t="s">
        <v>171</v>
      </c>
      <c r="E879" t="s">
        <v>4365</v>
      </c>
      <c r="F879" t="s">
        <v>5551</v>
      </c>
      <c r="G879" t="s">
        <v>847</v>
      </c>
      <c r="H879" s="6">
        <v>141883</v>
      </c>
      <c r="I879" t="s">
        <v>5552</v>
      </c>
      <c r="J879" t="s">
        <v>5553</v>
      </c>
      <c r="K879" s="1">
        <v>44426</v>
      </c>
    </row>
    <row r="880" spans="1:11">
      <c r="A880">
        <v>879</v>
      </c>
      <c r="B880" t="s">
        <v>5554</v>
      </c>
      <c r="C880" t="s">
        <v>5555</v>
      </c>
      <c r="D880" t="s">
        <v>5556</v>
      </c>
      <c r="E880" t="s">
        <v>5557</v>
      </c>
      <c r="F880" t="s">
        <v>5558</v>
      </c>
      <c r="G880" t="s">
        <v>1674</v>
      </c>
      <c r="H880" s="6">
        <v>192909</v>
      </c>
      <c r="I880" t="s">
        <v>5559</v>
      </c>
      <c r="J880" t="s">
        <v>5560</v>
      </c>
      <c r="K880" s="1">
        <v>44330</v>
      </c>
    </row>
    <row r="881" spans="1:11">
      <c r="A881">
        <v>880</v>
      </c>
      <c r="B881" t="s">
        <v>5561</v>
      </c>
      <c r="C881" t="s">
        <v>5562</v>
      </c>
      <c r="D881" t="s">
        <v>573</v>
      </c>
      <c r="E881" t="s">
        <v>5563</v>
      </c>
      <c r="F881" t="s">
        <v>5564</v>
      </c>
      <c r="G881" t="s">
        <v>51</v>
      </c>
      <c r="H881" s="6">
        <v>118344</v>
      </c>
      <c r="I881" t="s">
        <v>5565</v>
      </c>
      <c r="J881" t="s">
        <v>5566</v>
      </c>
      <c r="K881" s="1">
        <v>44190</v>
      </c>
    </row>
    <row r="882" spans="1:11">
      <c r="A882">
        <v>881</v>
      </c>
      <c r="B882" t="s">
        <v>5567</v>
      </c>
      <c r="C882" t="s">
        <v>3337</v>
      </c>
      <c r="D882" t="s">
        <v>609</v>
      </c>
      <c r="E882" t="s">
        <v>5568</v>
      </c>
      <c r="F882" t="s">
        <v>5569</v>
      </c>
      <c r="G882" t="s">
        <v>5570</v>
      </c>
      <c r="H882" s="6">
        <v>176080</v>
      </c>
      <c r="I882" t="s">
        <v>5571</v>
      </c>
      <c r="J882" t="s">
        <v>5572</v>
      </c>
      <c r="K882" s="1">
        <v>43847</v>
      </c>
    </row>
    <row r="883" spans="1:11">
      <c r="A883">
        <v>882</v>
      </c>
      <c r="B883" t="s">
        <v>5573</v>
      </c>
      <c r="C883" t="s">
        <v>5574</v>
      </c>
      <c r="D883" t="s">
        <v>2277</v>
      </c>
      <c r="E883" t="s">
        <v>5575</v>
      </c>
      <c r="F883" t="s">
        <v>5576</v>
      </c>
      <c r="G883" t="s">
        <v>5577</v>
      </c>
      <c r="H883" s="6">
        <v>85381</v>
      </c>
      <c r="I883" t="s">
        <v>5578</v>
      </c>
      <c r="J883" t="s">
        <v>5579</v>
      </c>
      <c r="K883" s="1">
        <v>43982</v>
      </c>
    </row>
    <row r="884" spans="1:11">
      <c r="A884">
        <v>883</v>
      </c>
      <c r="B884" t="s">
        <v>5580</v>
      </c>
      <c r="C884" t="s">
        <v>535</v>
      </c>
      <c r="D884" t="s">
        <v>195</v>
      </c>
      <c r="E884" t="s">
        <v>5581</v>
      </c>
      <c r="F884" t="s">
        <v>5582</v>
      </c>
      <c r="G884" t="s">
        <v>1619</v>
      </c>
      <c r="H884" s="6">
        <v>113914</v>
      </c>
      <c r="I884" t="s">
        <v>5583</v>
      </c>
      <c r="J884" t="s">
        <v>5584</v>
      </c>
      <c r="K884" s="1">
        <v>44389</v>
      </c>
    </row>
    <row r="885" spans="1:11">
      <c r="A885">
        <v>884</v>
      </c>
      <c r="B885" t="s">
        <v>5585</v>
      </c>
      <c r="C885" t="s">
        <v>3784</v>
      </c>
      <c r="D885" t="s">
        <v>5586</v>
      </c>
      <c r="E885" t="s">
        <v>5587</v>
      </c>
      <c r="F885" t="s">
        <v>5588</v>
      </c>
      <c r="G885" t="s">
        <v>1769</v>
      </c>
      <c r="H885" s="6">
        <v>135305</v>
      </c>
      <c r="I885" t="s">
        <v>5589</v>
      </c>
      <c r="J885" t="s">
        <v>5590</v>
      </c>
      <c r="K885" s="1">
        <v>44308</v>
      </c>
    </row>
    <row r="886" spans="1:11">
      <c r="A886">
        <v>885</v>
      </c>
      <c r="B886" t="s">
        <v>5591</v>
      </c>
      <c r="C886" t="s">
        <v>4619</v>
      </c>
      <c r="D886" t="s">
        <v>3350</v>
      </c>
      <c r="E886" t="s">
        <v>5592</v>
      </c>
      <c r="F886" t="s">
        <v>5593</v>
      </c>
      <c r="G886" t="s">
        <v>1944</v>
      </c>
      <c r="H886" s="6">
        <v>224809</v>
      </c>
      <c r="I886" t="s">
        <v>5594</v>
      </c>
      <c r="J886" t="s">
        <v>5595</v>
      </c>
      <c r="K886" s="1">
        <v>44533</v>
      </c>
    </row>
    <row r="887" spans="1:11">
      <c r="A887">
        <v>886</v>
      </c>
      <c r="B887" t="s">
        <v>5596</v>
      </c>
      <c r="C887" t="s">
        <v>325</v>
      </c>
      <c r="D887" t="s">
        <v>580</v>
      </c>
      <c r="E887" t="s">
        <v>5597</v>
      </c>
      <c r="F887" t="s">
        <v>5598</v>
      </c>
      <c r="G887" t="s">
        <v>906</v>
      </c>
      <c r="H887" s="6">
        <v>285297</v>
      </c>
      <c r="I887" t="s">
        <v>5599</v>
      </c>
      <c r="J887" t="s">
        <v>5600</v>
      </c>
      <c r="K887" s="1">
        <v>43925</v>
      </c>
    </row>
    <row r="888" spans="1:11">
      <c r="A888">
        <v>887</v>
      </c>
      <c r="B888" t="s">
        <v>5601</v>
      </c>
      <c r="C888" t="s">
        <v>5602</v>
      </c>
      <c r="D888" t="s">
        <v>5603</v>
      </c>
      <c r="E888" t="s">
        <v>5604</v>
      </c>
      <c r="F888" t="s">
        <v>5605</v>
      </c>
      <c r="G888" t="s">
        <v>402</v>
      </c>
      <c r="H888" s="6">
        <v>67779</v>
      </c>
      <c r="I888" t="s">
        <v>5606</v>
      </c>
      <c r="J888" t="s">
        <v>5607</v>
      </c>
      <c r="K888" s="1">
        <v>44331</v>
      </c>
    </row>
    <row r="889" spans="1:11">
      <c r="A889">
        <v>888</v>
      </c>
      <c r="B889" t="s">
        <v>5608</v>
      </c>
      <c r="C889" t="s">
        <v>572</v>
      </c>
      <c r="D889" t="s">
        <v>5609</v>
      </c>
      <c r="E889" t="s">
        <v>5610</v>
      </c>
      <c r="F889" t="s">
        <v>5611</v>
      </c>
      <c r="G889" t="s">
        <v>1118</v>
      </c>
      <c r="H889" s="6">
        <v>88126</v>
      </c>
      <c r="I889" t="s">
        <v>5612</v>
      </c>
      <c r="J889" t="s">
        <v>5613</v>
      </c>
      <c r="K889" s="1">
        <v>43900</v>
      </c>
    </row>
    <row r="890" spans="1:11">
      <c r="A890">
        <v>889</v>
      </c>
      <c r="B890" t="s">
        <v>5614</v>
      </c>
      <c r="C890" t="s">
        <v>2642</v>
      </c>
      <c r="D890" t="s">
        <v>3224</v>
      </c>
      <c r="E890" t="s">
        <v>5615</v>
      </c>
      <c r="F890" t="s">
        <v>5616</v>
      </c>
      <c r="G890" t="s">
        <v>642</v>
      </c>
      <c r="H890" s="6">
        <v>131403</v>
      </c>
      <c r="I890" t="s">
        <v>5617</v>
      </c>
      <c r="J890" t="s">
        <v>5618</v>
      </c>
      <c r="K890" s="1">
        <v>44452</v>
      </c>
    </row>
    <row r="891" spans="1:11">
      <c r="A891">
        <v>890</v>
      </c>
      <c r="B891" t="s">
        <v>5619</v>
      </c>
      <c r="C891" t="s">
        <v>542</v>
      </c>
      <c r="D891" t="s">
        <v>1254</v>
      </c>
      <c r="E891" t="s">
        <v>5620</v>
      </c>
      <c r="F891" t="s">
        <v>5621</v>
      </c>
      <c r="G891" t="s">
        <v>3306</v>
      </c>
      <c r="H891" s="6">
        <v>95890</v>
      </c>
      <c r="I891" t="s">
        <v>5622</v>
      </c>
      <c r="J891" t="s">
        <v>5623</v>
      </c>
      <c r="K891" s="1">
        <v>43908</v>
      </c>
    </row>
    <row r="892" spans="1:11">
      <c r="A892">
        <v>891</v>
      </c>
      <c r="B892" t="s">
        <v>5624</v>
      </c>
      <c r="C892" t="s">
        <v>2388</v>
      </c>
      <c r="D892" t="s">
        <v>4595</v>
      </c>
      <c r="E892" t="s">
        <v>5625</v>
      </c>
      <c r="F892" t="s">
        <v>5626</v>
      </c>
      <c r="G892" t="s">
        <v>1795</v>
      </c>
      <c r="H892" s="6">
        <v>105796</v>
      </c>
      <c r="I892" t="s">
        <v>5627</v>
      </c>
      <c r="J892" t="s">
        <v>5628</v>
      </c>
      <c r="K892" s="1">
        <v>44350</v>
      </c>
    </row>
    <row r="893" spans="1:11">
      <c r="A893">
        <v>892</v>
      </c>
      <c r="B893" t="s">
        <v>5629</v>
      </c>
      <c r="C893" t="s">
        <v>2750</v>
      </c>
      <c r="D893" t="s">
        <v>5630</v>
      </c>
      <c r="E893" t="s">
        <v>5631</v>
      </c>
      <c r="F893" t="s">
        <v>5632</v>
      </c>
      <c r="G893" t="s">
        <v>2838</v>
      </c>
      <c r="H893" s="6">
        <v>205711</v>
      </c>
      <c r="I893" t="s">
        <v>5633</v>
      </c>
      <c r="J893" t="s">
        <v>5634</v>
      </c>
      <c r="K893" s="1">
        <v>44473</v>
      </c>
    </row>
    <row r="894" spans="1:11">
      <c r="A894">
        <v>893</v>
      </c>
      <c r="B894" t="s">
        <v>5635</v>
      </c>
      <c r="C894" t="s">
        <v>5636</v>
      </c>
      <c r="D894" t="s">
        <v>923</v>
      </c>
      <c r="E894" t="s">
        <v>5637</v>
      </c>
      <c r="F894" t="s">
        <v>5638</v>
      </c>
      <c r="G894" t="s">
        <v>51</v>
      </c>
      <c r="H894" s="6">
        <v>240326</v>
      </c>
      <c r="I894" t="s">
        <v>5639</v>
      </c>
      <c r="J894" t="s">
        <v>5640</v>
      </c>
      <c r="K894" s="1">
        <v>44087</v>
      </c>
    </row>
    <row r="895" spans="1:11">
      <c r="A895">
        <v>894</v>
      </c>
      <c r="B895" t="s">
        <v>5641</v>
      </c>
      <c r="C895" t="s">
        <v>5642</v>
      </c>
      <c r="D895" t="s">
        <v>2101</v>
      </c>
      <c r="E895" t="s">
        <v>5643</v>
      </c>
      <c r="F895" t="s">
        <v>5644</v>
      </c>
      <c r="G895" t="s">
        <v>666</v>
      </c>
      <c r="H895" s="6">
        <v>145546</v>
      </c>
      <c r="I895" t="s">
        <v>5645</v>
      </c>
      <c r="J895" t="s">
        <v>5646</v>
      </c>
      <c r="K895" s="1">
        <v>44228</v>
      </c>
    </row>
    <row r="896" spans="1:11">
      <c r="A896">
        <v>895</v>
      </c>
      <c r="B896" t="s">
        <v>5647</v>
      </c>
      <c r="C896" t="s">
        <v>542</v>
      </c>
      <c r="D896" t="s">
        <v>2663</v>
      </c>
      <c r="E896" t="s">
        <v>5648</v>
      </c>
      <c r="F896" t="s">
        <v>5649</v>
      </c>
      <c r="G896" t="s">
        <v>2419</v>
      </c>
      <c r="H896" s="6">
        <v>103995</v>
      </c>
      <c r="I896" t="s">
        <v>5650</v>
      </c>
      <c r="J896" t="s">
        <v>5651</v>
      </c>
      <c r="K896" s="1">
        <v>44107</v>
      </c>
    </row>
    <row r="897" spans="1:11">
      <c r="A897">
        <v>896</v>
      </c>
      <c r="B897" t="s">
        <v>5652</v>
      </c>
      <c r="C897" t="s">
        <v>4720</v>
      </c>
      <c r="D897" t="s">
        <v>226</v>
      </c>
      <c r="E897" t="s">
        <v>5653</v>
      </c>
      <c r="F897" t="s">
        <v>5654</v>
      </c>
      <c r="G897" t="s">
        <v>1696</v>
      </c>
      <c r="H897" s="6">
        <v>122954</v>
      </c>
      <c r="I897" t="s">
        <v>5655</v>
      </c>
      <c r="J897" t="s">
        <v>5656</v>
      </c>
      <c r="K897" s="1">
        <v>44246</v>
      </c>
    </row>
    <row r="898" spans="1:11">
      <c r="A898">
        <v>897</v>
      </c>
      <c r="B898" t="s">
        <v>5657</v>
      </c>
      <c r="C898" t="s">
        <v>2249</v>
      </c>
      <c r="D898" t="s">
        <v>5658</v>
      </c>
      <c r="E898" t="s">
        <v>5659</v>
      </c>
      <c r="F898" t="s">
        <v>5660</v>
      </c>
      <c r="G898" t="s">
        <v>290</v>
      </c>
      <c r="H898" s="6">
        <v>186866</v>
      </c>
      <c r="I898" t="s">
        <v>5661</v>
      </c>
      <c r="J898" t="s">
        <v>5662</v>
      </c>
      <c r="K898" s="1">
        <v>44579</v>
      </c>
    </row>
    <row r="899" spans="1:11">
      <c r="A899">
        <v>898</v>
      </c>
      <c r="B899" t="s">
        <v>5663</v>
      </c>
      <c r="C899" t="s">
        <v>4479</v>
      </c>
      <c r="D899" t="s">
        <v>5664</v>
      </c>
      <c r="E899" t="s">
        <v>5665</v>
      </c>
      <c r="F899" t="s">
        <v>5666</v>
      </c>
      <c r="G899" t="s">
        <v>268</v>
      </c>
      <c r="H899" s="6">
        <v>210589</v>
      </c>
      <c r="I899" t="s">
        <v>5667</v>
      </c>
      <c r="J899" t="s">
        <v>5668</v>
      </c>
      <c r="K899" s="1">
        <v>43942</v>
      </c>
    </row>
    <row r="900" spans="1:11">
      <c r="A900">
        <v>899</v>
      </c>
      <c r="B900" t="s">
        <v>5669</v>
      </c>
      <c r="C900" t="s">
        <v>1967</v>
      </c>
      <c r="D900" t="s">
        <v>5538</v>
      </c>
      <c r="E900" t="s">
        <v>5670</v>
      </c>
      <c r="F900" t="s">
        <v>5671</v>
      </c>
      <c r="G900" t="s">
        <v>658</v>
      </c>
      <c r="H900" s="6">
        <v>120238</v>
      </c>
      <c r="I900" t="s">
        <v>5672</v>
      </c>
      <c r="J900" t="s">
        <v>5673</v>
      </c>
      <c r="K900" s="1">
        <v>44036</v>
      </c>
    </row>
    <row r="901" spans="1:11">
      <c r="A901">
        <v>900</v>
      </c>
      <c r="B901" t="s">
        <v>5674</v>
      </c>
      <c r="C901" t="s">
        <v>5675</v>
      </c>
      <c r="D901" t="s">
        <v>20</v>
      </c>
      <c r="E901" t="s">
        <v>5676</v>
      </c>
      <c r="F901" t="s">
        <v>5677</v>
      </c>
      <c r="G901" t="s">
        <v>282</v>
      </c>
      <c r="H901" s="6">
        <v>232284</v>
      </c>
      <c r="I901" t="s">
        <v>5678</v>
      </c>
      <c r="J901" t="s">
        <v>5679</v>
      </c>
      <c r="K901" s="1">
        <v>44639</v>
      </c>
    </row>
    <row r="902" spans="1:11">
      <c r="A902">
        <v>901</v>
      </c>
      <c r="B902" t="s">
        <v>5680</v>
      </c>
      <c r="C902" t="s">
        <v>1392</v>
      </c>
      <c r="D902" t="s">
        <v>929</v>
      </c>
      <c r="E902" t="s">
        <v>5681</v>
      </c>
      <c r="F902" t="s">
        <v>5682</v>
      </c>
      <c r="G902" t="s">
        <v>4805</v>
      </c>
      <c r="H902" s="6">
        <v>138446</v>
      </c>
      <c r="I902" t="s">
        <v>5683</v>
      </c>
      <c r="J902" t="s">
        <v>5684</v>
      </c>
      <c r="K902" s="1">
        <v>44631</v>
      </c>
    </row>
    <row r="903" spans="1:11">
      <c r="A903">
        <v>902</v>
      </c>
      <c r="B903" t="s">
        <v>5685</v>
      </c>
      <c r="C903" t="s">
        <v>5686</v>
      </c>
      <c r="D903" t="s">
        <v>5687</v>
      </c>
      <c r="E903" t="s">
        <v>5688</v>
      </c>
      <c r="F903" t="s">
        <v>5689</v>
      </c>
      <c r="G903" t="s">
        <v>650</v>
      </c>
      <c r="H903" s="6">
        <v>276441</v>
      </c>
      <c r="I903" t="s">
        <v>5690</v>
      </c>
      <c r="J903" t="s">
        <v>5691</v>
      </c>
      <c r="K903" s="1">
        <v>44438</v>
      </c>
    </row>
    <row r="904" spans="1:11">
      <c r="A904">
        <v>903</v>
      </c>
      <c r="B904" t="s">
        <v>5692</v>
      </c>
      <c r="C904" t="s">
        <v>442</v>
      </c>
      <c r="D904" t="s">
        <v>5693</v>
      </c>
      <c r="E904" t="s">
        <v>5694</v>
      </c>
      <c r="F904" t="s">
        <v>5695</v>
      </c>
      <c r="G904" t="s">
        <v>4729</v>
      </c>
      <c r="H904" s="6">
        <v>160271</v>
      </c>
      <c r="I904" t="s">
        <v>5696</v>
      </c>
      <c r="J904" t="s">
        <v>5697</v>
      </c>
      <c r="K904" s="1">
        <v>44477</v>
      </c>
    </row>
    <row r="905" spans="1:11">
      <c r="A905">
        <v>904</v>
      </c>
      <c r="B905" t="s">
        <v>5698</v>
      </c>
      <c r="C905" t="s">
        <v>4875</v>
      </c>
      <c r="D905" t="s">
        <v>5699</v>
      </c>
      <c r="E905" t="s">
        <v>5700</v>
      </c>
      <c r="F905" t="s">
        <v>5701</v>
      </c>
      <c r="G905" t="s">
        <v>1102</v>
      </c>
      <c r="H905" s="6">
        <v>235852</v>
      </c>
      <c r="I905" t="s">
        <v>5702</v>
      </c>
      <c r="J905" t="s">
        <v>5703</v>
      </c>
      <c r="K905" s="1">
        <v>44030</v>
      </c>
    </row>
    <row r="906" spans="1:11">
      <c r="A906">
        <v>905</v>
      </c>
      <c r="B906" t="s">
        <v>5704</v>
      </c>
      <c r="C906" t="s">
        <v>593</v>
      </c>
      <c r="D906" t="s">
        <v>5705</v>
      </c>
      <c r="E906" t="s">
        <v>5706</v>
      </c>
      <c r="F906" t="s">
        <v>5707</v>
      </c>
      <c r="G906" t="s">
        <v>5708</v>
      </c>
      <c r="H906" s="6">
        <v>82946</v>
      </c>
      <c r="I906" t="s">
        <v>5709</v>
      </c>
      <c r="J906" t="s">
        <v>5710</v>
      </c>
      <c r="K906" s="1">
        <v>44233</v>
      </c>
    </row>
    <row r="907" spans="1:11">
      <c r="A907">
        <v>906</v>
      </c>
      <c r="B907" t="s">
        <v>5711</v>
      </c>
      <c r="C907" t="s">
        <v>1363</v>
      </c>
      <c r="D907" t="s">
        <v>5712</v>
      </c>
      <c r="E907" t="s">
        <v>5713</v>
      </c>
      <c r="F907" t="s">
        <v>5714</v>
      </c>
      <c r="G907" t="s">
        <v>60</v>
      </c>
      <c r="H907" s="6">
        <v>113351</v>
      </c>
      <c r="I907" t="s">
        <v>5715</v>
      </c>
      <c r="J907" t="s">
        <v>5716</v>
      </c>
      <c r="K907" s="1">
        <v>44298</v>
      </c>
    </row>
    <row r="908" spans="1:11">
      <c r="A908">
        <v>907</v>
      </c>
      <c r="B908" t="s">
        <v>5717</v>
      </c>
      <c r="C908" t="s">
        <v>2500</v>
      </c>
      <c r="D908" t="s">
        <v>428</v>
      </c>
      <c r="E908" t="s">
        <v>5718</v>
      </c>
      <c r="F908" t="s">
        <v>5719</v>
      </c>
      <c r="G908" t="s">
        <v>1865</v>
      </c>
      <c r="H908" s="6">
        <v>259708</v>
      </c>
      <c r="I908" t="s">
        <v>5720</v>
      </c>
      <c r="J908" t="s">
        <v>5721</v>
      </c>
      <c r="K908" s="1">
        <v>44607</v>
      </c>
    </row>
    <row r="909" spans="1:11">
      <c r="A909">
        <v>908</v>
      </c>
      <c r="B909" t="s">
        <v>5722</v>
      </c>
      <c r="C909" t="s">
        <v>2976</v>
      </c>
      <c r="D909" t="s">
        <v>5723</v>
      </c>
      <c r="E909" t="s">
        <v>5724</v>
      </c>
      <c r="F909" t="s">
        <v>5725</v>
      </c>
      <c r="G909" t="s">
        <v>43</v>
      </c>
      <c r="H909" s="6">
        <v>77878</v>
      </c>
      <c r="I909" t="s">
        <v>5726</v>
      </c>
      <c r="J909" t="s">
        <v>5727</v>
      </c>
      <c r="K909" s="1">
        <v>44269</v>
      </c>
    </row>
    <row r="910" spans="1:11">
      <c r="A910">
        <v>909</v>
      </c>
      <c r="B910" t="s">
        <v>5728</v>
      </c>
      <c r="C910" t="s">
        <v>4831</v>
      </c>
      <c r="D910" t="s">
        <v>3092</v>
      </c>
      <c r="E910" t="s">
        <v>5729</v>
      </c>
      <c r="F910" t="s">
        <v>5730</v>
      </c>
      <c r="G910" t="s">
        <v>3394</v>
      </c>
      <c r="H910" s="6">
        <v>53322</v>
      </c>
      <c r="I910" t="s">
        <v>5731</v>
      </c>
      <c r="J910" t="s">
        <v>5732</v>
      </c>
      <c r="K910" s="1">
        <v>44390</v>
      </c>
    </row>
    <row r="911" spans="1:11">
      <c r="A911">
        <v>910</v>
      </c>
      <c r="B911" t="s">
        <v>5733</v>
      </c>
      <c r="C911" t="s">
        <v>4254</v>
      </c>
      <c r="D911" t="s">
        <v>2950</v>
      </c>
      <c r="E911" t="s">
        <v>5734</v>
      </c>
      <c r="F911" t="s">
        <v>5735</v>
      </c>
      <c r="G911" t="s">
        <v>1769</v>
      </c>
      <c r="H911" s="6">
        <v>48118</v>
      </c>
      <c r="I911" t="s">
        <v>5736</v>
      </c>
      <c r="J911" t="s">
        <v>5737</v>
      </c>
      <c r="K911" s="1">
        <v>44119</v>
      </c>
    </row>
    <row r="912" spans="1:11">
      <c r="A912">
        <v>911</v>
      </c>
      <c r="B912" t="s">
        <v>5738</v>
      </c>
      <c r="C912" t="s">
        <v>1492</v>
      </c>
      <c r="D912" t="s">
        <v>1954</v>
      </c>
      <c r="E912" t="s">
        <v>5739</v>
      </c>
      <c r="F912" t="s">
        <v>5740</v>
      </c>
      <c r="G912" t="s">
        <v>800</v>
      </c>
      <c r="H912" s="6">
        <v>78019</v>
      </c>
      <c r="I912" t="s">
        <v>5741</v>
      </c>
      <c r="J912" t="s">
        <v>5742</v>
      </c>
      <c r="K912" s="1">
        <v>44083</v>
      </c>
    </row>
    <row r="913" spans="1:11">
      <c r="A913">
        <v>912</v>
      </c>
      <c r="B913" t="s">
        <v>5743</v>
      </c>
      <c r="C913" t="s">
        <v>4184</v>
      </c>
      <c r="D913" t="s">
        <v>3012</v>
      </c>
      <c r="E913" t="s">
        <v>5744</v>
      </c>
      <c r="F913" t="s">
        <v>5745</v>
      </c>
      <c r="G913" t="s">
        <v>486</v>
      </c>
      <c r="H913" s="6">
        <v>200675</v>
      </c>
      <c r="I913" t="s">
        <v>5746</v>
      </c>
      <c r="J913" t="s">
        <v>5747</v>
      </c>
      <c r="K913" s="1">
        <v>43849</v>
      </c>
    </row>
    <row r="914" spans="1:11">
      <c r="A914">
        <v>913</v>
      </c>
      <c r="B914" t="s">
        <v>5748</v>
      </c>
      <c r="C914" t="s">
        <v>29</v>
      </c>
      <c r="D914" t="s">
        <v>5749</v>
      </c>
      <c r="E914" t="s">
        <v>5750</v>
      </c>
      <c r="F914" t="s">
        <v>5751</v>
      </c>
      <c r="G914" t="s">
        <v>961</v>
      </c>
      <c r="H914" s="6">
        <v>141835</v>
      </c>
      <c r="I914" t="s">
        <v>5752</v>
      </c>
      <c r="J914" t="s">
        <v>5753</v>
      </c>
      <c r="K914" s="1">
        <v>44670</v>
      </c>
    </row>
    <row r="915" spans="1:11">
      <c r="A915">
        <v>914</v>
      </c>
      <c r="B915" t="s">
        <v>5754</v>
      </c>
      <c r="C915" t="s">
        <v>318</v>
      </c>
      <c r="D915" t="s">
        <v>5755</v>
      </c>
      <c r="E915" t="s">
        <v>5756</v>
      </c>
      <c r="F915" t="s">
        <v>157</v>
      </c>
      <c r="G915" t="s">
        <v>3770</v>
      </c>
      <c r="H915" s="6">
        <v>185005</v>
      </c>
      <c r="I915" t="s">
        <v>5757</v>
      </c>
      <c r="J915" t="s">
        <v>5758</v>
      </c>
      <c r="K915" s="1">
        <v>44435</v>
      </c>
    </row>
    <row r="916" spans="1:11">
      <c r="A916">
        <v>915</v>
      </c>
      <c r="B916" t="s">
        <v>5759</v>
      </c>
      <c r="C916" t="s">
        <v>2813</v>
      </c>
      <c r="D916" t="s">
        <v>5760</v>
      </c>
      <c r="E916" t="s">
        <v>5761</v>
      </c>
      <c r="F916" t="s">
        <v>5762</v>
      </c>
      <c r="G916" t="s">
        <v>3945</v>
      </c>
      <c r="H916" s="6">
        <v>277843</v>
      </c>
      <c r="I916" t="s">
        <v>5763</v>
      </c>
      <c r="J916" t="s">
        <v>5764</v>
      </c>
      <c r="K916" s="1">
        <v>44654</v>
      </c>
    </row>
    <row r="917" spans="1:11">
      <c r="A917">
        <v>916</v>
      </c>
      <c r="B917" t="s">
        <v>5765</v>
      </c>
      <c r="C917" t="s">
        <v>1211</v>
      </c>
      <c r="D917" t="s">
        <v>1877</v>
      </c>
      <c r="E917" t="s">
        <v>5766</v>
      </c>
      <c r="F917" t="s">
        <v>5767</v>
      </c>
      <c r="G917" t="s">
        <v>329</v>
      </c>
      <c r="H917" s="6">
        <v>149126</v>
      </c>
      <c r="I917">
        <v>5037307967</v>
      </c>
      <c r="J917" t="s">
        <v>5768</v>
      </c>
      <c r="K917" s="1">
        <v>44671</v>
      </c>
    </row>
    <row r="918" spans="1:11">
      <c r="A918">
        <v>917</v>
      </c>
      <c r="B918" t="s">
        <v>5769</v>
      </c>
      <c r="C918" t="s">
        <v>2564</v>
      </c>
      <c r="D918" t="s">
        <v>310</v>
      </c>
      <c r="E918" t="s">
        <v>5770</v>
      </c>
      <c r="F918" t="s">
        <v>5771</v>
      </c>
      <c r="G918" t="s">
        <v>371</v>
      </c>
      <c r="H918" s="6">
        <v>59378</v>
      </c>
      <c r="I918" t="s">
        <v>5772</v>
      </c>
      <c r="J918" t="s">
        <v>5773</v>
      </c>
      <c r="K918" s="1">
        <v>44242</v>
      </c>
    </row>
    <row r="919" spans="1:11">
      <c r="A919">
        <v>918</v>
      </c>
      <c r="B919" t="s">
        <v>5774</v>
      </c>
      <c r="C919" t="s">
        <v>2237</v>
      </c>
      <c r="D919" t="s">
        <v>5775</v>
      </c>
      <c r="E919" t="s">
        <v>5776</v>
      </c>
      <c r="F919" t="s">
        <v>5777</v>
      </c>
      <c r="G919" t="s">
        <v>642</v>
      </c>
      <c r="H919" s="6">
        <v>165667</v>
      </c>
      <c r="I919" t="s">
        <v>5778</v>
      </c>
      <c r="J919" t="s">
        <v>5779</v>
      </c>
      <c r="K919" s="1">
        <v>44450</v>
      </c>
    </row>
    <row r="920" spans="1:11">
      <c r="A920">
        <v>919</v>
      </c>
      <c r="B920" t="s">
        <v>5780</v>
      </c>
      <c r="C920" t="s">
        <v>5781</v>
      </c>
      <c r="D920" t="s">
        <v>5782</v>
      </c>
      <c r="E920" t="s">
        <v>5783</v>
      </c>
      <c r="F920" t="s">
        <v>5784</v>
      </c>
      <c r="G920" t="s">
        <v>539</v>
      </c>
      <c r="H920" s="6">
        <v>122572</v>
      </c>
      <c r="I920" t="s">
        <v>5785</v>
      </c>
      <c r="J920" t="s">
        <v>5786</v>
      </c>
      <c r="K920" s="1">
        <v>44691</v>
      </c>
    </row>
    <row r="921" spans="1:11">
      <c r="A921">
        <v>920</v>
      </c>
      <c r="B921" t="s">
        <v>5787</v>
      </c>
      <c r="C921" t="s">
        <v>5788</v>
      </c>
      <c r="D921" t="s">
        <v>5789</v>
      </c>
      <c r="E921" t="s">
        <v>5790</v>
      </c>
      <c r="F921" t="s">
        <v>5791</v>
      </c>
      <c r="G921" t="s">
        <v>71</v>
      </c>
      <c r="H921" s="6">
        <v>243751</v>
      </c>
      <c r="I921" t="s">
        <v>5792</v>
      </c>
      <c r="J921" t="s">
        <v>5793</v>
      </c>
      <c r="K921" s="1">
        <v>44443</v>
      </c>
    </row>
    <row r="922" spans="1:11">
      <c r="A922">
        <v>921</v>
      </c>
      <c r="B922" t="s">
        <v>5794</v>
      </c>
      <c r="C922" t="s">
        <v>1009</v>
      </c>
      <c r="D922" t="s">
        <v>4686</v>
      </c>
      <c r="E922" t="s">
        <v>5795</v>
      </c>
      <c r="F922" t="s">
        <v>5796</v>
      </c>
      <c r="G922" t="s">
        <v>509</v>
      </c>
      <c r="H922" s="6">
        <v>198892</v>
      </c>
      <c r="I922" t="s">
        <v>5797</v>
      </c>
      <c r="J922" t="s">
        <v>5798</v>
      </c>
      <c r="K922" s="1">
        <v>44608</v>
      </c>
    </row>
    <row r="923" spans="1:11">
      <c r="A923">
        <v>922</v>
      </c>
      <c r="B923" t="s">
        <v>5799</v>
      </c>
      <c r="C923" t="s">
        <v>2656</v>
      </c>
      <c r="D923" t="s">
        <v>4241</v>
      </c>
      <c r="E923" t="s">
        <v>5800</v>
      </c>
      <c r="F923" t="s">
        <v>5801</v>
      </c>
      <c r="G923" t="s">
        <v>1445</v>
      </c>
      <c r="H923" s="6">
        <v>272992</v>
      </c>
      <c r="I923" t="s">
        <v>5802</v>
      </c>
      <c r="J923" t="s">
        <v>5803</v>
      </c>
      <c r="K923" s="1">
        <v>44131</v>
      </c>
    </row>
    <row r="924" spans="1:11">
      <c r="A924">
        <v>923</v>
      </c>
      <c r="B924" t="s">
        <v>5804</v>
      </c>
      <c r="C924" t="s">
        <v>5805</v>
      </c>
      <c r="D924" t="s">
        <v>4845</v>
      </c>
      <c r="E924" t="s">
        <v>5806</v>
      </c>
      <c r="F924" t="s">
        <v>5807</v>
      </c>
      <c r="G924" t="s">
        <v>3709</v>
      </c>
      <c r="H924" s="6">
        <v>164429</v>
      </c>
      <c r="I924" t="s">
        <v>5808</v>
      </c>
      <c r="J924" t="s">
        <v>5809</v>
      </c>
      <c r="K924" s="1">
        <v>44693</v>
      </c>
    </row>
    <row r="925" spans="1:11">
      <c r="A925">
        <v>924</v>
      </c>
      <c r="B925" t="s">
        <v>5810</v>
      </c>
      <c r="C925" t="s">
        <v>1967</v>
      </c>
      <c r="D925" t="s">
        <v>4479</v>
      </c>
      <c r="E925" t="s">
        <v>5811</v>
      </c>
      <c r="F925" t="s">
        <v>5812</v>
      </c>
      <c r="G925" t="s">
        <v>2317</v>
      </c>
      <c r="H925" s="6">
        <v>262269</v>
      </c>
      <c r="I925">
        <v>4257729407</v>
      </c>
      <c r="J925" t="s">
        <v>5813</v>
      </c>
      <c r="K925" s="1">
        <v>44198</v>
      </c>
    </row>
    <row r="926" spans="1:11">
      <c r="A926">
        <v>925</v>
      </c>
      <c r="B926" t="s">
        <v>5814</v>
      </c>
      <c r="C926" t="s">
        <v>5815</v>
      </c>
      <c r="D926" t="s">
        <v>1435</v>
      </c>
      <c r="E926" t="s">
        <v>5816</v>
      </c>
      <c r="F926" t="s">
        <v>5817</v>
      </c>
      <c r="G926" t="s">
        <v>1337</v>
      </c>
      <c r="H926" s="6">
        <v>284736</v>
      </c>
      <c r="I926" t="s">
        <v>5818</v>
      </c>
      <c r="J926" t="s">
        <v>5819</v>
      </c>
      <c r="K926" s="1">
        <v>44526</v>
      </c>
    </row>
    <row r="927" spans="1:11">
      <c r="A927">
        <v>926</v>
      </c>
      <c r="B927" t="s">
        <v>5820</v>
      </c>
      <c r="C927" t="s">
        <v>5821</v>
      </c>
      <c r="D927" t="s">
        <v>5822</v>
      </c>
      <c r="E927" t="s">
        <v>5823</v>
      </c>
      <c r="F927" t="s">
        <v>5824</v>
      </c>
      <c r="G927" t="s">
        <v>2392</v>
      </c>
      <c r="H927" s="6">
        <v>208773</v>
      </c>
      <c r="I927" t="s">
        <v>5825</v>
      </c>
      <c r="J927" t="s">
        <v>5826</v>
      </c>
      <c r="K927" s="1">
        <v>44148</v>
      </c>
    </row>
    <row r="928" spans="1:11">
      <c r="A928">
        <v>927</v>
      </c>
      <c r="B928" t="s">
        <v>5827</v>
      </c>
      <c r="C928" t="s">
        <v>1700</v>
      </c>
      <c r="D928" t="s">
        <v>2074</v>
      </c>
      <c r="E928" t="s">
        <v>5828</v>
      </c>
      <c r="F928" t="s">
        <v>5829</v>
      </c>
      <c r="G928" t="s">
        <v>486</v>
      </c>
      <c r="H928" s="6">
        <v>140952</v>
      </c>
      <c r="I928" t="s">
        <v>5830</v>
      </c>
      <c r="J928" t="s">
        <v>5831</v>
      </c>
      <c r="K928" s="1">
        <v>44377</v>
      </c>
    </row>
    <row r="929" spans="1:11">
      <c r="A929">
        <v>928</v>
      </c>
      <c r="B929" t="s">
        <v>5832</v>
      </c>
      <c r="C929" t="s">
        <v>5833</v>
      </c>
      <c r="D929" t="s">
        <v>2514</v>
      </c>
      <c r="E929" t="s">
        <v>5834</v>
      </c>
      <c r="F929" t="s">
        <v>5835</v>
      </c>
      <c r="G929" t="s">
        <v>402</v>
      </c>
      <c r="H929" s="6">
        <v>115780</v>
      </c>
      <c r="I929" t="s">
        <v>5836</v>
      </c>
      <c r="J929" t="s">
        <v>5837</v>
      </c>
      <c r="K929" s="1">
        <v>43923</v>
      </c>
    </row>
    <row r="930" spans="1:11">
      <c r="A930">
        <v>929</v>
      </c>
      <c r="B930" t="s">
        <v>5838</v>
      </c>
      <c r="C930" t="s">
        <v>2970</v>
      </c>
      <c r="D930" t="s">
        <v>5839</v>
      </c>
      <c r="E930" t="s">
        <v>5840</v>
      </c>
      <c r="F930" t="s">
        <v>5841</v>
      </c>
      <c r="G930" t="s">
        <v>1674</v>
      </c>
      <c r="H930" s="6">
        <v>124122</v>
      </c>
      <c r="I930" t="s">
        <v>5842</v>
      </c>
      <c r="J930" t="s">
        <v>5843</v>
      </c>
      <c r="K930" s="1">
        <v>44593</v>
      </c>
    </row>
    <row r="931" spans="1:11">
      <c r="A931">
        <v>930</v>
      </c>
      <c r="B931" t="s">
        <v>5844</v>
      </c>
      <c r="C931" t="s">
        <v>557</v>
      </c>
      <c r="D931" t="s">
        <v>1327</v>
      </c>
      <c r="E931" t="s">
        <v>5845</v>
      </c>
      <c r="F931" t="s">
        <v>5846</v>
      </c>
      <c r="G931" t="s">
        <v>174</v>
      </c>
      <c r="H931" s="6">
        <v>182864</v>
      </c>
      <c r="I931" t="s">
        <v>5847</v>
      </c>
      <c r="J931" t="s">
        <v>5848</v>
      </c>
      <c r="K931" s="1">
        <v>44663</v>
      </c>
    </row>
    <row r="932" spans="1:11">
      <c r="A932">
        <v>931</v>
      </c>
      <c r="B932" t="s">
        <v>5849</v>
      </c>
      <c r="C932" t="s">
        <v>2919</v>
      </c>
      <c r="D932" t="s">
        <v>2700</v>
      </c>
      <c r="E932" t="s">
        <v>5850</v>
      </c>
      <c r="F932" t="s">
        <v>5851</v>
      </c>
      <c r="G932" t="s">
        <v>792</v>
      </c>
      <c r="H932" s="6">
        <v>63232</v>
      </c>
      <c r="I932" t="s">
        <v>5852</v>
      </c>
      <c r="J932" t="s">
        <v>5853</v>
      </c>
      <c r="K932" s="1">
        <v>44473</v>
      </c>
    </row>
    <row r="933" spans="1:11">
      <c r="A933">
        <v>932</v>
      </c>
      <c r="B933" t="s">
        <v>5854</v>
      </c>
      <c r="C933" t="s">
        <v>3024</v>
      </c>
      <c r="D933" t="s">
        <v>944</v>
      </c>
      <c r="E933" t="s">
        <v>5855</v>
      </c>
      <c r="F933" t="s">
        <v>5856</v>
      </c>
      <c r="G933" t="s">
        <v>43</v>
      </c>
      <c r="H933" s="6">
        <v>171709</v>
      </c>
      <c r="I933" t="s">
        <v>5857</v>
      </c>
      <c r="J933" t="s">
        <v>5858</v>
      </c>
      <c r="K933" s="1">
        <v>44265</v>
      </c>
    </row>
    <row r="934" spans="1:11">
      <c r="A934">
        <v>933</v>
      </c>
      <c r="B934" t="s">
        <v>5859</v>
      </c>
      <c r="C934" t="s">
        <v>778</v>
      </c>
      <c r="D934" t="s">
        <v>2763</v>
      </c>
      <c r="E934" t="s">
        <v>5860</v>
      </c>
      <c r="F934" t="s">
        <v>5861</v>
      </c>
      <c r="G934" t="s">
        <v>2008</v>
      </c>
      <c r="H934" s="6">
        <v>207822</v>
      </c>
      <c r="I934" t="s">
        <v>5862</v>
      </c>
      <c r="J934" t="s">
        <v>5863</v>
      </c>
      <c r="K934" s="1">
        <v>44483</v>
      </c>
    </row>
    <row r="935" spans="1:11">
      <c r="A935">
        <v>934</v>
      </c>
      <c r="B935" t="s">
        <v>5864</v>
      </c>
      <c r="C935" t="s">
        <v>700</v>
      </c>
      <c r="D935" t="s">
        <v>631</v>
      </c>
      <c r="E935" t="s">
        <v>5865</v>
      </c>
      <c r="F935" t="s">
        <v>5866</v>
      </c>
      <c r="G935" t="s">
        <v>2158</v>
      </c>
      <c r="H935" s="6">
        <v>54833</v>
      </c>
      <c r="I935" t="s">
        <v>5867</v>
      </c>
      <c r="J935" t="s">
        <v>5868</v>
      </c>
      <c r="K935" s="1">
        <v>43886</v>
      </c>
    </row>
    <row r="936" spans="1:11">
      <c r="A936">
        <v>935</v>
      </c>
      <c r="B936" t="s">
        <v>5869</v>
      </c>
      <c r="C936" t="s">
        <v>1526</v>
      </c>
      <c r="D936" t="s">
        <v>5870</v>
      </c>
      <c r="E936" t="s">
        <v>5871</v>
      </c>
      <c r="F936" t="s">
        <v>5872</v>
      </c>
      <c r="G936" t="s">
        <v>418</v>
      </c>
      <c r="H936" s="6">
        <v>286332</v>
      </c>
      <c r="I936" t="s">
        <v>5873</v>
      </c>
      <c r="J936" t="s">
        <v>5874</v>
      </c>
      <c r="K936" s="1">
        <v>44280</v>
      </c>
    </row>
    <row r="937" spans="1:11">
      <c r="A937">
        <v>936</v>
      </c>
      <c r="B937" t="s">
        <v>5875</v>
      </c>
      <c r="C937" t="s">
        <v>340</v>
      </c>
      <c r="D937" t="s">
        <v>974</v>
      </c>
      <c r="E937" t="s">
        <v>5876</v>
      </c>
      <c r="F937" t="s">
        <v>5877</v>
      </c>
      <c r="G937" t="s">
        <v>3435</v>
      </c>
      <c r="H937" s="6">
        <v>67827</v>
      </c>
      <c r="I937" t="s">
        <v>5878</v>
      </c>
      <c r="J937" t="s">
        <v>5879</v>
      </c>
      <c r="K937" s="1">
        <v>44679</v>
      </c>
    </row>
    <row r="938" spans="1:11">
      <c r="A938">
        <v>937</v>
      </c>
      <c r="B938" t="s">
        <v>5880</v>
      </c>
      <c r="C938" t="s">
        <v>2262</v>
      </c>
      <c r="D938" t="s">
        <v>4438</v>
      </c>
      <c r="E938" t="s">
        <v>5881</v>
      </c>
      <c r="F938" t="s">
        <v>5882</v>
      </c>
      <c r="G938" t="s">
        <v>158</v>
      </c>
      <c r="H938" s="6">
        <v>122241</v>
      </c>
      <c r="I938" t="s">
        <v>5883</v>
      </c>
      <c r="J938" t="s">
        <v>5884</v>
      </c>
      <c r="K938" s="1">
        <v>44468</v>
      </c>
    </row>
    <row r="939" spans="1:11">
      <c r="A939">
        <v>938</v>
      </c>
      <c r="B939" t="s">
        <v>5885</v>
      </c>
      <c r="C939" t="s">
        <v>333</v>
      </c>
      <c r="D939" t="s">
        <v>2950</v>
      </c>
      <c r="E939" t="s">
        <v>5886</v>
      </c>
      <c r="F939" t="s">
        <v>5887</v>
      </c>
      <c r="G939" t="s">
        <v>620</v>
      </c>
      <c r="H939" s="6">
        <v>52819</v>
      </c>
      <c r="I939" t="s">
        <v>5888</v>
      </c>
      <c r="J939" t="s">
        <v>5889</v>
      </c>
      <c r="K939" s="1">
        <v>43890</v>
      </c>
    </row>
    <row r="940" spans="1:11">
      <c r="A940">
        <v>939</v>
      </c>
      <c r="B940" t="s">
        <v>5890</v>
      </c>
      <c r="C940" t="s">
        <v>2388</v>
      </c>
      <c r="D940" t="s">
        <v>930</v>
      </c>
      <c r="E940" t="s">
        <v>5891</v>
      </c>
      <c r="F940" t="s">
        <v>5892</v>
      </c>
      <c r="G940" t="s">
        <v>190</v>
      </c>
      <c r="H940" s="6">
        <v>271111</v>
      </c>
      <c r="I940">
        <v>1036359279</v>
      </c>
      <c r="J940" t="s">
        <v>5893</v>
      </c>
      <c r="K940" s="1">
        <v>43943</v>
      </c>
    </row>
    <row r="941" spans="1:11">
      <c r="A941">
        <v>940</v>
      </c>
      <c r="B941" t="s">
        <v>5894</v>
      </c>
      <c r="C941" t="s">
        <v>5500</v>
      </c>
      <c r="D941" t="s">
        <v>4738</v>
      </c>
      <c r="E941" t="s">
        <v>5895</v>
      </c>
      <c r="F941" t="s">
        <v>5896</v>
      </c>
      <c r="G941" t="s">
        <v>158</v>
      </c>
      <c r="H941" s="6">
        <v>236516</v>
      </c>
      <c r="I941">
        <f>1-456-13-7352</f>
        <v>-7820</v>
      </c>
      <c r="J941" t="s">
        <v>5897</v>
      </c>
      <c r="K941" s="1">
        <v>44505</v>
      </c>
    </row>
    <row r="942" spans="1:11">
      <c r="A942">
        <v>941</v>
      </c>
      <c r="B942" t="s">
        <v>5898</v>
      </c>
      <c r="C942" t="s">
        <v>5899</v>
      </c>
      <c r="D942" t="s">
        <v>1961</v>
      </c>
      <c r="E942" t="s">
        <v>5900</v>
      </c>
      <c r="F942" t="s">
        <v>5901</v>
      </c>
      <c r="G942" t="s">
        <v>1924</v>
      </c>
      <c r="H942" s="6">
        <v>104693</v>
      </c>
      <c r="I942" t="s">
        <v>5902</v>
      </c>
      <c r="J942" t="s">
        <v>5903</v>
      </c>
      <c r="K942" s="1">
        <v>44203</v>
      </c>
    </row>
    <row r="943" spans="1:11">
      <c r="A943">
        <v>942</v>
      </c>
      <c r="B943" t="s">
        <v>5904</v>
      </c>
      <c r="C943" t="s">
        <v>5905</v>
      </c>
      <c r="D943" t="s">
        <v>5906</v>
      </c>
      <c r="E943" t="s">
        <v>5907</v>
      </c>
      <c r="F943" t="s">
        <v>5908</v>
      </c>
      <c r="G943" t="s">
        <v>906</v>
      </c>
      <c r="H943" s="6">
        <v>65263</v>
      </c>
      <c r="I943">
        <v>8130302525</v>
      </c>
      <c r="J943" t="s">
        <v>5909</v>
      </c>
      <c r="K943" s="1">
        <v>44084</v>
      </c>
    </row>
    <row r="944" spans="1:11">
      <c r="A944">
        <v>943</v>
      </c>
      <c r="B944" t="s">
        <v>5910</v>
      </c>
      <c r="C944" t="s">
        <v>450</v>
      </c>
      <c r="D944" t="s">
        <v>4815</v>
      </c>
      <c r="E944" t="s">
        <v>5911</v>
      </c>
      <c r="F944" t="s">
        <v>5912</v>
      </c>
      <c r="G944" t="s">
        <v>3394</v>
      </c>
      <c r="H944" s="6">
        <v>91898</v>
      </c>
      <c r="I944">
        <f>1-798-822-9077</f>
        <v>-10696</v>
      </c>
      <c r="J944" t="s">
        <v>5913</v>
      </c>
      <c r="K944" s="1">
        <v>44278</v>
      </c>
    </row>
    <row r="945" spans="1:11">
      <c r="A945">
        <v>944</v>
      </c>
      <c r="B945" t="s">
        <v>5914</v>
      </c>
      <c r="C945" t="s">
        <v>4530</v>
      </c>
      <c r="D945" t="s">
        <v>5915</v>
      </c>
      <c r="E945" t="s">
        <v>5916</v>
      </c>
      <c r="F945" t="s">
        <v>5917</v>
      </c>
      <c r="G945" t="s">
        <v>1020</v>
      </c>
      <c r="H945" s="6">
        <v>116691</v>
      </c>
      <c r="I945" t="s">
        <v>5918</v>
      </c>
      <c r="J945" t="s">
        <v>5919</v>
      </c>
      <c r="K945" s="1">
        <v>43887</v>
      </c>
    </row>
    <row r="946" spans="1:11">
      <c r="A946">
        <v>945</v>
      </c>
      <c r="B946" t="s">
        <v>5920</v>
      </c>
      <c r="C946" t="s">
        <v>5160</v>
      </c>
      <c r="D946" t="s">
        <v>5921</v>
      </c>
      <c r="E946" t="s">
        <v>5922</v>
      </c>
      <c r="F946" t="s">
        <v>5923</v>
      </c>
      <c r="G946" t="s">
        <v>5570</v>
      </c>
      <c r="H946" s="6">
        <v>180736</v>
      </c>
      <c r="I946" t="s">
        <v>5924</v>
      </c>
      <c r="J946" t="s">
        <v>5925</v>
      </c>
      <c r="K946" s="1">
        <v>44457</v>
      </c>
    </row>
    <row r="947" spans="1:11">
      <c r="A947">
        <v>946</v>
      </c>
      <c r="B947" t="s">
        <v>5926</v>
      </c>
      <c r="C947" t="s">
        <v>2656</v>
      </c>
      <c r="D947" t="s">
        <v>1155</v>
      </c>
      <c r="E947" t="s">
        <v>5927</v>
      </c>
      <c r="F947" t="s">
        <v>5928</v>
      </c>
      <c r="G947" t="s">
        <v>5929</v>
      </c>
      <c r="H947" s="6">
        <v>153971</v>
      </c>
      <c r="I947" t="s">
        <v>5930</v>
      </c>
      <c r="J947" t="s">
        <v>5931</v>
      </c>
      <c r="K947" s="1">
        <v>44625</v>
      </c>
    </row>
    <row r="948" spans="1:11">
      <c r="A948">
        <v>947</v>
      </c>
      <c r="B948" t="s">
        <v>5932</v>
      </c>
      <c r="C948" t="s">
        <v>5933</v>
      </c>
      <c r="D948" t="s">
        <v>5934</v>
      </c>
      <c r="E948" t="s">
        <v>5935</v>
      </c>
      <c r="F948" t="s">
        <v>5936</v>
      </c>
      <c r="G948" t="s">
        <v>2078</v>
      </c>
      <c r="H948" s="6">
        <v>103528</v>
      </c>
      <c r="I948" t="s">
        <v>5937</v>
      </c>
      <c r="J948" t="s">
        <v>5938</v>
      </c>
      <c r="K948" s="1">
        <v>43932</v>
      </c>
    </row>
    <row r="949" spans="1:11">
      <c r="A949">
        <v>948</v>
      </c>
      <c r="B949" t="s">
        <v>5939</v>
      </c>
      <c r="C949" t="s">
        <v>248</v>
      </c>
      <c r="D949" t="s">
        <v>3281</v>
      </c>
      <c r="E949" t="s">
        <v>5940</v>
      </c>
      <c r="F949" t="s">
        <v>5941</v>
      </c>
      <c r="G949" t="s">
        <v>2123</v>
      </c>
      <c r="H949" s="6">
        <v>45817</v>
      </c>
      <c r="I949" t="s">
        <v>5942</v>
      </c>
      <c r="J949" t="s">
        <v>5943</v>
      </c>
      <c r="K949" s="1">
        <v>44515</v>
      </c>
    </row>
    <row r="950" spans="1:11">
      <c r="A950">
        <v>949</v>
      </c>
      <c r="B950" t="s">
        <v>5944</v>
      </c>
      <c r="C950" t="s">
        <v>5945</v>
      </c>
      <c r="D950" t="s">
        <v>5946</v>
      </c>
      <c r="E950" t="s">
        <v>5947</v>
      </c>
      <c r="F950" t="s">
        <v>5948</v>
      </c>
      <c r="G950" t="s">
        <v>486</v>
      </c>
      <c r="H950" s="6">
        <v>97518</v>
      </c>
      <c r="I950">
        <v>7220404929</v>
      </c>
      <c r="J950" t="s">
        <v>5949</v>
      </c>
      <c r="K950" s="1">
        <v>44271</v>
      </c>
    </row>
    <row r="951" spans="1:11">
      <c r="A951">
        <v>950</v>
      </c>
      <c r="B951" t="s">
        <v>5950</v>
      </c>
      <c r="C951" t="s">
        <v>5028</v>
      </c>
      <c r="D951" t="s">
        <v>738</v>
      </c>
      <c r="E951" t="s">
        <v>5951</v>
      </c>
      <c r="F951" t="s">
        <v>5952</v>
      </c>
      <c r="G951" t="s">
        <v>1330</v>
      </c>
      <c r="H951" s="6">
        <v>49116</v>
      </c>
      <c r="I951" t="s">
        <v>5953</v>
      </c>
      <c r="J951" t="s">
        <v>5954</v>
      </c>
      <c r="K951" s="1">
        <v>43883</v>
      </c>
    </row>
    <row r="952" spans="1:11">
      <c r="A952">
        <v>951</v>
      </c>
      <c r="B952" t="s">
        <v>5955</v>
      </c>
      <c r="C952" t="s">
        <v>5956</v>
      </c>
      <c r="D952" t="s">
        <v>5957</v>
      </c>
      <c r="E952" t="s">
        <v>5958</v>
      </c>
      <c r="F952" t="s">
        <v>5959</v>
      </c>
      <c r="G952" t="s">
        <v>2158</v>
      </c>
      <c r="H952" s="6">
        <v>79592</v>
      </c>
      <c r="I952" t="s">
        <v>5960</v>
      </c>
      <c r="J952" t="s">
        <v>5961</v>
      </c>
      <c r="K952" s="1">
        <v>44079</v>
      </c>
    </row>
    <row r="953" spans="1:11">
      <c r="A953">
        <v>952</v>
      </c>
      <c r="B953" t="s">
        <v>5962</v>
      </c>
      <c r="C953" t="s">
        <v>2813</v>
      </c>
      <c r="D953" t="s">
        <v>3325</v>
      </c>
      <c r="E953" t="s">
        <v>5963</v>
      </c>
      <c r="F953" t="s">
        <v>5964</v>
      </c>
      <c r="G953" t="s">
        <v>1726</v>
      </c>
      <c r="H953" s="6">
        <v>110819</v>
      </c>
      <c r="I953" t="s">
        <v>5965</v>
      </c>
      <c r="J953" t="s">
        <v>5966</v>
      </c>
      <c r="K953" s="1">
        <v>43922</v>
      </c>
    </row>
    <row r="954" spans="1:11">
      <c r="A954">
        <v>953</v>
      </c>
      <c r="B954" t="s">
        <v>5967</v>
      </c>
      <c r="C954" t="s">
        <v>5306</v>
      </c>
      <c r="D954" t="s">
        <v>4978</v>
      </c>
      <c r="E954" t="s">
        <v>5968</v>
      </c>
      <c r="F954" t="s">
        <v>5969</v>
      </c>
      <c r="G954" t="s">
        <v>1663</v>
      </c>
      <c r="H954" s="6">
        <v>69441</v>
      </c>
      <c r="I954" t="s">
        <v>5970</v>
      </c>
      <c r="J954" t="s">
        <v>5971</v>
      </c>
      <c r="K954" s="1">
        <v>44138</v>
      </c>
    </row>
    <row r="955" spans="1:11">
      <c r="A955">
        <v>954</v>
      </c>
      <c r="B955" t="s">
        <v>5972</v>
      </c>
      <c r="C955" t="s">
        <v>5973</v>
      </c>
      <c r="D955" t="s">
        <v>3281</v>
      </c>
      <c r="E955" t="s">
        <v>5974</v>
      </c>
      <c r="F955" t="s">
        <v>5975</v>
      </c>
      <c r="G955" t="s">
        <v>1726</v>
      </c>
      <c r="H955" s="6">
        <v>141598</v>
      </c>
      <c r="I955" t="s">
        <v>5976</v>
      </c>
      <c r="J955" t="s">
        <v>5977</v>
      </c>
      <c r="K955" s="1">
        <v>44369</v>
      </c>
    </row>
    <row r="956" spans="1:11">
      <c r="A956">
        <v>955</v>
      </c>
      <c r="B956" t="s">
        <v>5978</v>
      </c>
      <c r="C956" t="s">
        <v>1891</v>
      </c>
      <c r="D956" t="s">
        <v>5979</v>
      </c>
      <c r="E956" t="s">
        <v>5980</v>
      </c>
      <c r="F956" t="s">
        <v>5981</v>
      </c>
      <c r="G956" t="s">
        <v>166</v>
      </c>
      <c r="H956" s="6">
        <v>47360</v>
      </c>
      <c r="I956" t="s">
        <v>5982</v>
      </c>
      <c r="J956" t="s">
        <v>5983</v>
      </c>
      <c r="K956" s="1">
        <v>44131</v>
      </c>
    </row>
    <row r="957" spans="1:11">
      <c r="A957">
        <v>956</v>
      </c>
      <c r="B957" t="s">
        <v>5984</v>
      </c>
      <c r="C957" t="s">
        <v>3676</v>
      </c>
      <c r="D957" t="s">
        <v>5985</v>
      </c>
      <c r="E957" t="s">
        <v>5986</v>
      </c>
      <c r="F957" t="s">
        <v>5987</v>
      </c>
      <c r="G957" t="s">
        <v>2008</v>
      </c>
      <c r="H957" s="6">
        <v>147990</v>
      </c>
      <c r="I957" t="s">
        <v>5988</v>
      </c>
      <c r="J957" t="s">
        <v>5989</v>
      </c>
      <c r="K957" s="1">
        <v>44523</v>
      </c>
    </row>
    <row r="958" spans="1:11">
      <c r="A958">
        <v>957</v>
      </c>
      <c r="B958" t="s">
        <v>5990</v>
      </c>
      <c r="C958" t="s">
        <v>2409</v>
      </c>
      <c r="D958" t="s">
        <v>3350</v>
      </c>
      <c r="E958" t="s">
        <v>5991</v>
      </c>
      <c r="F958" t="s">
        <v>5992</v>
      </c>
      <c r="G958" t="s">
        <v>868</v>
      </c>
      <c r="H958" s="6">
        <v>116210</v>
      </c>
      <c r="I958" t="s">
        <v>5993</v>
      </c>
      <c r="J958" t="s">
        <v>5994</v>
      </c>
      <c r="K958" s="1">
        <v>44371</v>
      </c>
    </row>
    <row r="959" spans="1:11">
      <c r="A959">
        <v>958</v>
      </c>
      <c r="B959" t="s">
        <v>5995</v>
      </c>
      <c r="C959" t="s">
        <v>5996</v>
      </c>
      <c r="D959" t="s">
        <v>428</v>
      </c>
      <c r="E959" t="s">
        <v>5997</v>
      </c>
      <c r="F959" t="s">
        <v>5998</v>
      </c>
      <c r="G959" t="s">
        <v>60</v>
      </c>
      <c r="H959" s="6">
        <v>86933</v>
      </c>
      <c r="I959" t="s">
        <v>5999</v>
      </c>
      <c r="J959" t="s">
        <v>6000</v>
      </c>
      <c r="K959" s="1">
        <v>43950</v>
      </c>
    </row>
    <row r="960" spans="1:11">
      <c r="A960">
        <v>959</v>
      </c>
      <c r="B960" t="s">
        <v>6001</v>
      </c>
      <c r="C960" t="s">
        <v>2793</v>
      </c>
      <c r="D960" t="s">
        <v>6002</v>
      </c>
      <c r="E960" t="s">
        <v>6003</v>
      </c>
      <c r="F960" t="s">
        <v>6004</v>
      </c>
      <c r="G960" t="s">
        <v>2392</v>
      </c>
      <c r="H960" s="6">
        <v>60730</v>
      </c>
      <c r="I960">
        <v>5218571285</v>
      </c>
      <c r="J960" t="s">
        <v>6005</v>
      </c>
      <c r="K960" s="1">
        <v>44324</v>
      </c>
    </row>
    <row r="961" spans="1:11">
      <c r="A961">
        <v>960</v>
      </c>
      <c r="B961" t="s">
        <v>6006</v>
      </c>
      <c r="C961" t="s">
        <v>6007</v>
      </c>
      <c r="D961" t="s">
        <v>4122</v>
      </c>
      <c r="E961" t="s">
        <v>6008</v>
      </c>
      <c r="F961" t="s">
        <v>6009</v>
      </c>
      <c r="G961" t="s">
        <v>1795</v>
      </c>
      <c r="H961" s="6">
        <v>74785</v>
      </c>
      <c r="I961" t="s">
        <v>6010</v>
      </c>
      <c r="J961" t="s">
        <v>6011</v>
      </c>
      <c r="K961" s="1">
        <v>44650</v>
      </c>
    </row>
    <row r="962" spans="1:11">
      <c r="A962">
        <v>961</v>
      </c>
      <c r="B962" t="s">
        <v>6012</v>
      </c>
      <c r="C962" t="s">
        <v>6013</v>
      </c>
      <c r="D962" t="s">
        <v>982</v>
      </c>
      <c r="E962" t="s">
        <v>6014</v>
      </c>
      <c r="F962" t="s">
        <v>6015</v>
      </c>
      <c r="G962" t="s">
        <v>3264</v>
      </c>
      <c r="H962" s="6">
        <v>138792</v>
      </c>
      <c r="I962" t="s">
        <v>6016</v>
      </c>
      <c r="J962" t="s">
        <v>6017</v>
      </c>
      <c r="K962" s="1">
        <v>43840</v>
      </c>
    </row>
    <row r="963" spans="1:11">
      <c r="A963">
        <v>962</v>
      </c>
      <c r="B963" t="s">
        <v>6018</v>
      </c>
      <c r="C963" t="s">
        <v>579</v>
      </c>
      <c r="D963" t="s">
        <v>6019</v>
      </c>
      <c r="E963" t="s">
        <v>6020</v>
      </c>
      <c r="F963" t="s">
        <v>6021</v>
      </c>
      <c r="G963" t="s">
        <v>205</v>
      </c>
      <c r="H963" s="6">
        <v>46901</v>
      </c>
      <c r="I963" t="s">
        <v>6022</v>
      </c>
      <c r="J963" t="s">
        <v>6023</v>
      </c>
      <c r="K963" s="1">
        <v>44052</v>
      </c>
    </row>
    <row r="964" spans="1:11">
      <c r="A964">
        <v>963</v>
      </c>
      <c r="B964" t="s">
        <v>6024</v>
      </c>
      <c r="C964" t="s">
        <v>278</v>
      </c>
      <c r="D964" t="s">
        <v>6025</v>
      </c>
      <c r="E964" t="s">
        <v>6026</v>
      </c>
      <c r="F964" t="s">
        <v>6027</v>
      </c>
      <c r="G964" t="s">
        <v>1445</v>
      </c>
      <c r="H964" s="6">
        <v>187573</v>
      </c>
      <c r="I964">
        <v>9593526211</v>
      </c>
      <c r="J964" t="s">
        <v>6028</v>
      </c>
      <c r="K964" s="1">
        <v>44500</v>
      </c>
    </row>
    <row r="965" spans="1:11">
      <c r="A965">
        <v>964</v>
      </c>
      <c r="B965" t="s">
        <v>6029</v>
      </c>
      <c r="C965" t="s">
        <v>819</v>
      </c>
      <c r="D965" t="s">
        <v>6030</v>
      </c>
      <c r="E965" t="s">
        <v>6031</v>
      </c>
      <c r="F965" t="s">
        <v>6032</v>
      </c>
      <c r="G965" t="s">
        <v>4061</v>
      </c>
      <c r="H965" s="6">
        <v>111391</v>
      </c>
      <c r="I965">
        <v>5100635002</v>
      </c>
      <c r="J965" t="s">
        <v>6033</v>
      </c>
      <c r="K965" s="1">
        <v>44193</v>
      </c>
    </row>
    <row r="966" spans="1:11">
      <c r="A966">
        <v>965</v>
      </c>
      <c r="B966" t="s">
        <v>6034</v>
      </c>
      <c r="C966" t="s">
        <v>2782</v>
      </c>
      <c r="D966" t="s">
        <v>6035</v>
      </c>
      <c r="E966" t="s">
        <v>6036</v>
      </c>
      <c r="F966" t="s">
        <v>6037</v>
      </c>
      <c r="G966" t="s">
        <v>726</v>
      </c>
      <c r="H966" s="6">
        <v>226150</v>
      </c>
      <c r="I966" t="s">
        <v>6038</v>
      </c>
      <c r="J966" t="s">
        <v>6039</v>
      </c>
      <c r="K966" s="1">
        <v>43982</v>
      </c>
    </row>
    <row r="967" spans="1:11">
      <c r="A967">
        <v>966</v>
      </c>
      <c r="B967" t="s">
        <v>6040</v>
      </c>
      <c r="C967" t="s">
        <v>4857</v>
      </c>
      <c r="D967" t="s">
        <v>6041</v>
      </c>
      <c r="E967" t="s">
        <v>6042</v>
      </c>
      <c r="F967" t="s">
        <v>6043</v>
      </c>
      <c r="G967" t="s">
        <v>1027</v>
      </c>
      <c r="H967" s="6">
        <v>50318</v>
      </c>
      <c r="I967" t="s">
        <v>6044</v>
      </c>
      <c r="J967" t="s">
        <v>6045</v>
      </c>
      <c r="K967" s="1">
        <v>44536</v>
      </c>
    </row>
    <row r="968" spans="1:11">
      <c r="A968">
        <v>967</v>
      </c>
      <c r="B968" t="s">
        <v>6046</v>
      </c>
      <c r="C968" t="s">
        <v>3713</v>
      </c>
      <c r="D968" t="s">
        <v>6047</v>
      </c>
      <c r="E968" t="s">
        <v>6048</v>
      </c>
      <c r="F968" t="s">
        <v>6049</v>
      </c>
      <c r="G968" t="s">
        <v>470</v>
      </c>
      <c r="H968" s="6">
        <v>58396</v>
      </c>
      <c r="I968" t="s">
        <v>6050</v>
      </c>
      <c r="J968" t="s">
        <v>6051</v>
      </c>
      <c r="K968" s="1">
        <v>44232</v>
      </c>
    </row>
    <row r="969" spans="1:11">
      <c r="A969">
        <v>968</v>
      </c>
      <c r="B969" t="s">
        <v>6052</v>
      </c>
      <c r="C969" t="s">
        <v>2218</v>
      </c>
      <c r="D969" t="s">
        <v>6053</v>
      </c>
      <c r="E969" t="s">
        <v>6054</v>
      </c>
      <c r="F969" t="s">
        <v>6055</v>
      </c>
      <c r="G969" t="s">
        <v>1013</v>
      </c>
      <c r="H969" s="6">
        <v>123520</v>
      </c>
      <c r="I969" t="s">
        <v>6056</v>
      </c>
      <c r="J969" t="s">
        <v>6057</v>
      </c>
      <c r="K969" s="1">
        <v>44534</v>
      </c>
    </row>
    <row r="970" spans="1:11">
      <c r="A970">
        <v>969</v>
      </c>
      <c r="B970" t="s">
        <v>6058</v>
      </c>
      <c r="C970" t="s">
        <v>1792</v>
      </c>
      <c r="D970" t="s">
        <v>708</v>
      </c>
      <c r="E970" t="s">
        <v>6059</v>
      </c>
      <c r="F970" t="s">
        <v>6060</v>
      </c>
      <c r="G970" t="s">
        <v>642</v>
      </c>
      <c r="H970" s="6">
        <v>182429</v>
      </c>
      <c r="I970" t="s">
        <v>6061</v>
      </c>
      <c r="J970" t="s">
        <v>6062</v>
      </c>
      <c r="K970" s="1">
        <v>44286</v>
      </c>
    </row>
    <row r="971" spans="1:11">
      <c r="A971">
        <v>970</v>
      </c>
      <c r="B971" t="s">
        <v>6063</v>
      </c>
      <c r="C971" t="s">
        <v>225</v>
      </c>
      <c r="D971" t="s">
        <v>6064</v>
      </c>
      <c r="E971" t="s">
        <v>6065</v>
      </c>
      <c r="F971" t="s">
        <v>6066</v>
      </c>
      <c r="G971" t="s">
        <v>3382</v>
      </c>
      <c r="H971" s="6">
        <v>221768</v>
      </c>
      <c r="I971" t="s">
        <v>6067</v>
      </c>
      <c r="J971" t="s">
        <v>6068</v>
      </c>
      <c r="K971" s="1">
        <v>44492</v>
      </c>
    </row>
    <row r="972" spans="1:11">
      <c r="A972">
        <v>971</v>
      </c>
      <c r="B972" t="s">
        <v>6069</v>
      </c>
      <c r="C972" t="s">
        <v>535</v>
      </c>
      <c r="D972" t="s">
        <v>663</v>
      </c>
      <c r="E972" t="s">
        <v>6070</v>
      </c>
      <c r="F972" t="s">
        <v>6071</v>
      </c>
      <c r="G972" t="s">
        <v>5929</v>
      </c>
      <c r="H972" s="6">
        <v>275327</v>
      </c>
      <c r="I972">
        <f>1-439-7-1754</f>
        <v>-2199</v>
      </c>
      <c r="J972" t="s">
        <v>6072</v>
      </c>
      <c r="K972" s="1">
        <v>44369</v>
      </c>
    </row>
    <row r="973" spans="1:11">
      <c r="A973">
        <v>972</v>
      </c>
      <c r="B973" t="s">
        <v>6073</v>
      </c>
      <c r="C973" t="s">
        <v>1057</v>
      </c>
      <c r="D973" t="s">
        <v>1663</v>
      </c>
      <c r="E973" t="s">
        <v>6074</v>
      </c>
      <c r="F973" t="s">
        <v>6075</v>
      </c>
      <c r="G973" t="s">
        <v>5708</v>
      </c>
      <c r="H973" s="6">
        <v>51220</v>
      </c>
      <c r="I973" t="s">
        <v>6076</v>
      </c>
      <c r="J973" t="s">
        <v>6077</v>
      </c>
      <c r="K973" s="1">
        <v>44117</v>
      </c>
    </row>
    <row r="974" spans="1:11">
      <c r="A974">
        <v>973</v>
      </c>
      <c r="B974" t="s">
        <v>6078</v>
      </c>
      <c r="C974" t="s">
        <v>6079</v>
      </c>
      <c r="D974" t="s">
        <v>4490</v>
      </c>
      <c r="E974" t="s">
        <v>6080</v>
      </c>
      <c r="F974" t="s">
        <v>6081</v>
      </c>
      <c r="G974" t="s">
        <v>1536</v>
      </c>
      <c r="H974" s="6">
        <v>144998</v>
      </c>
      <c r="I974" t="s">
        <v>6082</v>
      </c>
      <c r="J974" t="s">
        <v>6083</v>
      </c>
      <c r="K974" s="1">
        <v>44210</v>
      </c>
    </row>
    <row r="975" spans="1:11">
      <c r="A975">
        <v>974</v>
      </c>
      <c r="B975" t="s">
        <v>6084</v>
      </c>
      <c r="C975" t="s">
        <v>1920</v>
      </c>
      <c r="D975" t="s">
        <v>6085</v>
      </c>
      <c r="E975" t="s">
        <v>6086</v>
      </c>
      <c r="F975" t="s">
        <v>6087</v>
      </c>
      <c r="G975" t="s">
        <v>6088</v>
      </c>
      <c r="H975" s="6">
        <v>125722</v>
      </c>
      <c r="I975" t="s">
        <v>6089</v>
      </c>
      <c r="J975" t="s">
        <v>6090</v>
      </c>
      <c r="K975" s="1">
        <v>44305</v>
      </c>
    </row>
    <row r="976" spans="1:11">
      <c r="A976">
        <v>975</v>
      </c>
      <c r="B976" t="s">
        <v>6091</v>
      </c>
      <c r="C976" t="s">
        <v>2919</v>
      </c>
      <c r="D976" t="s">
        <v>6092</v>
      </c>
      <c r="E976" t="s">
        <v>6093</v>
      </c>
      <c r="F976" t="s">
        <v>6094</v>
      </c>
      <c r="G976" t="s">
        <v>763</v>
      </c>
      <c r="H976" s="6">
        <v>41873</v>
      </c>
      <c r="I976" t="s">
        <v>6095</v>
      </c>
      <c r="J976" t="s">
        <v>6096</v>
      </c>
      <c r="K976" s="1">
        <v>44318</v>
      </c>
    </row>
    <row r="977" spans="1:11">
      <c r="A977">
        <v>976</v>
      </c>
      <c r="B977" t="s">
        <v>6097</v>
      </c>
      <c r="C977" t="s">
        <v>3318</v>
      </c>
      <c r="D977" t="s">
        <v>1143</v>
      </c>
      <c r="E977" t="s">
        <v>6098</v>
      </c>
      <c r="F977" t="s">
        <v>6099</v>
      </c>
      <c r="G977" t="s">
        <v>1726</v>
      </c>
      <c r="H977" s="6">
        <v>116721</v>
      </c>
      <c r="I977" t="s">
        <v>6100</v>
      </c>
      <c r="J977" t="s">
        <v>6101</v>
      </c>
      <c r="K977" s="1">
        <v>43909</v>
      </c>
    </row>
    <row r="978" spans="1:11">
      <c r="A978">
        <v>977</v>
      </c>
      <c r="B978" t="s">
        <v>6102</v>
      </c>
      <c r="C978" t="s">
        <v>2147</v>
      </c>
      <c r="D978" t="s">
        <v>341</v>
      </c>
      <c r="E978" t="s">
        <v>6103</v>
      </c>
      <c r="F978" t="s">
        <v>6104</v>
      </c>
      <c r="G978" t="s">
        <v>815</v>
      </c>
      <c r="H978" s="6">
        <v>198354</v>
      </c>
      <c r="I978" t="s">
        <v>6105</v>
      </c>
      <c r="J978" t="s">
        <v>6106</v>
      </c>
      <c r="K978" s="1">
        <v>44062</v>
      </c>
    </row>
    <row r="979" spans="1:11">
      <c r="A979">
        <v>978</v>
      </c>
      <c r="B979" t="s">
        <v>6107</v>
      </c>
      <c r="C979" t="s">
        <v>73</v>
      </c>
      <c r="D979" t="s">
        <v>1541</v>
      </c>
      <c r="E979" t="s">
        <v>6108</v>
      </c>
      <c r="F979" t="s">
        <v>6109</v>
      </c>
      <c r="G979" t="s">
        <v>2905</v>
      </c>
      <c r="H979" s="6">
        <v>248794</v>
      </c>
      <c r="I979" t="s">
        <v>6110</v>
      </c>
      <c r="J979" t="s">
        <v>6111</v>
      </c>
      <c r="K979" s="1">
        <v>44392</v>
      </c>
    </row>
    <row r="980" spans="1:11">
      <c r="A980">
        <v>979</v>
      </c>
      <c r="B980" t="s">
        <v>6112</v>
      </c>
      <c r="C980" t="s">
        <v>2218</v>
      </c>
      <c r="D980" t="s">
        <v>1099</v>
      </c>
      <c r="E980" t="s">
        <v>6113</v>
      </c>
      <c r="F980" t="s">
        <v>6114</v>
      </c>
      <c r="G980" t="s">
        <v>2905</v>
      </c>
      <c r="H980" s="6">
        <v>147565</v>
      </c>
      <c r="I980" t="s">
        <v>6115</v>
      </c>
      <c r="J980" t="s">
        <v>6116</v>
      </c>
      <c r="K980" s="1">
        <v>44043</v>
      </c>
    </row>
    <row r="981" spans="1:11">
      <c r="A981">
        <v>980</v>
      </c>
      <c r="B981" t="s">
        <v>6117</v>
      </c>
      <c r="C981" t="s">
        <v>3471</v>
      </c>
      <c r="D981" t="s">
        <v>3303</v>
      </c>
      <c r="E981" t="s">
        <v>6118</v>
      </c>
      <c r="F981" t="s">
        <v>6119</v>
      </c>
      <c r="G981" t="s">
        <v>371</v>
      </c>
      <c r="H981" s="6">
        <v>72671</v>
      </c>
      <c r="I981">
        <f>1-319-885-4738</f>
        <v>-5941</v>
      </c>
      <c r="J981" t="s">
        <v>6120</v>
      </c>
      <c r="K981" s="1">
        <v>44393</v>
      </c>
    </row>
    <row r="982" spans="1:11">
      <c r="A982">
        <v>981</v>
      </c>
      <c r="B982" t="s">
        <v>6121</v>
      </c>
      <c r="C982" t="s">
        <v>1809</v>
      </c>
      <c r="D982" t="s">
        <v>6122</v>
      </c>
      <c r="E982" t="s">
        <v>6123</v>
      </c>
      <c r="F982" t="s">
        <v>6124</v>
      </c>
      <c r="G982" t="s">
        <v>883</v>
      </c>
      <c r="H982" s="6">
        <v>244248</v>
      </c>
      <c r="I982" t="s">
        <v>6125</v>
      </c>
      <c r="J982" t="s">
        <v>6126</v>
      </c>
      <c r="K982" s="1">
        <v>44518</v>
      </c>
    </row>
    <row r="983" spans="1:11">
      <c r="A983">
        <v>982</v>
      </c>
      <c r="B983" t="s">
        <v>6127</v>
      </c>
      <c r="C983" t="s">
        <v>2276</v>
      </c>
      <c r="D983" t="s">
        <v>2314</v>
      </c>
      <c r="E983" t="s">
        <v>6128</v>
      </c>
      <c r="F983" t="s">
        <v>6129</v>
      </c>
      <c r="G983" t="s">
        <v>4587</v>
      </c>
      <c r="H983" s="6">
        <v>266957</v>
      </c>
      <c r="I983">
        <v>8535423022</v>
      </c>
      <c r="J983" t="s">
        <v>6130</v>
      </c>
      <c r="K983" s="1">
        <v>44164</v>
      </c>
    </row>
    <row r="984" spans="1:11">
      <c r="A984">
        <v>983</v>
      </c>
      <c r="B984" t="s">
        <v>6131</v>
      </c>
      <c r="C984" t="s">
        <v>1234</v>
      </c>
      <c r="D984" t="s">
        <v>1992</v>
      </c>
      <c r="E984" t="s">
        <v>6132</v>
      </c>
      <c r="F984" t="s">
        <v>6133</v>
      </c>
      <c r="G984" t="s">
        <v>1374</v>
      </c>
      <c r="H984" s="6">
        <v>119474</v>
      </c>
      <c r="I984" t="s">
        <v>6134</v>
      </c>
      <c r="J984" t="s">
        <v>6135</v>
      </c>
      <c r="K984" s="1">
        <v>44491</v>
      </c>
    </row>
    <row r="985" spans="1:11">
      <c r="A985">
        <v>984</v>
      </c>
      <c r="B985" t="s">
        <v>6136</v>
      </c>
      <c r="C985" t="s">
        <v>6137</v>
      </c>
      <c r="D985" t="s">
        <v>1716</v>
      </c>
      <c r="E985" t="s">
        <v>6138</v>
      </c>
      <c r="F985" t="s">
        <v>6139</v>
      </c>
      <c r="G985" t="s">
        <v>875</v>
      </c>
      <c r="H985" s="6">
        <v>108928</v>
      </c>
      <c r="I985" t="s">
        <v>6140</v>
      </c>
      <c r="J985" t="s">
        <v>6141</v>
      </c>
      <c r="K985" s="1">
        <v>43910</v>
      </c>
    </row>
    <row r="986" spans="1:11">
      <c r="A986">
        <v>985</v>
      </c>
      <c r="B986" t="s">
        <v>6142</v>
      </c>
      <c r="C986" t="s">
        <v>3303</v>
      </c>
      <c r="D986" t="s">
        <v>1045</v>
      </c>
      <c r="E986" t="s">
        <v>6143</v>
      </c>
      <c r="F986" t="s">
        <v>6144</v>
      </c>
      <c r="G986" t="s">
        <v>89</v>
      </c>
      <c r="H986" s="6">
        <v>158856</v>
      </c>
      <c r="I986" t="s">
        <v>6145</v>
      </c>
      <c r="J986" t="s">
        <v>6146</v>
      </c>
      <c r="K986" s="1">
        <v>44000</v>
      </c>
    </row>
    <row r="987" spans="1:11">
      <c r="A987">
        <v>986</v>
      </c>
      <c r="B987" t="s">
        <v>6147</v>
      </c>
      <c r="C987" t="s">
        <v>5602</v>
      </c>
      <c r="D987" t="s">
        <v>5132</v>
      </c>
      <c r="E987" t="s">
        <v>6148</v>
      </c>
      <c r="F987" t="s">
        <v>6149</v>
      </c>
      <c r="G987" t="s">
        <v>1345</v>
      </c>
      <c r="H987" s="6">
        <v>186082</v>
      </c>
      <c r="I987" t="s">
        <v>6150</v>
      </c>
      <c r="J987" t="s">
        <v>6151</v>
      </c>
      <c r="K987" s="1">
        <v>44090</v>
      </c>
    </row>
    <row r="988" spans="1:11">
      <c r="A988">
        <v>987</v>
      </c>
      <c r="B988" t="s">
        <v>6152</v>
      </c>
      <c r="C988" t="s">
        <v>759</v>
      </c>
      <c r="D988" t="s">
        <v>3949</v>
      </c>
      <c r="E988" t="s">
        <v>6153</v>
      </c>
      <c r="F988" t="s">
        <v>6154</v>
      </c>
      <c r="G988" t="s">
        <v>2351</v>
      </c>
      <c r="H988" s="6">
        <v>215190</v>
      </c>
      <c r="I988" t="s">
        <v>6155</v>
      </c>
      <c r="J988" t="s">
        <v>6156</v>
      </c>
      <c r="K988" s="1">
        <v>44552</v>
      </c>
    </row>
    <row r="989" spans="1:11">
      <c r="A989">
        <v>988</v>
      </c>
      <c r="B989" t="s">
        <v>6157</v>
      </c>
      <c r="C989" t="s">
        <v>6158</v>
      </c>
      <c r="D989" t="s">
        <v>1283</v>
      </c>
      <c r="E989" t="s">
        <v>6159</v>
      </c>
      <c r="F989" t="s">
        <v>6160</v>
      </c>
      <c r="G989" t="s">
        <v>1118</v>
      </c>
      <c r="H989" s="6">
        <v>230963</v>
      </c>
      <c r="I989" t="s">
        <v>6161</v>
      </c>
      <c r="J989" t="s">
        <v>6162</v>
      </c>
      <c r="K989" s="1">
        <v>44437</v>
      </c>
    </row>
    <row r="990" spans="1:11">
      <c r="A990">
        <v>989</v>
      </c>
      <c r="B990" t="s">
        <v>6163</v>
      </c>
      <c r="C990" t="s">
        <v>1953</v>
      </c>
      <c r="D990" t="s">
        <v>6164</v>
      </c>
      <c r="E990" t="s">
        <v>6165</v>
      </c>
      <c r="F990" t="s">
        <v>6166</v>
      </c>
      <c r="G990" t="s">
        <v>43</v>
      </c>
      <c r="H990" s="6">
        <v>220953</v>
      </c>
      <c r="I990" t="s">
        <v>6167</v>
      </c>
      <c r="J990" t="s">
        <v>6168</v>
      </c>
      <c r="K990" s="1">
        <v>44682</v>
      </c>
    </row>
    <row r="991" spans="1:11">
      <c r="A991">
        <v>990</v>
      </c>
      <c r="B991" t="s">
        <v>6169</v>
      </c>
      <c r="C991" t="s">
        <v>1379</v>
      </c>
      <c r="D991" t="s">
        <v>6170</v>
      </c>
      <c r="E991" t="s">
        <v>6171</v>
      </c>
      <c r="F991" t="s">
        <v>6172</v>
      </c>
      <c r="G991" t="s">
        <v>2158</v>
      </c>
      <c r="H991" s="6">
        <v>115337</v>
      </c>
      <c r="I991" t="s">
        <v>6173</v>
      </c>
      <c r="J991" t="s">
        <v>6174</v>
      </c>
      <c r="K991" s="1">
        <v>44295</v>
      </c>
    </row>
    <row r="992" spans="1:11">
      <c r="A992">
        <v>991</v>
      </c>
      <c r="B992" t="s">
        <v>6175</v>
      </c>
      <c r="C992" t="s">
        <v>138</v>
      </c>
      <c r="D992" t="s">
        <v>5870</v>
      </c>
      <c r="E992" t="s">
        <v>6176</v>
      </c>
      <c r="F992" t="s">
        <v>6177</v>
      </c>
      <c r="G992" t="s">
        <v>68</v>
      </c>
      <c r="H992" s="6">
        <v>215228</v>
      </c>
      <c r="I992" t="s">
        <v>6178</v>
      </c>
      <c r="J992" t="s">
        <v>6179</v>
      </c>
      <c r="K992" s="1">
        <v>44687</v>
      </c>
    </row>
    <row r="993" spans="1:11">
      <c r="A993">
        <v>992</v>
      </c>
      <c r="B993" t="s">
        <v>6180</v>
      </c>
      <c r="C993" t="s">
        <v>6181</v>
      </c>
      <c r="D993" t="s">
        <v>820</v>
      </c>
      <c r="E993" t="s">
        <v>6103</v>
      </c>
      <c r="F993" t="s">
        <v>6182</v>
      </c>
      <c r="G993" t="s">
        <v>4919</v>
      </c>
      <c r="H993" s="6">
        <v>114176</v>
      </c>
      <c r="I993" t="s">
        <v>6183</v>
      </c>
      <c r="J993" t="s">
        <v>6184</v>
      </c>
      <c r="K993" s="1">
        <v>44521</v>
      </c>
    </row>
    <row r="994" spans="1:11">
      <c r="A994">
        <v>993</v>
      </c>
      <c r="B994" t="s">
        <v>6185</v>
      </c>
      <c r="C994" t="s">
        <v>910</v>
      </c>
      <c r="D994" t="s">
        <v>179</v>
      </c>
      <c r="E994" t="s">
        <v>6186</v>
      </c>
      <c r="F994" t="s">
        <v>6187</v>
      </c>
      <c r="G994" t="s">
        <v>2392</v>
      </c>
      <c r="H994" s="6">
        <v>187834</v>
      </c>
      <c r="I994" t="s">
        <v>6188</v>
      </c>
      <c r="J994" t="s">
        <v>6189</v>
      </c>
      <c r="K994" s="1">
        <v>44063</v>
      </c>
    </row>
    <row r="995" spans="1:11">
      <c r="A995">
        <v>994</v>
      </c>
      <c r="B995" t="s">
        <v>6190</v>
      </c>
      <c r="C995" t="s">
        <v>3080</v>
      </c>
      <c r="D995" t="s">
        <v>6191</v>
      </c>
      <c r="E995" t="s">
        <v>6192</v>
      </c>
      <c r="F995" t="s">
        <v>6193</v>
      </c>
      <c r="G995" t="s">
        <v>3306</v>
      </c>
      <c r="H995" s="6">
        <v>196639</v>
      </c>
      <c r="I995" t="s">
        <v>6194</v>
      </c>
      <c r="J995" t="s">
        <v>6195</v>
      </c>
      <c r="K995" s="1">
        <v>43959</v>
      </c>
    </row>
    <row r="996" spans="1:11">
      <c r="A996">
        <v>995</v>
      </c>
      <c r="B996" t="s">
        <v>6196</v>
      </c>
      <c r="C996" t="s">
        <v>186</v>
      </c>
      <c r="D996" t="s">
        <v>767</v>
      </c>
      <c r="E996" t="s">
        <v>6197</v>
      </c>
      <c r="F996" t="s">
        <v>6198</v>
      </c>
      <c r="G996" t="s">
        <v>5708</v>
      </c>
      <c r="H996" s="6">
        <v>148831</v>
      </c>
      <c r="I996" t="s">
        <v>6199</v>
      </c>
      <c r="J996" t="s">
        <v>6200</v>
      </c>
      <c r="K996" s="1">
        <v>44225</v>
      </c>
    </row>
    <row r="997" spans="1:11">
      <c r="A997">
        <v>996</v>
      </c>
      <c r="B997" t="s">
        <v>6201</v>
      </c>
      <c r="C997" t="s">
        <v>6202</v>
      </c>
      <c r="D997" t="s">
        <v>2559</v>
      </c>
      <c r="E997" t="s">
        <v>6203</v>
      </c>
      <c r="F997" t="s">
        <v>6204</v>
      </c>
      <c r="G997" t="s">
        <v>1865</v>
      </c>
      <c r="H997" s="6">
        <v>252792</v>
      </c>
      <c r="I997" t="s">
        <v>6205</v>
      </c>
      <c r="J997" t="s">
        <v>6206</v>
      </c>
      <c r="K997" s="1">
        <v>44315</v>
      </c>
    </row>
    <row r="998" spans="1:11">
      <c r="A998">
        <v>997</v>
      </c>
      <c r="B998" t="s">
        <v>6207</v>
      </c>
      <c r="C998" t="s">
        <v>2793</v>
      </c>
      <c r="D998" t="s">
        <v>6208</v>
      </c>
      <c r="E998" t="s">
        <v>6209</v>
      </c>
      <c r="F998" t="s">
        <v>6210</v>
      </c>
      <c r="G998" t="s">
        <v>126</v>
      </c>
      <c r="H998" s="6">
        <v>275361</v>
      </c>
      <c r="I998" t="s">
        <v>6211</v>
      </c>
      <c r="J998" t="s">
        <v>6212</v>
      </c>
      <c r="K998" s="1">
        <v>44181</v>
      </c>
    </row>
    <row r="999" spans="1:11">
      <c r="A999">
        <v>998</v>
      </c>
      <c r="B999" t="s">
        <v>6213</v>
      </c>
      <c r="C999" t="s">
        <v>6214</v>
      </c>
      <c r="D999" t="s">
        <v>6215</v>
      </c>
      <c r="E999" t="s">
        <v>6216</v>
      </c>
      <c r="F999" t="s">
        <v>6217</v>
      </c>
      <c r="G999" t="s">
        <v>3554</v>
      </c>
      <c r="H999" s="6">
        <v>164344</v>
      </c>
      <c r="I999" t="s">
        <v>6218</v>
      </c>
      <c r="J999" t="s">
        <v>6219</v>
      </c>
      <c r="K999" s="1">
        <v>43919</v>
      </c>
    </row>
    <row r="1000" spans="1:11">
      <c r="A1000">
        <v>999</v>
      </c>
      <c r="B1000" t="s">
        <v>6220</v>
      </c>
      <c r="C1000" t="s">
        <v>1641</v>
      </c>
      <c r="D1000" t="s">
        <v>6221</v>
      </c>
      <c r="E1000" t="s">
        <v>6222</v>
      </c>
      <c r="F1000" t="s">
        <v>6223</v>
      </c>
      <c r="G1000" t="s">
        <v>3291</v>
      </c>
      <c r="H1000" s="6">
        <v>260899</v>
      </c>
      <c r="I1000" t="s">
        <v>6224</v>
      </c>
      <c r="J1000" t="s">
        <v>6225</v>
      </c>
      <c r="K1000" s="1">
        <v>44248</v>
      </c>
    </row>
    <row r="1001" spans="1:11">
      <c r="A1001">
        <v>1000</v>
      </c>
      <c r="B1001" t="s">
        <v>6226</v>
      </c>
      <c r="C1001" t="s">
        <v>3211</v>
      </c>
      <c r="D1001" t="s">
        <v>1463</v>
      </c>
      <c r="E1001" t="s">
        <v>6227</v>
      </c>
      <c r="F1001" t="s">
        <v>6228</v>
      </c>
      <c r="G1001" t="s">
        <v>1726</v>
      </c>
      <c r="H1001" s="6">
        <v>71338</v>
      </c>
      <c r="I1001" t="s">
        <v>6229</v>
      </c>
      <c r="J1001" t="s">
        <v>6230</v>
      </c>
      <c r="K1001" s="1">
        <v>44013</v>
      </c>
    </row>
    <row r="1002" spans="1:11">
      <c r="A1002">
        <v>1001</v>
      </c>
      <c r="B1002" t="s">
        <v>6231</v>
      </c>
      <c r="C1002" t="s">
        <v>943</v>
      </c>
      <c r="D1002" t="s">
        <v>6232</v>
      </c>
      <c r="E1002" t="s">
        <v>6233</v>
      </c>
      <c r="F1002" t="s">
        <v>6234</v>
      </c>
      <c r="G1002" t="s">
        <v>4805</v>
      </c>
      <c r="H1002" s="6">
        <v>263929</v>
      </c>
      <c r="I1002">
        <v>4444520518</v>
      </c>
      <c r="J1002" t="s">
        <v>6235</v>
      </c>
      <c r="K1002" s="1">
        <v>44279</v>
      </c>
    </row>
    <row r="1003" spans="1:11">
      <c r="A1003">
        <v>1002</v>
      </c>
      <c r="B1003" t="s">
        <v>6236</v>
      </c>
      <c r="C1003" t="s">
        <v>415</v>
      </c>
      <c r="D1003" t="s">
        <v>3670</v>
      </c>
      <c r="E1003" t="s">
        <v>6237</v>
      </c>
      <c r="F1003" t="s">
        <v>6238</v>
      </c>
      <c r="G1003" t="s">
        <v>446</v>
      </c>
      <c r="H1003" s="6">
        <v>180011</v>
      </c>
      <c r="I1003" t="s">
        <v>6239</v>
      </c>
      <c r="J1003" t="s">
        <v>6240</v>
      </c>
      <c r="K1003" s="1">
        <v>44202</v>
      </c>
    </row>
    <row r="1004" spans="1:11">
      <c r="A1004">
        <v>1003</v>
      </c>
      <c r="B1004" t="s">
        <v>6241</v>
      </c>
      <c r="C1004" t="s">
        <v>6242</v>
      </c>
      <c r="D1004" t="s">
        <v>6243</v>
      </c>
      <c r="E1004" t="s">
        <v>6244</v>
      </c>
      <c r="F1004" t="s">
        <v>6245</v>
      </c>
      <c r="G1004" t="s">
        <v>213</v>
      </c>
      <c r="H1004" s="6">
        <v>212211</v>
      </c>
      <c r="I1004" t="s">
        <v>6246</v>
      </c>
      <c r="J1004" t="s">
        <v>6247</v>
      </c>
      <c r="K1004" s="1">
        <v>44019</v>
      </c>
    </row>
    <row r="1005" spans="1:11">
      <c r="A1005">
        <v>1004</v>
      </c>
      <c r="B1005" t="s">
        <v>6248</v>
      </c>
      <c r="C1005" t="s">
        <v>1477</v>
      </c>
      <c r="D1005" t="s">
        <v>3427</v>
      </c>
      <c r="E1005" t="s">
        <v>6249</v>
      </c>
      <c r="F1005" t="s">
        <v>6250</v>
      </c>
      <c r="G1005" t="s">
        <v>1280</v>
      </c>
      <c r="H1005" s="6">
        <v>193836</v>
      </c>
      <c r="I1005" t="s">
        <v>6251</v>
      </c>
      <c r="J1005" t="s">
        <v>6252</v>
      </c>
      <c r="K1005" s="1">
        <v>44366</v>
      </c>
    </row>
    <row r="1006" spans="1:11">
      <c r="A1006">
        <v>1005</v>
      </c>
      <c r="B1006" t="s">
        <v>6253</v>
      </c>
      <c r="C1006" t="s">
        <v>1869</v>
      </c>
      <c r="D1006" t="s">
        <v>5183</v>
      </c>
      <c r="E1006" t="s">
        <v>6254</v>
      </c>
      <c r="F1006" t="s">
        <v>6255</v>
      </c>
      <c r="G1006" t="s">
        <v>1189</v>
      </c>
      <c r="H1006" s="6">
        <v>102827</v>
      </c>
      <c r="I1006" t="s">
        <v>6256</v>
      </c>
      <c r="J1006" t="s">
        <v>6257</v>
      </c>
      <c r="K1006" s="1">
        <v>44100</v>
      </c>
    </row>
    <row r="1007" spans="1:11">
      <c r="A1007">
        <v>1006</v>
      </c>
      <c r="B1007" t="s">
        <v>6258</v>
      </c>
      <c r="C1007" t="s">
        <v>1057</v>
      </c>
      <c r="D1007" t="s">
        <v>6259</v>
      </c>
      <c r="E1007" t="s">
        <v>6260</v>
      </c>
      <c r="F1007" t="s">
        <v>6261</v>
      </c>
      <c r="G1007" t="s">
        <v>3435</v>
      </c>
      <c r="H1007" s="6">
        <v>280884</v>
      </c>
      <c r="I1007">
        <v>6077819924</v>
      </c>
      <c r="J1007" t="s">
        <v>6262</v>
      </c>
      <c r="K1007" s="1">
        <v>43834</v>
      </c>
    </row>
    <row r="1008" spans="1:11">
      <c r="A1008">
        <v>1007</v>
      </c>
      <c r="B1008" t="s">
        <v>6263</v>
      </c>
      <c r="C1008" t="s">
        <v>579</v>
      </c>
      <c r="D1008" t="s">
        <v>361</v>
      </c>
      <c r="E1008" t="s">
        <v>6264</v>
      </c>
      <c r="F1008" t="s">
        <v>6265</v>
      </c>
      <c r="G1008" t="s">
        <v>3394</v>
      </c>
      <c r="H1008" s="6">
        <v>224599</v>
      </c>
      <c r="I1008">
        <v>9293535586</v>
      </c>
      <c r="J1008" t="s">
        <v>6266</v>
      </c>
      <c r="K1008" s="1">
        <v>44551</v>
      </c>
    </row>
    <row r="1009" spans="1:11">
      <c r="A1009">
        <v>1008</v>
      </c>
      <c r="B1009" t="s">
        <v>6267</v>
      </c>
      <c r="C1009" t="s">
        <v>375</v>
      </c>
      <c r="D1009" t="s">
        <v>4524</v>
      </c>
      <c r="E1009" t="s">
        <v>6268</v>
      </c>
      <c r="F1009" t="s">
        <v>6269</v>
      </c>
      <c r="G1009" t="s">
        <v>839</v>
      </c>
      <c r="H1009" s="6">
        <v>180368</v>
      </c>
      <c r="I1009" t="s">
        <v>6270</v>
      </c>
      <c r="J1009" t="s">
        <v>6271</v>
      </c>
      <c r="K1009" s="1">
        <v>44048</v>
      </c>
    </row>
    <row r="1010" spans="1:11">
      <c r="A1010">
        <v>1009</v>
      </c>
      <c r="B1010" t="s">
        <v>6272</v>
      </c>
      <c r="C1010" t="s">
        <v>3676</v>
      </c>
      <c r="D1010" t="s">
        <v>6273</v>
      </c>
      <c r="E1010" t="s">
        <v>6274</v>
      </c>
      <c r="F1010" t="s">
        <v>6275</v>
      </c>
      <c r="G1010" t="s">
        <v>1102</v>
      </c>
      <c r="H1010" s="6">
        <v>225938</v>
      </c>
      <c r="I1010" t="s">
        <v>6276</v>
      </c>
      <c r="J1010" t="s">
        <v>6277</v>
      </c>
      <c r="K1010" s="1">
        <v>44435</v>
      </c>
    </row>
    <row r="1011" spans="1:11">
      <c r="A1011">
        <v>1010</v>
      </c>
      <c r="B1011" t="s">
        <v>6278</v>
      </c>
      <c r="C1011" t="s">
        <v>2119</v>
      </c>
      <c r="D1011" t="s">
        <v>6279</v>
      </c>
      <c r="E1011" t="s">
        <v>6280</v>
      </c>
      <c r="F1011" t="s">
        <v>6281</v>
      </c>
      <c r="G1011" t="s">
        <v>379</v>
      </c>
      <c r="H1011" s="6">
        <v>256823</v>
      </c>
      <c r="I1011" t="s">
        <v>6282</v>
      </c>
      <c r="J1011" t="s">
        <v>6283</v>
      </c>
      <c r="K1011" s="1">
        <v>44118</v>
      </c>
    </row>
    <row r="1012" spans="1:11">
      <c r="A1012">
        <v>1011</v>
      </c>
      <c r="B1012" t="s">
        <v>6284</v>
      </c>
      <c r="C1012" t="s">
        <v>6285</v>
      </c>
      <c r="D1012" t="s">
        <v>3714</v>
      </c>
      <c r="E1012" t="s">
        <v>6286</v>
      </c>
      <c r="F1012" t="s">
        <v>6287</v>
      </c>
      <c r="G1012" t="s">
        <v>1424</v>
      </c>
      <c r="H1012" s="6">
        <v>209449</v>
      </c>
      <c r="I1012" t="s">
        <v>6288</v>
      </c>
      <c r="J1012" t="s">
        <v>6289</v>
      </c>
      <c r="K1012" s="1">
        <v>44655</v>
      </c>
    </row>
    <row r="1013" spans="1:11">
      <c r="A1013">
        <v>1012</v>
      </c>
      <c r="B1013" t="s">
        <v>6290</v>
      </c>
      <c r="C1013" t="s">
        <v>3695</v>
      </c>
      <c r="D1013" t="s">
        <v>4815</v>
      </c>
      <c r="E1013" t="s">
        <v>6291</v>
      </c>
      <c r="F1013" t="s">
        <v>6292</v>
      </c>
      <c r="G1013" t="s">
        <v>792</v>
      </c>
      <c r="H1013" s="6">
        <v>199174</v>
      </c>
      <c r="I1013" t="s">
        <v>6293</v>
      </c>
      <c r="J1013" t="s">
        <v>6294</v>
      </c>
      <c r="K1013" s="1">
        <v>43936</v>
      </c>
    </row>
    <row r="1014" spans="1:11">
      <c r="A1014">
        <v>1013</v>
      </c>
      <c r="B1014" t="s">
        <v>6295</v>
      </c>
      <c r="C1014" t="s">
        <v>2249</v>
      </c>
      <c r="D1014" t="s">
        <v>2250</v>
      </c>
      <c r="E1014" t="s">
        <v>6296</v>
      </c>
      <c r="F1014" t="s">
        <v>6297</v>
      </c>
      <c r="G1014" t="s">
        <v>3968</v>
      </c>
      <c r="H1014" s="6">
        <v>164354</v>
      </c>
      <c r="I1014" t="s">
        <v>6298</v>
      </c>
      <c r="J1014" t="s">
        <v>6299</v>
      </c>
      <c r="K1014" s="1">
        <v>44153</v>
      </c>
    </row>
    <row r="1015" spans="1:11">
      <c r="A1015">
        <v>1014</v>
      </c>
      <c r="B1015" t="s">
        <v>6300</v>
      </c>
      <c r="C1015" t="s">
        <v>2005</v>
      </c>
      <c r="D1015" t="s">
        <v>6301</v>
      </c>
      <c r="E1015" t="s">
        <v>6302</v>
      </c>
      <c r="F1015" t="s">
        <v>6303</v>
      </c>
      <c r="G1015" t="s">
        <v>1689</v>
      </c>
      <c r="H1015" s="6">
        <v>88374</v>
      </c>
      <c r="I1015" t="s">
        <v>6304</v>
      </c>
      <c r="J1015" t="s">
        <v>6305</v>
      </c>
      <c r="K1015" s="1">
        <v>44573</v>
      </c>
    </row>
    <row r="1016" spans="1:11">
      <c r="A1016">
        <v>1015</v>
      </c>
      <c r="B1016" t="s">
        <v>6306</v>
      </c>
      <c r="C1016" t="s">
        <v>1953</v>
      </c>
      <c r="D1016" t="s">
        <v>6307</v>
      </c>
      <c r="E1016" t="s">
        <v>6308</v>
      </c>
      <c r="F1016" t="s">
        <v>6309</v>
      </c>
      <c r="G1016" t="s">
        <v>1508</v>
      </c>
      <c r="H1016" s="6">
        <v>181188</v>
      </c>
      <c r="I1016" t="s">
        <v>6310</v>
      </c>
      <c r="J1016" t="s">
        <v>6311</v>
      </c>
      <c r="K1016" s="1">
        <v>44696</v>
      </c>
    </row>
    <row r="1017" spans="1:11">
      <c r="A1017">
        <v>1016</v>
      </c>
      <c r="B1017" t="s">
        <v>6312</v>
      </c>
      <c r="C1017" t="s">
        <v>6313</v>
      </c>
      <c r="D1017" t="s">
        <v>6314</v>
      </c>
      <c r="E1017" t="s">
        <v>6315</v>
      </c>
      <c r="F1017" t="s">
        <v>6316</v>
      </c>
      <c r="G1017" t="s">
        <v>103</v>
      </c>
      <c r="H1017" s="6">
        <v>96875</v>
      </c>
      <c r="I1017" t="s">
        <v>6317</v>
      </c>
      <c r="J1017" t="s">
        <v>6318</v>
      </c>
      <c r="K1017" s="1">
        <v>44210</v>
      </c>
    </row>
    <row r="1018" spans="1:11">
      <c r="A1018">
        <v>1017</v>
      </c>
      <c r="B1018" t="s">
        <v>6319</v>
      </c>
      <c r="C1018" t="s">
        <v>325</v>
      </c>
      <c r="D1018" t="s">
        <v>3256</v>
      </c>
      <c r="E1018" t="s">
        <v>6320</v>
      </c>
      <c r="F1018" t="s">
        <v>6321</v>
      </c>
      <c r="G1018" t="s">
        <v>1273</v>
      </c>
      <c r="H1018" s="6">
        <v>46444</v>
      </c>
      <c r="I1018" t="s">
        <v>6322</v>
      </c>
      <c r="J1018" t="s">
        <v>6323</v>
      </c>
      <c r="K1018" s="1">
        <v>44416</v>
      </c>
    </row>
    <row r="1019" spans="1:11">
      <c r="A1019">
        <v>1018</v>
      </c>
      <c r="B1019" t="s">
        <v>6324</v>
      </c>
      <c r="C1019" t="s">
        <v>700</v>
      </c>
      <c r="D1019" t="s">
        <v>6325</v>
      </c>
      <c r="E1019" t="s">
        <v>6326</v>
      </c>
      <c r="F1019" t="s">
        <v>6327</v>
      </c>
      <c r="G1019" t="s">
        <v>394</v>
      </c>
      <c r="H1019" s="6">
        <v>265896</v>
      </c>
      <c r="I1019" t="s">
        <v>6328</v>
      </c>
      <c r="J1019" t="s">
        <v>6329</v>
      </c>
      <c r="K1019" s="1">
        <v>44379</v>
      </c>
    </row>
    <row r="1020" spans="1:11">
      <c r="A1020">
        <v>1019</v>
      </c>
      <c r="B1020" t="s">
        <v>6330</v>
      </c>
      <c r="C1020" t="s">
        <v>4444</v>
      </c>
      <c r="D1020" t="s">
        <v>6331</v>
      </c>
      <c r="E1020" t="s">
        <v>6332</v>
      </c>
      <c r="F1020" t="s">
        <v>6333</v>
      </c>
      <c r="G1020" t="s">
        <v>454</v>
      </c>
      <c r="H1020" s="6">
        <v>207601</v>
      </c>
      <c r="I1020" t="s">
        <v>6334</v>
      </c>
      <c r="J1020" t="s">
        <v>6335</v>
      </c>
      <c r="K1020" s="1">
        <v>44700</v>
      </c>
    </row>
    <row r="1021" spans="1:11">
      <c r="A1021">
        <v>1020</v>
      </c>
      <c r="B1021" t="s">
        <v>6336</v>
      </c>
      <c r="C1021" t="s">
        <v>5086</v>
      </c>
      <c r="D1021" t="s">
        <v>171</v>
      </c>
      <c r="E1021" t="s">
        <v>6337</v>
      </c>
      <c r="F1021" t="s">
        <v>6338</v>
      </c>
      <c r="G1021" t="s">
        <v>3058</v>
      </c>
      <c r="H1021" s="6">
        <v>205244</v>
      </c>
      <c r="I1021" t="s">
        <v>6339</v>
      </c>
      <c r="J1021" t="s">
        <v>6340</v>
      </c>
      <c r="K1021" s="1">
        <v>44115</v>
      </c>
    </row>
    <row r="1022" spans="1:11">
      <c r="A1022">
        <v>1021</v>
      </c>
      <c r="B1022" t="s">
        <v>6341</v>
      </c>
      <c r="C1022" t="s">
        <v>843</v>
      </c>
      <c r="D1022" t="s">
        <v>3955</v>
      </c>
      <c r="E1022" t="s">
        <v>6342</v>
      </c>
      <c r="F1022" t="s">
        <v>6343</v>
      </c>
      <c r="G1022" t="s">
        <v>111</v>
      </c>
      <c r="H1022" s="6">
        <v>271109</v>
      </c>
      <c r="I1022" t="s">
        <v>6344</v>
      </c>
      <c r="J1022" t="s">
        <v>6345</v>
      </c>
      <c r="K1022" s="1">
        <v>44680</v>
      </c>
    </row>
    <row r="1023" spans="1:11">
      <c r="A1023">
        <v>1022</v>
      </c>
      <c r="B1023" t="s">
        <v>6346</v>
      </c>
      <c r="C1023" t="s">
        <v>474</v>
      </c>
      <c r="D1023" t="s">
        <v>2853</v>
      </c>
      <c r="E1023" t="s">
        <v>6347</v>
      </c>
      <c r="F1023" t="s">
        <v>6348</v>
      </c>
      <c r="G1023" t="s">
        <v>868</v>
      </c>
      <c r="H1023" s="6">
        <v>106700</v>
      </c>
      <c r="I1023" t="s">
        <v>6349</v>
      </c>
      <c r="J1023" t="s">
        <v>6350</v>
      </c>
      <c r="K1023" s="1">
        <v>43940</v>
      </c>
    </row>
    <row r="1024" spans="1:11">
      <c r="A1024">
        <v>1023</v>
      </c>
      <c r="B1024" t="s">
        <v>6351</v>
      </c>
      <c r="C1024" t="s">
        <v>6202</v>
      </c>
      <c r="D1024" t="s">
        <v>1634</v>
      </c>
      <c r="E1024" t="s">
        <v>6352</v>
      </c>
      <c r="F1024" t="s">
        <v>6353</v>
      </c>
      <c r="G1024" t="s">
        <v>3474</v>
      </c>
      <c r="H1024" s="6">
        <v>90829</v>
      </c>
      <c r="I1024" t="s">
        <v>6354</v>
      </c>
      <c r="J1024" t="s">
        <v>6355</v>
      </c>
      <c r="K1024" s="1">
        <v>44418</v>
      </c>
    </row>
    <row r="1025" spans="1:11">
      <c r="A1025">
        <v>1024</v>
      </c>
      <c r="B1025" t="s">
        <v>6356</v>
      </c>
      <c r="C1025" t="s">
        <v>1253</v>
      </c>
      <c r="D1025" t="s">
        <v>4377</v>
      </c>
      <c r="E1025" t="s">
        <v>6357</v>
      </c>
      <c r="F1025" t="s">
        <v>6358</v>
      </c>
      <c r="G1025" t="s">
        <v>1445</v>
      </c>
      <c r="H1025" s="6">
        <v>47875</v>
      </c>
      <c r="I1025" t="s">
        <v>6359</v>
      </c>
      <c r="J1025" t="s">
        <v>6360</v>
      </c>
      <c r="K1025" s="1">
        <v>44033</v>
      </c>
    </row>
    <row r="1026" spans="1:11">
      <c r="A1026">
        <v>1025</v>
      </c>
      <c r="B1026" t="s">
        <v>6361</v>
      </c>
      <c r="C1026" t="s">
        <v>6362</v>
      </c>
      <c r="D1026" t="s">
        <v>5061</v>
      </c>
      <c r="E1026" t="s">
        <v>6363</v>
      </c>
      <c r="F1026" t="s">
        <v>6364</v>
      </c>
      <c r="G1026" t="s">
        <v>1280</v>
      </c>
      <c r="H1026" s="6">
        <v>98023</v>
      </c>
      <c r="I1026" t="s">
        <v>6365</v>
      </c>
      <c r="J1026" t="s">
        <v>6366</v>
      </c>
      <c r="K1026" s="1">
        <v>44441</v>
      </c>
    </row>
    <row r="1027" spans="1:11">
      <c r="A1027">
        <v>1026</v>
      </c>
      <c r="B1027" t="s">
        <v>6367</v>
      </c>
      <c r="C1027" t="s">
        <v>3012</v>
      </c>
      <c r="D1027" t="s">
        <v>4893</v>
      </c>
      <c r="E1027" t="s">
        <v>6368</v>
      </c>
      <c r="F1027" t="s">
        <v>6369</v>
      </c>
      <c r="G1027" t="s">
        <v>985</v>
      </c>
      <c r="H1027" s="6">
        <v>275892</v>
      </c>
      <c r="I1027">
        <f>1-768-914-5114</f>
        <v>-6795</v>
      </c>
      <c r="J1027" t="s">
        <v>6370</v>
      </c>
      <c r="K1027" s="1">
        <v>44483</v>
      </c>
    </row>
    <row r="1028" spans="1:11">
      <c r="A1028">
        <v>1027</v>
      </c>
      <c r="B1028" t="s">
        <v>6371</v>
      </c>
      <c r="C1028" t="s">
        <v>2446</v>
      </c>
      <c r="D1028" t="s">
        <v>4942</v>
      </c>
      <c r="E1028" t="s">
        <v>6372</v>
      </c>
      <c r="F1028" t="s">
        <v>6373</v>
      </c>
      <c r="G1028" t="s">
        <v>3594</v>
      </c>
      <c r="H1028" s="6">
        <v>172429</v>
      </c>
      <c r="I1028" t="s">
        <v>6374</v>
      </c>
      <c r="J1028" t="s">
        <v>6375</v>
      </c>
      <c r="K1028" s="1">
        <v>44643</v>
      </c>
    </row>
    <row r="1029" spans="1:11">
      <c r="A1029">
        <v>1028</v>
      </c>
      <c r="B1029" t="s">
        <v>6376</v>
      </c>
      <c r="C1029" t="s">
        <v>1456</v>
      </c>
      <c r="D1029" t="s">
        <v>4751</v>
      </c>
      <c r="E1029" t="s">
        <v>6377</v>
      </c>
      <c r="F1029" t="s">
        <v>6378</v>
      </c>
      <c r="G1029" t="s">
        <v>2008</v>
      </c>
      <c r="H1029" s="6">
        <v>186649</v>
      </c>
      <c r="I1029" t="s">
        <v>6379</v>
      </c>
      <c r="J1029" t="s">
        <v>6380</v>
      </c>
      <c r="K1029" s="1">
        <v>44488</v>
      </c>
    </row>
    <row r="1030" spans="1:11">
      <c r="A1030">
        <v>1029</v>
      </c>
      <c r="B1030" t="s">
        <v>6381</v>
      </c>
      <c r="C1030" t="s">
        <v>56</v>
      </c>
      <c r="D1030" t="s">
        <v>1686</v>
      </c>
      <c r="E1030" t="s">
        <v>6382</v>
      </c>
      <c r="F1030" t="s">
        <v>6383</v>
      </c>
      <c r="G1030" t="s">
        <v>1666</v>
      </c>
      <c r="H1030" s="6">
        <v>119773</v>
      </c>
      <c r="I1030" t="s">
        <v>6384</v>
      </c>
      <c r="J1030" t="s">
        <v>6385</v>
      </c>
      <c r="K1030" s="1">
        <v>43975</v>
      </c>
    </row>
    <row r="1031" spans="1:11">
      <c r="A1031">
        <v>1030</v>
      </c>
      <c r="B1031" t="s">
        <v>6386</v>
      </c>
      <c r="C1031" t="s">
        <v>1057</v>
      </c>
      <c r="D1031" t="s">
        <v>6387</v>
      </c>
      <c r="E1031" t="s">
        <v>6388</v>
      </c>
      <c r="F1031" t="s">
        <v>6389</v>
      </c>
      <c r="G1031" t="s">
        <v>4729</v>
      </c>
      <c r="H1031" s="6">
        <v>81372</v>
      </c>
      <c r="I1031" t="s">
        <v>6390</v>
      </c>
      <c r="J1031" t="s">
        <v>6391</v>
      </c>
      <c r="K1031" s="1">
        <v>44651</v>
      </c>
    </row>
    <row r="1032" spans="1:11">
      <c r="A1032">
        <v>1031</v>
      </c>
      <c r="B1032" t="s">
        <v>6392</v>
      </c>
      <c r="C1032" t="s">
        <v>2212</v>
      </c>
      <c r="D1032" t="s">
        <v>6393</v>
      </c>
      <c r="E1032" t="s">
        <v>6394</v>
      </c>
      <c r="F1032" t="s">
        <v>6395</v>
      </c>
      <c r="G1032" t="s">
        <v>5570</v>
      </c>
      <c r="H1032" s="6">
        <v>248520</v>
      </c>
      <c r="I1032" t="s">
        <v>6396</v>
      </c>
      <c r="J1032" t="s">
        <v>6397</v>
      </c>
      <c r="K1032" s="1">
        <v>44235</v>
      </c>
    </row>
    <row r="1033" spans="1:11">
      <c r="A1033">
        <v>1032</v>
      </c>
      <c r="B1033" t="s">
        <v>6398</v>
      </c>
      <c r="C1033" t="s">
        <v>2976</v>
      </c>
      <c r="D1033" t="s">
        <v>677</v>
      </c>
      <c r="E1033" t="s">
        <v>6399</v>
      </c>
      <c r="F1033" t="s">
        <v>6400</v>
      </c>
      <c r="G1033" t="s">
        <v>808</v>
      </c>
      <c r="H1033" s="6">
        <v>282074</v>
      </c>
      <c r="I1033" t="s">
        <v>6401</v>
      </c>
      <c r="J1033" t="s">
        <v>6402</v>
      </c>
      <c r="K1033" s="1">
        <v>43968</v>
      </c>
    </row>
    <row r="1034" spans="1:11">
      <c r="A1034">
        <v>1033</v>
      </c>
      <c r="B1034" t="s">
        <v>6403</v>
      </c>
      <c r="C1034" t="s">
        <v>91</v>
      </c>
      <c r="D1034" t="s">
        <v>1393</v>
      </c>
      <c r="E1034" t="s">
        <v>6404</v>
      </c>
      <c r="F1034" t="s">
        <v>6405</v>
      </c>
      <c r="G1034" t="s">
        <v>763</v>
      </c>
      <c r="H1034" s="6">
        <v>174903</v>
      </c>
      <c r="I1034" t="s">
        <v>6406</v>
      </c>
      <c r="J1034" t="s">
        <v>6407</v>
      </c>
      <c r="K1034" s="1">
        <v>44448</v>
      </c>
    </row>
    <row r="1035" spans="1:11">
      <c r="A1035">
        <v>1034</v>
      </c>
      <c r="B1035" t="s">
        <v>6408</v>
      </c>
      <c r="C1035" t="s">
        <v>5956</v>
      </c>
      <c r="D1035" t="s">
        <v>1877</v>
      </c>
      <c r="E1035" t="s">
        <v>6409</v>
      </c>
      <c r="F1035" t="s">
        <v>5302</v>
      </c>
      <c r="G1035" t="s">
        <v>1118</v>
      </c>
      <c r="H1035" s="6">
        <v>49245</v>
      </c>
      <c r="I1035" t="s">
        <v>6410</v>
      </c>
      <c r="J1035" t="s">
        <v>6411</v>
      </c>
      <c r="K1035" s="1">
        <v>44223</v>
      </c>
    </row>
    <row r="1036" spans="1:11">
      <c r="A1036">
        <v>1035</v>
      </c>
      <c r="B1036" t="s">
        <v>6412</v>
      </c>
      <c r="C1036" t="s">
        <v>318</v>
      </c>
      <c r="D1036" t="s">
        <v>6413</v>
      </c>
      <c r="E1036" t="s">
        <v>6414</v>
      </c>
      <c r="F1036" t="s">
        <v>6415</v>
      </c>
      <c r="G1036" t="s">
        <v>438</v>
      </c>
      <c r="H1036" s="6">
        <v>199863</v>
      </c>
      <c r="I1036" t="s">
        <v>6416</v>
      </c>
      <c r="J1036" t="s">
        <v>6417</v>
      </c>
      <c r="K1036" s="1">
        <v>44323</v>
      </c>
    </row>
    <row r="1037" spans="1:11">
      <c r="A1037">
        <v>1036</v>
      </c>
      <c r="B1037" t="s">
        <v>6418</v>
      </c>
      <c r="C1037" t="s">
        <v>593</v>
      </c>
      <c r="D1037" t="s">
        <v>573</v>
      </c>
      <c r="E1037" t="s">
        <v>6419</v>
      </c>
      <c r="F1037" t="s">
        <v>6420</v>
      </c>
      <c r="G1037" t="s">
        <v>1013</v>
      </c>
      <c r="H1037" s="6">
        <v>269069</v>
      </c>
      <c r="I1037" t="s">
        <v>6421</v>
      </c>
      <c r="J1037" t="s">
        <v>6422</v>
      </c>
      <c r="K1037" s="1">
        <v>43933</v>
      </c>
    </row>
    <row r="1038" spans="1:11">
      <c r="A1038">
        <v>1037</v>
      </c>
      <c r="B1038" t="s">
        <v>6423</v>
      </c>
      <c r="C1038" t="s">
        <v>3506</v>
      </c>
      <c r="D1038" t="s">
        <v>6424</v>
      </c>
      <c r="E1038" t="s">
        <v>6425</v>
      </c>
      <c r="F1038" t="s">
        <v>6426</v>
      </c>
      <c r="G1038" t="s">
        <v>800</v>
      </c>
      <c r="H1038" s="6">
        <v>132625</v>
      </c>
      <c r="I1038" t="s">
        <v>6427</v>
      </c>
      <c r="J1038" t="s">
        <v>6428</v>
      </c>
      <c r="K1038" s="1">
        <v>43887</v>
      </c>
    </row>
    <row r="1039" spans="1:11">
      <c r="A1039">
        <v>1038</v>
      </c>
      <c r="B1039" t="s">
        <v>6429</v>
      </c>
      <c r="C1039" t="s">
        <v>2026</v>
      </c>
      <c r="D1039" t="s">
        <v>2178</v>
      </c>
      <c r="E1039" t="s">
        <v>6430</v>
      </c>
      <c r="F1039" t="s">
        <v>6431</v>
      </c>
      <c r="G1039" t="s">
        <v>1508</v>
      </c>
      <c r="H1039" s="6">
        <v>266865</v>
      </c>
      <c r="I1039">
        <f>1-793-4-121</f>
        <v>-917</v>
      </c>
      <c r="J1039" t="s">
        <v>6432</v>
      </c>
      <c r="K1039" s="1">
        <v>43834</v>
      </c>
    </row>
    <row r="1040" spans="1:11">
      <c r="A1040">
        <v>1039</v>
      </c>
      <c r="B1040" t="s">
        <v>6433</v>
      </c>
      <c r="C1040" t="s">
        <v>572</v>
      </c>
      <c r="D1040" t="s">
        <v>6434</v>
      </c>
      <c r="E1040" t="s">
        <v>6435</v>
      </c>
      <c r="F1040" t="s">
        <v>6436</v>
      </c>
      <c r="G1040" t="s">
        <v>89</v>
      </c>
      <c r="H1040" s="6">
        <v>245544</v>
      </c>
      <c r="I1040" t="s">
        <v>6437</v>
      </c>
      <c r="J1040" t="s">
        <v>6438</v>
      </c>
      <c r="K1040" s="1">
        <v>43923</v>
      </c>
    </row>
    <row r="1041" spans="1:11">
      <c r="A1041">
        <v>1040</v>
      </c>
      <c r="B1041" t="s">
        <v>6439</v>
      </c>
      <c r="C1041" t="s">
        <v>1400</v>
      </c>
      <c r="D1041" t="s">
        <v>767</v>
      </c>
      <c r="E1041" t="s">
        <v>6059</v>
      </c>
      <c r="F1041" t="s">
        <v>6440</v>
      </c>
      <c r="G1041" t="s">
        <v>3046</v>
      </c>
      <c r="H1041" s="6">
        <v>253835</v>
      </c>
      <c r="I1041" t="s">
        <v>6441</v>
      </c>
      <c r="J1041" t="s">
        <v>6442</v>
      </c>
      <c r="K1041" s="1">
        <v>44662</v>
      </c>
    </row>
    <row r="1042" spans="1:11">
      <c r="A1042">
        <v>1041</v>
      </c>
      <c r="B1042" t="s">
        <v>6443</v>
      </c>
      <c r="C1042" t="s">
        <v>1663</v>
      </c>
      <c r="D1042" t="s">
        <v>6444</v>
      </c>
      <c r="E1042" t="s">
        <v>6445</v>
      </c>
      <c r="F1042" t="s">
        <v>5671</v>
      </c>
      <c r="G1042" t="s">
        <v>3594</v>
      </c>
      <c r="H1042" s="6">
        <v>287779</v>
      </c>
      <c r="I1042" t="s">
        <v>6446</v>
      </c>
      <c r="J1042" t="s">
        <v>6447</v>
      </c>
      <c r="K1042" s="1">
        <v>44580</v>
      </c>
    </row>
    <row r="1043" spans="1:11">
      <c r="A1043">
        <v>1042</v>
      </c>
      <c r="B1043" t="s">
        <v>6448</v>
      </c>
      <c r="C1043" t="s">
        <v>2612</v>
      </c>
      <c r="D1043" t="s">
        <v>617</v>
      </c>
      <c r="E1043" t="s">
        <v>6449</v>
      </c>
      <c r="F1043" t="s">
        <v>6450</v>
      </c>
      <c r="G1043" t="s">
        <v>274</v>
      </c>
      <c r="H1043" s="6">
        <v>176836</v>
      </c>
      <c r="I1043" t="s">
        <v>6451</v>
      </c>
      <c r="J1043" t="s">
        <v>6452</v>
      </c>
      <c r="K1043" s="1">
        <v>44227</v>
      </c>
    </row>
    <row r="1044" spans="1:11">
      <c r="A1044">
        <v>1043</v>
      </c>
      <c r="B1044" t="s">
        <v>6453</v>
      </c>
      <c r="C1044" t="s">
        <v>6454</v>
      </c>
      <c r="D1044" t="s">
        <v>6455</v>
      </c>
      <c r="E1044" t="s">
        <v>6456</v>
      </c>
      <c r="F1044" t="s">
        <v>6457</v>
      </c>
      <c r="G1044" t="s">
        <v>2524</v>
      </c>
      <c r="H1044" s="6">
        <v>158575</v>
      </c>
      <c r="I1044" t="s">
        <v>6458</v>
      </c>
      <c r="J1044" t="s">
        <v>6459</v>
      </c>
      <c r="K1044" s="1">
        <v>44703</v>
      </c>
    </row>
    <row r="1045" spans="1:11">
      <c r="A1045">
        <v>1044</v>
      </c>
      <c r="B1045" t="s">
        <v>6460</v>
      </c>
      <c r="C1045" t="s">
        <v>5306</v>
      </c>
      <c r="D1045" t="s">
        <v>6461</v>
      </c>
      <c r="E1045" t="s">
        <v>6462</v>
      </c>
      <c r="F1045" t="s">
        <v>6463</v>
      </c>
      <c r="G1045" t="s">
        <v>3291</v>
      </c>
      <c r="H1045" s="6">
        <v>98282</v>
      </c>
      <c r="I1045">
        <f>1-434-830-4584</f>
        <v>-5847</v>
      </c>
      <c r="J1045" t="s">
        <v>6464</v>
      </c>
      <c r="K1045" s="1">
        <v>44351</v>
      </c>
    </row>
    <row r="1046" spans="1:11">
      <c r="A1046">
        <v>1045</v>
      </c>
      <c r="B1046" t="s">
        <v>6465</v>
      </c>
      <c r="C1046" t="s">
        <v>2576</v>
      </c>
      <c r="D1046" t="s">
        <v>3978</v>
      </c>
      <c r="E1046" t="s">
        <v>6466</v>
      </c>
      <c r="F1046" t="s">
        <v>6467</v>
      </c>
      <c r="G1046" t="s">
        <v>1330</v>
      </c>
      <c r="H1046" s="6">
        <v>53558</v>
      </c>
      <c r="I1046" t="s">
        <v>6468</v>
      </c>
      <c r="J1046" t="s">
        <v>6469</v>
      </c>
      <c r="K1046" s="1">
        <v>44280</v>
      </c>
    </row>
    <row r="1047" spans="1:11">
      <c r="A1047">
        <v>1046</v>
      </c>
      <c r="B1047" t="s">
        <v>6470</v>
      </c>
      <c r="C1047" t="s">
        <v>1841</v>
      </c>
      <c r="D1047" t="s">
        <v>311</v>
      </c>
      <c r="E1047" t="s">
        <v>6471</v>
      </c>
      <c r="F1047" t="s">
        <v>6472</v>
      </c>
      <c r="G1047" t="s">
        <v>875</v>
      </c>
      <c r="H1047" s="6">
        <v>95855</v>
      </c>
      <c r="I1047" t="s">
        <v>6473</v>
      </c>
      <c r="J1047" t="s">
        <v>6474</v>
      </c>
      <c r="K1047" s="1">
        <v>44591</v>
      </c>
    </row>
    <row r="1048" spans="1:11">
      <c r="A1048">
        <v>1047</v>
      </c>
      <c r="B1048" t="s">
        <v>6475</v>
      </c>
      <c r="C1048" t="s">
        <v>6476</v>
      </c>
      <c r="D1048" t="s">
        <v>4751</v>
      </c>
      <c r="E1048" t="s">
        <v>6477</v>
      </c>
      <c r="F1048" t="s">
        <v>6478</v>
      </c>
      <c r="G1048" t="s">
        <v>77</v>
      </c>
      <c r="H1048" s="6">
        <v>247927</v>
      </c>
      <c r="I1048" t="s">
        <v>6479</v>
      </c>
      <c r="J1048" t="s">
        <v>6480</v>
      </c>
      <c r="K1048" s="1">
        <v>44653</v>
      </c>
    </row>
    <row r="1049" spans="1:11">
      <c r="A1049">
        <v>1048</v>
      </c>
      <c r="B1049" t="s">
        <v>6481</v>
      </c>
      <c r="C1049" t="s">
        <v>340</v>
      </c>
      <c r="D1049" t="s">
        <v>6482</v>
      </c>
      <c r="E1049" t="s">
        <v>6483</v>
      </c>
      <c r="F1049" t="s">
        <v>6484</v>
      </c>
      <c r="G1049" t="s">
        <v>3566</v>
      </c>
      <c r="H1049" s="6">
        <v>193180</v>
      </c>
      <c r="I1049" t="s">
        <v>6485</v>
      </c>
      <c r="J1049" t="s">
        <v>6486</v>
      </c>
      <c r="K1049" s="1">
        <v>43877</v>
      </c>
    </row>
    <row r="1050" spans="1:11">
      <c r="A1050">
        <v>1049</v>
      </c>
      <c r="B1050" t="s">
        <v>6487</v>
      </c>
      <c r="C1050" t="s">
        <v>1526</v>
      </c>
      <c r="D1050" t="s">
        <v>2684</v>
      </c>
      <c r="E1050" t="s">
        <v>6488</v>
      </c>
      <c r="F1050" t="s">
        <v>6489</v>
      </c>
      <c r="G1050" t="s">
        <v>792</v>
      </c>
      <c r="H1050" s="6">
        <v>243512</v>
      </c>
      <c r="I1050" t="s">
        <v>6490</v>
      </c>
      <c r="J1050" t="s">
        <v>6491</v>
      </c>
      <c r="K1050" s="1">
        <v>43965</v>
      </c>
    </row>
    <row r="1051" spans="1:11">
      <c r="A1051">
        <v>1050</v>
      </c>
      <c r="B1051" t="s">
        <v>6492</v>
      </c>
      <c r="C1051" t="s">
        <v>6493</v>
      </c>
      <c r="D1051" t="s">
        <v>3154</v>
      </c>
      <c r="E1051" t="s">
        <v>6494</v>
      </c>
      <c r="F1051" t="s">
        <v>6495</v>
      </c>
      <c r="G1051" t="s">
        <v>2898</v>
      </c>
      <c r="H1051" s="6">
        <v>209823</v>
      </c>
      <c r="I1051" t="s">
        <v>6496</v>
      </c>
      <c r="J1051" t="s">
        <v>6497</v>
      </c>
      <c r="K1051" s="1">
        <v>44453</v>
      </c>
    </row>
    <row r="1052" spans="1:11">
      <c r="A1052">
        <v>1051</v>
      </c>
      <c r="B1052" t="s">
        <v>6498</v>
      </c>
      <c r="C1052" t="s">
        <v>1166</v>
      </c>
      <c r="D1052" t="s">
        <v>6499</v>
      </c>
      <c r="E1052" t="s">
        <v>6197</v>
      </c>
      <c r="F1052" t="s">
        <v>6500</v>
      </c>
      <c r="G1052" t="s">
        <v>612</v>
      </c>
      <c r="H1052" s="6">
        <v>66574</v>
      </c>
      <c r="I1052">
        <v>9047667176</v>
      </c>
      <c r="J1052" t="s">
        <v>6501</v>
      </c>
      <c r="K1052" s="1">
        <v>44552</v>
      </c>
    </row>
    <row r="1053" spans="1:11">
      <c r="A1053">
        <v>1052</v>
      </c>
      <c r="B1053" t="s">
        <v>6502</v>
      </c>
      <c r="C1053" t="s">
        <v>3821</v>
      </c>
      <c r="D1053" t="s">
        <v>828</v>
      </c>
      <c r="E1053" t="s">
        <v>6503</v>
      </c>
      <c r="F1053" t="s">
        <v>6504</v>
      </c>
      <c r="G1053" t="s">
        <v>906</v>
      </c>
      <c r="H1053" s="6">
        <v>276569</v>
      </c>
      <c r="I1053">
        <f>1-509-74-6257</f>
        <v>-6839</v>
      </c>
      <c r="J1053" t="s">
        <v>6505</v>
      </c>
      <c r="K1053" s="1">
        <v>44665</v>
      </c>
    </row>
    <row r="1054" spans="1:11">
      <c r="A1054">
        <v>1053</v>
      </c>
      <c r="B1054" t="s">
        <v>6506</v>
      </c>
      <c r="C1054" t="s">
        <v>4601</v>
      </c>
      <c r="D1054" t="s">
        <v>3628</v>
      </c>
      <c r="E1054" t="s">
        <v>6507</v>
      </c>
      <c r="F1054" t="s">
        <v>6508</v>
      </c>
      <c r="G1054" t="s">
        <v>666</v>
      </c>
      <c r="H1054" s="6">
        <v>112503</v>
      </c>
      <c r="I1054">
        <v>3109394825</v>
      </c>
      <c r="J1054" t="s">
        <v>6509</v>
      </c>
      <c r="K1054" s="1">
        <v>44073</v>
      </c>
    </row>
    <row r="1055" spans="1:11">
      <c r="A1055">
        <v>1054</v>
      </c>
      <c r="B1055" t="s">
        <v>6510</v>
      </c>
      <c r="C1055" t="s">
        <v>819</v>
      </c>
      <c r="D1055" t="s">
        <v>723</v>
      </c>
      <c r="E1055" t="s">
        <v>6511</v>
      </c>
      <c r="F1055" t="s">
        <v>6512</v>
      </c>
      <c r="G1055" t="s">
        <v>5077</v>
      </c>
      <c r="H1055" s="6">
        <v>204172</v>
      </c>
      <c r="I1055" t="s">
        <v>6513</v>
      </c>
      <c r="J1055" t="s">
        <v>6514</v>
      </c>
      <c r="K1055" s="1">
        <v>44610</v>
      </c>
    </row>
    <row r="1056" spans="1:11">
      <c r="A1056">
        <v>1055</v>
      </c>
      <c r="B1056" t="s">
        <v>6515</v>
      </c>
      <c r="C1056" t="s">
        <v>3062</v>
      </c>
      <c r="D1056" t="s">
        <v>6259</v>
      </c>
      <c r="E1056" t="s">
        <v>6516</v>
      </c>
      <c r="F1056" t="s">
        <v>6517</v>
      </c>
      <c r="G1056" t="s">
        <v>1865</v>
      </c>
      <c r="H1056" s="6">
        <v>87585</v>
      </c>
      <c r="I1056">
        <f>1-541-574-1524</f>
        <v>-2638</v>
      </c>
      <c r="J1056" t="s">
        <v>6518</v>
      </c>
      <c r="K1056" s="1">
        <v>44488</v>
      </c>
    </row>
    <row r="1057" spans="1:11">
      <c r="A1057">
        <v>1056</v>
      </c>
      <c r="B1057" t="s">
        <v>6519</v>
      </c>
      <c r="C1057" t="s">
        <v>2625</v>
      </c>
      <c r="D1057" t="s">
        <v>6520</v>
      </c>
      <c r="E1057" t="s">
        <v>6521</v>
      </c>
      <c r="F1057" t="s">
        <v>6522</v>
      </c>
      <c r="G1057" t="s">
        <v>778</v>
      </c>
      <c r="H1057" s="6">
        <v>135512</v>
      </c>
      <c r="I1057">
        <f>1-874-1-1266</f>
        <v>-2140</v>
      </c>
      <c r="J1057" t="s">
        <v>6523</v>
      </c>
      <c r="K1057" s="1">
        <v>44654</v>
      </c>
    </row>
    <row r="1058" spans="1:11">
      <c r="A1058">
        <v>1057</v>
      </c>
      <c r="B1058" t="s">
        <v>6524</v>
      </c>
      <c r="C1058" t="s">
        <v>542</v>
      </c>
      <c r="D1058" t="s">
        <v>3012</v>
      </c>
      <c r="E1058" t="s">
        <v>6525</v>
      </c>
      <c r="F1058" t="s">
        <v>6526</v>
      </c>
      <c r="G1058" t="s">
        <v>1337</v>
      </c>
      <c r="H1058" s="6">
        <v>249266</v>
      </c>
      <c r="I1058" t="s">
        <v>6527</v>
      </c>
      <c r="J1058" t="s">
        <v>6528</v>
      </c>
      <c r="K1058" s="1">
        <v>44565</v>
      </c>
    </row>
    <row r="1059" spans="1:11">
      <c r="A1059">
        <v>1058</v>
      </c>
      <c r="B1059" t="s">
        <v>6529</v>
      </c>
      <c r="C1059" t="s">
        <v>3086</v>
      </c>
      <c r="D1059" t="s">
        <v>1854</v>
      </c>
      <c r="E1059" t="s">
        <v>6530</v>
      </c>
      <c r="F1059" t="s">
        <v>6531</v>
      </c>
      <c r="G1059" t="s">
        <v>1674</v>
      </c>
      <c r="H1059" s="6">
        <v>82667</v>
      </c>
      <c r="I1059" t="s">
        <v>6532</v>
      </c>
      <c r="J1059" t="s">
        <v>6533</v>
      </c>
      <c r="K1059" s="1">
        <v>44378</v>
      </c>
    </row>
    <row r="1060" spans="1:11">
      <c r="A1060">
        <v>1059</v>
      </c>
      <c r="B1060" t="s">
        <v>6534</v>
      </c>
      <c r="C1060" t="s">
        <v>6535</v>
      </c>
      <c r="D1060" t="s">
        <v>6536</v>
      </c>
      <c r="E1060" t="s">
        <v>6537</v>
      </c>
      <c r="F1060" t="s">
        <v>6538</v>
      </c>
      <c r="G1060" t="s">
        <v>486</v>
      </c>
      <c r="H1060" s="6">
        <v>265881</v>
      </c>
      <c r="I1060" t="s">
        <v>6539</v>
      </c>
      <c r="J1060" t="s">
        <v>6540</v>
      </c>
      <c r="K1060" s="1">
        <v>44611</v>
      </c>
    </row>
    <row r="1061" spans="1:11">
      <c r="A1061">
        <v>1060</v>
      </c>
      <c r="B1061" t="s">
        <v>6541</v>
      </c>
      <c r="C1061" t="s">
        <v>3695</v>
      </c>
      <c r="D1061" t="s">
        <v>1921</v>
      </c>
      <c r="E1061" t="s">
        <v>6542</v>
      </c>
      <c r="F1061" t="s">
        <v>6543</v>
      </c>
      <c r="G1061" t="s">
        <v>290</v>
      </c>
      <c r="H1061" s="6">
        <v>161764</v>
      </c>
      <c r="I1061" t="s">
        <v>6544</v>
      </c>
      <c r="J1061" t="s">
        <v>6545</v>
      </c>
      <c r="K1061" s="1">
        <v>44599</v>
      </c>
    </row>
    <row r="1062" spans="1:11">
      <c r="A1062">
        <v>1061</v>
      </c>
      <c r="B1062" t="s">
        <v>6546</v>
      </c>
      <c r="C1062" t="s">
        <v>5286</v>
      </c>
      <c r="D1062" t="s">
        <v>671</v>
      </c>
      <c r="E1062" t="s">
        <v>6547</v>
      </c>
      <c r="F1062" t="s">
        <v>6548</v>
      </c>
      <c r="G1062" t="s">
        <v>800</v>
      </c>
      <c r="H1062" s="6">
        <v>128403</v>
      </c>
      <c r="I1062" t="s">
        <v>6549</v>
      </c>
      <c r="J1062" t="s">
        <v>6550</v>
      </c>
      <c r="K1062" s="1">
        <v>44405</v>
      </c>
    </row>
    <row r="1063" spans="1:11">
      <c r="A1063">
        <v>1062</v>
      </c>
      <c r="B1063" t="s">
        <v>6551</v>
      </c>
      <c r="C1063" t="s">
        <v>1379</v>
      </c>
      <c r="D1063" t="s">
        <v>6552</v>
      </c>
      <c r="E1063" t="s">
        <v>6553</v>
      </c>
      <c r="F1063" t="s">
        <v>6554</v>
      </c>
      <c r="G1063" t="s">
        <v>410</v>
      </c>
      <c r="H1063" s="6">
        <v>233033</v>
      </c>
      <c r="I1063" t="s">
        <v>6555</v>
      </c>
      <c r="J1063" t="s">
        <v>6556</v>
      </c>
      <c r="K1063" s="1">
        <v>43941</v>
      </c>
    </row>
    <row r="1064" spans="1:11">
      <c r="A1064">
        <v>1063</v>
      </c>
      <c r="B1064" t="s">
        <v>6557</v>
      </c>
      <c r="C1064" t="s">
        <v>4277</v>
      </c>
      <c r="D1064" t="s">
        <v>4235</v>
      </c>
      <c r="E1064" t="s">
        <v>6558</v>
      </c>
      <c r="F1064" t="s">
        <v>6559</v>
      </c>
      <c r="G1064" t="s">
        <v>1367</v>
      </c>
      <c r="H1064" s="6">
        <v>255715</v>
      </c>
      <c r="I1064" t="s">
        <v>6560</v>
      </c>
      <c r="J1064" t="s">
        <v>6561</v>
      </c>
      <c r="K1064" s="1">
        <v>44537</v>
      </c>
    </row>
    <row r="1065" spans="1:11">
      <c r="A1065">
        <v>1064</v>
      </c>
      <c r="B1065" t="s">
        <v>6562</v>
      </c>
      <c r="C1065" t="s">
        <v>264</v>
      </c>
      <c r="D1065" t="s">
        <v>451</v>
      </c>
      <c r="E1065" t="s">
        <v>6563</v>
      </c>
      <c r="F1065" t="s">
        <v>6564</v>
      </c>
      <c r="G1065" t="s">
        <v>1619</v>
      </c>
      <c r="H1065" s="6">
        <v>244115</v>
      </c>
      <c r="I1065" t="s">
        <v>6565</v>
      </c>
      <c r="J1065" t="s">
        <v>6566</v>
      </c>
      <c r="K1065" s="1">
        <v>44389</v>
      </c>
    </row>
    <row r="1066" spans="1:11">
      <c r="A1066">
        <v>1065</v>
      </c>
      <c r="B1066" t="s">
        <v>6567</v>
      </c>
      <c r="C1066" t="s">
        <v>4831</v>
      </c>
      <c r="D1066" t="s">
        <v>6568</v>
      </c>
      <c r="E1066" t="s">
        <v>6569</v>
      </c>
      <c r="F1066" t="s">
        <v>6570</v>
      </c>
      <c r="G1066" t="s">
        <v>1404</v>
      </c>
      <c r="H1066" s="6">
        <v>117788</v>
      </c>
      <c r="I1066" t="s">
        <v>6571</v>
      </c>
      <c r="J1066" t="s">
        <v>6572</v>
      </c>
      <c r="K1066" s="1">
        <v>44440</v>
      </c>
    </row>
    <row r="1067" spans="1:11">
      <c r="A1067">
        <v>1066</v>
      </c>
      <c r="B1067" t="s">
        <v>6573</v>
      </c>
      <c r="C1067" t="s">
        <v>107</v>
      </c>
      <c r="D1067" t="s">
        <v>6158</v>
      </c>
      <c r="E1067" t="s">
        <v>6574</v>
      </c>
      <c r="F1067" t="s">
        <v>6575</v>
      </c>
      <c r="G1067" t="s">
        <v>3443</v>
      </c>
      <c r="H1067" s="6">
        <v>42244</v>
      </c>
      <c r="I1067" t="s">
        <v>6576</v>
      </c>
      <c r="J1067" t="s">
        <v>6577</v>
      </c>
      <c r="K1067" s="1">
        <v>43843</v>
      </c>
    </row>
    <row r="1068" spans="1:11">
      <c r="A1068">
        <v>1067</v>
      </c>
      <c r="B1068" t="s">
        <v>6578</v>
      </c>
      <c r="C1068" t="s">
        <v>6579</v>
      </c>
      <c r="D1068" t="s">
        <v>6580</v>
      </c>
      <c r="E1068" t="s">
        <v>6581</v>
      </c>
      <c r="F1068" t="s">
        <v>6582</v>
      </c>
      <c r="G1068" t="s">
        <v>658</v>
      </c>
      <c r="H1068" s="6">
        <v>109824</v>
      </c>
      <c r="I1068" t="s">
        <v>6583</v>
      </c>
      <c r="J1068" t="s">
        <v>6584</v>
      </c>
      <c r="K1068" s="1">
        <v>44431</v>
      </c>
    </row>
    <row r="1069" spans="1:11">
      <c r="A1069">
        <v>1068</v>
      </c>
      <c r="B1069" t="s">
        <v>6585</v>
      </c>
      <c r="C1069" t="s">
        <v>6586</v>
      </c>
      <c r="D1069" t="s">
        <v>3409</v>
      </c>
      <c r="E1069" t="s">
        <v>6587</v>
      </c>
      <c r="F1069" t="s">
        <v>6588</v>
      </c>
      <c r="G1069" t="s">
        <v>2838</v>
      </c>
      <c r="H1069" s="6">
        <v>186902</v>
      </c>
      <c r="I1069" t="s">
        <v>6589</v>
      </c>
      <c r="J1069" t="s">
        <v>6590</v>
      </c>
      <c r="K1069" s="1">
        <v>44634</v>
      </c>
    </row>
    <row r="1070" spans="1:11">
      <c r="A1070">
        <v>1069</v>
      </c>
      <c r="B1070" t="s">
        <v>6591</v>
      </c>
      <c r="C1070" t="s">
        <v>3439</v>
      </c>
      <c r="D1070" t="s">
        <v>4383</v>
      </c>
      <c r="E1070" t="s">
        <v>6592</v>
      </c>
      <c r="F1070" t="s">
        <v>6593</v>
      </c>
      <c r="G1070" t="s">
        <v>612</v>
      </c>
      <c r="H1070" s="6">
        <v>73793</v>
      </c>
      <c r="I1070">
        <v>8180644558</v>
      </c>
      <c r="J1070" t="s">
        <v>6594</v>
      </c>
      <c r="K1070" s="1">
        <v>44554</v>
      </c>
    </row>
    <row r="1071" spans="1:11">
      <c r="A1071">
        <v>1070</v>
      </c>
      <c r="B1071" t="s">
        <v>6595</v>
      </c>
      <c r="C1071" t="s">
        <v>1940</v>
      </c>
      <c r="D1071" t="s">
        <v>6596</v>
      </c>
      <c r="E1071" t="s">
        <v>6597</v>
      </c>
      <c r="F1071" t="s">
        <v>6598</v>
      </c>
      <c r="G1071" t="s">
        <v>5929</v>
      </c>
      <c r="H1071" s="6">
        <v>248812</v>
      </c>
      <c r="I1071" t="s">
        <v>6599</v>
      </c>
      <c r="J1071" t="s">
        <v>6600</v>
      </c>
      <c r="K1071" s="1">
        <v>44617</v>
      </c>
    </row>
    <row r="1072" spans="1:11">
      <c r="A1072">
        <v>1071</v>
      </c>
      <c r="B1072" t="s">
        <v>6601</v>
      </c>
      <c r="C1072" t="s">
        <v>3897</v>
      </c>
      <c r="D1072" t="s">
        <v>1314</v>
      </c>
      <c r="E1072" t="s">
        <v>4204</v>
      </c>
      <c r="F1072" t="s">
        <v>6602</v>
      </c>
      <c r="G1072" t="s">
        <v>3474</v>
      </c>
      <c r="H1072" s="6">
        <v>176091</v>
      </c>
      <c r="I1072" t="s">
        <v>6603</v>
      </c>
      <c r="J1072" t="s">
        <v>6604</v>
      </c>
      <c r="K1072" s="1">
        <v>43861</v>
      </c>
    </row>
    <row r="1073" spans="1:11">
      <c r="A1073">
        <v>1072</v>
      </c>
      <c r="B1073" t="s">
        <v>6605</v>
      </c>
      <c r="C1073" t="s">
        <v>6606</v>
      </c>
      <c r="D1073" t="s">
        <v>334</v>
      </c>
      <c r="E1073" t="s">
        <v>6607</v>
      </c>
      <c r="F1073" t="s">
        <v>6608</v>
      </c>
      <c r="G1073" t="s">
        <v>454</v>
      </c>
      <c r="H1073" s="6">
        <v>202185</v>
      </c>
      <c r="I1073" t="s">
        <v>6609</v>
      </c>
      <c r="J1073" t="s">
        <v>6610</v>
      </c>
      <c r="K1073" s="1">
        <v>44163</v>
      </c>
    </row>
    <row r="1074" spans="1:11">
      <c r="A1074">
        <v>1073</v>
      </c>
      <c r="B1074" t="s">
        <v>6611</v>
      </c>
      <c r="C1074" t="s">
        <v>3493</v>
      </c>
      <c r="D1074" t="s">
        <v>3256</v>
      </c>
      <c r="E1074" t="s">
        <v>6612</v>
      </c>
      <c r="F1074" t="s">
        <v>6613</v>
      </c>
      <c r="G1074" t="s">
        <v>3566</v>
      </c>
      <c r="H1074" s="6">
        <v>153604</v>
      </c>
      <c r="I1074" t="s">
        <v>6614</v>
      </c>
      <c r="J1074" t="s">
        <v>6615</v>
      </c>
      <c r="K1074" s="1">
        <v>44279</v>
      </c>
    </row>
    <row r="1075" spans="1:11">
      <c r="A1075">
        <v>1074</v>
      </c>
      <c r="B1075" t="s">
        <v>6616</v>
      </c>
      <c r="C1075" t="s">
        <v>4910</v>
      </c>
      <c r="D1075" t="s">
        <v>2506</v>
      </c>
      <c r="E1075" t="s">
        <v>6617</v>
      </c>
      <c r="F1075" t="s">
        <v>6618</v>
      </c>
      <c r="G1075" t="s">
        <v>3264</v>
      </c>
      <c r="H1075" s="6">
        <v>130403</v>
      </c>
      <c r="I1075" t="s">
        <v>6619</v>
      </c>
      <c r="J1075" t="s">
        <v>6620</v>
      </c>
      <c r="K1075" s="1">
        <v>44220</v>
      </c>
    </row>
    <row r="1076" spans="1:11">
      <c r="A1076">
        <v>1075</v>
      </c>
      <c r="B1076" t="s">
        <v>6621</v>
      </c>
      <c r="C1076" t="s">
        <v>6579</v>
      </c>
      <c r="D1076" t="s">
        <v>2120</v>
      </c>
      <c r="E1076" t="s">
        <v>6622</v>
      </c>
      <c r="F1076" t="s">
        <v>6623</v>
      </c>
      <c r="G1076" t="s">
        <v>1230</v>
      </c>
      <c r="H1076" s="6">
        <v>244958</v>
      </c>
      <c r="I1076" t="s">
        <v>6624</v>
      </c>
      <c r="J1076" t="s">
        <v>6625</v>
      </c>
      <c r="K1076" s="1">
        <v>44213</v>
      </c>
    </row>
    <row r="1077" spans="1:11">
      <c r="A1077">
        <v>1076</v>
      </c>
      <c r="B1077" t="s">
        <v>6626</v>
      </c>
      <c r="C1077" t="s">
        <v>6627</v>
      </c>
      <c r="D1077" t="s">
        <v>1498</v>
      </c>
      <c r="E1077" t="s">
        <v>6628</v>
      </c>
      <c r="F1077" t="s">
        <v>6629</v>
      </c>
      <c r="G1077" t="s">
        <v>815</v>
      </c>
      <c r="H1077" s="6">
        <v>245116</v>
      </c>
      <c r="I1077" t="s">
        <v>6630</v>
      </c>
      <c r="J1077" t="s">
        <v>6631</v>
      </c>
      <c r="K1077" s="1">
        <v>43965</v>
      </c>
    </row>
    <row r="1078" spans="1:11">
      <c r="A1078">
        <v>1077</v>
      </c>
      <c r="B1078" t="s">
        <v>6632</v>
      </c>
      <c r="C1078" t="s">
        <v>6633</v>
      </c>
      <c r="D1078" t="s">
        <v>6634</v>
      </c>
      <c r="E1078" t="s">
        <v>6635</v>
      </c>
      <c r="F1078" t="s">
        <v>6636</v>
      </c>
      <c r="G1078" t="s">
        <v>954</v>
      </c>
      <c r="H1078" s="6">
        <v>108821</v>
      </c>
      <c r="I1078" t="s">
        <v>6637</v>
      </c>
      <c r="J1078" t="s">
        <v>6638</v>
      </c>
      <c r="K1078" s="1">
        <v>44531</v>
      </c>
    </row>
    <row r="1079" spans="1:11">
      <c r="A1079">
        <v>1078</v>
      </c>
      <c r="B1079" t="s">
        <v>6639</v>
      </c>
      <c r="C1079" t="s">
        <v>1519</v>
      </c>
      <c r="D1079" t="s">
        <v>3978</v>
      </c>
      <c r="E1079" t="s">
        <v>6640</v>
      </c>
      <c r="F1079" t="s">
        <v>6641</v>
      </c>
      <c r="G1079" t="s">
        <v>926</v>
      </c>
      <c r="H1079" s="6">
        <v>217537</v>
      </c>
      <c r="I1079">
        <f>1-230-866-5577</f>
        <v>-6672</v>
      </c>
      <c r="J1079" t="s">
        <v>6642</v>
      </c>
      <c r="K1079" s="1">
        <v>44605</v>
      </c>
    </row>
    <row r="1080" spans="1:11">
      <c r="A1080">
        <v>1079</v>
      </c>
      <c r="B1080" t="s">
        <v>6643</v>
      </c>
      <c r="C1080" t="s">
        <v>1792</v>
      </c>
      <c r="D1080" t="s">
        <v>2725</v>
      </c>
      <c r="E1080" t="s">
        <v>6644</v>
      </c>
      <c r="F1080" t="s">
        <v>6645</v>
      </c>
      <c r="G1080" t="s">
        <v>2419</v>
      </c>
      <c r="H1080" s="6">
        <v>105572</v>
      </c>
      <c r="I1080">
        <f>1-515-849-4431</f>
        <v>-5794</v>
      </c>
      <c r="J1080" t="s">
        <v>6646</v>
      </c>
      <c r="K1080" s="1">
        <v>44092</v>
      </c>
    </row>
    <row r="1081" spans="1:11">
      <c r="A1081">
        <v>1080</v>
      </c>
      <c r="B1081" t="s">
        <v>6647</v>
      </c>
      <c r="C1081" t="s">
        <v>6648</v>
      </c>
      <c r="D1081" t="s">
        <v>2853</v>
      </c>
      <c r="E1081" t="s">
        <v>6649</v>
      </c>
      <c r="F1081" t="s">
        <v>6650</v>
      </c>
      <c r="G1081" t="s">
        <v>861</v>
      </c>
      <c r="H1081" s="6">
        <v>220599</v>
      </c>
      <c r="I1081" t="s">
        <v>6651</v>
      </c>
      <c r="J1081" t="s">
        <v>6652</v>
      </c>
      <c r="K1081" s="1">
        <v>44401</v>
      </c>
    </row>
    <row r="1082" spans="1:11">
      <c r="A1082">
        <v>1081</v>
      </c>
      <c r="B1082" s="2" t="s">
        <v>6653</v>
      </c>
      <c r="C1082" t="s">
        <v>835</v>
      </c>
      <c r="D1082" t="s">
        <v>3563</v>
      </c>
      <c r="E1082" t="s">
        <v>6654</v>
      </c>
      <c r="F1082" t="s">
        <v>6655</v>
      </c>
      <c r="G1082" t="s">
        <v>1118</v>
      </c>
      <c r="H1082" s="6">
        <v>105700</v>
      </c>
      <c r="I1082" t="s">
        <v>6656</v>
      </c>
      <c r="J1082" t="s">
        <v>6657</v>
      </c>
      <c r="K1082" s="1">
        <v>44413</v>
      </c>
    </row>
    <row r="1083" spans="1:11">
      <c r="A1083">
        <v>1082</v>
      </c>
      <c r="B1083" t="s">
        <v>6658</v>
      </c>
      <c r="C1083" t="s">
        <v>1299</v>
      </c>
      <c r="D1083" t="s">
        <v>4105</v>
      </c>
      <c r="E1083" t="s">
        <v>6659</v>
      </c>
      <c r="F1083" t="s">
        <v>6660</v>
      </c>
      <c r="G1083" t="s">
        <v>1726</v>
      </c>
      <c r="H1083" s="6">
        <v>266078</v>
      </c>
      <c r="I1083" t="s">
        <v>6661</v>
      </c>
      <c r="J1083" t="s">
        <v>6662</v>
      </c>
      <c r="K1083" s="1">
        <v>44422</v>
      </c>
    </row>
    <row r="1084" spans="1:11">
      <c r="A1084">
        <v>1083</v>
      </c>
      <c r="B1084" t="s">
        <v>6663</v>
      </c>
      <c r="C1084" t="s">
        <v>3880</v>
      </c>
      <c r="D1084" t="s">
        <v>3350</v>
      </c>
      <c r="E1084" t="s">
        <v>6664</v>
      </c>
      <c r="F1084" t="s">
        <v>6665</v>
      </c>
      <c r="G1084" t="s">
        <v>734</v>
      </c>
      <c r="H1084" s="6">
        <v>41359</v>
      </c>
      <c r="I1084" t="s">
        <v>6666</v>
      </c>
      <c r="J1084" t="s">
        <v>6667</v>
      </c>
      <c r="K1084" s="1">
        <v>44281</v>
      </c>
    </row>
    <row r="1085" spans="1:11">
      <c r="A1085">
        <v>1084</v>
      </c>
      <c r="B1085" t="s">
        <v>6668</v>
      </c>
      <c r="C1085" t="s">
        <v>6158</v>
      </c>
      <c r="D1085" t="s">
        <v>1320</v>
      </c>
      <c r="E1085" t="s">
        <v>6669</v>
      </c>
      <c r="F1085" t="s">
        <v>6670</v>
      </c>
      <c r="G1085" t="s">
        <v>3792</v>
      </c>
      <c r="H1085" s="6">
        <v>155247</v>
      </c>
      <c r="I1085" t="s">
        <v>6671</v>
      </c>
      <c r="J1085" t="s">
        <v>6672</v>
      </c>
      <c r="K1085" s="1">
        <v>44039</v>
      </c>
    </row>
    <row r="1086" spans="1:11">
      <c r="A1086">
        <v>1085</v>
      </c>
      <c r="B1086" t="s">
        <v>6673</v>
      </c>
      <c r="C1086" t="s">
        <v>2237</v>
      </c>
      <c r="D1086" t="s">
        <v>1051</v>
      </c>
      <c r="E1086" t="s">
        <v>6674</v>
      </c>
      <c r="F1086" t="s">
        <v>6675</v>
      </c>
      <c r="G1086" t="s">
        <v>1689</v>
      </c>
      <c r="H1086" s="6">
        <v>129814</v>
      </c>
      <c r="I1086" t="s">
        <v>6676</v>
      </c>
      <c r="J1086" t="s">
        <v>6677</v>
      </c>
      <c r="K1086" s="1">
        <v>44031</v>
      </c>
    </row>
    <row r="1087" spans="1:11">
      <c r="A1087">
        <v>1086</v>
      </c>
      <c r="B1087" t="s">
        <v>6678</v>
      </c>
      <c r="C1087" t="s">
        <v>6679</v>
      </c>
      <c r="D1087" t="s">
        <v>3081</v>
      </c>
      <c r="E1087" t="s">
        <v>6680</v>
      </c>
      <c r="F1087" t="s">
        <v>6681</v>
      </c>
      <c r="G1087" t="s">
        <v>1473</v>
      </c>
      <c r="H1087" s="6">
        <v>284363</v>
      </c>
      <c r="I1087" t="s">
        <v>6682</v>
      </c>
      <c r="J1087" t="s">
        <v>6683</v>
      </c>
      <c r="K1087" s="1">
        <v>44461</v>
      </c>
    </row>
    <row r="1088" spans="1:11">
      <c r="A1088">
        <v>1087</v>
      </c>
      <c r="B1088" t="s">
        <v>6684</v>
      </c>
      <c r="C1088" t="s">
        <v>950</v>
      </c>
      <c r="D1088" t="s">
        <v>4122</v>
      </c>
      <c r="E1088" t="s">
        <v>6685</v>
      </c>
      <c r="F1088" t="s">
        <v>6686</v>
      </c>
      <c r="G1088" t="s">
        <v>95</v>
      </c>
      <c r="H1088" s="6">
        <v>179207</v>
      </c>
      <c r="I1088" t="s">
        <v>6687</v>
      </c>
      <c r="J1088" t="s">
        <v>6688</v>
      </c>
      <c r="K1088" s="1">
        <v>44079</v>
      </c>
    </row>
    <row r="1089" spans="1:11">
      <c r="A1089">
        <v>1088</v>
      </c>
      <c r="B1089" t="s">
        <v>6689</v>
      </c>
      <c r="C1089" t="s">
        <v>5956</v>
      </c>
      <c r="D1089" t="s">
        <v>2984</v>
      </c>
      <c r="E1089" t="s">
        <v>6690</v>
      </c>
      <c r="F1089" t="s">
        <v>6691</v>
      </c>
      <c r="G1089" t="s">
        <v>2838</v>
      </c>
      <c r="H1089" s="6">
        <v>210485</v>
      </c>
      <c r="I1089" t="s">
        <v>6692</v>
      </c>
      <c r="J1089" t="s">
        <v>6693</v>
      </c>
      <c r="K1089" s="1">
        <v>43987</v>
      </c>
    </row>
    <row r="1090" spans="1:11">
      <c r="A1090">
        <v>1089</v>
      </c>
      <c r="B1090" t="s">
        <v>6694</v>
      </c>
      <c r="C1090" t="s">
        <v>6695</v>
      </c>
      <c r="D1090" t="s">
        <v>376</v>
      </c>
      <c r="E1090" t="s">
        <v>6696</v>
      </c>
      <c r="F1090" t="s">
        <v>6697</v>
      </c>
      <c r="G1090" t="s">
        <v>3264</v>
      </c>
      <c r="H1090" s="6">
        <v>185119</v>
      </c>
      <c r="I1090" t="s">
        <v>6698</v>
      </c>
      <c r="J1090" t="s">
        <v>6699</v>
      </c>
      <c r="K1090" s="1">
        <v>44686</v>
      </c>
    </row>
    <row r="1091" spans="1:11">
      <c r="A1091">
        <v>1090</v>
      </c>
      <c r="B1091" t="s">
        <v>6700</v>
      </c>
      <c r="C1091" t="s">
        <v>4851</v>
      </c>
      <c r="D1091" t="s">
        <v>693</v>
      </c>
      <c r="E1091" t="s">
        <v>6701</v>
      </c>
      <c r="F1091" t="s">
        <v>6702</v>
      </c>
      <c r="G1091" t="s">
        <v>3027</v>
      </c>
      <c r="H1091" s="6">
        <v>175974</v>
      </c>
      <c r="I1091">
        <v>2390592992</v>
      </c>
      <c r="J1091" t="s">
        <v>6703</v>
      </c>
      <c r="K1091" s="1">
        <v>44360</v>
      </c>
    </row>
    <row r="1092" spans="1:11">
      <c r="A1092">
        <v>1091</v>
      </c>
      <c r="B1092" t="s">
        <v>6704</v>
      </c>
      <c r="C1092" t="s">
        <v>178</v>
      </c>
      <c r="D1092" t="s">
        <v>2340</v>
      </c>
      <c r="E1092" t="s">
        <v>6705</v>
      </c>
      <c r="F1092" t="s">
        <v>6706</v>
      </c>
      <c r="G1092" t="s">
        <v>977</v>
      </c>
      <c r="H1092" s="6">
        <v>65601</v>
      </c>
      <c r="I1092" t="s">
        <v>6707</v>
      </c>
      <c r="J1092" t="s">
        <v>6708</v>
      </c>
      <c r="K1092" s="1">
        <v>43856</v>
      </c>
    </row>
    <row r="1093" spans="1:11">
      <c r="A1093">
        <v>1092</v>
      </c>
      <c r="B1093" t="s">
        <v>6709</v>
      </c>
      <c r="C1093" t="s">
        <v>662</v>
      </c>
      <c r="D1093" t="s">
        <v>6085</v>
      </c>
      <c r="E1093" t="s">
        <v>6710</v>
      </c>
      <c r="F1093" t="s">
        <v>6711</v>
      </c>
      <c r="G1093" t="s">
        <v>454</v>
      </c>
      <c r="H1093" s="6">
        <v>61549</v>
      </c>
      <c r="I1093" t="s">
        <v>6712</v>
      </c>
      <c r="J1093" t="s">
        <v>6713</v>
      </c>
      <c r="K1093" s="1">
        <v>43914</v>
      </c>
    </row>
    <row r="1094" spans="1:11">
      <c r="A1094">
        <v>1093</v>
      </c>
      <c r="B1094" t="s">
        <v>6714</v>
      </c>
      <c r="C1094" t="s">
        <v>3287</v>
      </c>
      <c r="D1094" t="s">
        <v>4438</v>
      </c>
      <c r="E1094" t="s">
        <v>6715</v>
      </c>
      <c r="F1094" t="s">
        <v>6716</v>
      </c>
      <c r="G1094" t="s">
        <v>2710</v>
      </c>
      <c r="H1094" s="6">
        <v>187774</v>
      </c>
      <c r="I1094" t="s">
        <v>6717</v>
      </c>
      <c r="J1094" t="s">
        <v>6718</v>
      </c>
      <c r="K1094" s="1">
        <v>44277</v>
      </c>
    </row>
    <row r="1095" spans="1:11">
      <c r="A1095">
        <v>1094</v>
      </c>
      <c r="B1095" t="s">
        <v>6719</v>
      </c>
      <c r="C1095" t="s">
        <v>406</v>
      </c>
      <c r="D1095" t="s">
        <v>1135</v>
      </c>
      <c r="E1095" t="s">
        <v>6720</v>
      </c>
      <c r="F1095" t="s">
        <v>6721</v>
      </c>
      <c r="G1095" t="s">
        <v>620</v>
      </c>
      <c r="H1095" s="6">
        <v>144279</v>
      </c>
      <c r="I1095" t="s">
        <v>6722</v>
      </c>
      <c r="J1095" t="s">
        <v>6723</v>
      </c>
      <c r="K1095" s="1">
        <v>44035</v>
      </c>
    </row>
    <row r="1096" spans="1:11">
      <c r="A1096">
        <v>1095</v>
      </c>
      <c r="B1096" t="s">
        <v>6724</v>
      </c>
      <c r="C1096" t="s">
        <v>528</v>
      </c>
      <c r="D1096" t="s">
        <v>6725</v>
      </c>
      <c r="E1096" t="s">
        <v>6726</v>
      </c>
      <c r="F1096" t="s">
        <v>6727</v>
      </c>
      <c r="G1096" t="s">
        <v>815</v>
      </c>
      <c r="H1096" s="6">
        <v>192241</v>
      </c>
      <c r="I1096" t="s">
        <v>6728</v>
      </c>
      <c r="J1096" t="s">
        <v>6729</v>
      </c>
      <c r="K1096" s="1">
        <v>44650</v>
      </c>
    </row>
    <row r="1097" spans="1:11">
      <c r="A1097">
        <v>1096</v>
      </c>
      <c r="B1097" t="s">
        <v>6730</v>
      </c>
      <c r="C1097" t="s">
        <v>700</v>
      </c>
      <c r="D1097" t="s">
        <v>4904</v>
      </c>
      <c r="E1097" t="s">
        <v>6731</v>
      </c>
      <c r="F1097" t="s">
        <v>6732</v>
      </c>
      <c r="G1097" t="s">
        <v>3291</v>
      </c>
      <c r="H1097" s="6">
        <v>210353</v>
      </c>
      <c r="I1097" t="s">
        <v>6733</v>
      </c>
      <c r="J1097" t="s">
        <v>6734</v>
      </c>
      <c r="K1097" s="1">
        <v>44418</v>
      </c>
    </row>
    <row r="1098" spans="1:11">
      <c r="A1098">
        <v>1097</v>
      </c>
      <c r="B1098" t="s">
        <v>6735</v>
      </c>
      <c r="C1098" t="s">
        <v>4192</v>
      </c>
      <c r="D1098" t="s">
        <v>522</v>
      </c>
      <c r="E1098" t="s">
        <v>6736</v>
      </c>
      <c r="F1098" t="s">
        <v>6737</v>
      </c>
      <c r="G1098" t="s">
        <v>2615</v>
      </c>
      <c r="H1098" s="6">
        <v>211370</v>
      </c>
      <c r="I1098" t="s">
        <v>6738</v>
      </c>
      <c r="J1098" t="s">
        <v>6739</v>
      </c>
      <c r="K1098" s="1">
        <v>44449</v>
      </c>
    </row>
    <row r="1099" spans="1:11">
      <c r="A1099">
        <v>1098</v>
      </c>
      <c r="B1099" t="s">
        <v>6740</v>
      </c>
      <c r="C1099" t="s">
        <v>1363</v>
      </c>
      <c r="D1099" t="s">
        <v>587</v>
      </c>
      <c r="E1099" t="s">
        <v>6741</v>
      </c>
      <c r="F1099" t="s">
        <v>6742</v>
      </c>
      <c r="G1099" t="s">
        <v>190</v>
      </c>
      <c r="H1099" s="6">
        <v>49168</v>
      </c>
      <c r="I1099" t="s">
        <v>6743</v>
      </c>
      <c r="J1099" t="s">
        <v>6744</v>
      </c>
      <c r="K1099" s="1">
        <v>43900</v>
      </c>
    </row>
    <row r="1100" spans="1:11">
      <c r="A1100">
        <v>1099</v>
      </c>
      <c r="B1100" t="s">
        <v>6745</v>
      </c>
      <c r="C1100" t="s">
        <v>5336</v>
      </c>
      <c r="D1100" t="s">
        <v>6746</v>
      </c>
      <c r="E1100" t="s">
        <v>6747</v>
      </c>
      <c r="F1100" t="s">
        <v>6748</v>
      </c>
      <c r="G1100" t="s">
        <v>1118</v>
      </c>
      <c r="H1100" s="6">
        <v>58078</v>
      </c>
      <c r="I1100" t="s">
        <v>6749</v>
      </c>
      <c r="J1100" t="s">
        <v>6750</v>
      </c>
      <c r="K1100" s="1">
        <v>44503</v>
      </c>
    </row>
    <row r="1101" spans="1:11">
      <c r="A1101">
        <v>1100</v>
      </c>
      <c r="B1101" t="s">
        <v>6751</v>
      </c>
      <c r="C1101" t="s">
        <v>1470</v>
      </c>
      <c r="D1101" t="s">
        <v>3611</v>
      </c>
      <c r="E1101" t="s">
        <v>6752</v>
      </c>
      <c r="F1101" t="s">
        <v>6753</v>
      </c>
      <c r="G1101" t="s">
        <v>3474</v>
      </c>
      <c r="H1101" s="6">
        <v>89205</v>
      </c>
      <c r="I1101" t="s">
        <v>6754</v>
      </c>
      <c r="J1101" t="s">
        <v>6755</v>
      </c>
      <c r="K1101" s="1">
        <v>44670</v>
      </c>
    </row>
    <row r="1102" spans="1:11">
      <c r="A1102">
        <v>1101</v>
      </c>
      <c r="B1102" t="s">
        <v>6756</v>
      </c>
      <c r="C1102" t="s">
        <v>4428</v>
      </c>
      <c r="D1102" t="s">
        <v>936</v>
      </c>
      <c r="E1102" t="s">
        <v>6757</v>
      </c>
      <c r="F1102" t="s">
        <v>6758</v>
      </c>
      <c r="G1102" t="s">
        <v>1924</v>
      </c>
      <c r="H1102" s="6">
        <v>95707</v>
      </c>
      <c r="I1102" t="s">
        <v>6759</v>
      </c>
      <c r="J1102" t="s">
        <v>6760</v>
      </c>
      <c r="K1102" s="1">
        <v>44106</v>
      </c>
    </row>
    <row r="1103" spans="1:11">
      <c r="A1103">
        <v>1102</v>
      </c>
      <c r="B1103" t="s">
        <v>6761</v>
      </c>
      <c r="C1103" t="s">
        <v>6606</v>
      </c>
      <c r="D1103" t="s">
        <v>1212</v>
      </c>
      <c r="E1103" t="s">
        <v>6762</v>
      </c>
      <c r="F1103" t="s">
        <v>6763</v>
      </c>
      <c r="G1103" t="s">
        <v>985</v>
      </c>
      <c r="H1103" s="6">
        <v>275852</v>
      </c>
      <c r="I1103">
        <v>5837427868</v>
      </c>
      <c r="J1103" t="s">
        <v>6764</v>
      </c>
      <c r="K1103" s="1">
        <v>44428</v>
      </c>
    </row>
    <row r="1104" spans="1:11">
      <c r="A1104">
        <v>1103</v>
      </c>
      <c r="B1104" t="s">
        <v>6765</v>
      </c>
      <c r="C1104" t="s">
        <v>2415</v>
      </c>
      <c r="D1104" t="s">
        <v>3978</v>
      </c>
      <c r="E1104" t="s">
        <v>6766</v>
      </c>
      <c r="F1104" t="s">
        <v>6767</v>
      </c>
      <c r="G1104" t="s">
        <v>2710</v>
      </c>
      <c r="H1104" s="6">
        <v>150248</v>
      </c>
      <c r="I1104" t="s">
        <v>6768</v>
      </c>
      <c r="J1104" t="s">
        <v>6769</v>
      </c>
      <c r="K1104" s="1">
        <v>44290</v>
      </c>
    </row>
    <row r="1105" spans="1:11">
      <c r="A1105">
        <v>1104</v>
      </c>
      <c r="B1105" t="s">
        <v>6770</v>
      </c>
      <c r="C1105" t="s">
        <v>1512</v>
      </c>
      <c r="D1105" t="s">
        <v>593</v>
      </c>
      <c r="E1105" t="s">
        <v>6771</v>
      </c>
      <c r="F1105" t="s">
        <v>6772</v>
      </c>
      <c r="G1105" t="s">
        <v>1418</v>
      </c>
      <c r="H1105" s="6">
        <v>179039</v>
      </c>
      <c r="I1105" t="s">
        <v>6773</v>
      </c>
      <c r="J1105" t="s">
        <v>6774</v>
      </c>
      <c r="K1105" s="1">
        <v>44250</v>
      </c>
    </row>
    <row r="1106" spans="1:11">
      <c r="A1106">
        <v>1105</v>
      </c>
      <c r="B1106" t="s">
        <v>6775</v>
      </c>
      <c r="C1106" t="s">
        <v>1192</v>
      </c>
      <c r="D1106" t="s">
        <v>6776</v>
      </c>
      <c r="E1106" t="s">
        <v>6777</v>
      </c>
      <c r="F1106" t="s">
        <v>6778</v>
      </c>
      <c r="G1106" t="s">
        <v>274</v>
      </c>
      <c r="H1106" s="6">
        <v>173932</v>
      </c>
      <c r="I1106" t="s">
        <v>6779</v>
      </c>
      <c r="J1106" t="s">
        <v>6780</v>
      </c>
      <c r="K1106" s="1">
        <v>44505</v>
      </c>
    </row>
    <row r="1107" spans="1:11">
      <c r="A1107">
        <v>1106</v>
      </c>
      <c r="B1107" t="s">
        <v>6781</v>
      </c>
      <c r="C1107" t="s">
        <v>2500</v>
      </c>
      <c r="D1107" t="s">
        <v>5749</v>
      </c>
      <c r="E1107" t="s">
        <v>6782</v>
      </c>
      <c r="F1107" t="s">
        <v>6783</v>
      </c>
      <c r="G1107" t="s">
        <v>174</v>
      </c>
      <c r="H1107" s="6">
        <v>52993</v>
      </c>
      <c r="I1107" t="s">
        <v>6784</v>
      </c>
      <c r="J1107" t="s">
        <v>6785</v>
      </c>
      <c r="K1107" s="1">
        <v>43875</v>
      </c>
    </row>
    <row r="1108" spans="1:11">
      <c r="A1108">
        <v>1107</v>
      </c>
      <c r="B1108" t="s">
        <v>6786</v>
      </c>
      <c r="C1108" t="s">
        <v>5253</v>
      </c>
      <c r="D1108" t="s">
        <v>3909</v>
      </c>
      <c r="E1108" t="s">
        <v>6787</v>
      </c>
      <c r="F1108" t="s">
        <v>6788</v>
      </c>
      <c r="G1108" t="s">
        <v>1522</v>
      </c>
      <c r="H1108" s="6">
        <v>74572</v>
      </c>
      <c r="I1108" t="s">
        <v>6789</v>
      </c>
      <c r="J1108" t="s">
        <v>6790</v>
      </c>
      <c r="K1108" s="1">
        <v>44609</v>
      </c>
    </row>
    <row r="1109" spans="1:11">
      <c r="A1109">
        <v>1108</v>
      </c>
      <c r="B1109" t="s">
        <v>6791</v>
      </c>
      <c r="C1109" t="s">
        <v>325</v>
      </c>
      <c r="D1109" t="s">
        <v>3453</v>
      </c>
      <c r="E1109" t="s">
        <v>6792</v>
      </c>
      <c r="F1109" t="s">
        <v>6793</v>
      </c>
      <c r="G1109" t="s">
        <v>4919</v>
      </c>
      <c r="H1109" s="6">
        <v>108812</v>
      </c>
      <c r="I1109" t="s">
        <v>6794</v>
      </c>
      <c r="J1109" t="s">
        <v>6795</v>
      </c>
      <c r="K1109" s="1">
        <v>44434</v>
      </c>
    </row>
    <row r="1110" spans="1:11">
      <c r="A1110">
        <v>1109</v>
      </c>
      <c r="B1110" t="s">
        <v>6796</v>
      </c>
      <c r="C1110" t="s">
        <v>5086</v>
      </c>
      <c r="D1110" t="s">
        <v>6797</v>
      </c>
      <c r="E1110" t="s">
        <v>6798</v>
      </c>
      <c r="F1110" t="s">
        <v>6799</v>
      </c>
      <c r="G1110" t="s">
        <v>1374</v>
      </c>
      <c r="H1110" s="6">
        <v>190973</v>
      </c>
      <c r="I1110" t="s">
        <v>6800</v>
      </c>
      <c r="J1110" t="s">
        <v>6801</v>
      </c>
      <c r="K1110" s="1">
        <v>44022</v>
      </c>
    </row>
    <row r="1111" spans="1:11">
      <c r="A1111">
        <v>1110</v>
      </c>
      <c r="B1111" t="s">
        <v>6802</v>
      </c>
      <c r="C1111" t="s">
        <v>6803</v>
      </c>
      <c r="D1111" t="s">
        <v>5061</v>
      </c>
      <c r="E1111" t="s">
        <v>6804</v>
      </c>
      <c r="F1111" t="s">
        <v>6805</v>
      </c>
      <c r="G1111" t="s">
        <v>1152</v>
      </c>
      <c r="H1111" s="6">
        <v>42794</v>
      </c>
      <c r="I1111" t="s">
        <v>6806</v>
      </c>
      <c r="J1111" t="s">
        <v>6807</v>
      </c>
      <c r="K1111" s="1">
        <v>43931</v>
      </c>
    </row>
    <row r="1112" spans="1:11">
      <c r="A1112">
        <v>1111</v>
      </c>
      <c r="B1112" t="s">
        <v>6808</v>
      </c>
      <c r="C1112" t="s">
        <v>804</v>
      </c>
      <c r="D1112" t="s">
        <v>6809</v>
      </c>
      <c r="E1112" t="s">
        <v>6810</v>
      </c>
      <c r="F1112" t="s">
        <v>6811</v>
      </c>
      <c r="G1112" t="s">
        <v>1067</v>
      </c>
      <c r="H1112" s="6">
        <v>125084</v>
      </c>
      <c r="I1112" t="s">
        <v>6812</v>
      </c>
      <c r="J1112" t="s">
        <v>6813</v>
      </c>
      <c r="K1112" s="1">
        <v>43921</v>
      </c>
    </row>
    <row r="1113" spans="1:11">
      <c r="A1113">
        <v>1112</v>
      </c>
      <c r="B1113" t="s">
        <v>6814</v>
      </c>
      <c r="C1113" t="s">
        <v>1326</v>
      </c>
      <c r="D1113" t="s">
        <v>458</v>
      </c>
      <c r="E1113" t="s">
        <v>6815</v>
      </c>
      <c r="F1113" t="s">
        <v>6816</v>
      </c>
      <c r="G1113" t="s">
        <v>1689</v>
      </c>
      <c r="H1113" s="6">
        <v>274957</v>
      </c>
      <c r="I1113" t="s">
        <v>6817</v>
      </c>
      <c r="J1113" t="s">
        <v>6818</v>
      </c>
      <c r="K1113" s="1">
        <v>44165</v>
      </c>
    </row>
    <row r="1114" spans="1:11">
      <c r="A1114">
        <v>1113</v>
      </c>
      <c r="B1114" t="s">
        <v>6819</v>
      </c>
      <c r="C1114" t="s">
        <v>47</v>
      </c>
      <c r="D1114" t="s">
        <v>6820</v>
      </c>
      <c r="E1114" t="s">
        <v>6821</v>
      </c>
      <c r="F1114" t="s">
        <v>6822</v>
      </c>
      <c r="G1114" t="s">
        <v>1027</v>
      </c>
      <c r="H1114" s="6">
        <v>110327</v>
      </c>
      <c r="I1114">
        <f>1-850-411-4787</f>
        <v>-6047</v>
      </c>
      <c r="J1114" t="s">
        <v>6823</v>
      </c>
      <c r="K1114" s="1">
        <v>44008</v>
      </c>
    </row>
    <row r="1115" spans="1:11">
      <c r="A1115">
        <v>1114</v>
      </c>
      <c r="B1115" t="s">
        <v>6824</v>
      </c>
      <c r="C1115" t="s">
        <v>333</v>
      </c>
      <c r="D1115" t="s">
        <v>4680</v>
      </c>
      <c r="E1115" t="s">
        <v>6825</v>
      </c>
      <c r="F1115" t="s">
        <v>3374</v>
      </c>
      <c r="G1115" t="s">
        <v>954</v>
      </c>
      <c r="H1115" s="6">
        <v>76698</v>
      </c>
      <c r="I1115" t="s">
        <v>6826</v>
      </c>
      <c r="J1115" t="s">
        <v>6827</v>
      </c>
      <c r="K1115" s="1">
        <v>43984</v>
      </c>
    </row>
    <row r="1116" spans="1:11">
      <c r="A1116">
        <v>1115</v>
      </c>
      <c r="B1116" t="s">
        <v>6828</v>
      </c>
      <c r="C1116" t="s">
        <v>3663</v>
      </c>
      <c r="D1116" t="s">
        <v>2250</v>
      </c>
      <c r="E1116" t="s">
        <v>6829</v>
      </c>
      <c r="F1116" t="s">
        <v>6830</v>
      </c>
      <c r="G1116" t="s">
        <v>6088</v>
      </c>
      <c r="H1116" s="6">
        <v>261320</v>
      </c>
      <c r="I1116" t="s">
        <v>6831</v>
      </c>
      <c r="J1116" t="s">
        <v>6832</v>
      </c>
      <c r="K1116" s="1">
        <v>44619</v>
      </c>
    </row>
    <row r="1117" spans="1:11">
      <c r="A1117">
        <v>1116</v>
      </c>
      <c r="B1117" t="s">
        <v>6833</v>
      </c>
      <c r="C1117" t="s">
        <v>2570</v>
      </c>
      <c r="D1117" t="s">
        <v>6834</v>
      </c>
      <c r="E1117" t="s">
        <v>6835</v>
      </c>
      <c r="F1117" t="s">
        <v>6836</v>
      </c>
      <c r="G1117" t="s">
        <v>831</v>
      </c>
      <c r="H1117" s="6">
        <v>83408</v>
      </c>
      <c r="I1117" t="s">
        <v>6837</v>
      </c>
      <c r="J1117" t="s">
        <v>6838</v>
      </c>
      <c r="K1117" s="1">
        <v>43926</v>
      </c>
    </row>
    <row r="1118" spans="1:11">
      <c r="A1118">
        <v>1117</v>
      </c>
      <c r="B1118" t="s">
        <v>6839</v>
      </c>
      <c r="C1118" t="s">
        <v>943</v>
      </c>
      <c r="D1118" t="s">
        <v>4882</v>
      </c>
      <c r="E1118" t="s">
        <v>6840</v>
      </c>
      <c r="F1118" t="s">
        <v>6841</v>
      </c>
      <c r="G1118" t="s">
        <v>1824</v>
      </c>
      <c r="H1118" s="6">
        <v>196627</v>
      </c>
      <c r="I1118" t="s">
        <v>6842</v>
      </c>
      <c r="J1118" t="s">
        <v>6843</v>
      </c>
      <c r="K1118" s="1">
        <v>44164</v>
      </c>
    </row>
    <row r="1119" spans="1:11">
      <c r="A1119">
        <v>1118</v>
      </c>
      <c r="B1119" t="s">
        <v>6844</v>
      </c>
      <c r="C1119" t="s">
        <v>731</v>
      </c>
      <c r="D1119" t="s">
        <v>4942</v>
      </c>
      <c r="E1119" t="s">
        <v>6845</v>
      </c>
      <c r="F1119" t="s">
        <v>6846</v>
      </c>
      <c r="G1119" t="s">
        <v>4061</v>
      </c>
      <c r="H1119" s="6">
        <v>157918</v>
      </c>
      <c r="I1119" t="s">
        <v>6847</v>
      </c>
      <c r="J1119" t="s">
        <v>6848</v>
      </c>
      <c r="K1119" s="1">
        <v>43900</v>
      </c>
    </row>
    <row r="1120" spans="1:11">
      <c r="A1120">
        <v>1119</v>
      </c>
      <c r="B1120" t="s">
        <v>6849</v>
      </c>
      <c r="C1120" t="s">
        <v>616</v>
      </c>
      <c r="D1120" t="s">
        <v>1463</v>
      </c>
      <c r="E1120" t="s">
        <v>6850</v>
      </c>
      <c r="F1120" t="s">
        <v>6851</v>
      </c>
      <c r="G1120" t="s">
        <v>2317</v>
      </c>
      <c r="H1120" s="6">
        <v>185344</v>
      </c>
      <c r="I1120" t="s">
        <v>6852</v>
      </c>
      <c r="J1120" t="s">
        <v>6853</v>
      </c>
      <c r="K1120" s="1">
        <v>44559</v>
      </c>
    </row>
    <row r="1121" spans="1:11">
      <c r="A1121">
        <v>1120</v>
      </c>
      <c r="B1121" t="s">
        <v>6854</v>
      </c>
      <c r="C1121" t="s">
        <v>1685</v>
      </c>
      <c r="D1121" t="s">
        <v>3869</v>
      </c>
      <c r="E1121" t="s">
        <v>6855</v>
      </c>
      <c r="F1121" t="s">
        <v>6856</v>
      </c>
      <c r="G1121" t="s">
        <v>1020</v>
      </c>
      <c r="H1121" s="6">
        <v>179914</v>
      </c>
      <c r="I1121" t="s">
        <v>6857</v>
      </c>
      <c r="J1121" t="s">
        <v>6858</v>
      </c>
      <c r="K1121" s="1">
        <v>44380</v>
      </c>
    </row>
    <row r="1122" spans="1:11">
      <c r="A1122">
        <v>1121</v>
      </c>
      <c r="B1122" t="s">
        <v>6859</v>
      </c>
      <c r="C1122" t="s">
        <v>6860</v>
      </c>
      <c r="D1122" t="s">
        <v>355</v>
      </c>
      <c r="E1122" t="s">
        <v>6861</v>
      </c>
      <c r="F1122" t="s">
        <v>6862</v>
      </c>
      <c r="G1122" t="s">
        <v>1118</v>
      </c>
      <c r="H1122" s="6">
        <v>102764</v>
      </c>
      <c r="I1122">
        <f>1-212-463-4605</f>
        <v>-5279</v>
      </c>
      <c r="J1122" t="s">
        <v>6863</v>
      </c>
      <c r="K1122" s="1">
        <v>44486</v>
      </c>
    </row>
    <row r="1123" spans="1:11">
      <c r="A1123">
        <v>1122</v>
      </c>
      <c r="B1123" t="s">
        <v>6864</v>
      </c>
      <c r="C1123" t="s">
        <v>1869</v>
      </c>
      <c r="D1123" t="s">
        <v>218</v>
      </c>
      <c r="E1123" t="s">
        <v>6865</v>
      </c>
      <c r="F1123" t="s">
        <v>6866</v>
      </c>
      <c r="G1123" t="s">
        <v>2844</v>
      </c>
      <c r="H1123" s="6">
        <v>246048</v>
      </c>
      <c r="I1123" t="s">
        <v>6867</v>
      </c>
      <c r="J1123" t="s">
        <v>6868</v>
      </c>
      <c r="K1123" s="1">
        <v>44475</v>
      </c>
    </row>
    <row r="1124" spans="1:11">
      <c r="A1124">
        <v>1123</v>
      </c>
      <c r="B1124" t="s">
        <v>6869</v>
      </c>
      <c r="C1124" t="s">
        <v>256</v>
      </c>
      <c r="D1124" t="s">
        <v>2213</v>
      </c>
      <c r="E1124" t="s">
        <v>6870</v>
      </c>
      <c r="F1124" t="s">
        <v>6871</v>
      </c>
      <c r="G1124" t="s">
        <v>402</v>
      </c>
      <c r="H1124" s="6">
        <v>138825</v>
      </c>
      <c r="I1124" t="s">
        <v>6872</v>
      </c>
      <c r="J1124" t="s">
        <v>6873</v>
      </c>
      <c r="K1124" s="1">
        <v>44100</v>
      </c>
    </row>
    <row r="1125" spans="1:11">
      <c r="A1125">
        <v>1124</v>
      </c>
      <c r="B1125" t="s">
        <v>6874</v>
      </c>
      <c r="C1125" t="s">
        <v>6875</v>
      </c>
      <c r="D1125" t="s">
        <v>40</v>
      </c>
      <c r="E1125" t="s">
        <v>6876</v>
      </c>
      <c r="F1125" t="s">
        <v>6877</v>
      </c>
      <c r="G1125" t="s">
        <v>68</v>
      </c>
      <c r="H1125" s="6">
        <v>164695</v>
      </c>
      <c r="I1125" t="s">
        <v>6878</v>
      </c>
      <c r="J1125" t="s">
        <v>6879</v>
      </c>
      <c r="K1125" s="1">
        <v>44345</v>
      </c>
    </row>
    <row r="1126" spans="1:11">
      <c r="A1126">
        <v>1125</v>
      </c>
      <c r="B1126" t="s">
        <v>6880</v>
      </c>
      <c r="C1126" t="s">
        <v>310</v>
      </c>
      <c r="D1126" t="s">
        <v>2263</v>
      </c>
      <c r="E1126" t="s">
        <v>6881</v>
      </c>
      <c r="F1126" t="s">
        <v>6882</v>
      </c>
      <c r="G1126" t="s">
        <v>6088</v>
      </c>
      <c r="H1126" s="6">
        <v>81974</v>
      </c>
      <c r="I1126" t="s">
        <v>6883</v>
      </c>
      <c r="J1126" t="s">
        <v>6884</v>
      </c>
      <c r="K1126" s="1">
        <v>44001</v>
      </c>
    </row>
    <row r="1127" spans="1:11">
      <c r="A1127">
        <v>1126</v>
      </c>
      <c r="B1127" t="s">
        <v>6885</v>
      </c>
      <c r="C1127" t="s">
        <v>3295</v>
      </c>
      <c r="D1127" t="s">
        <v>601</v>
      </c>
      <c r="E1127" t="s">
        <v>6886</v>
      </c>
      <c r="F1127" t="s">
        <v>6887</v>
      </c>
      <c r="G1127" t="s">
        <v>815</v>
      </c>
      <c r="H1127" s="6">
        <v>41187</v>
      </c>
      <c r="I1127" t="s">
        <v>6888</v>
      </c>
      <c r="J1127" t="s">
        <v>6889</v>
      </c>
      <c r="K1127" s="1">
        <v>44221</v>
      </c>
    </row>
    <row r="1128" spans="1:11">
      <c r="A1128">
        <v>1127</v>
      </c>
      <c r="B1128" t="s">
        <v>6890</v>
      </c>
      <c r="C1128" t="s">
        <v>5137</v>
      </c>
      <c r="D1128" t="s">
        <v>1320</v>
      </c>
      <c r="E1128" t="s">
        <v>6891</v>
      </c>
      <c r="F1128" t="s">
        <v>6892</v>
      </c>
      <c r="G1128" t="s">
        <v>205</v>
      </c>
      <c r="H1128" s="6">
        <v>60724</v>
      </c>
      <c r="I1128" t="s">
        <v>6893</v>
      </c>
      <c r="J1128" t="s">
        <v>6894</v>
      </c>
      <c r="K1128" s="1">
        <v>43999</v>
      </c>
    </row>
    <row r="1129" spans="1:11">
      <c r="A1129">
        <v>1128</v>
      </c>
      <c r="B1129" t="s">
        <v>6895</v>
      </c>
      <c r="C1129" t="s">
        <v>2059</v>
      </c>
      <c r="D1129" t="s">
        <v>6776</v>
      </c>
      <c r="E1129" t="s">
        <v>6896</v>
      </c>
      <c r="F1129" t="s">
        <v>6897</v>
      </c>
      <c r="G1129" t="s">
        <v>696</v>
      </c>
      <c r="H1129" s="6">
        <v>93229</v>
      </c>
      <c r="I1129">
        <v>4248643843</v>
      </c>
      <c r="J1129" t="s">
        <v>6898</v>
      </c>
      <c r="K1129" s="1">
        <v>43886</v>
      </c>
    </row>
    <row r="1130" spans="1:11">
      <c r="A1130">
        <v>1129</v>
      </c>
      <c r="B1130" t="s">
        <v>6899</v>
      </c>
      <c r="C1130" t="s">
        <v>6900</v>
      </c>
      <c r="D1130" t="s">
        <v>6901</v>
      </c>
      <c r="E1130" t="s">
        <v>6902</v>
      </c>
      <c r="F1130" t="s">
        <v>6903</v>
      </c>
      <c r="G1130" t="s">
        <v>1674</v>
      </c>
      <c r="H1130" s="6">
        <v>273236</v>
      </c>
      <c r="I1130" t="s">
        <v>6904</v>
      </c>
      <c r="J1130" t="s">
        <v>6905</v>
      </c>
      <c r="K1130" s="1">
        <v>44085</v>
      </c>
    </row>
    <row r="1131" spans="1:11">
      <c r="A1131">
        <v>1130</v>
      </c>
      <c r="B1131" t="s">
        <v>6906</v>
      </c>
      <c r="C1131" t="s">
        <v>3802</v>
      </c>
      <c r="D1131" t="s">
        <v>100</v>
      </c>
      <c r="E1131" t="s">
        <v>6907</v>
      </c>
      <c r="F1131" t="s">
        <v>6908</v>
      </c>
      <c r="G1131" t="s">
        <v>190</v>
      </c>
      <c r="H1131" s="6">
        <v>135716</v>
      </c>
      <c r="I1131" t="s">
        <v>6909</v>
      </c>
      <c r="J1131" t="s">
        <v>6910</v>
      </c>
      <c r="K1131" s="1">
        <v>44342</v>
      </c>
    </row>
    <row r="1132" spans="1:11">
      <c r="A1132">
        <v>1131</v>
      </c>
      <c r="B1132" t="s">
        <v>6911</v>
      </c>
      <c r="C1132" t="s">
        <v>5686</v>
      </c>
      <c r="D1132" t="s">
        <v>3440</v>
      </c>
      <c r="E1132" t="s">
        <v>6912</v>
      </c>
      <c r="F1132" t="s">
        <v>6913</v>
      </c>
      <c r="G1132" t="s">
        <v>3095</v>
      </c>
      <c r="H1132" s="6">
        <v>193186</v>
      </c>
      <c r="I1132">
        <f>1-272-625-3270</f>
        <v>-4166</v>
      </c>
      <c r="J1132" t="s">
        <v>6914</v>
      </c>
      <c r="K1132" s="1">
        <v>44633</v>
      </c>
    </row>
    <row r="1133" spans="1:11">
      <c r="A1133">
        <v>1132</v>
      </c>
      <c r="B1133" t="s">
        <v>6915</v>
      </c>
      <c r="C1133" t="s">
        <v>146</v>
      </c>
      <c r="D1133" t="s">
        <v>6916</v>
      </c>
      <c r="E1133" t="s">
        <v>6917</v>
      </c>
      <c r="F1133" t="s">
        <v>6918</v>
      </c>
      <c r="G1133" t="s">
        <v>1102</v>
      </c>
      <c r="H1133" s="6">
        <v>150274</v>
      </c>
      <c r="I1133" t="s">
        <v>6919</v>
      </c>
      <c r="J1133" t="s">
        <v>6920</v>
      </c>
      <c r="K1133" s="1">
        <v>44195</v>
      </c>
    </row>
    <row r="1134" spans="1:11">
      <c r="A1134">
        <v>1133</v>
      </c>
      <c r="B1134" t="s">
        <v>6921</v>
      </c>
      <c r="C1134" t="s">
        <v>3217</v>
      </c>
      <c r="D1134" t="s">
        <v>2314</v>
      </c>
      <c r="E1134" t="s">
        <v>6922</v>
      </c>
      <c r="F1134" t="s">
        <v>6923</v>
      </c>
      <c r="G1134" t="s">
        <v>494</v>
      </c>
      <c r="H1134" s="6">
        <v>124013</v>
      </c>
      <c r="I1134" t="s">
        <v>6924</v>
      </c>
      <c r="J1134" t="s">
        <v>6925</v>
      </c>
      <c r="K1134" s="1">
        <v>44368</v>
      </c>
    </row>
    <row r="1135" spans="1:11">
      <c r="A1135">
        <v>1134</v>
      </c>
      <c r="B1135" t="s">
        <v>6926</v>
      </c>
      <c r="C1135" t="s">
        <v>1519</v>
      </c>
      <c r="D1135" t="s">
        <v>6927</v>
      </c>
      <c r="E1135" t="s">
        <v>6928</v>
      </c>
      <c r="F1135" t="s">
        <v>6929</v>
      </c>
      <c r="G1135" t="s">
        <v>726</v>
      </c>
      <c r="H1135" s="6">
        <v>160835</v>
      </c>
      <c r="I1135" t="s">
        <v>6930</v>
      </c>
      <c r="J1135" t="s">
        <v>6931</v>
      </c>
      <c r="K1135" s="1">
        <v>43965</v>
      </c>
    </row>
    <row r="1136" spans="1:11">
      <c r="A1136">
        <v>1135</v>
      </c>
      <c r="B1136" t="s">
        <v>6932</v>
      </c>
      <c r="C1136" t="s">
        <v>6933</v>
      </c>
      <c r="D1136" t="s">
        <v>2185</v>
      </c>
      <c r="E1136" t="s">
        <v>6934</v>
      </c>
      <c r="F1136" t="s">
        <v>6935</v>
      </c>
      <c r="G1136" t="s">
        <v>2317</v>
      </c>
      <c r="H1136" s="6">
        <v>89283</v>
      </c>
      <c r="I1136">
        <v>630769679</v>
      </c>
      <c r="J1136" t="s">
        <v>6936</v>
      </c>
      <c r="K1136" s="1">
        <v>44534</v>
      </c>
    </row>
    <row r="1137" spans="1:11">
      <c r="A1137">
        <v>1136</v>
      </c>
      <c r="B1137" t="s">
        <v>6937</v>
      </c>
      <c r="C1137" t="s">
        <v>4881</v>
      </c>
      <c r="D1137" t="s">
        <v>6938</v>
      </c>
      <c r="E1137" t="s">
        <v>6939</v>
      </c>
      <c r="F1137" t="s">
        <v>6940</v>
      </c>
      <c r="G1137" t="s">
        <v>142</v>
      </c>
      <c r="H1137" s="6">
        <v>162744</v>
      </c>
      <c r="I1137" t="s">
        <v>6941</v>
      </c>
      <c r="J1137" t="s">
        <v>6942</v>
      </c>
      <c r="K1137" s="1">
        <v>44098</v>
      </c>
    </row>
    <row r="1138" spans="1:11">
      <c r="A1138">
        <v>1137</v>
      </c>
      <c r="B1138" t="s">
        <v>6943</v>
      </c>
      <c r="C1138" t="s">
        <v>5833</v>
      </c>
      <c r="D1138" t="s">
        <v>6944</v>
      </c>
      <c r="E1138" t="s">
        <v>6945</v>
      </c>
      <c r="F1138" t="s">
        <v>6946</v>
      </c>
      <c r="G1138" t="s">
        <v>3443</v>
      </c>
      <c r="H1138" s="6">
        <v>282941</v>
      </c>
      <c r="I1138" t="s">
        <v>6947</v>
      </c>
      <c r="J1138" t="s">
        <v>6948</v>
      </c>
      <c r="K1138" s="1">
        <v>43901</v>
      </c>
    </row>
    <row r="1139" spans="1:11">
      <c r="A1139">
        <v>1138</v>
      </c>
      <c r="B1139" t="s">
        <v>6949</v>
      </c>
      <c r="C1139" t="s">
        <v>3153</v>
      </c>
      <c r="D1139" t="s">
        <v>6950</v>
      </c>
      <c r="E1139" t="s">
        <v>6951</v>
      </c>
      <c r="F1139" t="s">
        <v>6952</v>
      </c>
      <c r="G1139" t="s">
        <v>1696</v>
      </c>
      <c r="H1139" s="6">
        <v>231593</v>
      </c>
      <c r="I1139" t="s">
        <v>6953</v>
      </c>
      <c r="J1139" t="s">
        <v>6954</v>
      </c>
      <c r="K1139" s="1">
        <v>44418</v>
      </c>
    </row>
    <row r="1140" spans="1:11">
      <c r="A1140">
        <v>1139</v>
      </c>
      <c r="B1140" t="s">
        <v>6955</v>
      </c>
      <c r="C1140" t="s">
        <v>774</v>
      </c>
      <c r="D1140" t="s">
        <v>1877</v>
      </c>
      <c r="E1140" t="s">
        <v>6956</v>
      </c>
      <c r="F1140" t="s">
        <v>6957</v>
      </c>
      <c r="G1140" t="s">
        <v>77</v>
      </c>
      <c r="H1140" s="6">
        <v>75954</v>
      </c>
      <c r="I1140" t="s">
        <v>6958</v>
      </c>
      <c r="J1140" t="s">
        <v>6959</v>
      </c>
      <c r="K1140" s="1">
        <v>44072</v>
      </c>
    </row>
    <row r="1141" spans="1:11">
      <c r="A1141">
        <v>1140</v>
      </c>
      <c r="B1141" t="s">
        <v>6960</v>
      </c>
      <c r="C1141" t="s">
        <v>3610</v>
      </c>
      <c r="D1141" t="s">
        <v>6961</v>
      </c>
      <c r="E1141" t="s">
        <v>6962</v>
      </c>
      <c r="F1141" t="s">
        <v>6963</v>
      </c>
      <c r="G1141" t="s">
        <v>1674</v>
      </c>
      <c r="H1141" s="6">
        <v>172511</v>
      </c>
      <c r="I1141" t="s">
        <v>6964</v>
      </c>
      <c r="J1141" t="s">
        <v>6965</v>
      </c>
      <c r="K1141" s="1">
        <v>44171</v>
      </c>
    </row>
    <row r="1142" spans="1:11">
      <c r="A1142">
        <v>1141</v>
      </c>
      <c r="B1142" t="s">
        <v>6966</v>
      </c>
      <c r="C1142" t="s">
        <v>6967</v>
      </c>
      <c r="D1142" t="s">
        <v>6968</v>
      </c>
      <c r="E1142" t="s">
        <v>6969</v>
      </c>
      <c r="F1142" t="s">
        <v>6970</v>
      </c>
      <c r="G1142" t="s">
        <v>252</v>
      </c>
      <c r="H1142" s="6">
        <v>155982</v>
      </c>
      <c r="I1142">
        <v>3840922823</v>
      </c>
      <c r="J1142" t="s">
        <v>6971</v>
      </c>
      <c r="K1142" s="1">
        <v>44604</v>
      </c>
    </row>
    <row r="1143" spans="1:11">
      <c r="A1143">
        <v>1142</v>
      </c>
      <c r="B1143" t="s">
        <v>6972</v>
      </c>
      <c r="C1143" t="s">
        <v>398</v>
      </c>
      <c r="D1143" t="s">
        <v>6973</v>
      </c>
      <c r="E1143" t="s">
        <v>6974</v>
      </c>
      <c r="F1143" t="s">
        <v>6975</v>
      </c>
      <c r="G1143" t="s">
        <v>1374</v>
      </c>
      <c r="H1143" s="6">
        <v>99665</v>
      </c>
      <c r="I1143" t="s">
        <v>6976</v>
      </c>
      <c r="J1143" t="s">
        <v>6977</v>
      </c>
      <c r="K1143" s="1">
        <v>44294</v>
      </c>
    </row>
    <row r="1144" spans="1:11">
      <c r="A1144">
        <v>1143</v>
      </c>
      <c r="B1144" t="s">
        <v>6978</v>
      </c>
      <c r="C1144" t="s">
        <v>5602</v>
      </c>
      <c r="D1144" t="s">
        <v>1941</v>
      </c>
      <c r="E1144" t="s">
        <v>6979</v>
      </c>
      <c r="F1144" t="s">
        <v>6980</v>
      </c>
      <c r="G1144" t="s">
        <v>3314</v>
      </c>
      <c r="H1144" s="6">
        <v>216915</v>
      </c>
      <c r="I1144" t="s">
        <v>6981</v>
      </c>
      <c r="J1144" t="s">
        <v>6982</v>
      </c>
      <c r="K1144" s="1">
        <v>44348</v>
      </c>
    </row>
    <row r="1145" spans="1:11">
      <c r="A1145">
        <v>1144</v>
      </c>
      <c r="B1145" t="s">
        <v>6983</v>
      </c>
      <c r="C1145" t="s">
        <v>5550</v>
      </c>
      <c r="D1145" t="s">
        <v>775</v>
      </c>
      <c r="E1145" t="s">
        <v>6984</v>
      </c>
      <c r="F1145" t="s">
        <v>6985</v>
      </c>
      <c r="G1145" t="s">
        <v>158</v>
      </c>
      <c r="H1145" s="6">
        <v>241804</v>
      </c>
      <c r="I1145" t="s">
        <v>6986</v>
      </c>
      <c r="J1145" t="s">
        <v>6987</v>
      </c>
      <c r="K1145" s="1">
        <v>43836</v>
      </c>
    </row>
    <row r="1146" spans="1:11">
      <c r="A1146">
        <v>1145</v>
      </c>
      <c r="B1146" t="s">
        <v>6988</v>
      </c>
      <c r="C1146" t="s">
        <v>3439</v>
      </c>
      <c r="D1146" t="s">
        <v>4172</v>
      </c>
      <c r="E1146" t="s">
        <v>6989</v>
      </c>
      <c r="F1146" t="s">
        <v>6990</v>
      </c>
      <c r="G1146" t="s">
        <v>1075</v>
      </c>
      <c r="H1146" s="6">
        <v>58773</v>
      </c>
      <c r="I1146" t="s">
        <v>6991</v>
      </c>
      <c r="J1146" t="s">
        <v>6992</v>
      </c>
      <c r="K1146" s="1">
        <v>43839</v>
      </c>
    </row>
    <row r="1147" spans="1:11">
      <c r="A1147">
        <v>1146</v>
      </c>
      <c r="B1147" t="s">
        <v>6993</v>
      </c>
      <c r="C1147" t="s">
        <v>39</v>
      </c>
      <c r="D1147" t="s">
        <v>2514</v>
      </c>
      <c r="E1147" t="s">
        <v>6994</v>
      </c>
      <c r="F1147" t="s">
        <v>6995</v>
      </c>
      <c r="G1147" t="s">
        <v>1795</v>
      </c>
      <c r="H1147" s="6">
        <v>273378</v>
      </c>
      <c r="I1147" t="s">
        <v>6996</v>
      </c>
      <c r="J1147" t="s">
        <v>6997</v>
      </c>
      <c r="K1147" s="1">
        <v>44662</v>
      </c>
    </row>
    <row r="1148" spans="1:11">
      <c r="A1148">
        <v>1147</v>
      </c>
      <c r="B1148" t="s">
        <v>6998</v>
      </c>
      <c r="C1148" t="s">
        <v>2713</v>
      </c>
      <c r="D1148" t="s">
        <v>2535</v>
      </c>
      <c r="E1148" t="s">
        <v>6999</v>
      </c>
      <c r="F1148" t="s">
        <v>7000</v>
      </c>
      <c r="G1148" t="s">
        <v>2419</v>
      </c>
      <c r="H1148" s="6">
        <v>236579</v>
      </c>
      <c r="I1148" t="s">
        <v>7001</v>
      </c>
      <c r="J1148" t="s">
        <v>7002</v>
      </c>
      <c r="K1148" s="1">
        <v>43844</v>
      </c>
    </row>
    <row r="1149" spans="1:11">
      <c r="A1149">
        <v>1148</v>
      </c>
      <c r="B1149" t="s">
        <v>7003</v>
      </c>
      <c r="C1149" t="s">
        <v>4757</v>
      </c>
      <c r="D1149" t="s">
        <v>1649</v>
      </c>
      <c r="E1149" t="s">
        <v>7004</v>
      </c>
      <c r="F1149" t="s">
        <v>7005</v>
      </c>
      <c r="G1149" t="s">
        <v>604</v>
      </c>
      <c r="H1149" s="6">
        <v>186368</v>
      </c>
      <c r="I1149" t="s">
        <v>7006</v>
      </c>
      <c r="J1149" t="s">
        <v>7007</v>
      </c>
      <c r="K1149" s="1">
        <v>44660</v>
      </c>
    </row>
    <row r="1150" spans="1:11">
      <c r="A1150">
        <v>1149</v>
      </c>
      <c r="B1150" t="s">
        <v>7008</v>
      </c>
      <c r="C1150" t="s">
        <v>7009</v>
      </c>
      <c r="D1150" t="s">
        <v>6916</v>
      </c>
      <c r="E1150" t="s">
        <v>7010</v>
      </c>
      <c r="F1150" t="s">
        <v>7011</v>
      </c>
      <c r="G1150" t="s">
        <v>696</v>
      </c>
      <c r="H1150" s="6">
        <v>285606</v>
      </c>
      <c r="I1150" t="s">
        <v>7012</v>
      </c>
      <c r="J1150" t="s">
        <v>7013</v>
      </c>
      <c r="K1150" s="1">
        <v>44140</v>
      </c>
    </row>
    <row r="1151" spans="1:11">
      <c r="A1151">
        <v>1150</v>
      </c>
      <c r="B1151" t="s">
        <v>7014</v>
      </c>
      <c r="C1151" t="s">
        <v>692</v>
      </c>
      <c r="D1151" t="s">
        <v>2178</v>
      </c>
      <c r="E1151" t="s">
        <v>7015</v>
      </c>
      <c r="F1151" t="s">
        <v>7016</v>
      </c>
      <c r="G1151" t="s">
        <v>33</v>
      </c>
      <c r="H1151" s="6">
        <v>135725</v>
      </c>
      <c r="I1151" t="s">
        <v>7017</v>
      </c>
      <c r="J1151" t="s">
        <v>7018</v>
      </c>
      <c r="K1151" s="1">
        <v>44566</v>
      </c>
    </row>
    <row r="1152" spans="1:11">
      <c r="A1152">
        <v>1151</v>
      </c>
      <c r="B1152" t="s">
        <v>7019</v>
      </c>
      <c r="C1152" t="s">
        <v>1414</v>
      </c>
      <c r="D1152" t="s">
        <v>7020</v>
      </c>
      <c r="E1152" t="s">
        <v>7021</v>
      </c>
      <c r="F1152" t="s">
        <v>7022</v>
      </c>
      <c r="G1152" t="s">
        <v>1396</v>
      </c>
      <c r="H1152" s="6">
        <v>57643</v>
      </c>
      <c r="I1152" t="s">
        <v>7023</v>
      </c>
      <c r="J1152" t="s">
        <v>7024</v>
      </c>
      <c r="K1152" s="1">
        <v>44523</v>
      </c>
    </row>
    <row r="1153" spans="1:11">
      <c r="A1153">
        <v>1152</v>
      </c>
      <c r="B1153" t="s">
        <v>7025</v>
      </c>
      <c r="C1153" t="s">
        <v>7026</v>
      </c>
      <c r="D1153" t="s">
        <v>7027</v>
      </c>
      <c r="E1153" t="s">
        <v>7028</v>
      </c>
      <c r="F1153" t="s">
        <v>7029</v>
      </c>
      <c r="G1153" t="s">
        <v>77</v>
      </c>
      <c r="H1153" s="6">
        <v>89640</v>
      </c>
      <c r="I1153" t="s">
        <v>7030</v>
      </c>
      <c r="J1153" t="s">
        <v>7031</v>
      </c>
      <c r="K1153" s="1">
        <v>44701</v>
      </c>
    </row>
    <row r="1154" spans="1:11">
      <c r="A1154">
        <v>1153</v>
      </c>
      <c r="B1154" t="s">
        <v>7032</v>
      </c>
      <c r="C1154" t="s">
        <v>5636</v>
      </c>
      <c r="D1154" t="s">
        <v>3949</v>
      </c>
      <c r="E1154" t="s">
        <v>7033</v>
      </c>
      <c r="F1154" t="s">
        <v>7034</v>
      </c>
      <c r="G1154" t="s">
        <v>3554</v>
      </c>
      <c r="H1154" s="6">
        <v>131547</v>
      </c>
      <c r="I1154" t="s">
        <v>7035</v>
      </c>
      <c r="J1154" t="s">
        <v>7036</v>
      </c>
      <c r="K1154" s="1">
        <v>43929</v>
      </c>
    </row>
    <row r="1155" spans="1:11">
      <c r="A1155">
        <v>1154</v>
      </c>
      <c r="B1155" t="s">
        <v>7037</v>
      </c>
      <c r="C1155" t="s">
        <v>422</v>
      </c>
      <c r="D1155" t="s">
        <v>7038</v>
      </c>
      <c r="E1155" t="s">
        <v>7039</v>
      </c>
      <c r="F1155" t="s">
        <v>7040</v>
      </c>
      <c r="G1155" t="s">
        <v>1273</v>
      </c>
      <c r="H1155" s="6">
        <v>119757</v>
      </c>
      <c r="I1155">
        <v>4982011226</v>
      </c>
      <c r="J1155" t="s">
        <v>7041</v>
      </c>
      <c r="K1155" s="1">
        <v>44214</v>
      </c>
    </row>
    <row r="1156" spans="1:11">
      <c r="A1156">
        <v>1155</v>
      </c>
      <c r="B1156" t="s">
        <v>7042</v>
      </c>
      <c r="C1156" t="s">
        <v>1261</v>
      </c>
      <c r="D1156" t="s">
        <v>7043</v>
      </c>
      <c r="E1156" t="s">
        <v>7044</v>
      </c>
      <c r="F1156" t="s">
        <v>7045</v>
      </c>
      <c r="G1156" t="s">
        <v>486</v>
      </c>
      <c r="H1156" s="6">
        <v>212424</v>
      </c>
      <c r="I1156">
        <v>4413956651</v>
      </c>
      <c r="J1156" t="s">
        <v>7046</v>
      </c>
      <c r="K1156" s="1">
        <v>44586</v>
      </c>
    </row>
    <row r="1157" spans="1:11">
      <c r="A1157">
        <v>1156</v>
      </c>
      <c r="B1157" t="s">
        <v>7047</v>
      </c>
      <c r="C1157" t="s">
        <v>6079</v>
      </c>
      <c r="D1157" t="s">
        <v>7048</v>
      </c>
      <c r="E1157" t="s">
        <v>7049</v>
      </c>
      <c r="F1157" t="s">
        <v>7050</v>
      </c>
      <c r="G1157" t="s">
        <v>2272</v>
      </c>
      <c r="H1157" s="6">
        <v>174437</v>
      </c>
      <c r="I1157" t="s">
        <v>7051</v>
      </c>
      <c r="J1157" t="s">
        <v>7052</v>
      </c>
      <c r="K1157" s="1">
        <v>44587</v>
      </c>
    </row>
    <row r="1158" spans="1:11">
      <c r="A1158">
        <v>1157</v>
      </c>
      <c r="B1158" t="s">
        <v>7053</v>
      </c>
      <c r="C1158" t="s">
        <v>7054</v>
      </c>
      <c r="D1158" t="s">
        <v>3344</v>
      </c>
      <c r="E1158" t="s">
        <v>7055</v>
      </c>
      <c r="F1158" t="s">
        <v>7056</v>
      </c>
      <c r="G1158" t="s">
        <v>800</v>
      </c>
      <c r="H1158" s="6">
        <v>266391</v>
      </c>
      <c r="I1158" t="s">
        <v>7057</v>
      </c>
      <c r="J1158" t="s">
        <v>7058</v>
      </c>
      <c r="K1158" s="1">
        <v>44130</v>
      </c>
    </row>
    <row r="1159" spans="1:11">
      <c r="A1159">
        <v>1158</v>
      </c>
      <c r="B1159" t="s">
        <v>7059</v>
      </c>
      <c r="C1159" t="s">
        <v>3337</v>
      </c>
      <c r="D1159" t="s">
        <v>7043</v>
      </c>
      <c r="E1159" t="s">
        <v>7060</v>
      </c>
      <c r="F1159" t="s">
        <v>7061</v>
      </c>
      <c r="G1159" t="s">
        <v>150</v>
      </c>
      <c r="H1159" s="6">
        <v>170327</v>
      </c>
      <c r="I1159" t="s">
        <v>7062</v>
      </c>
      <c r="J1159" t="s">
        <v>7063</v>
      </c>
      <c r="K1159" s="1">
        <v>44608</v>
      </c>
    </row>
    <row r="1160" spans="1:11">
      <c r="A1160">
        <v>1159</v>
      </c>
      <c r="B1160" t="s">
        <v>7064</v>
      </c>
      <c r="C1160" t="s">
        <v>804</v>
      </c>
      <c r="D1160" t="s">
        <v>2984</v>
      </c>
      <c r="E1160" t="s">
        <v>7065</v>
      </c>
      <c r="F1160" t="s">
        <v>7066</v>
      </c>
      <c r="G1160" t="s">
        <v>961</v>
      </c>
      <c r="H1160" s="6">
        <v>113529</v>
      </c>
      <c r="I1160" t="s">
        <v>7067</v>
      </c>
      <c r="J1160" t="s">
        <v>7068</v>
      </c>
      <c r="K1160" s="1">
        <v>44204</v>
      </c>
    </row>
    <row r="1161" spans="1:11">
      <c r="A1161">
        <v>1160</v>
      </c>
      <c r="B1161" t="s">
        <v>7069</v>
      </c>
      <c r="C1161" t="s">
        <v>2396</v>
      </c>
      <c r="D1161" t="s">
        <v>7070</v>
      </c>
      <c r="E1161" t="s">
        <v>7071</v>
      </c>
      <c r="F1161" t="s">
        <v>7072</v>
      </c>
      <c r="G1161" t="s">
        <v>410</v>
      </c>
      <c r="H1161" s="6">
        <v>236190</v>
      </c>
      <c r="I1161" t="s">
        <v>7073</v>
      </c>
      <c r="J1161" t="s">
        <v>7074</v>
      </c>
      <c r="K1161" s="1">
        <v>43921</v>
      </c>
    </row>
    <row r="1162" spans="1:11">
      <c r="A1162">
        <v>1161</v>
      </c>
      <c r="B1162" t="s">
        <v>7075</v>
      </c>
      <c r="C1162" t="s">
        <v>917</v>
      </c>
      <c r="D1162" t="s">
        <v>4377</v>
      </c>
      <c r="E1162" t="s">
        <v>7076</v>
      </c>
      <c r="F1162" t="s">
        <v>7077</v>
      </c>
      <c r="G1162" t="s">
        <v>402</v>
      </c>
      <c r="H1162" s="6">
        <v>130850</v>
      </c>
      <c r="I1162" t="s">
        <v>7078</v>
      </c>
      <c r="J1162" t="s">
        <v>7079</v>
      </c>
      <c r="K1162" s="1">
        <v>44603</v>
      </c>
    </row>
    <row r="1163" spans="1:11">
      <c r="A1163">
        <v>1162</v>
      </c>
      <c r="B1163" t="s">
        <v>7080</v>
      </c>
      <c r="C1163" t="s">
        <v>1526</v>
      </c>
      <c r="D1163" t="s">
        <v>5097</v>
      </c>
      <c r="E1163" t="s">
        <v>7081</v>
      </c>
      <c r="F1163" t="s">
        <v>7082</v>
      </c>
      <c r="G1163" t="s">
        <v>2195</v>
      </c>
      <c r="H1163" s="6">
        <v>58220</v>
      </c>
      <c r="I1163" t="s">
        <v>7083</v>
      </c>
      <c r="J1163" t="s">
        <v>7084</v>
      </c>
      <c r="K1163" s="1">
        <v>44609</v>
      </c>
    </row>
    <row r="1164" spans="1:11">
      <c r="A1164">
        <v>1163</v>
      </c>
      <c r="B1164" t="s">
        <v>7085</v>
      </c>
      <c r="C1164" t="s">
        <v>6313</v>
      </c>
      <c r="D1164" t="s">
        <v>20</v>
      </c>
      <c r="E1164" t="s">
        <v>7086</v>
      </c>
      <c r="F1164" t="s">
        <v>7087</v>
      </c>
      <c r="G1164" t="s">
        <v>1243</v>
      </c>
      <c r="H1164" s="6">
        <v>63958</v>
      </c>
      <c r="I1164" t="s">
        <v>7088</v>
      </c>
      <c r="J1164" t="s">
        <v>7089</v>
      </c>
      <c r="K1164" s="1">
        <v>44592</v>
      </c>
    </row>
    <row r="1165" spans="1:11">
      <c r="A1165">
        <v>1164</v>
      </c>
      <c r="B1165" t="s">
        <v>7090</v>
      </c>
      <c r="C1165" t="s">
        <v>1572</v>
      </c>
      <c r="D1165" t="s">
        <v>4185</v>
      </c>
      <c r="E1165" t="s">
        <v>7091</v>
      </c>
      <c r="F1165" t="s">
        <v>7092</v>
      </c>
      <c r="G1165" t="s">
        <v>4061</v>
      </c>
      <c r="H1165" s="6">
        <v>86758</v>
      </c>
      <c r="I1165" t="s">
        <v>7093</v>
      </c>
      <c r="J1165" t="s">
        <v>7094</v>
      </c>
      <c r="K1165" s="1">
        <v>43855</v>
      </c>
    </row>
    <row r="1166" spans="1:11">
      <c r="A1166">
        <v>1165</v>
      </c>
      <c r="B1166" t="s">
        <v>7095</v>
      </c>
      <c r="C1166" t="s">
        <v>3086</v>
      </c>
      <c r="D1166" t="s">
        <v>3160</v>
      </c>
      <c r="E1166" t="s">
        <v>7096</v>
      </c>
      <c r="F1166" t="s">
        <v>7097</v>
      </c>
      <c r="G1166" t="s">
        <v>620</v>
      </c>
      <c r="H1166" s="6">
        <v>105582</v>
      </c>
      <c r="I1166" t="s">
        <v>7098</v>
      </c>
      <c r="J1166" t="s">
        <v>7099</v>
      </c>
      <c r="K1166" s="1">
        <v>44350</v>
      </c>
    </row>
    <row r="1167" spans="1:11">
      <c r="A1167">
        <v>1166</v>
      </c>
      <c r="B1167" t="s">
        <v>7100</v>
      </c>
      <c r="C1167" t="s">
        <v>1979</v>
      </c>
      <c r="D1167" t="s">
        <v>6301</v>
      </c>
      <c r="E1167" t="s">
        <v>7101</v>
      </c>
      <c r="F1167" t="s">
        <v>7102</v>
      </c>
      <c r="G1167" t="s">
        <v>1481</v>
      </c>
      <c r="H1167" s="6">
        <v>225314</v>
      </c>
      <c r="I1167" t="s">
        <v>7103</v>
      </c>
      <c r="J1167" t="s">
        <v>7104</v>
      </c>
      <c r="K1167" s="1">
        <v>44287</v>
      </c>
    </row>
    <row r="1168" spans="1:11">
      <c r="A1168">
        <v>1167</v>
      </c>
      <c r="B1168" t="s">
        <v>7105</v>
      </c>
      <c r="C1168" t="s">
        <v>422</v>
      </c>
      <c r="D1168" t="s">
        <v>475</v>
      </c>
      <c r="E1168" t="s">
        <v>7106</v>
      </c>
      <c r="F1168" t="s">
        <v>7107</v>
      </c>
      <c r="G1168" t="s">
        <v>2638</v>
      </c>
      <c r="H1168" s="6">
        <v>257928</v>
      </c>
      <c r="I1168" t="s">
        <v>7108</v>
      </c>
      <c r="J1168" t="s">
        <v>7109</v>
      </c>
      <c r="K1168" s="1">
        <v>44475</v>
      </c>
    </row>
    <row r="1169" spans="1:11">
      <c r="A1169">
        <v>1168</v>
      </c>
      <c r="B1169" t="s">
        <v>7110</v>
      </c>
      <c r="C1169" t="s">
        <v>2219</v>
      </c>
      <c r="D1169" t="s">
        <v>7111</v>
      </c>
      <c r="E1169" t="s">
        <v>7112</v>
      </c>
      <c r="F1169" t="s">
        <v>7113</v>
      </c>
      <c r="G1169" t="s">
        <v>386</v>
      </c>
      <c r="H1169" s="6">
        <v>266074</v>
      </c>
      <c r="I1169">
        <v>7765945041</v>
      </c>
      <c r="J1169" t="s">
        <v>7114</v>
      </c>
      <c r="K1169" s="1">
        <v>44463</v>
      </c>
    </row>
    <row r="1170" spans="1:11">
      <c r="A1170">
        <v>1169</v>
      </c>
      <c r="B1170" t="s">
        <v>7115</v>
      </c>
      <c r="C1170" t="s">
        <v>2970</v>
      </c>
      <c r="D1170" t="s">
        <v>2541</v>
      </c>
      <c r="E1170" t="s">
        <v>7116</v>
      </c>
      <c r="F1170" t="s">
        <v>7117</v>
      </c>
      <c r="G1170" t="s">
        <v>1102</v>
      </c>
      <c r="H1170" s="6">
        <v>159244</v>
      </c>
      <c r="I1170" t="s">
        <v>7118</v>
      </c>
      <c r="J1170" t="s">
        <v>7119</v>
      </c>
      <c r="K1170" s="1">
        <v>44437</v>
      </c>
    </row>
    <row r="1171" spans="1:11">
      <c r="A1171">
        <v>1170</v>
      </c>
      <c r="B1171" t="s">
        <v>7120</v>
      </c>
      <c r="C1171" t="s">
        <v>1293</v>
      </c>
      <c r="D1171" t="s">
        <v>4674</v>
      </c>
      <c r="E1171" t="s">
        <v>7121</v>
      </c>
      <c r="F1171" t="s">
        <v>7122</v>
      </c>
      <c r="G1171" t="s">
        <v>2885</v>
      </c>
      <c r="H1171" s="6">
        <v>171930</v>
      </c>
      <c r="I1171" t="s">
        <v>7123</v>
      </c>
      <c r="J1171" t="s">
        <v>7124</v>
      </c>
      <c r="K1171" s="1">
        <v>44198</v>
      </c>
    </row>
    <row r="1172" spans="1:11">
      <c r="A1172">
        <v>1171</v>
      </c>
      <c r="B1172" t="s">
        <v>7125</v>
      </c>
      <c r="C1172" t="s">
        <v>593</v>
      </c>
      <c r="D1172" t="s">
        <v>163</v>
      </c>
      <c r="E1172" t="s">
        <v>7126</v>
      </c>
      <c r="F1172" t="s">
        <v>7127</v>
      </c>
      <c r="G1172" t="s">
        <v>306</v>
      </c>
      <c r="H1172" s="6">
        <v>102771</v>
      </c>
      <c r="I1172" t="s">
        <v>7128</v>
      </c>
      <c r="J1172" t="s">
        <v>7129</v>
      </c>
      <c r="K1172" s="1">
        <v>44367</v>
      </c>
    </row>
    <row r="1173" spans="1:11">
      <c r="A1173">
        <v>1172</v>
      </c>
      <c r="B1173" t="s">
        <v>7130</v>
      </c>
      <c r="C1173" t="s">
        <v>5467</v>
      </c>
      <c r="D1173" t="s">
        <v>7131</v>
      </c>
      <c r="E1173" t="s">
        <v>7132</v>
      </c>
      <c r="F1173" t="s">
        <v>7133</v>
      </c>
      <c r="G1173" t="s">
        <v>2509</v>
      </c>
      <c r="H1173" s="6">
        <v>156026</v>
      </c>
      <c r="I1173" t="s">
        <v>7134</v>
      </c>
      <c r="J1173" t="s">
        <v>7135</v>
      </c>
      <c r="K1173" s="1">
        <v>44227</v>
      </c>
    </row>
    <row r="1174" spans="1:11">
      <c r="A1174">
        <v>1173</v>
      </c>
      <c r="B1174" t="s">
        <v>7136</v>
      </c>
      <c r="C1174" t="s">
        <v>2595</v>
      </c>
      <c r="D1174" t="s">
        <v>2763</v>
      </c>
      <c r="E1174" t="s">
        <v>7137</v>
      </c>
      <c r="F1174" t="s">
        <v>7138</v>
      </c>
      <c r="G1174" t="s">
        <v>379</v>
      </c>
      <c r="H1174" s="6">
        <v>202932</v>
      </c>
      <c r="I1174" t="s">
        <v>7139</v>
      </c>
      <c r="J1174" t="s">
        <v>7140</v>
      </c>
      <c r="K1174" s="1">
        <v>44560</v>
      </c>
    </row>
    <row r="1175" spans="1:11">
      <c r="A1175">
        <v>1174</v>
      </c>
      <c r="B1175" t="s">
        <v>7141</v>
      </c>
      <c r="C1175" t="s">
        <v>7142</v>
      </c>
      <c r="D1175" t="s">
        <v>3198</v>
      </c>
      <c r="E1175" t="s">
        <v>7143</v>
      </c>
      <c r="F1175" t="s">
        <v>7144</v>
      </c>
      <c r="G1175" t="s">
        <v>756</v>
      </c>
      <c r="H1175" s="6">
        <v>248833</v>
      </c>
      <c r="I1175" t="s">
        <v>7145</v>
      </c>
      <c r="J1175" t="s">
        <v>7146</v>
      </c>
      <c r="K1175" s="1">
        <v>44657</v>
      </c>
    </row>
    <row r="1176" spans="1:11">
      <c r="A1176">
        <v>1175</v>
      </c>
      <c r="B1176" t="s">
        <v>7147</v>
      </c>
      <c r="C1176" t="s">
        <v>3994</v>
      </c>
      <c r="D1176" t="s">
        <v>7148</v>
      </c>
      <c r="E1176" t="s">
        <v>7149</v>
      </c>
      <c r="F1176" t="s">
        <v>7150</v>
      </c>
      <c r="G1176" t="s">
        <v>5077</v>
      </c>
      <c r="H1176" s="6">
        <v>84500</v>
      </c>
      <c r="I1176" t="s">
        <v>7151</v>
      </c>
      <c r="J1176" t="s">
        <v>7152</v>
      </c>
      <c r="K1176" s="1">
        <v>44654</v>
      </c>
    </row>
    <row r="1177" spans="1:11">
      <c r="A1177">
        <v>1176</v>
      </c>
      <c r="B1177" t="s">
        <v>7153</v>
      </c>
      <c r="C1177" t="s">
        <v>2996</v>
      </c>
      <c r="D1177" t="s">
        <v>2148</v>
      </c>
      <c r="E1177" t="s">
        <v>7154</v>
      </c>
      <c r="F1177" t="s">
        <v>7155</v>
      </c>
      <c r="G1177" t="s">
        <v>509</v>
      </c>
      <c r="H1177" s="6">
        <v>42169</v>
      </c>
      <c r="I1177" t="s">
        <v>7156</v>
      </c>
      <c r="J1177" t="s">
        <v>7157</v>
      </c>
      <c r="K1177" s="1">
        <v>43979</v>
      </c>
    </row>
    <row r="1178" spans="1:11">
      <c r="A1178">
        <v>1177</v>
      </c>
      <c r="B1178" t="s">
        <v>7158</v>
      </c>
      <c r="C1178" t="s">
        <v>2113</v>
      </c>
      <c r="D1178" t="s">
        <v>7159</v>
      </c>
      <c r="E1178" t="s">
        <v>7160</v>
      </c>
      <c r="F1178" t="s">
        <v>7161</v>
      </c>
      <c r="G1178" t="s">
        <v>379</v>
      </c>
      <c r="H1178" s="6">
        <v>159265</v>
      </c>
      <c r="I1178" t="s">
        <v>7162</v>
      </c>
      <c r="J1178" t="s">
        <v>7163</v>
      </c>
      <c r="K1178" s="1">
        <v>43931</v>
      </c>
    </row>
    <row r="1179" spans="1:11">
      <c r="A1179">
        <v>1178</v>
      </c>
      <c r="B1179" t="s">
        <v>7164</v>
      </c>
      <c r="C1179" t="s">
        <v>82</v>
      </c>
      <c r="D1179" t="s">
        <v>7165</v>
      </c>
      <c r="E1179" t="s">
        <v>7166</v>
      </c>
      <c r="F1179" t="s">
        <v>7167</v>
      </c>
      <c r="G1179" t="s">
        <v>1110</v>
      </c>
      <c r="H1179" s="6">
        <v>78068</v>
      </c>
      <c r="I1179" t="s">
        <v>7168</v>
      </c>
      <c r="J1179" t="s">
        <v>7169</v>
      </c>
      <c r="K1179" s="1">
        <v>44261</v>
      </c>
    </row>
    <row r="1180" spans="1:11">
      <c r="A1180">
        <v>1179</v>
      </c>
      <c r="B1180" t="s">
        <v>7170</v>
      </c>
      <c r="C1180" t="s">
        <v>162</v>
      </c>
      <c r="D1180" t="s">
        <v>7171</v>
      </c>
      <c r="E1180" t="s">
        <v>7172</v>
      </c>
      <c r="F1180" t="s">
        <v>7173</v>
      </c>
      <c r="G1180" t="s">
        <v>1152</v>
      </c>
      <c r="H1180" s="6">
        <v>225721</v>
      </c>
      <c r="I1180">
        <f>1-410-914-6945</f>
        <v>-8268</v>
      </c>
      <c r="J1180" t="s">
        <v>7174</v>
      </c>
      <c r="K1180" s="1">
        <v>44112</v>
      </c>
    </row>
    <row r="1181" spans="1:11">
      <c r="A1181">
        <v>1180</v>
      </c>
      <c r="B1181" t="s">
        <v>7175</v>
      </c>
      <c r="C1181" t="s">
        <v>684</v>
      </c>
      <c r="D1181" t="s">
        <v>4166</v>
      </c>
      <c r="E1181" t="s">
        <v>7176</v>
      </c>
      <c r="F1181" t="s">
        <v>4004</v>
      </c>
      <c r="G1181" t="s">
        <v>1619</v>
      </c>
      <c r="H1181" s="6">
        <v>176572</v>
      </c>
      <c r="I1181" t="s">
        <v>7177</v>
      </c>
      <c r="J1181" t="s">
        <v>7178</v>
      </c>
      <c r="K1181" s="1">
        <v>44411</v>
      </c>
    </row>
    <row r="1182" spans="1:11">
      <c r="A1182">
        <v>1181</v>
      </c>
      <c r="B1182" t="s">
        <v>7179</v>
      </c>
      <c r="C1182" t="s">
        <v>4768</v>
      </c>
      <c r="D1182" t="s">
        <v>7180</v>
      </c>
      <c r="E1182" t="s">
        <v>7181</v>
      </c>
      <c r="F1182" t="s">
        <v>7182</v>
      </c>
      <c r="G1182" t="s">
        <v>5077</v>
      </c>
      <c r="H1182" s="6">
        <v>158734</v>
      </c>
      <c r="I1182" t="s">
        <v>7183</v>
      </c>
      <c r="J1182" t="s">
        <v>7184</v>
      </c>
      <c r="K1182" s="1">
        <v>44260</v>
      </c>
    </row>
    <row r="1183" spans="1:11">
      <c r="A1183">
        <v>1182</v>
      </c>
      <c r="B1183" t="s">
        <v>7185</v>
      </c>
      <c r="C1183" t="s">
        <v>1166</v>
      </c>
      <c r="D1183" t="s">
        <v>7186</v>
      </c>
      <c r="E1183" t="s">
        <v>7187</v>
      </c>
      <c r="F1183" t="s">
        <v>7188</v>
      </c>
      <c r="G1183" t="s">
        <v>5577</v>
      </c>
      <c r="H1183" s="6">
        <v>131019</v>
      </c>
      <c r="I1183" t="s">
        <v>7189</v>
      </c>
      <c r="J1183" t="s">
        <v>7190</v>
      </c>
      <c r="K1183" s="1">
        <v>44319</v>
      </c>
    </row>
    <row r="1184" spans="1:11">
      <c r="A1184">
        <v>1183</v>
      </c>
      <c r="B1184" t="s">
        <v>7191</v>
      </c>
      <c r="C1184" t="s">
        <v>1002</v>
      </c>
      <c r="D1184" t="s">
        <v>3695</v>
      </c>
      <c r="E1184" t="s">
        <v>7192</v>
      </c>
      <c r="F1184" t="s">
        <v>7193</v>
      </c>
      <c r="G1184" t="s">
        <v>4587</v>
      </c>
      <c r="H1184" s="6">
        <v>166995</v>
      </c>
      <c r="I1184">
        <v>9146655178</v>
      </c>
      <c r="J1184" t="s">
        <v>7194</v>
      </c>
      <c r="K1184" s="1">
        <v>44139</v>
      </c>
    </row>
    <row r="1185" spans="1:11">
      <c r="A1185">
        <v>1184</v>
      </c>
      <c r="B1185" t="s">
        <v>7195</v>
      </c>
      <c r="C1185" t="s">
        <v>6627</v>
      </c>
      <c r="D1185" t="s">
        <v>1058</v>
      </c>
      <c r="E1185" t="s">
        <v>7196</v>
      </c>
      <c r="F1185" t="s">
        <v>7197</v>
      </c>
      <c r="G1185" t="s">
        <v>51</v>
      </c>
      <c r="H1185" s="6">
        <v>234883</v>
      </c>
      <c r="I1185" t="s">
        <v>7198</v>
      </c>
      <c r="J1185" t="s">
        <v>7199</v>
      </c>
      <c r="K1185" s="1">
        <v>43847</v>
      </c>
    </row>
    <row r="1186" spans="1:11">
      <c r="A1186">
        <v>1185</v>
      </c>
      <c r="B1186" t="s">
        <v>7200</v>
      </c>
      <c r="C1186" t="s">
        <v>3493</v>
      </c>
      <c r="D1186" t="s">
        <v>944</v>
      </c>
      <c r="E1186" t="s">
        <v>7201</v>
      </c>
      <c r="F1186" t="s">
        <v>220</v>
      </c>
      <c r="G1186" t="s">
        <v>205</v>
      </c>
      <c r="H1186" s="6">
        <v>174733</v>
      </c>
      <c r="I1186" t="s">
        <v>7202</v>
      </c>
      <c r="J1186" t="s">
        <v>7203</v>
      </c>
      <c r="K1186" s="1">
        <v>44348</v>
      </c>
    </row>
    <row r="1187" spans="1:11">
      <c r="A1187">
        <v>1186</v>
      </c>
      <c r="B1187" t="s">
        <v>7204</v>
      </c>
      <c r="C1187" t="s">
        <v>5011</v>
      </c>
      <c r="D1187" t="s">
        <v>7205</v>
      </c>
      <c r="E1187" t="s">
        <v>7206</v>
      </c>
      <c r="F1187" t="s">
        <v>7207</v>
      </c>
      <c r="G1187" t="s">
        <v>696</v>
      </c>
      <c r="H1187" s="6">
        <v>109030</v>
      </c>
      <c r="I1187" t="s">
        <v>7208</v>
      </c>
      <c r="J1187" t="s">
        <v>7209</v>
      </c>
      <c r="K1187" s="1">
        <v>44332</v>
      </c>
    </row>
    <row r="1188" spans="1:11">
      <c r="A1188">
        <v>1187</v>
      </c>
      <c r="B1188" t="s">
        <v>7210</v>
      </c>
      <c r="C1188" t="s">
        <v>2133</v>
      </c>
      <c r="D1188" t="s">
        <v>2782</v>
      </c>
      <c r="E1188" t="s">
        <v>7211</v>
      </c>
      <c r="F1188" t="s">
        <v>7212</v>
      </c>
      <c r="G1188" t="s">
        <v>3945</v>
      </c>
      <c r="H1188" s="6">
        <v>186726</v>
      </c>
      <c r="I1188" t="s">
        <v>7213</v>
      </c>
      <c r="J1188" t="s">
        <v>7214</v>
      </c>
      <c r="K1188" s="1">
        <v>44642</v>
      </c>
    </row>
    <row r="1189" spans="1:11">
      <c r="A1189">
        <v>1188</v>
      </c>
      <c r="B1189" t="s">
        <v>7215</v>
      </c>
      <c r="C1189" t="s">
        <v>6493</v>
      </c>
      <c r="D1189" t="s">
        <v>3218</v>
      </c>
      <c r="E1189" t="s">
        <v>6098</v>
      </c>
      <c r="F1189" t="s">
        <v>7216</v>
      </c>
      <c r="G1189" t="s">
        <v>1696</v>
      </c>
      <c r="H1189" s="6">
        <v>180150</v>
      </c>
      <c r="I1189" t="s">
        <v>7217</v>
      </c>
      <c r="J1189" t="s">
        <v>7218</v>
      </c>
      <c r="K1189" s="1">
        <v>44154</v>
      </c>
    </row>
    <row r="1190" spans="1:11">
      <c r="A1190">
        <v>1189</v>
      </c>
      <c r="B1190" t="s">
        <v>7219</v>
      </c>
      <c r="C1190" t="s">
        <v>2595</v>
      </c>
      <c r="D1190" t="s">
        <v>7220</v>
      </c>
      <c r="E1190" t="s">
        <v>7221</v>
      </c>
      <c r="F1190" t="s">
        <v>7222</v>
      </c>
      <c r="G1190" t="s">
        <v>3183</v>
      </c>
      <c r="H1190" s="6">
        <v>246397</v>
      </c>
      <c r="I1190" t="s">
        <v>7223</v>
      </c>
      <c r="J1190" t="s">
        <v>7224</v>
      </c>
      <c r="K1190" s="1">
        <v>44097</v>
      </c>
    </row>
    <row r="1191" spans="1:11">
      <c r="A1191">
        <v>1190</v>
      </c>
      <c r="B1191" t="s">
        <v>7225</v>
      </c>
      <c r="C1191" t="s">
        <v>7226</v>
      </c>
      <c r="D1191" t="s">
        <v>805</v>
      </c>
      <c r="E1191" t="s">
        <v>7227</v>
      </c>
      <c r="F1191" t="s">
        <v>7228</v>
      </c>
      <c r="G1191" t="s">
        <v>977</v>
      </c>
      <c r="H1191" s="6">
        <v>278333</v>
      </c>
      <c r="I1191" t="s">
        <v>7229</v>
      </c>
      <c r="J1191" t="s">
        <v>7230</v>
      </c>
      <c r="K1191" s="1">
        <v>44065</v>
      </c>
    </row>
    <row r="1192" spans="1:11">
      <c r="A1192">
        <v>1191</v>
      </c>
      <c r="B1192" t="s">
        <v>7231</v>
      </c>
      <c r="C1192" t="s">
        <v>264</v>
      </c>
      <c r="D1192" t="s">
        <v>7232</v>
      </c>
      <c r="E1192" t="s">
        <v>7233</v>
      </c>
      <c r="F1192" t="s">
        <v>7234</v>
      </c>
      <c r="G1192" t="s">
        <v>150</v>
      </c>
      <c r="H1192" s="6">
        <v>254931</v>
      </c>
      <c r="I1192" t="s">
        <v>7235</v>
      </c>
      <c r="J1192" t="s">
        <v>7236</v>
      </c>
      <c r="K1192" s="1">
        <v>44585</v>
      </c>
    </row>
    <row r="1193" spans="1:11">
      <c r="A1193">
        <v>1192</v>
      </c>
      <c r="B1193" t="s">
        <v>7237</v>
      </c>
      <c r="C1193" t="s">
        <v>7238</v>
      </c>
      <c r="D1193" t="s">
        <v>5407</v>
      </c>
      <c r="E1193" t="s">
        <v>7239</v>
      </c>
      <c r="F1193" t="s">
        <v>6531</v>
      </c>
      <c r="G1193" t="s">
        <v>190</v>
      </c>
      <c r="H1193" s="6">
        <v>108278</v>
      </c>
      <c r="I1193" t="s">
        <v>7240</v>
      </c>
      <c r="J1193" t="s">
        <v>7241</v>
      </c>
      <c r="K1193" s="1">
        <v>43962</v>
      </c>
    </row>
    <row r="1194" spans="1:11">
      <c r="A1194">
        <v>1193</v>
      </c>
      <c r="B1194" t="s">
        <v>7242</v>
      </c>
      <c r="C1194" t="s">
        <v>4456</v>
      </c>
      <c r="D1194" t="s">
        <v>7243</v>
      </c>
      <c r="E1194" t="s">
        <v>7244</v>
      </c>
      <c r="F1194" t="s">
        <v>7245</v>
      </c>
      <c r="G1194" t="s">
        <v>1027</v>
      </c>
      <c r="H1194" s="6">
        <v>154108</v>
      </c>
      <c r="I1194" t="s">
        <v>7246</v>
      </c>
      <c r="J1194" t="s">
        <v>7247</v>
      </c>
      <c r="K1194" s="1">
        <v>44335</v>
      </c>
    </row>
    <row r="1195" spans="1:11">
      <c r="A1195">
        <v>1194</v>
      </c>
      <c r="B1195" t="s">
        <v>7248</v>
      </c>
      <c r="C1195" t="s">
        <v>7026</v>
      </c>
      <c r="D1195" t="s">
        <v>1386</v>
      </c>
      <c r="E1195" t="s">
        <v>7249</v>
      </c>
      <c r="F1195" t="s">
        <v>7250</v>
      </c>
      <c r="G1195" t="s">
        <v>2817</v>
      </c>
      <c r="H1195" s="6">
        <v>101287</v>
      </c>
      <c r="I1195" t="s">
        <v>7251</v>
      </c>
      <c r="J1195" t="s">
        <v>7252</v>
      </c>
      <c r="K1195" s="1">
        <v>43877</v>
      </c>
    </row>
    <row r="1196" spans="1:11">
      <c r="A1196">
        <v>1195</v>
      </c>
      <c r="B1196" t="s">
        <v>7253</v>
      </c>
      <c r="C1196" t="s">
        <v>3268</v>
      </c>
      <c r="D1196" t="s">
        <v>536</v>
      </c>
      <c r="E1196" t="s">
        <v>5681</v>
      </c>
      <c r="F1196" t="s">
        <v>7254</v>
      </c>
      <c r="G1196" t="s">
        <v>1330</v>
      </c>
      <c r="H1196" s="6">
        <v>70192</v>
      </c>
      <c r="I1196" t="s">
        <v>7255</v>
      </c>
      <c r="J1196" t="s">
        <v>7256</v>
      </c>
      <c r="K1196" s="1">
        <v>44601</v>
      </c>
    </row>
    <row r="1197" spans="1:11">
      <c r="A1197">
        <v>1196</v>
      </c>
      <c r="B1197" t="s">
        <v>7257</v>
      </c>
      <c r="C1197" t="s">
        <v>3784</v>
      </c>
      <c r="D1197" t="s">
        <v>617</v>
      </c>
      <c r="E1197" t="s">
        <v>7258</v>
      </c>
      <c r="F1197" t="s">
        <v>7259</v>
      </c>
      <c r="G1197" t="s">
        <v>4188</v>
      </c>
      <c r="H1197" s="6">
        <v>240545</v>
      </c>
      <c r="I1197">
        <v>9669074928</v>
      </c>
      <c r="J1197" t="s">
        <v>7260</v>
      </c>
      <c r="K1197" s="1">
        <v>43831</v>
      </c>
    </row>
    <row r="1198" spans="1:11">
      <c r="A1198">
        <v>1197</v>
      </c>
      <c r="B1198" t="s">
        <v>7261</v>
      </c>
      <c r="C1198" t="s">
        <v>7262</v>
      </c>
      <c r="D1198" t="s">
        <v>7263</v>
      </c>
      <c r="E1198" t="s">
        <v>7264</v>
      </c>
      <c r="F1198" t="s">
        <v>7265</v>
      </c>
      <c r="G1198" t="s">
        <v>2343</v>
      </c>
      <c r="H1198" s="6">
        <v>103462</v>
      </c>
      <c r="I1198" t="s">
        <v>7266</v>
      </c>
      <c r="J1198" t="s">
        <v>7267</v>
      </c>
      <c r="K1198" s="1">
        <v>44250</v>
      </c>
    </row>
    <row r="1199" spans="1:11">
      <c r="A1199">
        <v>1198</v>
      </c>
      <c r="B1199" t="s">
        <v>7268</v>
      </c>
      <c r="C1199" t="s">
        <v>7269</v>
      </c>
      <c r="D1199" t="s">
        <v>7270</v>
      </c>
      <c r="E1199" t="s">
        <v>7271</v>
      </c>
      <c r="F1199" t="s">
        <v>7272</v>
      </c>
      <c r="G1199" t="s">
        <v>237</v>
      </c>
      <c r="H1199" s="6">
        <v>45222</v>
      </c>
      <c r="I1199" t="s">
        <v>7273</v>
      </c>
      <c r="J1199" t="s">
        <v>7274</v>
      </c>
      <c r="K1199" s="1">
        <v>43933</v>
      </c>
    </row>
    <row r="1200" spans="1:11">
      <c r="A1200">
        <v>1199</v>
      </c>
      <c r="B1200" t="s">
        <v>7275</v>
      </c>
      <c r="C1200" t="s">
        <v>367</v>
      </c>
      <c r="D1200" t="s">
        <v>3563</v>
      </c>
      <c r="E1200" t="s">
        <v>7276</v>
      </c>
      <c r="F1200" t="s">
        <v>7277</v>
      </c>
      <c r="G1200" t="s">
        <v>68</v>
      </c>
      <c r="H1200" s="6">
        <v>88676</v>
      </c>
      <c r="I1200" t="s">
        <v>7278</v>
      </c>
      <c r="J1200" t="s">
        <v>7279</v>
      </c>
      <c r="K1200" s="1">
        <v>44103</v>
      </c>
    </row>
    <row r="1201" spans="1:11">
      <c r="A1201">
        <v>1200</v>
      </c>
      <c r="B1201" t="s">
        <v>7280</v>
      </c>
      <c r="C1201" t="s">
        <v>981</v>
      </c>
      <c r="D1201" t="s">
        <v>3965</v>
      </c>
      <c r="E1201" t="s">
        <v>7281</v>
      </c>
      <c r="F1201" t="s">
        <v>7282</v>
      </c>
      <c r="G1201" t="s">
        <v>1265</v>
      </c>
      <c r="H1201" s="6">
        <v>135656</v>
      </c>
      <c r="I1201" t="s">
        <v>7283</v>
      </c>
      <c r="J1201" t="s">
        <v>7284</v>
      </c>
      <c r="K1201" s="1">
        <v>44223</v>
      </c>
    </row>
    <row r="1202" spans="1:11">
      <c r="A1202">
        <v>1201</v>
      </c>
      <c r="B1202" t="s">
        <v>7285</v>
      </c>
      <c r="C1202" t="s">
        <v>6875</v>
      </c>
      <c r="D1202" t="s">
        <v>2283</v>
      </c>
      <c r="E1202" t="s">
        <v>7286</v>
      </c>
      <c r="F1202" t="s">
        <v>7287</v>
      </c>
      <c r="G1202" t="s">
        <v>5577</v>
      </c>
      <c r="H1202" s="6">
        <v>279248</v>
      </c>
      <c r="I1202" t="s">
        <v>7288</v>
      </c>
      <c r="J1202" t="s">
        <v>7289</v>
      </c>
      <c r="K1202" s="1">
        <v>44074</v>
      </c>
    </row>
    <row r="1203" spans="1:11">
      <c r="A1203">
        <v>1202</v>
      </c>
      <c r="B1203" t="s">
        <v>7290</v>
      </c>
      <c r="C1203" t="s">
        <v>2422</v>
      </c>
      <c r="D1203" t="s">
        <v>7291</v>
      </c>
      <c r="E1203" t="s">
        <v>7292</v>
      </c>
      <c r="F1203" t="s">
        <v>7293</v>
      </c>
      <c r="G1203" t="s">
        <v>5708</v>
      </c>
      <c r="H1203" s="6">
        <v>122908</v>
      </c>
      <c r="I1203" t="s">
        <v>7294</v>
      </c>
      <c r="J1203" t="s">
        <v>7295</v>
      </c>
      <c r="K1203" s="1">
        <v>44240</v>
      </c>
    </row>
    <row r="1204" spans="1:11">
      <c r="A1204">
        <v>1203</v>
      </c>
      <c r="B1204" t="s">
        <v>7296</v>
      </c>
      <c r="C1204" t="s">
        <v>2737</v>
      </c>
      <c r="D1204" t="s">
        <v>7297</v>
      </c>
      <c r="E1204" t="s">
        <v>7298</v>
      </c>
      <c r="F1204" t="s">
        <v>7299</v>
      </c>
      <c r="G1204" t="s">
        <v>33</v>
      </c>
      <c r="H1204" s="6">
        <v>246535</v>
      </c>
      <c r="I1204" t="s">
        <v>7300</v>
      </c>
      <c r="J1204" t="s">
        <v>7301</v>
      </c>
      <c r="K1204" s="1">
        <v>44049</v>
      </c>
    </row>
    <row r="1205" spans="1:11">
      <c r="A1205">
        <v>1204</v>
      </c>
      <c r="B1205" t="s">
        <v>7302</v>
      </c>
      <c r="C1205" t="s">
        <v>4720</v>
      </c>
      <c r="D1205" t="s">
        <v>836</v>
      </c>
      <c r="E1205" t="s">
        <v>7303</v>
      </c>
      <c r="F1205" t="s">
        <v>7304</v>
      </c>
      <c r="G1205" t="s">
        <v>1118</v>
      </c>
      <c r="H1205" s="6">
        <v>193261</v>
      </c>
      <c r="I1205" t="s">
        <v>7305</v>
      </c>
      <c r="J1205" t="s">
        <v>7306</v>
      </c>
      <c r="K1205" s="1">
        <v>44379</v>
      </c>
    </row>
    <row r="1206" spans="1:11">
      <c r="A1206">
        <v>1205</v>
      </c>
      <c r="B1206" t="s">
        <v>7307</v>
      </c>
      <c r="C1206" t="s">
        <v>593</v>
      </c>
      <c r="D1206" t="s">
        <v>3338</v>
      </c>
      <c r="E1206" t="s">
        <v>7308</v>
      </c>
      <c r="F1206" t="s">
        <v>7309</v>
      </c>
      <c r="G1206" t="s">
        <v>770</v>
      </c>
      <c r="H1206" s="6">
        <v>176309</v>
      </c>
      <c r="I1206" t="s">
        <v>7310</v>
      </c>
      <c r="J1206" t="s">
        <v>7311</v>
      </c>
      <c r="K1206" s="1">
        <v>44336</v>
      </c>
    </row>
    <row r="1207" spans="1:11">
      <c r="A1207">
        <v>1206</v>
      </c>
      <c r="B1207" t="s">
        <v>7312</v>
      </c>
      <c r="C1207" t="s">
        <v>5821</v>
      </c>
      <c r="D1207" t="s">
        <v>7243</v>
      </c>
      <c r="E1207" t="s">
        <v>7313</v>
      </c>
      <c r="F1207" t="s">
        <v>5332</v>
      </c>
      <c r="G1207" t="s">
        <v>998</v>
      </c>
      <c r="H1207" s="6">
        <v>260268</v>
      </c>
      <c r="I1207">
        <v>1657962054</v>
      </c>
      <c r="J1207" t="s">
        <v>7314</v>
      </c>
      <c r="K1207" s="1">
        <v>44211</v>
      </c>
    </row>
    <row r="1208" spans="1:11">
      <c r="A1208">
        <v>1207</v>
      </c>
      <c r="B1208" t="s">
        <v>7315</v>
      </c>
      <c r="C1208" t="s">
        <v>3440</v>
      </c>
      <c r="D1208" t="s">
        <v>5915</v>
      </c>
      <c r="E1208" t="s">
        <v>7316</v>
      </c>
      <c r="F1208" t="s">
        <v>7317</v>
      </c>
      <c r="G1208" t="s">
        <v>329</v>
      </c>
      <c r="H1208" s="6">
        <v>126622</v>
      </c>
      <c r="I1208" t="s">
        <v>7318</v>
      </c>
      <c r="J1208" t="s">
        <v>7319</v>
      </c>
      <c r="K1208" s="1">
        <v>44689</v>
      </c>
    </row>
    <row r="1209" spans="1:11">
      <c r="A1209">
        <v>1208</v>
      </c>
      <c r="B1209" t="s">
        <v>7320</v>
      </c>
      <c r="C1209" t="s">
        <v>130</v>
      </c>
      <c r="D1209" t="s">
        <v>3421</v>
      </c>
      <c r="E1209" t="s">
        <v>7321</v>
      </c>
      <c r="F1209" t="s">
        <v>7322</v>
      </c>
      <c r="G1209" t="s">
        <v>2158</v>
      </c>
      <c r="H1209" s="6">
        <v>245015</v>
      </c>
      <c r="I1209" t="s">
        <v>7323</v>
      </c>
      <c r="J1209" t="s">
        <v>7324</v>
      </c>
      <c r="K1209" s="1">
        <v>44440</v>
      </c>
    </row>
    <row r="1210" spans="1:11">
      <c r="A1210">
        <v>1209</v>
      </c>
      <c r="B1210" t="s">
        <v>7325</v>
      </c>
      <c r="C1210" t="s">
        <v>3169</v>
      </c>
      <c r="D1210" t="s">
        <v>5287</v>
      </c>
      <c r="E1210" t="s">
        <v>7326</v>
      </c>
      <c r="F1210" t="s">
        <v>7327</v>
      </c>
      <c r="G1210" t="s">
        <v>402</v>
      </c>
      <c r="H1210" s="6">
        <v>57245</v>
      </c>
      <c r="I1210" t="s">
        <v>7328</v>
      </c>
      <c r="J1210" t="s">
        <v>7329</v>
      </c>
      <c r="K1210" s="1">
        <v>44457</v>
      </c>
    </row>
    <row r="1211" spans="1:11">
      <c r="A1211">
        <v>1210</v>
      </c>
      <c r="B1211" t="s">
        <v>7330</v>
      </c>
      <c r="C1211" t="s">
        <v>1841</v>
      </c>
      <c r="D1211" t="s">
        <v>7331</v>
      </c>
      <c r="E1211" t="s">
        <v>7332</v>
      </c>
      <c r="F1211" t="s">
        <v>7333</v>
      </c>
      <c r="G1211" t="s">
        <v>1473</v>
      </c>
      <c r="H1211" s="6">
        <v>220835</v>
      </c>
      <c r="I1211" t="s">
        <v>7334</v>
      </c>
      <c r="J1211" t="s">
        <v>7335</v>
      </c>
      <c r="K1211" s="1">
        <v>44004</v>
      </c>
    </row>
    <row r="1212" spans="1:11">
      <c r="A1212">
        <v>1211</v>
      </c>
      <c r="B1212" t="s">
        <v>7336</v>
      </c>
      <c r="C1212" t="s">
        <v>7337</v>
      </c>
      <c r="D1212" t="s">
        <v>7338</v>
      </c>
      <c r="E1212" t="s">
        <v>7339</v>
      </c>
      <c r="F1212" t="s">
        <v>7340</v>
      </c>
      <c r="G1212" t="s">
        <v>696</v>
      </c>
      <c r="H1212" s="6">
        <v>59121</v>
      </c>
      <c r="I1212" t="s">
        <v>7341</v>
      </c>
      <c r="J1212" t="s">
        <v>7342</v>
      </c>
      <c r="K1212" s="1">
        <v>44574</v>
      </c>
    </row>
    <row r="1213" spans="1:11">
      <c r="A1213">
        <v>1212</v>
      </c>
      <c r="B1213" t="s">
        <v>7343</v>
      </c>
      <c r="C1213" t="s">
        <v>7344</v>
      </c>
      <c r="D1213" t="s">
        <v>4971</v>
      </c>
      <c r="E1213" t="s">
        <v>7345</v>
      </c>
      <c r="F1213" t="s">
        <v>7346</v>
      </c>
      <c r="G1213" t="s">
        <v>282</v>
      </c>
      <c r="H1213" s="6">
        <v>125375</v>
      </c>
      <c r="I1213" t="s">
        <v>7347</v>
      </c>
      <c r="J1213" t="s">
        <v>7348</v>
      </c>
      <c r="K1213" s="1">
        <v>44359</v>
      </c>
    </row>
    <row r="1214" spans="1:11">
      <c r="A1214">
        <v>1213</v>
      </c>
      <c r="B1214" t="s">
        <v>7349</v>
      </c>
      <c r="C1214" t="s">
        <v>3106</v>
      </c>
      <c r="D1214" t="s">
        <v>7350</v>
      </c>
      <c r="E1214" t="s">
        <v>7351</v>
      </c>
      <c r="F1214" t="s">
        <v>5605</v>
      </c>
      <c r="G1214" t="s">
        <v>2885</v>
      </c>
      <c r="H1214" s="6">
        <v>154636</v>
      </c>
      <c r="I1214" t="s">
        <v>7352</v>
      </c>
      <c r="J1214" t="s">
        <v>7353</v>
      </c>
      <c r="K1214" s="1">
        <v>44046</v>
      </c>
    </row>
    <row r="1215" spans="1:11">
      <c r="A1215">
        <v>1214</v>
      </c>
      <c r="B1215" t="s">
        <v>7354</v>
      </c>
      <c r="C1215" t="s">
        <v>549</v>
      </c>
      <c r="D1215" t="s">
        <v>7355</v>
      </c>
      <c r="E1215" t="s">
        <v>7356</v>
      </c>
      <c r="F1215" t="s">
        <v>7357</v>
      </c>
      <c r="G1215" t="s">
        <v>1027</v>
      </c>
      <c r="H1215" s="6">
        <v>58351</v>
      </c>
      <c r="I1215" t="s">
        <v>7358</v>
      </c>
      <c r="J1215" t="s">
        <v>7359</v>
      </c>
      <c r="K1215" s="1">
        <v>44593</v>
      </c>
    </row>
    <row r="1216" spans="1:11">
      <c r="A1216">
        <v>1215</v>
      </c>
      <c r="B1216" t="s">
        <v>7360</v>
      </c>
      <c r="C1216" t="s">
        <v>3926</v>
      </c>
      <c r="D1216" t="s">
        <v>936</v>
      </c>
      <c r="E1216" t="s">
        <v>7361</v>
      </c>
      <c r="F1216" t="s">
        <v>7362</v>
      </c>
      <c r="G1216" t="s">
        <v>4587</v>
      </c>
      <c r="H1216" s="6">
        <v>76548</v>
      </c>
      <c r="I1216" t="s">
        <v>7363</v>
      </c>
      <c r="J1216" t="s">
        <v>7364</v>
      </c>
      <c r="K1216" s="1">
        <v>44041</v>
      </c>
    </row>
    <row r="1217" spans="1:11">
      <c r="A1217">
        <v>1216</v>
      </c>
      <c r="B1217" t="s">
        <v>7365</v>
      </c>
      <c r="C1217" t="s">
        <v>1913</v>
      </c>
      <c r="D1217" t="s">
        <v>475</v>
      </c>
      <c r="E1217" t="s">
        <v>7366</v>
      </c>
      <c r="F1217" t="s">
        <v>7367</v>
      </c>
      <c r="G1217" t="s">
        <v>5929</v>
      </c>
      <c r="H1217" s="6">
        <v>193821</v>
      </c>
      <c r="I1217" t="s">
        <v>7368</v>
      </c>
      <c r="J1217" t="s">
        <v>7369</v>
      </c>
      <c r="K1217" s="1">
        <v>44286</v>
      </c>
    </row>
    <row r="1218" spans="1:11">
      <c r="A1218">
        <v>1217</v>
      </c>
      <c r="B1218" t="s">
        <v>7370</v>
      </c>
      <c r="C1218" t="s">
        <v>3356</v>
      </c>
      <c r="D1218" t="s">
        <v>2340</v>
      </c>
      <c r="E1218" t="s">
        <v>7371</v>
      </c>
      <c r="F1218" t="s">
        <v>7372</v>
      </c>
      <c r="G1218" t="s">
        <v>1243</v>
      </c>
      <c r="H1218" s="6">
        <v>72213</v>
      </c>
      <c r="I1218" t="s">
        <v>7373</v>
      </c>
      <c r="J1218" t="s">
        <v>7374</v>
      </c>
      <c r="K1218" s="1">
        <v>44430</v>
      </c>
    </row>
    <row r="1219" spans="1:11">
      <c r="A1219">
        <v>1218</v>
      </c>
      <c r="B1219" t="s">
        <v>7375</v>
      </c>
      <c r="C1219" t="s">
        <v>1057</v>
      </c>
      <c r="D1219" t="s">
        <v>7376</v>
      </c>
      <c r="E1219" t="s">
        <v>7377</v>
      </c>
      <c r="F1219" t="s">
        <v>7378</v>
      </c>
      <c r="G1219" t="s">
        <v>1824</v>
      </c>
      <c r="H1219" s="6">
        <v>197667</v>
      </c>
      <c r="I1219">
        <f>1-606-535-2981</f>
        <v>-4121</v>
      </c>
      <c r="J1219" t="s">
        <v>7379</v>
      </c>
      <c r="K1219" s="1">
        <v>44565</v>
      </c>
    </row>
    <row r="1220" spans="1:11">
      <c r="A1220">
        <v>1219</v>
      </c>
      <c r="B1220" t="s">
        <v>7380</v>
      </c>
      <c r="C1220" t="s">
        <v>4750</v>
      </c>
      <c r="D1220" t="s">
        <v>1364</v>
      </c>
      <c r="E1220" t="s">
        <v>7381</v>
      </c>
      <c r="F1220" t="s">
        <v>7382</v>
      </c>
      <c r="G1220" t="s">
        <v>1034</v>
      </c>
      <c r="H1220" s="6">
        <v>160043</v>
      </c>
      <c r="I1220" t="s">
        <v>7383</v>
      </c>
      <c r="J1220" t="s">
        <v>7384</v>
      </c>
      <c r="K1220" s="1">
        <v>44141</v>
      </c>
    </row>
    <row r="1221" spans="1:11">
      <c r="A1221">
        <v>1220</v>
      </c>
      <c r="B1221" t="s">
        <v>7385</v>
      </c>
      <c r="C1221" t="s">
        <v>2212</v>
      </c>
      <c r="D1221" t="s">
        <v>989</v>
      </c>
      <c r="E1221" t="s">
        <v>7386</v>
      </c>
      <c r="F1221" t="s">
        <v>7387</v>
      </c>
      <c r="G1221" t="s">
        <v>1404</v>
      </c>
      <c r="H1221" s="6">
        <v>121910</v>
      </c>
      <c r="I1221" t="s">
        <v>7388</v>
      </c>
      <c r="J1221" t="s">
        <v>7389</v>
      </c>
      <c r="K1221" s="1">
        <v>44415</v>
      </c>
    </row>
    <row r="1222" spans="1:11">
      <c r="A1222">
        <v>1221</v>
      </c>
      <c r="B1222" t="s">
        <v>7390</v>
      </c>
      <c r="C1222" t="s">
        <v>6695</v>
      </c>
      <c r="D1222" t="s">
        <v>1968</v>
      </c>
      <c r="E1222" t="s">
        <v>7391</v>
      </c>
      <c r="F1222" t="s">
        <v>7392</v>
      </c>
      <c r="G1222" t="s">
        <v>386</v>
      </c>
      <c r="H1222" s="6">
        <v>200240</v>
      </c>
      <c r="I1222" t="s">
        <v>7393</v>
      </c>
      <c r="J1222" t="s">
        <v>7394</v>
      </c>
      <c r="K1222" s="1">
        <v>44156</v>
      </c>
    </row>
    <row r="1223" spans="1:11">
      <c r="A1223">
        <v>1222</v>
      </c>
      <c r="B1223" t="s">
        <v>7395</v>
      </c>
      <c r="C1223" t="s">
        <v>1341</v>
      </c>
      <c r="D1223" t="s">
        <v>3311</v>
      </c>
      <c r="E1223" t="s">
        <v>4841</v>
      </c>
      <c r="F1223" t="s">
        <v>7396</v>
      </c>
      <c r="G1223" t="s">
        <v>268</v>
      </c>
      <c r="H1223" s="6">
        <v>155652</v>
      </c>
      <c r="I1223" t="s">
        <v>7397</v>
      </c>
      <c r="J1223" t="s">
        <v>7398</v>
      </c>
      <c r="K1223" s="1">
        <v>44475</v>
      </c>
    </row>
    <row r="1224" spans="1:11">
      <c r="A1224">
        <v>1223</v>
      </c>
      <c r="B1224" t="s">
        <v>7399</v>
      </c>
      <c r="C1224" t="s">
        <v>505</v>
      </c>
      <c r="D1224" t="s">
        <v>4809</v>
      </c>
      <c r="E1224" t="s">
        <v>7400</v>
      </c>
      <c r="F1224" t="s">
        <v>7401</v>
      </c>
      <c r="G1224" t="s">
        <v>1769</v>
      </c>
      <c r="H1224" s="6">
        <v>204909</v>
      </c>
      <c r="I1224" t="s">
        <v>7402</v>
      </c>
      <c r="J1224" t="s">
        <v>7403</v>
      </c>
      <c r="K1224" s="1">
        <v>44593</v>
      </c>
    </row>
    <row r="1225" spans="1:11">
      <c r="A1225">
        <v>1224</v>
      </c>
      <c r="B1225" t="s">
        <v>7404</v>
      </c>
      <c r="C1225" t="s">
        <v>138</v>
      </c>
      <c r="D1225" t="s">
        <v>6314</v>
      </c>
      <c r="E1225" t="s">
        <v>7405</v>
      </c>
      <c r="F1225" t="s">
        <v>7406</v>
      </c>
      <c r="G1225" t="s">
        <v>778</v>
      </c>
      <c r="H1225" s="6">
        <v>173800</v>
      </c>
      <c r="I1225" t="s">
        <v>7407</v>
      </c>
      <c r="J1225" t="s">
        <v>7408</v>
      </c>
      <c r="K1225" s="1">
        <v>44365</v>
      </c>
    </row>
    <row r="1226" spans="1:11">
      <c r="A1226">
        <v>1225</v>
      </c>
      <c r="B1226" t="s">
        <v>7409</v>
      </c>
      <c r="C1226" t="s">
        <v>2719</v>
      </c>
      <c r="D1226" t="s">
        <v>6243</v>
      </c>
      <c r="E1226" t="s">
        <v>7410</v>
      </c>
      <c r="F1226" t="s">
        <v>7411</v>
      </c>
      <c r="G1226" t="s">
        <v>1265</v>
      </c>
      <c r="H1226" s="6">
        <v>136818</v>
      </c>
      <c r="I1226" t="s">
        <v>7412</v>
      </c>
      <c r="J1226" t="s">
        <v>7413</v>
      </c>
      <c r="K1226" s="1">
        <v>44146</v>
      </c>
    </row>
    <row r="1227" spans="1:11">
      <c r="A1227">
        <v>1226</v>
      </c>
      <c r="B1227" t="s">
        <v>7414</v>
      </c>
      <c r="C1227" t="s">
        <v>586</v>
      </c>
      <c r="D1227" t="s">
        <v>7415</v>
      </c>
      <c r="E1227" t="s">
        <v>7416</v>
      </c>
      <c r="F1227" t="s">
        <v>7417</v>
      </c>
      <c r="G1227" t="s">
        <v>1367</v>
      </c>
      <c r="H1227" s="6">
        <v>48358</v>
      </c>
      <c r="I1227" t="s">
        <v>7418</v>
      </c>
      <c r="J1227" t="s">
        <v>7419</v>
      </c>
      <c r="K1227" s="1">
        <v>44235</v>
      </c>
    </row>
    <row r="1228" spans="1:11">
      <c r="A1228">
        <v>1227</v>
      </c>
      <c r="B1228" t="s">
        <v>7420</v>
      </c>
      <c r="C1228" t="s">
        <v>5039</v>
      </c>
      <c r="D1228" t="s">
        <v>7421</v>
      </c>
      <c r="E1228" t="s">
        <v>7422</v>
      </c>
      <c r="F1228" t="s">
        <v>7423</v>
      </c>
      <c r="G1228" t="s">
        <v>1619</v>
      </c>
      <c r="H1228" s="6">
        <v>256781</v>
      </c>
      <c r="I1228" t="s">
        <v>7424</v>
      </c>
      <c r="J1228" t="s">
        <v>7425</v>
      </c>
      <c r="K1228" s="1">
        <v>44045</v>
      </c>
    </row>
    <row r="1229" spans="1:11">
      <c r="A1229">
        <v>1228</v>
      </c>
      <c r="B1229" t="s">
        <v>7426</v>
      </c>
      <c r="C1229" t="s">
        <v>2409</v>
      </c>
      <c r="D1229" t="s">
        <v>3124</v>
      </c>
      <c r="E1229" t="s">
        <v>7427</v>
      </c>
      <c r="F1229" t="s">
        <v>7428</v>
      </c>
      <c r="G1229" t="s">
        <v>2317</v>
      </c>
      <c r="H1229" s="6">
        <v>120685</v>
      </c>
      <c r="I1229" t="s">
        <v>7429</v>
      </c>
      <c r="J1229" t="s">
        <v>7430</v>
      </c>
      <c r="K1229" s="1">
        <v>43862</v>
      </c>
    </row>
    <row r="1230" spans="1:11">
      <c r="A1230">
        <v>1229</v>
      </c>
      <c r="B1230" t="s">
        <v>7431</v>
      </c>
      <c r="C1230" t="s">
        <v>1003</v>
      </c>
      <c r="D1230" t="s">
        <v>7432</v>
      </c>
      <c r="E1230" t="s">
        <v>7433</v>
      </c>
      <c r="F1230" t="s">
        <v>7434</v>
      </c>
      <c r="G1230" t="s">
        <v>898</v>
      </c>
      <c r="H1230" s="6">
        <v>188741</v>
      </c>
      <c r="I1230">
        <v>6188767239</v>
      </c>
      <c r="J1230" t="s">
        <v>7435</v>
      </c>
      <c r="K1230" s="1">
        <v>44027</v>
      </c>
    </row>
    <row r="1231" spans="1:11">
      <c r="A1231">
        <v>1230</v>
      </c>
      <c r="B1231" t="s">
        <v>7436</v>
      </c>
      <c r="C1231" t="s">
        <v>5182</v>
      </c>
      <c r="D1231" t="s">
        <v>7437</v>
      </c>
      <c r="E1231" t="s">
        <v>7438</v>
      </c>
      <c r="F1231" t="s">
        <v>7439</v>
      </c>
      <c r="G1231" t="s">
        <v>306</v>
      </c>
      <c r="H1231" s="6">
        <v>223542</v>
      </c>
      <c r="I1231" t="s">
        <v>7440</v>
      </c>
      <c r="J1231" t="s">
        <v>7441</v>
      </c>
      <c r="K1231" s="1">
        <v>44134</v>
      </c>
    </row>
    <row r="1232" spans="1:11">
      <c r="A1232">
        <v>1231</v>
      </c>
      <c r="B1232" t="s">
        <v>7442</v>
      </c>
      <c r="C1232" t="s">
        <v>1293</v>
      </c>
      <c r="D1232" t="s">
        <v>4774</v>
      </c>
      <c r="E1232" t="s">
        <v>7443</v>
      </c>
      <c r="F1232" t="s">
        <v>7444</v>
      </c>
      <c r="G1232" t="s">
        <v>3264</v>
      </c>
      <c r="H1232" s="6">
        <v>80888</v>
      </c>
      <c r="I1232">
        <v>4627188255</v>
      </c>
      <c r="J1232" t="s">
        <v>7445</v>
      </c>
      <c r="K1232" s="1">
        <v>44504</v>
      </c>
    </row>
    <row r="1233" spans="1:11">
      <c r="A1233">
        <v>1232</v>
      </c>
      <c r="B1233" t="s">
        <v>7446</v>
      </c>
      <c r="C1233" t="s">
        <v>1891</v>
      </c>
      <c r="D1233" t="s">
        <v>7447</v>
      </c>
      <c r="E1233" t="s">
        <v>7448</v>
      </c>
      <c r="F1233" t="s">
        <v>7449</v>
      </c>
      <c r="G1233" t="s">
        <v>539</v>
      </c>
      <c r="H1233" s="6">
        <v>250584</v>
      </c>
      <c r="I1233" t="s">
        <v>7450</v>
      </c>
      <c r="J1233" t="s">
        <v>7451</v>
      </c>
      <c r="K1233" s="1">
        <v>44491</v>
      </c>
    </row>
    <row r="1234" spans="1:11">
      <c r="A1234">
        <v>1233</v>
      </c>
      <c r="B1234" t="s">
        <v>7452</v>
      </c>
      <c r="C1234" t="s">
        <v>950</v>
      </c>
      <c r="D1234" t="s">
        <v>1799</v>
      </c>
      <c r="E1234" t="s">
        <v>7453</v>
      </c>
      <c r="F1234" t="s">
        <v>7454</v>
      </c>
      <c r="G1234" t="s">
        <v>711</v>
      </c>
      <c r="H1234" s="6">
        <v>129967</v>
      </c>
      <c r="I1234" t="s">
        <v>7455</v>
      </c>
      <c r="J1234" t="s">
        <v>7456</v>
      </c>
      <c r="K1234" s="1">
        <v>44693</v>
      </c>
    </row>
    <row r="1235" spans="1:11">
      <c r="A1235">
        <v>1234</v>
      </c>
      <c r="B1235" t="s">
        <v>7457</v>
      </c>
      <c r="C1235" t="s">
        <v>1967</v>
      </c>
      <c r="D1235" t="s">
        <v>4674</v>
      </c>
      <c r="E1235" t="s">
        <v>7458</v>
      </c>
      <c r="F1235" t="s">
        <v>7459</v>
      </c>
      <c r="G1235" t="s">
        <v>748</v>
      </c>
      <c r="H1235" s="6">
        <v>62804</v>
      </c>
      <c r="I1235" t="s">
        <v>7460</v>
      </c>
      <c r="J1235" t="s">
        <v>7461</v>
      </c>
      <c r="K1235" s="1">
        <v>44038</v>
      </c>
    </row>
    <row r="1236" spans="1:11">
      <c r="A1236">
        <v>1235</v>
      </c>
      <c r="B1236" t="s">
        <v>7462</v>
      </c>
      <c r="C1236" t="s">
        <v>5945</v>
      </c>
      <c r="D1236" t="s">
        <v>7463</v>
      </c>
      <c r="E1236" t="s">
        <v>7464</v>
      </c>
      <c r="F1236" t="s">
        <v>7465</v>
      </c>
      <c r="G1236" t="s">
        <v>726</v>
      </c>
      <c r="H1236" s="6">
        <v>48703</v>
      </c>
      <c r="I1236" t="s">
        <v>7466</v>
      </c>
      <c r="J1236" t="s">
        <v>7467</v>
      </c>
      <c r="K1236" s="1">
        <v>44184</v>
      </c>
    </row>
    <row r="1237" spans="1:11">
      <c r="A1237">
        <v>1236</v>
      </c>
      <c r="B1237" t="s">
        <v>7468</v>
      </c>
      <c r="C1237" t="s">
        <v>2276</v>
      </c>
      <c r="D1237" t="s">
        <v>1716</v>
      </c>
      <c r="E1237" t="s">
        <v>7469</v>
      </c>
      <c r="F1237" t="s">
        <v>7470</v>
      </c>
      <c r="G1237" t="s">
        <v>1769</v>
      </c>
      <c r="H1237" s="6">
        <v>126851</v>
      </c>
      <c r="I1237">
        <v>6944737546</v>
      </c>
      <c r="J1237" t="s">
        <v>7471</v>
      </c>
      <c r="K1237" s="1">
        <v>43868</v>
      </c>
    </row>
    <row r="1238" spans="1:11">
      <c r="A1238">
        <v>1237</v>
      </c>
      <c r="B1238" t="s">
        <v>7472</v>
      </c>
      <c r="C1238" t="s">
        <v>1492</v>
      </c>
      <c r="D1238" t="s">
        <v>3124</v>
      </c>
      <c r="E1238" t="s">
        <v>7473</v>
      </c>
      <c r="F1238" t="s">
        <v>7474</v>
      </c>
      <c r="G1238" t="s">
        <v>1663</v>
      </c>
      <c r="H1238" s="6">
        <v>275197</v>
      </c>
      <c r="I1238" t="s">
        <v>7475</v>
      </c>
      <c r="J1238" t="s">
        <v>7476</v>
      </c>
      <c r="K1238" s="1">
        <v>44006</v>
      </c>
    </row>
    <row r="1239" spans="1:11">
      <c r="A1239">
        <v>1238</v>
      </c>
      <c r="B1239" t="s">
        <v>7477</v>
      </c>
      <c r="C1239" t="s">
        <v>1693</v>
      </c>
      <c r="D1239" t="s">
        <v>7478</v>
      </c>
      <c r="E1239" t="s">
        <v>7479</v>
      </c>
      <c r="F1239" t="s">
        <v>7480</v>
      </c>
      <c r="G1239" t="s">
        <v>3291</v>
      </c>
      <c r="H1239" s="6">
        <v>225287</v>
      </c>
      <c r="I1239" t="s">
        <v>7481</v>
      </c>
      <c r="J1239" t="s">
        <v>7482</v>
      </c>
      <c r="K1239" s="1">
        <v>44591</v>
      </c>
    </row>
    <row r="1240" spans="1:11">
      <c r="A1240">
        <v>1239</v>
      </c>
      <c r="B1240" t="s">
        <v>7483</v>
      </c>
      <c r="C1240" t="s">
        <v>2521</v>
      </c>
      <c r="D1240" t="s">
        <v>48</v>
      </c>
      <c r="E1240" t="s">
        <v>7484</v>
      </c>
      <c r="F1240" t="s">
        <v>7485</v>
      </c>
      <c r="G1240" t="s">
        <v>1013</v>
      </c>
      <c r="H1240" s="6">
        <v>178317</v>
      </c>
      <c r="I1240" t="s">
        <v>7486</v>
      </c>
      <c r="J1240" t="s">
        <v>7487</v>
      </c>
      <c r="K1240" s="1">
        <v>44178</v>
      </c>
    </row>
    <row r="1241" spans="1:11">
      <c r="A1241">
        <v>1240</v>
      </c>
      <c r="B1241" t="s">
        <v>7488</v>
      </c>
      <c r="C1241" t="s">
        <v>146</v>
      </c>
      <c r="D1241" t="s">
        <v>2141</v>
      </c>
      <c r="E1241" t="s">
        <v>7489</v>
      </c>
      <c r="F1241" t="s">
        <v>7490</v>
      </c>
      <c r="G1241" t="s">
        <v>486</v>
      </c>
      <c r="H1241" s="6">
        <v>65298</v>
      </c>
      <c r="I1241" t="s">
        <v>7491</v>
      </c>
      <c r="J1241" t="s">
        <v>7492</v>
      </c>
      <c r="K1241" s="1">
        <v>44422</v>
      </c>
    </row>
    <row r="1242" spans="1:11">
      <c r="A1242">
        <v>1241</v>
      </c>
      <c r="B1242" t="s">
        <v>7493</v>
      </c>
      <c r="C1242" t="s">
        <v>178</v>
      </c>
      <c r="D1242" t="s">
        <v>7494</v>
      </c>
      <c r="E1242" t="s">
        <v>7495</v>
      </c>
      <c r="F1242" t="s">
        <v>7496</v>
      </c>
      <c r="G1242" t="s">
        <v>7497</v>
      </c>
      <c r="H1242" s="6">
        <v>262972</v>
      </c>
      <c r="I1242" t="s">
        <v>7498</v>
      </c>
      <c r="J1242" t="s">
        <v>7499</v>
      </c>
      <c r="K1242" s="1">
        <v>44313</v>
      </c>
    </row>
    <row r="1243" spans="1:11">
      <c r="A1243">
        <v>1242</v>
      </c>
      <c r="B1243" t="s">
        <v>7500</v>
      </c>
      <c r="C1243" t="s">
        <v>1741</v>
      </c>
      <c r="D1243" t="s">
        <v>5005</v>
      </c>
      <c r="E1243" t="s">
        <v>7501</v>
      </c>
      <c r="F1243" t="s">
        <v>7502</v>
      </c>
      <c r="G1243" t="s">
        <v>2158</v>
      </c>
      <c r="H1243" s="6">
        <v>105513</v>
      </c>
      <c r="I1243" t="s">
        <v>7503</v>
      </c>
      <c r="J1243" t="s">
        <v>7504</v>
      </c>
      <c r="K1243" s="1">
        <v>44339</v>
      </c>
    </row>
    <row r="1244" spans="1:11">
      <c r="A1244">
        <v>1243</v>
      </c>
      <c r="B1244" t="s">
        <v>7505</v>
      </c>
      <c r="C1244" t="s">
        <v>3050</v>
      </c>
      <c r="D1244" t="s">
        <v>5946</v>
      </c>
      <c r="E1244" t="s">
        <v>7506</v>
      </c>
      <c r="F1244" t="s">
        <v>7507</v>
      </c>
      <c r="G1244" t="s">
        <v>3058</v>
      </c>
      <c r="H1244" s="6">
        <v>87326</v>
      </c>
      <c r="I1244" t="s">
        <v>7508</v>
      </c>
      <c r="J1244" t="s">
        <v>7509</v>
      </c>
      <c r="K1244" s="1">
        <v>44417</v>
      </c>
    </row>
    <row r="1245" spans="1:11">
      <c r="A1245">
        <v>1244</v>
      </c>
      <c r="B1245" s="2" t="s">
        <v>7510</v>
      </c>
      <c r="C1245" t="s">
        <v>6493</v>
      </c>
      <c r="D1245" t="s">
        <v>264</v>
      </c>
      <c r="E1245" t="s">
        <v>7511</v>
      </c>
      <c r="F1245" t="s">
        <v>7512</v>
      </c>
      <c r="G1245" t="s">
        <v>252</v>
      </c>
      <c r="H1245" s="6">
        <v>246329</v>
      </c>
      <c r="I1245" t="s">
        <v>7513</v>
      </c>
      <c r="J1245" t="s">
        <v>7514</v>
      </c>
      <c r="K1245" s="1">
        <v>43964</v>
      </c>
    </row>
    <row r="1246" spans="1:11">
      <c r="A1246">
        <v>1245</v>
      </c>
      <c r="B1246" t="s">
        <v>7515</v>
      </c>
      <c r="C1246" t="s">
        <v>390</v>
      </c>
      <c r="D1246" t="s">
        <v>1009</v>
      </c>
      <c r="E1246" t="s">
        <v>7516</v>
      </c>
      <c r="F1246" t="s">
        <v>7517</v>
      </c>
      <c r="G1246" t="s">
        <v>906</v>
      </c>
      <c r="H1246" s="6">
        <v>96266</v>
      </c>
      <c r="I1246" t="s">
        <v>7518</v>
      </c>
      <c r="J1246" t="s">
        <v>7519</v>
      </c>
      <c r="K1246" s="1">
        <v>43916</v>
      </c>
    </row>
    <row r="1247" spans="1:11">
      <c r="A1247">
        <v>1246</v>
      </c>
      <c r="B1247" t="s">
        <v>7520</v>
      </c>
      <c r="C1247" t="s">
        <v>586</v>
      </c>
      <c r="D1247" t="s">
        <v>3037</v>
      </c>
      <c r="E1247" t="s">
        <v>7521</v>
      </c>
      <c r="F1247" t="s">
        <v>7522</v>
      </c>
      <c r="G1247" t="s">
        <v>847</v>
      </c>
      <c r="H1247" s="6">
        <v>235484</v>
      </c>
      <c r="I1247" t="s">
        <v>7523</v>
      </c>
      <c r="J1247" t="s">
        <v>7524</v>
      </c>
      <c r="K1247" s="1">
        <v>44002</v>
      </c>
    </row>
    <row r="1248" spans="1:11">
      <c r="A1248">
        <v>1247</v>
      </c>
      <c r="B1248" t="s">
        <v>7525</v>
      </c>
      <c r="C1248" t="s">
        <v>5444</v>
      </c>
      <c r="D1248" t="s">
        <v>7526</v>
      </c>
      <c r="E1248" t="s">
        <v>7527</v>
      </c>
      <c r="F1248" t="s">
        <v>7528</v>
      </c>
      <c r="G1248" t="s">
        <v>2496</v>
      </c>
      <c r="H1248" s="6">
        <v>209295</v>
      </c>
      <c r="I1248" t="s">
        <v>7529</v>
      </c>
      <c r="J1248" t="s">
        <v>7530</v>
      </c>
      <c r="K1248" s="1">
        <v>44473</v>
      </c>
    </row>
    <row r="1249" spans="1:11">
      <c r="A1249">
        <v>1248</v>
      </c>
      <c r="B1249" t="s">
        <v>7531</v>
      </c>
      <c r="C1249" t="s">
        <v>7532</v>
      </c>
      <c r="D1249" t="s">
        <v>5957</v>
      </c>
      <c r="E1249" t="s">
        <v>7533</v>
      </c>
      <c r="F1249" t="s">
        <v>7534</v>
      </c>
      <c r="G1249" t="s">
        <v>1445</v>
      </c>
      <c r="H1249" s="6">
        <v>173532</v>
      </c>
      <c r="I1249">
        <f>1-198-508-7259</f>
        <v>-7964</v>
      </c>
      <c r="J1249" t="s">
        <v>7535</v>
      </c>
      <c r="K1249" s="1">
        <v>44465</v>
      </c>
    </row>
    <row r="1250" spans="1:11">
      <c r="A1250">
        <v>1249</v>
      </c>
      <c r="B1250" t="s">
        <v>7536</v>
      </c>
      <c r="C1250" t="s">
        <v>1809</v>
      </c>
      <c r="D1250" t="s">
        <v>7350</v>
      </c>
      <c r="E1250" t="s">
        <v>7537</v>
      </c>
      <c r="F1250" t="s">
        <v>7538</v>
      </c>
      <c r="G1250" t="s">
        <v>847</v>
      </c>
      <c r="H1250" s="6">
        <v>107657</v>
      </c>
      <c r="I1250" t="s">
        <v>7539</v>
      </c>
      <c r="J1250" t="s">
        <v>7540</v>
      </c>
      <c r="K1250" s="1">
        <v>44194</v>
      </c>
    </row>
    <row r="1251" spans="1:11">
      <c r="A1251">
        <v>1250</v>
      </c>
      <c r="B1251" t="s">
        <v>7541</v>
      </c>
      <c r="C1251" t="s">
        <v>2446</v>
      </c>
      <c r="D1251" t="s">
        <v>1973</v>
      </c>
      <c r="E1251" t="s">
        <v>7542</v>
      </c>
      <c r="F1251" t="s">
        <v>7543</v>
      </c>
      <c r="G1251" t="s">
        <v>3306</v>
      </c>
      <c r="H1251" s="6">
        <v>169578</v>
      </c>
      <c r="I1251" t="s">
        <v>7544</v>
      </c>
      <c r="J1251" t="s">
        <v>7545</v>
      </c>
      <c r="K1251" s="1">
        <v>44048</v>
      </c>
    </row>
    <row r="1252" spans="1:11">
      <c r="A1252">
        <v>1251</v>
      </c>
      <c r="B1252" t="s">
        <v>7546</v>
      </c>
      <c r="C1252" t="s">
        <v>4428</v>
      </c>
      <c r="D1252" t="s">
        <v>639</v>
      </c>
      <c r="E1252" t="s">
        <v>7547</v>
      </c>
      <c r="F1252" t="s">
        <v>7548</v>
      </c>
      <c r="G1252" t="s">
        <v>1637</v>
      </c>
      <c r="H1252" s="6">
        <v>50466</v>
      </c>
      <c r="I1252" t="s">
        <v>7549</v>
      </c>
      <c r="J1252" t="s">
        <v>7550</v>
      </c>
      <c r="K1252" s="1">
        <v>44077</v>
      </c>
    </row>
    <row r="1253" spans="1:11">
      <c r="A1253">
        <v>1252</v>
      </c>
      <c r="B1253" t="s">
        <v>7551</v>
      </c>
      <c r="C1253" t="s">
        <v>6606</v>
      </c>
      <c r="D1253" t="s">
        <v>7552</v>
      </c>
      <c r="E1253" t="s">
        <v>7553</v>
      </c>
      <c r="F1253" t="s">
        <v>7554</v>
      </c>
      <c r="G1253" t="s">
        <v>103</v>
      </c>
      <c r="H1253" s="6">
        <v>141850</v>
      </c>
      <c r="I1253" t="s">
        <v>7555</v>
      </c>
      <c r="J1253" t="s">
        <v>7556</v>
      </c>
      <c r="K1253" s="1">
        <v>44494</v>
      </c>
    </row>
    <row r="1254" spans="1:11">
      <c r="A1254">
        <v>1253</v>
      </c>
      <c r="B1254" t="s">
        <v>7557</v>
      </c>
      <c r="C1254" t="s">
        <v>1234</v>
      </c>
      <c r="D1254" t="s">
        <v>2020</v>
      </c>
      <c r="E1254" t="s">
        <v>7558</v>
      </c>
      <c r="F1254" t="s">
        <v>7559</v>
      </c>
      <c r="G1254" t="s">
        <v>290</v>
      </c>
      <c r="H1254" s="6">
        <v>256804</v>
      </c>
      <c r="I1254" t="s">
        <v>7560</v>
      </c>
      <c r="J1254" t="s">
        <v>7561</v>
      </c>
      <c r="K1254" s="1">
        <v>44131</v>
      </c>
    </row>
    <row r="1255" spans="1:11">
      <c r="A1255">
        <v>1254</v>
      </c>
      <c r="B1255" t="s">
        <v>7562</v>
      </c>
      <c r="C1255" t="s">
        <v>1907</v>
      </c>
      <c r="D1255" t="s">
        <v>6215</v>
      </c>
      <c r="E1255" t="s">
        <v>7563</v>
      </c>
      <c r="F1255" t="s">
        <v>7564</v>
      </c>
      <c r="G1255" t="s">
        <v>2509</v>
      </c>
      <c r="H1255" s="6">
        <v>154236</v>
      </c>
      <c r="I1255">
        <v>9754745347</v>
      </c>
      <c r="J1255" t="s">
        <v>7565</v>
      </c>
      <c r="K1255" s="1">
        <v>44521</v>
      </c>
    </row>
    <row r="1256" spans="1:11">
      <c r="A1256">
        <v>1255</v>
      </c>
      <c r="B1256" t="s">
        <v>7566</v>
      </c>
      <c r="C1256" t="s">
        <v>1758</v>
      </c>
      <c r="D1256" t="s">
        <v>7297</v>
      </c>
      <c r="E1256" t="s">
        <v>7567</v>
      </c>
      <c r="F1256" t="s">
        <v>7568</v>
      </c>
      <c r="G1256" t="s">
        <v>2615</v>
      </c>
      <c r="H1256" s="6">
        <v>74564</v>
      </c>
      <c r="I1256">
        <v>1986634320</v>
      </c>
      <c r="J1256" t="s">
        <v>7569</v>
      </c>
      <c r="K1256" s="1">
        <v>44208</v>
      </c>
    </row>
    <row r="1257" spans="1:11">
      <c r="A1257">
        <v>1256</v>
      </c>
      <c r="B1257" t="s">
        <v>7570</v>
      </c>
      <c r="C1257" t="s">
        <v>7571</v>
      </c>
      <c r="D1257" t="s">
        <v>7572</v>
      </c>
      <c r="E1257" t="s">
        <v>7573</v>
      </c>
      <c r="F1257" t="s">
        <v>7574</v>
      </c>
      <c r="G1257" t="s">
        <v>756</v>
      </c>
      <c r="H1257" s="6">
        <v>271881</v>
      </c>
      <c r="I1257" t="s">
        <v>7575</v>
      </c>
      <c r="J1257" t="s">
        <v>7576</v>
      </c>
      <c r="K1257" s="1">
        <v>44552</v>
      </c>
    </row>
    <row r="1258" spans="1:11">
      <c r="A1258">
        <v>1257</v>
      </c>
      <c r="B1258" t="s">
        <v>7577</v>
      </c>
      <c r="C1258" t="s">
        <v>2662</v>
      </c>
      <c r="D1258" t="s">
        <v>3617</v>
      </c>
      <c r="E1258" t="s">
        <v>7578</v>
      </c>
      <c r="F1258" t="s">
        <v>7579</v>
      </c>
      <c r="G1258" t="s">
        <v>394</v>
      </c>
      <c r="H1258" s="6">
        <v>262460</v>
      </c>
      <c r="I1258" t="s">
        <v>7580</v>
      </c>
      <c r="J1258" t="s">
        <v>7581</v>
      </c>
      <c r="K1258" s="1">
        <v>44507</v>
      </c>
    </row>
    <row r="1259" spans="1:11">
      <c r="A1259">
        <v>1258</v>
      </c>
      <c r="B1259" t="s">
        <v>7582</v>
      </c>
      <c r="C1259" t="s">
        <v>5086</v>
      </c>
      <c r="D1259" t="s">
        <v>7583</v>
      </c>
      <c r="E1259" t="s">
        <v>7584</v>
      </c>
      <c r="F1259" t="s">
        <v>7585</v>
      </c>
      <c r="G1259" t="s">
        <v>2351</v>
      </c>
      <c r="H1259" s="6">
        <v>80862</v>
      </c>
      <c r="I1259" t="s">
        <v>7586</v>
      </c>
      <c r="J1259" t="s">
        <v>7587</v>
      </c>
      <c r="K1259" s="1">
        <v>44361</v>
      </c>
    </row>
    <row r="1260" spans="1:11">
      <c r="A1260">
        <v>1259</v>
      </c>
      <c r="B1260" t="s">
        <v>7588</v>
      </c>
      <c r="C1260" t="s">
        <v>340</v>
      </c>
      <c r="D1260" t="s">
        <v>2382</v>
      </c>
      <c r="E1260" t="s">
        <v>7589</v>
      </c>
      <c r="F1260" t="s">
        <v>7590</v>
      </c>
      <c r="G1260" t="s">
        <v>329</v>
      </c>
      <c r="H1260" s="6">
        <v>100998</v>
      </c>
      <c r="I1260">
        <v>9480260079</v>
      </c>
      <c r="J1260" t="s">
        <v>7591</v>
      </c>
      <c r="K1260" s="1">
        <v>44233</v>
      </c>
    </row>
    <row r="1261" spans="1:11">
      <c r="A1261">
        <v>1260</v>
      </c>
      <c r="B1261" t="s">
        <v>7592</v>
      </c>
      <c r="C1261" t="s">
        <v>2388</v>
      </c>
      <c r="D1261" t="s">
        <v>7593</v>
      </c>
      <c r="E1261" t="s">
        <v>7594</v>
      </c>
      <c r="F1261" t="s">
        <v>7595</v>
      </c>
      <c r="G1261" t="s">
        <v>2927</v>
      </c>
      <c r="H1261" s="6">
        <v>207320</v>
      </c>
      <c r="I1261" t="s">
        <v>7596</v>
      </c>
      <c r="J1261" t="s">
        <v>7597</v>
      </c>
      <c r="K1261" s="1">
        <v>44534</v>
      </c>
    </row>
    <row r="1262" spans="1:11">
      <c r="A1262">
        <v>1261</v>
      </c>
      <c r="B1262" t="s">
        <v>7598</v>
      </c>
      <c r="C1262" t="s">
        <v>3310</v>
      </c>
      <c r="D1262" t="s">
        <v>242</v>
      </c>
      <c r="E1262" t="s">
        <v>7599</v>
      </c>
      <c r="F1262" t="s">
        <v>7600</v>
      </c>
      <c r="G1262" t="s">
        <v>190</v>
      </c>
      <c r="H1262" s="6">
        <v>138397</v>
      </c>
      <c r="I1262" t="s">
        <v>7601</v>
      </c>
      <c r="J1262" t="s">
        <v>7602</v>
      </c>
      <c r="K1262" s="1">
        <v>44259</v>
      </c>
    </row>
    <row r="1263" spans="1:11">
      <c r="A1263">
        <v>1262</v>
      </c>
      <c r="B1263" t="s">
        <v>7603</v>
      </c>
      <c r="C1263" t="s">
        <v>3302</v>
      </c>
      <c r="D1263" t="s">
        <v>271</v>
      </c>
      <c r="E1263" t="s">
        <v>7604</v>
      </c>
      <c r="F1263" t="s">
        <v>7605</v>
      </c>
      <c r="G1263" t="s">
        <v>1102</v>
      </c>
      <c r="H1263" s="6">
        <v>266634</v>
      </c>
      <c r="I1263" t="s">
        <v>7606</v>
      </c>
      <c r="J1263" t="s">
        <v>7607</v>
      </c>
      <c r="K1263" s="1">
        <v>43955</v>
      </c>
    </row>
    <row r="1264" spans="1:11">
      <c r="A1264">
        <v>1263</v>
      </c>
      <c r="B1264" t="s">
        <v>7608</v>
      </c>
      <c r="C1264" t="s">
        <v>7609</v>
      </c>
      <c r="D1264" t="s">
        <v>3350</v>
      </c>
      <c r="E1264" t="s">
        <v>7610</v>
      </c>
      <c r="F1264" t="s">
        <v>7611</v>
      </c>
      <c r="G1264" t="s">
        <v>1265</v>
      </c>
      <c r="H1264" s="6">
        <v>151288</v>
      </c>
      <c r="I1264" t="s">
        <v>7612</v>
      </c>
      <c r="J1264" t="s">
        <v>7613</v>
      </c>
      <c r="K1264" s="1">
        <v>44004</v>
      </c>
    </row>
    <row r="1265" spans="1:11">
      <c r="A1265">
        <v>1264</v>
      </c>
      <c r="B1265" t="s">
        <v>7614</v>
      </c>
      <c r="C1265" t="s">
        <v>6387</v>
      </c>
      <c r="D1265" t="s">
        <v>805</v>
      </c>
      <c r="E1265" t="s">
        <v>7615</v>
      </c>
      <c r="F1265" t="s">
        <v>7616</v>
      </c>
      <c r="G1265" t="s">
        <v>1230</v>
      </c>
      <c r="H1265" s="6">
        <v>73135</v>
      </c>
      <c r="I1265">
        <v>7470169517</v>
      </c>
      <c r="J1265" t="s">
        <v>7617</v>
      </c>
      <c r="K1265" s="1">
        <v>44449</v>
      </c>
    </row>
    <row r="1266" spans="1:11">
      <c r="A1266">
        <v>1265</v>
      </c>
      <c r="B1266" t="s">
        <v>7618</v>
      </c>
      <c r="C1266" t="s">
        <v>7619</v>
      </c>
      <c r="D1266" t="s">
        <v>3670</v>
      </c>
      <c r="E1266" t="s">
        <v>7620</v>
      </c>
      <c r="F1266" t="s">
        <v>7621</v>
      </c>
      <c r="G1266" t="s">
        <v>726</v>
      </c>
      <c r="H1266" s="6">
        <v>287038</v>
      </c>
      <c r="I1266" t="s">
        <v>7622</v>
      </c>
      <c r="J1266" t="s">
        <v>7623</v>
      </c>
      <c r="K1266" s="1">
        <v>44532</v>
      </c>
    </row>
    <row r="1267" spans="1:11">
      <c r="A1267">
        <v>1266</v>
      </c>
      <c r="B1267" t="s">
        <v>7624</v>
      </c>
      <c r="C1267" t="s">
        <v>6596</v>
      </c>
      <c r="D1267" t="s">
        <v>7625</v>
      </c>
      <c r="E1267" t="s">
        <v>7626</v>
      </c>
      <c r="F1267" t="s">
        <v>7627</v>
      </c>
      <c r="G1267" t="s">
        <v>3207</v>
      </c>
      <c r="H1267" s="6">
        <v>118795</v>
      </c>
      <c r="I1267" t="s">
        <v>7628</v>
      </c>
      <c r="J1267" t="s">
        <v>7629</v>
      </c>
      <c r="K1267" s="1">
        <v>44526</v>
      </c>
    </row>
    <row r="1268" spans="1:11">
      <c r="A1268">
        <v>1267</v>
      </c>
      <c r="B1268" t="s">
        <v>7630</v>
      </c>
      <c r="C1268" t="s">
        <v>7571</v>
      </c>
      <c r="D1268" t="s">
        <v>1590</v>
      </c>
      <c r="E1268" t="s">
        <v>7631</v>
      </c>
      <c r="F1268" t="s">
        <v>7632</v>
      </c>
      <c r="G1268" t="s">
        <v>2638</v>
      </c>
      <c r="H1268" s="6">
        <v>46797</v>
      </c>
      <c r="I1268" t="s">
        <v>7633</v>
      </c>
      <c r="J1268" t="s">
        <v>7634</v>
      </c>
      <c r="K1268" s="1">
        <v>44279</v>
      </c>
    </row>
    <row r="1269" spans="1:11">
      <c r="A1269">
        <v>1268</v>
      </c>
      <c r="B1269" t="s">
        <v>7635</v>
      </c>
      <c r="C1269" t="s">
        <v>4104</v>
      </c>
      <c r="D1269" t="s">
        <v>7636</v>
      </c>
      <c r="E1269" t="s">
        <v>7637</v>
      </c>
      <c r="F1269" t="s">
        <v>7638</v>
      </c>
      <c r="G1269" t="s">
        <v>2297</v>
      </c>
      <c r="H1269" s="6">
        <v>223003</v>
      </c>
      <c r="I1269" t="s">
        <v>7639</v>
      </c>
      <c r="J1269" t="s">
        <v>7640</v>
      </c>
      <c r="K1269" s="1">
        <v>44200</v>
      </c>
    </row>
    <row r="1270" spans="1:11">
      <c r="A1270">
        <v>1269</v>
      </c>
      <c r="B1270" t="s">
        <v>7641</v>
      </c>
      <c r="C1270" t="s">
        <v>778</v>
      </c>
      <c r="D1270" t="s">
        <v>2977</v>
      </c>
      <c r="E1270" t="s">
        <v>7642</v>
      </c>
      <c r="F1270" t="s">
        <v>7643</v>
      </c>
      <c r="G1270" t="s">
        <v>2195</v>
      </c>
      <c r="H1270" s="6">
        <v>127021</v>
      </c>
      <c r="I1270" t="s">
        <v>7644</v>
      </c>
      <c r="J1270" t="s">
        <v>7645</v>
      </c>
      <c r="K1270" s="1">
        <v>44282</v>
      </c>
    </row>
    <row r="1271" spans="1:11">
      <c r="A1271">
        <v>1270</v>
      </c>
      <c r="B1271" t="s">
        <v>7646</v>
      </c>
      <c r="C1271" t="s">
        <v>2813</v>
      </c>
      <c r="D1271" t="s">
        <v>7647</v>
      </c>
      <c r="E1271" t="s">
        <v>7648</v>
      </c>
      <c r="F1271" t="s">
        <v>7649</v>
      </c>
      <c r="G1271" t="s">
        <v>546</v>
      </c>
      <c r="H1271" s="6">
        <v>98196</v>
      </c>
      <c r="I1271" t="s">
        <v>7650</v>
      </c>
      <c r="J1271" t="s">
        <v>7651</v>
      </c>
      <c r="K1271" s="1">
        <v>43936</v>
      </c>
    </row>
    <row r="1272" spans="1:11">
      <c r="A1272">
        <v>1271</v>
      </c>
      <c r="B1272" t="s">
        <v>7652</v>
      </c>
      <c r="C1272" t="s">
        <v>2793</v>
      </c>
      <c r="D1272" t="s">
        <v>7653</v>
      </c>
      <c r="E1272" t="s">
        <v>7654</v>
      </c>
      <c r="F1272" t="s">
        <v>7655</v>
      </c>
      <c r="G1272" t="s">
        <v>418</v>
      </c>
      <c r="H1272" s="6">
        <v>203552</v>
      </c>
      <c r="I1272" t="s">
        <v>7656</v>
      </c>
      <c r="J1272" t="s">
        <v>7657</v>
      </c>
      <c r="K1272" s="1">
        <v>44147</v>
      </c>
    </row>
    <row r="1273" spans="1:11">
      <c r="A1273">
        <v>1272</v>
      </c>
      <c r="B1273" t="s">
        <v>7658</v>
      </c>
      <c r="C1273" t="s">
        <v>6242</v>
      </c>
      <c r="D1273" t="s">
        <v>1766</v>
      </c>
      <c r="E1273" t="s">
        <v>7659</v>
      </c>
      <c r="F1273" t="s">
        <v>7660</v>
      </c>
      <c r="G1273" t="s">
        <v>597</v>
      </c>
      <c r="H1273" s="6">
        <v>223827</v>
      </c>
      <c r="I1273">
        <v>4149519853</v>
      </c>
      <c r="J1273" t="s">
        <v>7661</v>
      </c>
      <c r="K1273" s="1">
        <v>44574</v>
      </c>
    </row>
    <row r="1274" spans="1:11">
      <c r="A1274">
        <v>1273</v>
      </c>
      <c r="B1274" t="s">
        <v>7662</v>
      </c>
      <c r="C1274" t="s">
        <v>4165</v>
      </c>
      <c r="D1274" t="s">
        <v>3758</v>
      </c>
      <c r="E1274" t="s">
        <v>7663</v>
      </c>
      <c r="F1274" t="s">
        <v>7664</v>
      </c>
      <c r="G1274" t="s">
        <v>60</v>
      </c>
      <c r="H1274" s="6">
        <v>64347</v>
      </c>
      <c r="I1274">
        <f>1-179-164-4027</f>
        <v>-4369</v>
      </c>
      <c r="J1274" t="s">
        <v>7665</v>
      </c>
      <c r="K1274" s="1">
        <v>44042</v>
      </c>
    </row>
    <row r="1275" spans="1:11">
      <c r="A1275">
        <v>1274</v>
      </c>
      <c r="B1275" t="s">
        <v>7666</v>
      </c>
      <c r="C1275" t="s">
        <v>5324</v>
      </c>
      <c r="D1275" t="s">
        <v>7667</v>
      </c>
      <c r="E1275" t="s">
        <v>7668</v>
      </c>
      <c r="F1275" t="s">
        <v>7669</v>
      </c>
      <c r="G1275" t="s">
        <v>604</v>
      </c>
      <c r="H1275" s="6">
        <v>249529</v>
      </c>
      <c r="I1275" t="s">
        <v>7670</v>
      </c>
      <c r="J1275" t="s">
        <v>7671</v>
      </c>
      <c r="K1275" s="1">
        <v>44377</v>
      </c>
    </row>
    <row r="1276" spans="1:11">
      <c r="A1276">
        <v>1275</v>
      </c>
      <c r="B1276" t="s">
        <v>7672</v>
      </c>
      <c r="C1276" t="s">
        <v>5494</v>
      </c>
      <c r="D1276" t="s">
        <v>3664</v>
      </c>
      <c r="E1276" t="s">
        <v>7673</v>
      </c>
      <c r="F1276" t="s">
        <v>7674</v>
      </c>
      <c r="G1276" t="s">
        <v>60</v>
      </c>
      <c r="H1276" s="6">
        <v>210651</v>
      </c>
      <c r="I1276" t="s">
        <v>7675</v>
      </c>
      <c r="J1276" t="s">
        <v>7676</v>
      </c>
      <c r="K1276" s="1">
        <v>43972</v>
      </c>
    </row>
    <row r="1277" spans="1:11">
      <c r="A1277">
        <v>1276</v>
      </c>
      <c r="B1277" t="s">
        <v>7677</v>
      </c>
      <c r="C1277" t="s">
        <v>2589</v>
      </c>
      <c r="D1277" t="s">
        <v>5167</v>
      </c>
      <c r="E1277" t="s">
        <v>7678</v>
      </c>
      <c r="F1277" t="s">
        <v>7679</v>
      </c>
      <c r="G1277" t="s">
        <v>1257</v>
      </c>
      <c r="H1277" s="6">
        <v>43138</v>
      </c>
      <c r="I1277" t="s">
        <v>7680</v>
      </c>
      <c r="J1277" t="s">
        <v>7681</v>
      </c>
      <c r="K1277" s="1">
        <v>44174</v>
      </c>
    </row>
    <row r="1278" spans="1:11">
      <c r="A1278">
        <v>1277</v>
      </c>
      <c r="B1278" t="s">
        <v>7682</v>
      </c>
      <c r="C1278" t="s">
        <v>466</v>
      </c>
      <c r="D1278" t="s">
        <v>310</v>
      </c>
      <c r="E1278" t="s">
        <v>7683</v>
      </c>
      <c r="F1278" t="s">
        <v>7684</v>
      </c>
      <c r="G1278" t="s">
        <v>1095</v>
      </c>
      <c r="H1278" s="6">
        <v>191042</v>
      </c>
      <c r="I1278" t="s">
        <v>7685</v>
      </c>
      <c r="J1278" t="s">
        <v>7686</v>
      </c>
      <c r="K1278" s="1">
        <v>44389</v>
      </c>
    </row>
    <row r="1279" spans="1:11">
      <c r="A1279">
        <v>1278</v>
      </c>
      <c r="B1279" t="s">
        <v>7687</v>
      </c>
      <c r="C1279" t="s">
        <v>3796</v>
      </c>
      <c r="D1279" t="s">
        <v>5018</v>
      </c>
      <c r="E1279" t="s">
        <v>7688</v>
      </c>
      <c r="F1279" t="s">
        <v>7689</v>
      </c>
      <c r="G1279" t="s">
        <v>6088</v>
      </c>
      <c r="H1279" s="6">
        <v>236247</v>
      </c>
      <c r="I1279" t="s">
        <v>7690</v>
      </c>
      <c r="J1279" t="s">
        <v>7691</v>
      </c>
      <c r="K1279" s="1">
        <v>44477</v>
      </c>
    </row>
    <row r="1280" spans="1:11">
      <c r="A1280">
        <v>1279</v>
      </c>
      <c r="B1280" t="s">
        <v>7692</v>
      </c>
      <c r="C1280" t="s">
        <v>1953</v>
      </c>
      <c r="D1280" t="s">
        <v>7693</v>
      </c>
      <c r="E1280" t="s">
        <v>7694</v>
      </c>
      <c r="F1280" t="s">
        <v>7695</v>
      </c>
      <c r="G1280" t="s">
        <v>808</v>
      </c>
      <c r="H1280" s="6">
        <v>270889</v>
      </c>
      <c r="I1280" t="s">
        <v>7696</v>
      </c>
      <c r="J1280" t="s">
        <v>7697</v>
      </c>
      <c r="K1280" s="1">
        <v>44692</v>
      </c>
    </row>
    <row r="1281" spans="1:11">
      <c r="A1281">
        <v>1280</v>
      </c>
      <c r="B1281" t="s">
        <v>7698</v>
      </c>
      <c r="C1281" t="s">
        <v>1526</v>
      </c>
      <c r="D1281" t="s">
        <v>5658</v>
      </c>
      <c r="E1281" t="s">
        <v>7699</v>
      </c>
      <c r="F1281" t="s">
        <v>7700</v>
      </c>
      <c r="G1281" t="s">
        <v>103</v>
      </c>
      <c r="H1281" s="6">
        <v>172621</v>
      </c>
      <c r="I1281" t="s">
        <v>7701</v>
      </c>
      <c r="J1281" t="s">
        <v>7702</v>
      </c>
      <c r="K1281" s="1">
        <v>43995</v>
      </c>
    </row>
    <row r="1282" spans="1:11">
      <c r="A1282">
        <v>1281</v>
      </c>
      <c r="B1282" t="s">
        <v>7703</v>
      </c>
      <c r="C1282" t="s">
        <v>19</v>
      </c>
      <c r="D1282" t="s">
        <v>6307</v>
      </c>
      <c r="E1282" t="s">
        <v>7704</v>
      </c>
      <c r="F1282" t="s">
        <v>7705</v>
      </c>
      <c r="G1282" t="s">
        <v>402</v>
      </c>
      <c r="H1282" s="6">
        <v>203268</v>
      </c>
      <c r="I1282" t="s">
        <v>7706</v>
      </c>
      <c r="J1282" t="s">
        <v>7707</v>
      </c>
      <c r="K1282" s="1">
        <v>44360</v>
      </c>
    </row>
    <row r="1283" spans="1:11">
      <c r="A1283">
        <v>1282</v>
      </c>
      <c r="B1283" t="s">
        <v>7708</v>
      </c>
      <c r="C1283" t="s">
        <v>731</v>
      </c>
      <c r="D1283" t="s">
        <v>2148</v>
      </c>
      <c r="E1283" t="s">
        <v>7709</v>
      </c>
      <c r="F1283" t="s">
        <v>7710</v>
      </c>
      <c r="G1283" t="s">
        <v>1013</v>
      </c>
      <c r="H1283" s="6">
        <v>94855</v>
      </c>
      <c r="I1283" t="s">
        <v>7711</v>
      </c>
      <c r="J1283" t="s">
        <v>7712</v>
      </c>
      <c r="K1283" s="1">
        <v>44643</v>
      </c>
    </row>
    <row r="1284" spans="1:11">
      <c r="A1284">
        <v>1283</v>
      </c>
      <c r="B1284" t="s">
        <v>7713</v>
      </c>
      <c r="C1284" t="s">
        <v>73</v>
      </c>
      <c r="D1284" t="s">
        <v>7714</v>
      </c>
      <c r="E1284" t="s">
        <v>7715</v>
      </c>
      <c r="F1284" t="s">
        <v>7716</v>
      </c>
      <c r="G1284" t="s">
        <v>2885</v>
      </c>
      <c r="H1284" s="6">
        <v>64137</v>
      </c>
      <c r="I1284" t="s">
        <v>7717</v>
      </c>
      <c r="J1284" t="s">
        <v>7718</v>
      </c>
      <c r="K1284" s="1">
        <v>43901</v>
      </c>
    </row>
    <row r="1285" spans="1:11">
      <c r="A1285">
        <v>1284</v>
      </c>
      <c r="B1285" t="s">
        <v>7719</v>
      </c>
      <c r="C1285" t="s">
        <v>6454</v>
      </c>
      <c r="D1285" t="s">
        <v>7720</v>
      </c>
      <c r="E1285" t="s">
        <v>7721</v>
      </c>
      <c r="F1285" t="s">
        <v>7722</v>
      </c>
      <c r="G1285" t="s">
        <v>3102</v>
      </c>
      <c r="H1285" s="6">
        <v>228750</v>
      </c>
      <c r="I1285" t="s">
        <v>7723</v>
      </c>
      <c r="J1285" t="s">
        <v>7724</v>
      </c>
      <c r="K1285" s="1">
        <v>44482</v>
      </c>
    </row>
    <row r="1286" spans="1:11">
      <c r="A1286">
        <v>1285</v>
      </c>
      <c r="B1286" t="s">
        <v>7725</v>
      </c>
      <c r="C1286" t="s">
        <v>7726</v>
      </c>
      <c r="D1286" t="s">
        <v>2977</v>
      </c>
      <c r="E1286" t="s">
        <v>7727</v>
      </c>
      <c r="F1286" t="s">
        <v>7728</v>
      </c>
      <c r="G1286" t="s">
        <v>2927</v>
      </c>
      <c r="H1286" s="6">
        <v>277502</v>
      </c>
      <c r="I1286" t="s">
        <v>7729</v>
      </c>
      <c r="J1286" t="s">
        <v>7730</v>
      </c>
      <c r="K1286" s="1">
        <v>44667</v>
      </c>
    </row>
    <row r="1287" spans="1:11">
      <c r="A1287">
        <v>1286</v>
      </c>
      <c r="B1287" t="s">
        <v>7731</v>
      </c>
      <c r="C1287" t="s">
        <v>7732</v>
      </c>
      <c r="D1287" t="s">
        <v>7733</v>
      </c>
      <c r="E1287" t="s">
        <v>7734</v>
      </c>
      <c r="F1287" t="s">
        <v>7735</v>
      </c>
      <c r="G1287" t="s">
        <v>1257</v>
      </c>
      <c r="H1287" s="6">
        <v>141037</v>
      </c>
      <c r="I1287" t="s">
        <v>7736</v>
      </c>
      <c r="J1287" t="s">
        <v>7737</v>
      </c>
      <c r="K1287" s="1">
        <v>44615</v>
      </c>
    </row>
    <row r="1288" spans="1:11">
      <c r="A1288">
        <v>1287</v>
      </c>
      <c r="B1288" t="s">
        <v>7738</v>
      </c>
      <c r="C1288" t="s">
        <v>2005</v>
      </c>
      <c r="D1288" t="s">
        <v>2606</v>
      </c>
      <c r="E1288" t="s">
        <v>7739</v>
      </c>
      <c r="F1288" t="s">
        <v>7740</v>
      </c>
      <c r="G1288" t="s">
        <v>1795</v>
      </c>
      <c r="H1288" s="6">
        <v>109875</v>
      </c>
      <c r="I1288" t="s">
        <v>7741</v>
      </c>
      <c r="J1288" t="s">
        <v>7742</v>
      </c>
      <c r="K1288" s="1">
        <v>44469</v>
      </c>
    </row>
    <row r="1289" spans="1:11">
      <c r="A1289">
        <v>1288</v>
      </c>
      <c r="B1289" t="s">
        <v>7743</v>
      </c>
      <c r="C1289" t="s">
        <v>7744</v>
      </c>
      <c r="D1289" t="s">
        <v>7745</v>
      </c>
      <c r="E1289" t="s">
        <v>7746</v>
      </c>
      <c r="F1289" t="s">
        <v>7747</v>
      </c>
      <c r="G1289" t="s">
        <v>3306</v>
      </c>
      <c r="H1289" s="6">
        <v>167424</v>
      </c>
      <c r="I1289" t="s">
        <v>7748</v>
      </c>
      <c r="J1289" t="s">
        <v>7749</v>
      </c>
      <c r="K1289" s="1">
        <v>44342</v>
      </c>
    </row>
    <row r="1290" spans="1:11">
      <c r="A1290">
        <v>1289</v>
      </c>
      <c r="B1290" t="s">
        <v>7750</v>
      </c>
      <c r="C1290" t="s">
        <v>6695</v>
      </c>
      <c r="D1290" t="s">
        <v>1842</v>
      </c>
      <c r="E1290" t="s">
        <v>6244</v>
      </c>
      <c r="F1290" t="s">
        <v>7751</v>
      </c>
      <c r="G1290" t="s">
        <v>3770</v>
      </c>
      <c r="H1290" s="6">
        <v>76184</v>
      </c>
      <c r="I1290" t="s">
        <v>7752</v>
      </c>
      <c r="J1290" t="s">
        <v>7753</v>
      </c>
      <c r="K1290" s="1">
        <v>44305</v>
      </c>
    </row>
    <row r="1291" spans="1:11">
      <c r="A1291">
        <v>1290</v>
      </c>
      <c r="B1291" t="s">
        <v>7754</v>
      </c>
      <c r="C1291" t="s">
        <v>6202</v>
      </c>
      <c r="D1291" t="s">
        <v>4370</v>
      </c>
      <c r="E1291" t="s">
        <v>7755</v>
      </c>
      <c r="F1291" t="s">
        <v>7756</v>
      </c>
      <c r="G1291" t="s">
        <v>1152</v>
      </c>
      <c r="H1291" s="6">
        <v>46409</v>
      </c>
      <c r="I1291" t="s">
        <v>7757</v>
      </c>
      <c r="J1291" t="s">
        <v>7758</v>
      </c>
      <c r="K1291" s="1">
        <v>44109</v>
      </c>
    </row>
    <row r="1292" spans="1:11">
      <c r="A1292">
        <v>1291</v>
      </c>
      <c r="B1292" t="s">
        <v>7759</v>
      </c>
      <c r="C1292" t="s">
        <v>6214</v>
      </c>
      <c r="D1292" t="s">
        <v>2088</v>
      </c>
      <c r="E1292" t="s">
        <v>7760</v>
      </c>
      <c r="F1292" t="s">
        <v>7761</v>
      </c>
      <c r="G1292" t="s">
        <v>51</v>
      </c>
      <c r="H1292" s="6">
        <v>48279</v>
      </c>
      <c r="I1292" t="s">
        <v>7762</v>
      </c>
      <c r="J1292" t="s">
        <v>7763</v>
      </c>
      <c r="K1292" s="1">
        <v>44276</v>
      </c>
    </row>
    <row r="1293" spans="1:11">
      <c r="A1293">
        <v>1292</v>
      </c>
      <c r="B1293" t="s">
        <v>7764</v>
      </c>
      <c r="C1293" t="s">
        <v>3926</v>
      </c>
      <c r="D1293" t="s">
        <v>4579</v>
      </c>
      <c r="E1293" t="s">
        <v>7765</v>
      </c>
      <c r="F1293" t="s">
        <v>7766</v>
      </c>
      <c r="G1293" t="s">
        <v>3102</v>
      </c>
      <c r="H1293" s="6">
        <v>47028</v>
      </c>
      <c r="I1293">
        <v>7437891008</v>
      </c>
      <c r="J1293" t="s">
        <v>7767</v>
      </c>
      <c r="K1293" s="1">
        <v>44213</v>
      </c>
    </row>
    <row r="1294" spans="1:11">
      <c r="A1294">
        <v>1293</v>
      </c>
      <c r="B1294" t="s">
        <v>7768</v>
      </c>
      <c r="C1294" t="s">
        <v>7226</v>
      </c>
      <c r="D1294" t="s">
        <v>2294</v>
      </c>
      <c r="E1294" t="s">
        <v>7769</v>
      </c>
      <c r="F1294" t="s">
        <v>7770</v>
      </c>
      <c r="G1294" t="s">
        <v>998</v>
      </c>
      <c r="H1294" s="6">
        <v>224013</v>
      </c>
      <c r="I1294" t="s">
        <v>7771</v>
      </c>
      <c r="J1294" t="s">
        <v>7772</v>
      </c>
      <c r="K1294" s="1">
        <v>43881</v>
      </c>
    </row>
    <row r="1295" spans="1:11">
      <c r="A1295">
        <v>1294</v>
      </c>
      <c r="B1295" t="s">
        <v>7773</v>
      </c>
      <c r="C1295" t="s">
        <v>796</v>
      </c>
      <c r="D1295" t="s">
        <v>3881</v>
      </c>
      <c r="E1295" t="s">
        <v>7774</v>
      </c>
      <c r="F1295" t="s">
        <v>7775</v>
      </c>
      <c r="G1295" t="s">
        <v>1637</v>
      </c>
      <c r="H1295" s="6">
        <v>178779</v>
      </c>
      <c r="I1295" t="s">
        <v>7776</v>
      </c>
      <c r="J1295" t="s">
        <v>7777</v>
      </c>
      <c r="K1295" s="1">
        <v>44044</v>
      </c>
    </row>
    <row r="1296" spans="1:11">
      <c r="A1296">
        <v>1295</v>
      </c>
      <c r="B1296" t="s">
        <v>7778</v>
      </c>
      <c r="C1296" t="s">
        <v>1940</v>
      </c>
      <c r="D1296" t="s">
        <v>5693</v>
      </c>
      <c r="E1296" t="s">
        <v>7779</v>
      </c>
      <c r="F1296" t="s">
        <v>7780</v>
      </c>
      <c r="G1296" t="s">
        <v>823</v>
      </c>
      <c r="H1296" s="6">
        <v>54891</v>
      </c>
      <c r="I1296" t="s">
        <v>7781</v>
      </c>
      <c r="J1296" t="s">
        <v>7782</v>
      </c>
      <c r="K1296" s="1">
        <v>44664</v>
      </c>
    </row>
    <row r="1297" spans="1:11">
      <c r="A1297">
        <v>1296</v>
      </c>
      <c r="B1297" t="s">
        <v>7783</v>
      </c>
      <c r="C1297" t="s">
        <v>7784</v>
      </c>
      <c r="D1297" t="s">
        <v>2931</v>
      </c>
      <c r="E1297" t="s">
        <v>7785</v>
      </c>
      <c r="F1297" t="s">
        <v>7786</v>
      </c>
      <c r="G1297" t="s">
        <v>3394</v>
      </c>
      <c r="H1297" s="6">
        <v>43673</v>
      </c>
      <c r="I1297">
        <v>5985344385</v>
      </c>
      <c r="J1297" t="s">
        <v>7787</v>
      </c>
      <c r="K1297" s="1">
        <v>44148</v>
      </c>
    </row>
    <row r="1298" spans="1:11">
      <c r="A1298">
        <v>1297</v>
      </c>
      <c r="B1298" t="s">
        <v>7788</v>
      </c>
      <c r="C1298" t="s">
        <v>422</v>
      </c>
      <c r="D1298" t="s">
        <v>1478</v>
      </c>
      <c r="E1298" t="s">
        <v>7789</v>
      </c>
      <c r="F1298" t="s">
        <v>7790</v>
      </c>
      <c r="G1298" t="s">
        <v>386</v>
      </c>
      <c r="H1298" s="6">
        <v>116356</v>
      </c>
      <c r="I1298" t="s">
        <v>7791</v>
      </c>
      <c r="J1298" t="s">
        <v>7792</v>
      </c>
      <c r="K1298" s="1">
        <v>43935</v>
      </c>
    </row>
    <row r="1299" spans="1:11">
      <c r="A1299">
        <v>1298</v>
      </c>
      <c r="B1299" t="s">
        <v>7793</v>
      </c>
      <c r="C1299" t="s">
        <v>7794</v>
      </c>
      <c r="D1299" t="s">
        <v>1254</v>
      </c>
      <c r="E1299" t="s">
        <v>7795</v>
      </c>
      <c r="F1299" t="s">
        <v>7796</v>
      </c>
      <c r="G1299" t="s">
        <v>1536</v>
      </c>
      <c r="H1299" s="6">
        <v>167645</v>
      </c>
      <c r="I1299" t="s">
        <v>7797</v>
      </c>
      <c r="J1299" t="s">
        <v>7798</v>
      </c>
      <c r="K1299" s="1">
        <v>44276</v>
      </c>
    </row>
    <row r="1300" spans="1:11">
      <c r="A1300">
        <v>1299</v>
      </c>
      <c r="B1300" t="s">
        <v>7799</v>
      </c>
      <c r="C1300" t="s">
        <v>6535</v>
      </c>
      <c r="D1300" t="s">
        <v>7800</v>
      </c>
      <c r="E1300" t="s">
        <v>7801</v>
      </c>
      <c r="F1300" t="s">
        <v>7802</v>
      </c>
      <c r="G1300" t="s">
        <v>1280</v>
      </c>
      <c r="H1300" s="6">
        <v>109449</v>
      </c>
      <c r="I1300" t="s">
        <v>7803</v>
      </c>
      <c r="J1300" t="s">
        <v>7804</v>
      </c>
      <c r="K1300" s="1">
        <v>44477</v>
      </c>
    </row>
    <row r="1301" spans="1:11">
      <c r="A1301">
        <v>1300</v>
      </c>
      <c r="B1301" t="s">
        <v>7805</v>
      </c>
      <c r="C1301" t="s">
        <v>7571</v>
      </c>
      <c r="D1301" t="s">
        <v>929</v>
      </c>
      <c r="E1301" t="s">
        <v>7806</v>
      </c>
      <c r="F1301" t="s">
        <v>7807</v>
      </c>
      <c r="G1301" t="s">
        <v>1020</v>
      </c>
      <c r="H1301" s="6">
        <v>108955</v>
      </c>
      <c r="I1301" t="s">
        <v>7808</v>
      </c>
      <c r="J1301" t="s">
        <v>7809</v>
      </c>
      <c r="K1301" s="1">
        <v>44123</v>
      </c>
    </row>
    <row r="1302" spans="1:11">
      <c r="A1302">
        <v>1301</v>
      </c>
      <c r="B1302" t="s">
        <v>7810</v>
      </c>
      <c r="C1302" t="s">
        <v>2750</v>
      </c>
      <c r="D1302" t="s">
        <v>1149</v>
      </c>
      <c r="E1302" t="s">
        <v>7811</v>
      </c>
      <c r="F1302" t="s">
        <v>7812</v>
      </c>
      <c r="G1302" t="s">
        <v>969</v>
      </c>
      <c r="H1302" s="6">
        <v>263942</v>
      </c>
      <c r="I1302" t="s">
        <v>7813</v>
      </c>
      <c r="J1302" t="s">
        <v>7814</v>
      </c>
      <c r="K1302" s="1">
        <v>44412</v>
      </c>
    </row>
    <row r="1303" spans="1:11">
      <c r="A1303">
        <v>1302</v>
      </c>
      <c r="B1303" t="s">
        <v>7815</v>
      </c>
      <c r="C1303" t="s">
        <v>2374</v>
      </c>
      <c r="D1303" t="s">
        <v>7816</v>
      </c>
      <c r="E1303" t="s">
        <v>7817</v>
      </c>
      <c r="F1303" t="s">
        <v>7818</v>
      </c>
      <c r="G1303" t="s">
        <v>306</v>
      </c>
      <c r="H1303" s="6">
        <v>49479</v>
      </c>
      <c r="I1303" t="s">
        <v>7819</v>
      </c>
      <c r="J1303" t="s">
        <v>7820</v>
      </c>
      <c r="K1303" s="1">
        <v>43952</v>
      </c>
    </row>
    <row r="1304" spans="1:11">
      <c r="A1304">
        <v>1303</v>
      </c>
      <c r="B1304" t="s">
        <v>7821</v>
      </c>
      <c r="C1304" t="s">
        <v>1009</v>
      </c>
      <c r="D1304" t="s">
        <v>4531</v>
      </c>
      <c r="E1304" t="s">
        <v>7822</v>
      </c>
      <c r="F1304" t="s">
        <v>7823</v>
      </c>
      <c r="G1304" t="s">
        <v>2885</v>
      </c>
      <c r="H1304" s="6">
        <v>69574</v>
      </c>
      <c r="I1304" t="s">
        <v>7824</v>
      </c>
      <c r="J1304" t="s">
        <v>7825</v>
      </c>
      <c r="K1304" s="1">
        <v>44080</v>
      </c>
    </row>
    <row r="1305" spans="1:11">
      <c r="A1305">
        <v>1304</v>
      </c>
      <c r="B1305" t="s">
        <v>7826</v>
      </c>
      <c r="C1305" t="s">
        <v>4254</v>
      </c>
      <c r="D1305" t="s">
        <v>7827</v>
      </c>
      <c r="E1305" t="s">
        <v>7828</v>
      </c>
      <c r="F1305" t="s">
        <v>7829</v>
      </c>
      <c r="G1305" t="s">
        <v>1027</v>
      </c>
      <c r="H1305" s="6">
        <v>71616</v>
      </c>
      <c r="I1305" t="s">
        <v>7830</v>
      </c>
      <c r="J1305" t="s">
        <v>7831</v>
      </c>
      <c r="K1305" s="1">
        <v>44700</v>
      </c>
    </row>
    <row r="1306" spans="1:11">
      <c r="A1306">
        <v>1305</v>
      </c>
      <c r="B1306" t="s">
        <v>7832</v>
      </c>
      <c r="C1306" t="s">
        <v>7833</v>
      </c>
      <c r="D1306" t="s">
        <v>4620</v>
      </c>
      <c r="E1306" t="s">
        <v>7834</v>
      </c>
      <c r="F1306" t="s">
        <v>7835</v>
      </c>
      <c r="G1306" t="s">
        <v>2272</v>
      </c>
      <c r="H1306" s="6">
        <v>59789</v>
      </c>
      <c r="I1306" t="s">
        <v>7836</v>
      </c>
      <c r="J1306" t="s">
        <v>7837</v>
      </c>
      <c r="K1306" s="1">
        <v>44090</v>
      </c>
    </row>
    <row r="1307" spans="1:11">
      <c r="A1307">
        <v>1306</v>
      </c>
      <c r="B1307" t="s">
        <v>7838</v>
      </c>
      <c r="C1307" t="s">
        <v>406</v>
      </c>
      <c r="D1307" t="s">
        <v>3598</v>
      </c>
      <c r="E1307" t="s">
        <v>7839</v>
      </c>
      <c r="F1307" t="s">
        <v>7840</v>
      </c>
      <c r="G1307" t="s">
        <v>634</v>
      </c>
      <c r="H1307" s="6">
        <v>252447</v>
      </c>
      <c r="I1307" t="s">
        <v>7841</v>
      </c>
      <c r="J1307" t="s">
        <v>7842</v>
      </c>
      <c r="K1307" s="1">
        <v>44183</v>
      </c>
    </row>
    <row r="1308" spans="1:11">
      <c r="A1308">
        <v>1307</v>
      </c>
      <c r="B1308" t="s">
        <v>7843</v>
      </c>
      <c r="C1308" t="s">
        <v>2219</v>
      </c>
      <c r="D1308" t="s">
        <v>2263</v>
      </c>
      <c r="E1308" t="s">
        <v>7844</v>
      </c>
      <c r="F1308" t="s">
        <v>7845</v>
      </c>
      <c r="G1308" t="s">
        <v>1118</v>
      </c>
      <c r="H1308" s="6">
        <v>218538</v>
      </c>
      <c r="I1308" t="s">
        <v>7846</v>
      </c>
      <c r="J1308" t="s">
        <v>7847</v>
      </c>
      <c r="K1308" s="1">
        <v>43967</v>
      </c>
    </row>
    <row r="1309" spans="1:11">
      <c r="A1309">
        <v>1308</v>
      </c>
      <c r="B1309" t="s">
        <v>7848</v>
      </c>
      <c r="C1309" t="s">
        <v>894</v>
      </c>
      <c r="D1309" t="s">
        <v>4809</v>
      </c>
      <c r="E1309" t="s">
        <v>7849</v>
      </c>
      <c r="F1309" t="s">
        <v>7850</v>
      </c>
      <c r="G1309" t="s">
        <v>221</v>
      </c>
      <c r="H1309" s="6">
        <v>71918</v>
      </c>
      <c r="I1309" t="s">
        <v>7851</v>
      </c>
      <c r="J1309" t="s">
        <v>7852</v>
      </c>
      <c r="K1309" s="1">
        <v>44512</v>
      </c>
    </row>
    <row r="1310" spans="1:11">
      <c r="A1310">
        <v>1309</v>
      </c>
      <c r="B1310" t="s">
        <v>7853</v>
      </c>
      <c r="C1310" t="s">
        <v>4165</v>
      </c>
      <c r="D1310" t="s">
        <v>7593</v>
      </c>
      <c r="E1310" t="s">
        <v>7854</v>
      </c>
      <c r="F1310" t="s">
        <v>7855</v>
      </c>
      <c r="G1310" t="s">
        <v>386</v>
      </c>
      <c r="H1310" s="6">
        <v>193210</v>
      </c>
      <c r="I1310" t="s">
        <v>7856</v>
      </c>
      <c r="J1310" t="s">
        <v>7857</v>
      </c>
      <c r="K1310" s="1">
        <v>44215</v>
      </c>
    </row>
    <row r="1311" spans="1:11">
      <c r="A1311">
        <v>1310</v>
      </c>
      <c r="B1311" t="s">
        <v>7858</v>
      </c>
      <c r="C1311" t="s">
        <v>130</v>
      </c>
      <c r="D1311" t="s">
        <v>5190</v>
      </c>
      <c r="E1311" t="s">
        <v>7859</v>
      </c>
      <c r="F1311" t="s">
        <v>7860</v>
      </c>
      <c r="G1311" t="s">
        <v>1508</v>
      </c>
      <c r="H1311" s="6">
        <v>50752</v>
      </c>
      <c r="I1311" t="s">
        <v>7861</v>
      </c>
      <c r="J1311" t="s">
        <v>7862</v>
      </c>
      <c r="K1311" s="1">
        <v>44163</v>
      </c>
    </row>
    <row r="1312" spans="1:11">
      <c r="A1312">
        <v>1311</v>
      </c>
      <c r="B1312" t="s">
        <v>7863</v>
      </c>
      <c r="C1312" t="s">
        <v>1400</v>
      </c>
      <c r="D1312" t="s">
        <v>6944</v>
      </c>
      <c r="E1312" t="s">
        <v>7864</v>
      </c>
      <c r="F1312" t="s">
        <v>7865</v>
      </c>
      <c r="G1312" t="s">
        <v>205</v>
      </c>
      <c r="H1312" s="6">
        <v>274132</v>
      </c>
      <c r="I1312">
        <v>2223600964</v>
      </c>
      <c r="J1312" t="s">
        <v>7866</v>
      </c>
      <c r="K1312" s="1">
        <v>43944</v>
      </c>
    </row>
    <row r="1313" spans="1:11">
      <c r="A1313">
        <v>1312</v>
      </c>
      <c r="B1313" t="s">
        <v>7867</v>
      </c>
      <c r="C1313" t="s">
        <v>7868</v>
      </c>
      <c r="D1313" t="s">
        <v>7869</v>
      </c>
      <c r="E1313" t="s">
        <v>7870</v>
      </c>
      <c r="F1313" t="s">
        <v>5297</v>
      </c>
      <c r="G1313" t="s">
        <v>1881</v>
      </c>
      <c r="H1313" s="6">
        <v>188864</v>
      </c>
      <c r="I1313" t="s">
        <v>7871</v>
      </c>
      <c r="J1313" t="s">
        <v>7872</v>
      </c>
      <c r="K1313" s="1">
        <v>44404</v>
      </c>
    </row>
    <row r="1314" spans="1:11">
      <c r="A1314">
        <v>1313</v>
      </c>
      <c r="B1314" t="s">
        <v>7873</v>
      </c>
      <c r="C1314" t="s">
        <v>2570</v>
      </c>
      <c r="D1314" t="s">
        <v>1107</v>
      </c>
      <c r="E1314" t="s">
        <v>7874</v>
      </c>
      <c r="F1314" t="s">
        <v>7875</v>
      </c>
      <c r="G1314" t="s">
        <v>1857</v>
      </c>
      <c r="H1314" s="6">
        <v>120916</v>
      </c>
      <c r="I1314" t="s">
        <v>7876</v>
      </c>
      <c r="J1314" t="s">
        <v>7877</v>
      </c>
      <c r="K1314" s="1">
        <v>44686</v>
      </c>
    </row>
    <row r="1315" spans="1:11">
      <c r="A1315">
        <v>1314</v>
      </c>
      <c r="B1315" t="s">
        <v>7878</v>
      </c>
      <c r="C1315" t="s">
        <v>5286</v>
      </c>
      <c r="D1315" t="s">
        <v>4159</v>
      </c>
      <c r="E1315" t="s">
        <v>7879</v>
      </c>
      <c r="F1315" t="s">
        <v>7880</v>
      </c>
      <c r="G1315" t="s">
        <v>831</v>
      </c>
      <c r="H1315" s="6">
        <v>43030</v>
      </c>
      <c r="I1315" t="s">
        <v>7881</v>
      </c>
      <c r="J1315" t="s">
        <v>7882</v>
      </c>
      <c r="K1315" s="1">
        <v>43899</v>
      </c>
    </row>
    <row r="1316" spans="1:11">
      <c r="A1316">
        <v>1315</v>
      </c>
      <c r="B1316" t="s">
        <v>7883</v>
      </c>
      <c r="C1316" t="s">
        <v>3031</v>
      </c>
      <c r="D1316" t="s">
        <v>7884</v>
      </c>
      <c r="E1316" t="s">
        <v>7885</v>
      </c>
      <c r="F1316" t="s">
        <v>7886</v>
      </c>
      <c r="G1316" t="s">
        <v>634</v>
      </c>
      <c r="H1316" s="6">
        <v>92265</v>
      </c>
      <c r="I1316">
        <v>6181150128</v>
      </c>
      <c r="J1316" t="s">
        <v>7887</v>
      </c>
      <c r="K1316" s="1">
        <v>44083</v>
      </c>
    </row>
    <row r="1317" spans="1:11">
      <c r="A1317">
        <v>1316</v>
      </c>
      <c r="B1317" t="s">
        <v>7888</v>
      </c>
      <c r="C1317" t="s">
        <v>4720</v>
      </c>
      <c r="D1317" t="s">
        <v>3688</v>
      </c>
      <c r="E1317" t="s">
        <v>7889</v>
      </c>
      <c r="F1317" t="s">
        <v>7890</v>
      </c>
      <c r="G1317" t="s">
        <v>778</v>
      </c>
      <c r="H1317" s="6">
        <v>68629</v>
      </c>
      <c r="I1317" t="s">
        <v>7891</v>
      </c>
      <c r="J1317" t="s">
        <v>7892</v>
      </c>
      <c r="K1317" s="1">
        <v>44218</v>
      </c>
    </row>
    <row r="1318" spans="1:11">
      <c r="A1318">
        <v>1317</v>
      </c>
      <c r="B1318" t="s">
        <v>7893</v>
      </c>
      <c r="C1318" t="s">
        <v>422</v>
      </c>
      <c r="D1318" t="s">
        <v>2250</v>
      </c>
      <c r="E1318" t="s">
        <v>7894</v>
      </c>
      <c r="F1318" t="s">
        <v>7895</v>
      </c>
      <c r="G1318" t="s">
        <v>329</v>
      </c>
      <c r="H1318" s="6">
        <v>231893</v>
      </c>
      <c r="I1318" t="s">
        <v>7896</v>
      </c>
      <c r="J1318" t="s">
        <v>7897</v>
      </c>
      <c r="K1318" s="1">
        <v>44632</v>
      </c>
    </row>
    <row r="1319" spans="1:11">
      <c r="A1319">
        <v>1318</v>
      </c>
      <c r="B1319" t="s">
        <v>7898</v>
      </c>
      <c r="C1319" t="s">
        <v>4568</v>
      </c>
      <c r="D1319" t="s">
        <v>7899</v>
      </c>
      <c r="E1319" t="s">
        <v>7900</v>
      </c>
      <c r="F1319" t="s">
        <v>7901</v>
      </c>
      <c r="G1319" t="s">
        <v>1536</v>
      </c>
      <c r="H1319" s="6">
        <v>62507</v>
      </c>
      <c r="I1319" t="s">
        <v>7902</v>
      </c>
      <c r="J1319" t="s">
        <v>7903</v>
      </c>
      <c r="K1319" s="1">
        <v>44257</v>
      </c>
    </row>
    <row r="1320" spans="1:11">
      <c r="A1320">
        <v>1319</v>
      </c>
      <c r="B1320" t="s">
        <v>7904</v>
      </c>
      <c r="C1320" t="s">
        <v>505</v>
      </c>
      <c r="D1320" t="s">
        <v>435</v>
      </c>
      <c r="E1320" t="s">
        <v>7905</v>
      </c>
      <c r="F1320" t="s">
        <v>7906</v>
      </c>
      <c r="G1320" t="s">
        <v>5929</v>
      </c>
      <c r="H1320" s="6">
        <v>72495</v>
      </c>
      <c r="I1320" t="s">
        <v>7907</v>
      </c>
      <c r="J1320" t="s">
        <v>7908</v>
      </c>
      <c r="K1320" s="1">
        <v>44626</v>
      </c>
    </row>
    <row r="1321" spans="1:11">
      <c r="A1321">
        <v>1320</v>
      </c>
      <c r="B1321" t="s">
        <v>7909</v>
      </c>
      <c r="C1321" t="s">
        <v>3663</v>
      </c>
      <c r="D1321" t="s">
        <v>4809</v>
      </c>
      <c r="E1321" t="s">
        <v>7910</v>
      </c>
      <c r="F1321" t="s">
        <v>7911</v>
      </c>
      <c r="G1321" t="s">
        <v>890</v>
      </c>
      <c r="H1321" s="6">
        <v>92811</v>
      </c>
      <c r="I1321" t="s">
        <v>7912</v>
      </c>
      <c r="J1321" t="s">
        <v>7913</v>
      </c>
      <c r="K1321" s="1">
        <v>44321</v>
      </c>
    </row>
    <row r="1322" spans="1:11">
      <c r="A1322">
        <v>1321</v>
      </c>
      <c r="B1322" t="s">
        <v>7914</v>
      </c>
      <c r="C1322" t="s">
        <v>819</v>
      </c>
      <c r="D1322" t="s">
        <v>7915</v>
      </c>
      <c r="E1322" t="s">
        <v>7916</v>
      </c>
      <c r="F1322" t="s">
        <v>7917</v>
      </c>
      <c r="G1322" t="s">
        <v>314</v>
      </c>
      <c r="H1322" s="6">
        <v>168595</v>
      </c>
      <c r="I1322" t="s">
        <v>7918</v>
      </c>
      <c r="J1322" t="s">
        <v>7919</v>
      </c>
      <c r="K1322" s="1">
        <v>43951</v>
      </c>
    </row>
    <row r="1323" spans="1:11">
      <c r="A1323">
        <v>1322</v>
      </c>
      <c r="B1323" t="s">
        <v>7920</v>
      </c>
      <c r="C1323" t="s">
        <v>6181</v>
      </c>
      <c r="D1323" t="s">
        <v>7583</v>
      </c>
      <c r="E1323" t="s">
        <v>7921</v>
      </c>
      <c r="F1323" t="s">
        <v>7922</v>
      </c>
      <c r="G1323" t="s">
        <v>126</v>
      </c>
      <c r="H1323" s="6">
        <v>190168</v>
      </c>
      <c r="I1323" t="s">
        <v>7923</v>
      </c>
      <c r="J1323" t="s">
        <v>7924</v>
      </c>
      <c r="K1323" s="1">
        <v>44187</v>
      </c>
    </row>
    <row r="1324" spans="1:11">
      <c r="A1324">
        <v>1323</v>
      </c>
      <c r="B1324" t="s">
        <v>7925</v>
      </c>
      <c r="C1324" t="s">
        <v>4428</v>
      </c>
      <c r="D1324" t="s">
        <v>745</v>
      </c>
      <c r="E1324" t="s">
        <v>7926</v>
      </c>
      <c r="F1324" t="s">
        <v>7927</v>
      </c>
      <c r="G1324" t="s">
        <v>1522</v>
      </c>
      <c r="H1324" s="6">
        <v>190638</v>
      </c>
      <c r="I1324" t="s">
        <v>7928</v>
      </c>
      <c r="J1324" t="s">
        <v>7929</v>
      </c>
      <c r="K1324" s="1">
        <v>44112</v>
      </c>
    </row>
    <row r="1325" spans="1:11">
      <c r="A1325">
        <v>1324</v>
      </c>
      <c r="B1325" t="s">
        <v>7930</v>
      </c>
      <c r="C1325" t="s">
        <v>7931</v>
      </c>
      <c r="D1325" t="s">
        <v>593</v>
      </c>
      <c r="E1325" t="s">
        <v>7932</v>
      </c>
      <c r="F1325" t="s">
        <v>7933</v>
      </c>
      <c r="G1325" t="s">
        <v>221</v>
      </c>
      <c r="H1325" s="6">
        <v>175040</v>
      </c>
      <c r="I1325" t="s">
        <v>7934</v>
      </c>
      <c r="J1325" t="s">
        <v>7935</v>
      </c>
      <c r="K1325" s="1">
        <v>44678</v>
      </c>
    </row>
    <row r="1326" spans="1:11">
      <c r="A1326">
        <v>1325</v>
      </c>
      <c r="B1326" t="s">
        <v>7936</v>
      </c>
      <c r="C1326" t="s">
        <v>1428</v>
      </c>
      <c r="D1326" t="s">
        <v>2397</v>
      </c>
      <c r="E1326" t="s">
        <v>7937</v>
      </c>
      <c r="F1326" t="s">
        <v>7938</v>
      </c>
      <c r="G1326" t="s">
        <v>182</v>
      </c>
      <c r="H1326" s="6">
        <v>150193</v>
      </c>
      <c r="I1326" t="s">
        <v>7939</v>
      </c>
      <c r="J1326" t="s">
        <v>7940</v>
      </c>
      <c r="K1326" s="1">
        <v>44690</v>
      </c>
    </row>
    <row r="1327" spans="1:11">
      <c r="A1327">
        <v>1326</v>
      </c>
      <c r="B1327" t="s">
        <v>7941</v>
      </c>
      <c r="C1327" t="s">
        <v>2237</v>
      </c>
      <c r="D1327" t="s">
        <v>3778</v>
      </c>
      <c r="E1327" t="s">
        <v>7942</v>
      </c>
      <c r="F1327" t="s">
        <v>7943</v>
      </c>
      <c r="G1327" t="s">
        <v>998</v>
      </c>
      <c r="H1327" s="6">
        <v>279945</v>
      </c>
      <c r="I1327" t="s">
        <v>7944</v>
      </c>
      <c r="J1327" t="s">
        <v>7945</v>
      </c>
      <c r="K1327" s="1">
        <v>43892</v>
      </c>
    </row>
    <row r="1328" spans="1:11">
      <c r="A1328">
        <v>1327</v>
      </c>
      <c r="B1328" t="s">
        <v>7946</v>
      </c>
      <c r="C1328" t="s">
        <v>4875</v>
      </c>
      <c r="D1328" t="s">
        <v>7947</v>
      </c>
      <c r="E1328" t="s">
        <v>7948</v>
      </c>
      <c r="F1328" t="s">
        <v>7949</v>
      </c>
      <c r="G1328" t="s">
        <v>95</v>
      </c>
      <c r="H1328" s="6">
        <v>286889</v>
      </c>
      <c r="I1328" t="s">
        <v>7950</v>
      </c>
      <c r="J1328" t="s">
        <v>7951</v>
      </c>
      <c r="K1328" s="1">
        <v>43854</v>
      </c>
    </row>
    <row r="1329" spans="1:11">
      <c r="A1329">
        <v>1328</v>
      </c>
      <c r="B1329" t="s">
        <v>7952</v>
      </c>
      <c r="C1329" t="s">
        <v>7953</v>
      </c>
      <c r="D1329" t="s">
        <v>1869</v>
      </c>
      <c r="E1329" t="s">
        <v>7954</v>
      </c>
      <c r="F1329" t="s">
        <v>7955</v>
      </c>
      <c r="G1329" t="s">
        <v>351</v>
      </c>
      <c r="H1329" s="6">
        <v>148884</v>
      </c>
      <c r="I1329" t="s">
        <v>7956</v>
      </c>
      <c r="J1329" t="s">
        <v>7957</v>
      </c>
      <c r="K1329" s="1">
        <v>44595</v>
      </c>
    </row>
    <row r="1330" spans="1:11">
      <c r="A1330">
        <v>1329</v>
      </c>
      <c r="B1330" t="s">
        <v>7958</v>
      </c>
      <c r="C1330" t="s">
        <v>3784</v>
      </c>
      <c r="D1330" t="s">
        <v>2882</v>
      </c>
      <c r="E1330" t="s">
        <v>7959</v>
      </c>
      <c r="F1330" t="s">
        <v>7960</v>
      </c>
      <c r="G1330" t="s">
        <v>3306</v>
      </c>
      <c r="H1330" s="6">
        <v>226924</v>
      </c>
      <c r="I1330" t="s">
        <v>7961</v>
      </c>
      <c r="J1330" t="s">
        <v>7962</v>
      </c>
      <c r="K1330" s="1">
        <v>44067</v>
      </c>
    </row>
    <row r="1331" spans="1:11">
      <c r="A1331">
        <v>1330</v>
      </c>
      <c r="B1331" t="s">
        <v>7963</v>
      </c>
      <c r="C1331" t="s">
        <v>3839</v>
      </c>
      <c r="D1331" t="s">
        <v>5126</v>
      </c>
      <c r="E1331" t="s">
        <v>7964</v>
      </c>
      <c r="F1331" t="s">
        <v>7965</v>
      </c>
      <c r="G1331" t="s">
        <v>2496</v>
      </c>
      <c r="H1331" s="6">
        <v>136336</v>
      </c>
      <c r="I1331" t="s">
        <v>7966</v>
      </c>
      <c r="J1331" t="s">
        <v>7967</v>
      </c>
      <c r="K1331" s="1">
        <v>44227</v>
      </c>
    </row>
    <row r="1332" spans="1:11">
      <c r="A1332">
        <v>1331</v>
      </c>
      <c r="B1332" t="s">
        <v>7968</v>
      </c>
      <c r="C1332" t="s">
        <v>91</v>
      </c>
      <c r="D1332" t="s">
        <v>7969</v>
      </c>
      <c r="E1332" t="s">
        <v>7970</v>
      </c>
      <c r="F1332" t="s">
        <v>7971</v>
      </c>
      <c r="G1332" t="s">
        <v>800</v>
      </c>
      <c r="H1332" s="6">
        <v>135880</v>
      </c>
      <c r="I1332">
        <v>9991408435</v>
      </c>
      <c r="J1332" t="s">
        <v>7972</v>
      </c>
      <c r="K1332" s="1">
        <v>44050</v>
      </c>
    </row>
    <row r="1333" spans="1:11">
      <c r="A1333">
        <v>1332</v>
      </c>
      <c r="B1333" t="s">
        <v>7973</v>
      </c>
      <c r="C1333" t="s">
        <v>4530</v>
      </c>
      <c r="D1333" t="s">
        <v>4613</v>
      </c>
      <c r="E1333" t="s">
        <v>7974</v>
      </c>
      <c r="F1333" t="s">
        <v>7975</v>
      </c>
      <c r="G1333" t="s">
        <v>3009</v>
      </c>
      <c r="H1333" s="6">
        <v>116897</v>
      </c>
      <c r="I1333" t="s">
        <v>7976</v>
      </c>
      <c r="J1333" t="s">
        <v>7977</v>
      </c>
      <c r="K1333" s="1">
        <v>44146</v>
      </c>
    </row>
    <row r="1334" spans="1:11">
      <c r="A1334">
        <v>1333</v>
      </c>
      <c r="B1334" t="s">
        <v>7978</v>
      </c>
      <c r="C1334" t="s">
        <v>7979</v>
      </c>
      <c r="D1334" t="s">
        <v>1129</v>
      </c>
      <c r="E1334" t="s">
        <v>6449</v>
      </c>
      <c r="F1334" t="s">
        <v>7980</v>
      </c>
      <c r="G1334" t="s">
        <v>977</v>
      </c>
      <c r="H1334" s="6">
        <v>96515</v>
      </c>
      <c r="I1334" t="s">
        <v>7981</v>
      </c>
      <c r="J1334" t="s">
        <v>7982</v>
      </c>
      <c r="K1334" s="1">
        <v>44024</v>
      </c>
    </row>
    <row r="1335" spans="1:11">
      <c r="A1335">
        <v>1334</v>
      </c>
      <c r="B1335" t="s">
        <v>7983</v>
      </c>
      <c r="C1335" t="s">
        <v>4910</v>
      </c>
      <c r="D1335" t="s">
        <v>7984</v>
      </c>
      <c r="E1335" t="s">
        <v>7985</v>
      </c>
      <c r="F1335" t="s">
        <v>7986</v>
      </c>
      <c r="G1335" t="s">
        <v>6088</v>
      </c>
      <c r="H1335" s="6">
        <v>140294</v>
      </c>
      <c r="I1335" t="s">
        <v>7987</v>
      </c>
      <c r="J1335" t="s">
        <v>7988</v>
      </c>
      <c r="K1335" s="1">
        <v>44031</v>
      </c>
    </row>
    <row r="1336" spans="1:11">
      <c r="A1336">
        <v>1335</v>
      </c>
      <c r="B1336" t="s">
        <v>7989</v>
      </c>
      <c r="C1336" t="s">
        <v>5467</v>
      </c>
      <c r="D1336" t="s">
        <v>3682</v>
      </c>
      <c r="E1336" t="s">
        <v>7990</v>
      </c>
      <c r="F1336" t="s">
        <v>7991</v>
      </c>
      <c r="G1336" t="s">
        <v>2838</v>
      </c>
      <c r="H1336" s="6">
        <v>242044</v>
      </c>
      <c r="I1336" t="s">
        <v>7992</v>
      </c>
      <c r="J1336" t="s">
        <v>7993</v>
      </c>
      <c r="K1336" s="1">
        <v>44524</v>
      </c>
    </row>
    <row r="1337" spans="1:11">
      <c r="A1337">
        <v>1336</v>
      </c>
      <c r="B1337" t="s">
        <v>7994</v>
      </c>
      <c r="C1337" t="s">
        <v>5642</v>
      </c>
      <c r="D1337" t="s">
        <v>7995</v>
      </c>
      <c r="E1337" t="s">
        <v>7996</v>
      </c>
      <c r="F1337" t="s">
        <v>7997</v>
      </c>
      <c r="G1337" t="s">
        <v>3474</v>
      </c>
      <c r="H1337" s="6">
        <v>162587</v>
      </c>
      <c r="I1337" t="s">
        <v>7998</v>
      </c>
      <c r="J1337" t="s">
        <v>7999</v>
      </c>
      <c r="K1337" s="1">
        <v>44651</v>
      </c>
    </row>
    <row r="1338" spans="1:11">
      <c r="A1338">
        <v>1337</v>
      </c>
      <c r="B1338" t="s">
        <v>8000</v>
      </c>
      <c r="C1338" t="s">
        <v>3356</v>
      </c>
      <c r="D1338" t="s">
        <v>8001</v>
      </c>
      <c r="E1338" t="s">
        <v>8002</v>
      </c>
      <c r="F1338" t="s">
        <v>6472</v>
      </c>
      <c r="G1338" t="s">
        <v>274</v>
      </c>
      <c r="H1338" s="6">
        <v>75202</v>
      </c>
      <c r="I1338" t="s">
        <v>8003</v>
      </c>
      <c r="J1338" t="s">
        <v>8004</v>
      </c>
      <c r="K1338" s="1">
        <v>44086</v>
      </c>
    </row>
    <row r="1339" spans="1:11">
      <c r="A1339">
        <v>1338</v>
      </c>
      <c r="B1339" t="s">
        <v>8005</v>
      </c>
      <c r="C1339" t="s">
        <v>8006</v>
      </c>
      <c r="D1339" t="s">
        <v>1527</v>
      </c>
      <c r="E1339" t="s">
        <v>6891</v>
      </c>
      <c r="F1339" t="s">
        <v>8007</v>
      </c>
      <c r="G1339" t="s">
        <v>1095</v>
      </c>
      <c r="H1339" s="6">
        <v>217709</v>
      </c>
      <c r="I1339">
        <v>6774356780</v>
      </c>
      <c r="J1339" t="s">
        <v>8008</v>
      </c>
      <c r="K1339" s="1">
        <v>43953</v>
      </c>
    </row>
    <row r="1340" spans="1:11">
      <c r="A1340">
        <v>1339</v>
      </c>
      <c r="B1340" t="s">
        <v>8009</v>
      </c>
      <c r="C1340" t="s">
        <v>256</v>
      </c>
      <c r="D1340" t="s">
        <v>4359</v>
      </c>
      <c r="E1340" t="s">
        <v>8010</v>
      </c>
      <c r="F1340" t="s">
        <v>8011</v>
      </c>
      <c r="G1340" t="s">
        <v>2008</v>
      </c>
      <c r="H1340" s="6">
        <v>219695</v>
      </c>
      <c r="I1340" t="s">
        <v>8012</v>
      </c>
      <c r="J1340" t="s">
        <v>8013</v>
      </c>
      <c r="K1340" s="1">
        <v>44385</v>
      </c>
    </row>
    <row r="1341" spans="1:11">
      <c r="A1341">
        <v>1340</v>
      </c>
      <c r="B1341" t="s">
        <v>8014</v>
      </c>
      <c r="C1341" t="s">
        <v>325</v>
      </c>
      <c r="D1341" t="s">
        <v>8015</v>
      </c>
      <c r="E1341" t="s">
        <v>5963</v>
      </c>
      <c r="F1341" t="s">
        <v>8016</v>
      </c>
      <c r="G1341" t="s">
        <v>2927</v>
      </c>
      <c r="H1341" s="6">
        <v>157597</v>
      </c>
      <c r="I1341" t="s">
        <v>8017</v>
      </c>
      <c r="J1341" t="s">
        <v>8018</v>
      </c>
      <c r="K1341" s="1">
        <v>44549</v>
      </c>
    </row>
    <row r="1342" spans="1:11">
      <c r="A1342">
        <v>1341</v>
      </c>
      <c r="B1342" t="s">
        <v>8019</v>
      </c>
      <c r="C1342" t="s">
        <v>3718</v>
      </c>
      <c r="D1342" t="s">
        <v>5586</v>
      </c>
      <c r="E1342" t="s">
        <v>8020</v>
      </c>
      <c r="F1342" t="s">
        <v>8021</v>
      </c>
      <c r="G1342" t="s">
        <v>3314</v>
      </c>
      <c r="H1342" s="6">
        <v>224442</v>
      </c>
      <c r="I1342" t="s">
        <v>8022</v>
      </c>
      <c r="J1342" t="s">
        <v>8023</v>
      </c>
      <c r="K1342" s="1">
        <v>44147</v>
      </c>
    </row>
    <row r="1343" spans="1:11">
      <c r="A1343">
        <v>1342</v>
      </c>
      <c r="B1343" t="s">
        <v>8024</v>
      </c>
      <c r="C1343" t="s">
        <v>3539</v>
      </c>
      <c r="D1343" t="s">
        <v>202</v>
      </c>
      <c r="E1343" t="s">
        <v>8025</v>
      </c>
      <c r="F1343" t="s">
        <v>8026</v>
      </c>
      <c r="G1343" t="s">
        <v>1481</v>
      </c>
      <c r="H1343" s="6">
        <v>140112</v>
      </c>
      <c r="I1343" t="s">
        <v>8027</v>
      </c>
      <c r="J1343" t="s">
        <v>8028</v>
      </c>
      <c r="K1343" s="1">
        <v>44193</v>
      </c>
    </row>
    <row r="1344" spans="1:11">
      <c r="A1344">
        <v>1343</v>
      </c>
      <c r="B1344" t="s">
        <v>8029</v>
      </c>
      <c r="C1344" t="s">
        <v>2087</v>
      </c>
      <c r="D1344" t="s">
        <v>1742</v>
      </c>
      <c r="E1344" t="s">
        <v>8030</v>
      </c>
      <c r="F1344" t="s">
        <v>8031</v>
      </c>
      <c r="G1344" t="s">
        <v>2496</v>
      </c>
      <c r="H1344" s="6">
        <v>161821</v>
      </c>
      <c r="I1344" t="s">
        <v>8032</v>
      </c>
      <c r="J1344" t="s">
        <v>8033</v>
      </c>
      <c r="K1344" s="1">
        <v>44506</v>
      </c>
    </row>
    <row r="1345" spans="1:11">
      <c r="A1345">
        <v>1344</v>
      </c>
      <c r="B1345" t="s">
        <v>8034</v>
      </c>
      <c r="C1345" t="s">
        <v>565</v>
      </c>
      <c r="D1345" t="s">
        <v>1671</v>
      </c>
      <c r="E1345" t="s">
        <v>8035</v>
      </c>
      <c r="F1345" t="s">
        <v>8036</v>
      </c>
      <c r="G1345" t="s">
        <v>1067</v>
      </c>
      <c r="H1345" s="6">
        <v>256913</v>
      </c>
      <c r="I1345" t="s">
        <v>8037</v>
      </c>
      <c r="J1345" t="s">
        <v>8038</v>
      </c>
      <c r="K1345" s="1">
        <v>44173</v>
      </c>
    </row>
    <row r="1346" spans="1:11">
      <c r="A1346">
        <v>1345</v>
      </c>
      <c r="B1346" t="s">
        <v>8039</v>
      </c>
      <c r="C1346" t="s">
        <v>4247</v>
      </c>
      <c r="D1346" t="s">
        <v>4786</v>
      </c>
      <c r="E1346" t="s">
        <v>8040</v>
      </c>
      <c r="F1346" t="s">
        <v>8041</v>
      </c>
      <c r="G1346" t="s">
        <v>3058</v>
      </c>
      <c r="H1346" s="6">
        <v>97144</v>
      </c>
      <c r="I1346" t="s">
        <v>8042</v>
      </c>
      <c r="J1346" t="s">
        <v>8043</v>
      </c>
      <c r="K1346" s="1">
        <v>44382</v>
      </c>
    </row>
    <row r="1347" spans="1:11">
      <c r="A1347">
        <v>1346</v>
      </c>
      <c r="B1347" t="s">
        <v>8044</v>
      </c>
      <c r="C1347" t="s">
        <v>1441</v>
      </c>
      <c r="D1347" t="s">
        <v>8045</v>
      </c>
      <c r="E1347" t="s">
        <v>8046</v>
      </c>
      <c r="F1347" t="s">
        <v>8047</v>
      </c>
      <c r="G1347" t="s">
        <v>7497</v>
      </c>
      <c r="H1347" s="6">
        <v>169939</v>
      </c>
      <c r="I1347" t="s">
        <v>8048</v>
      </c>
      <c r="J1347" t="s">
        <v>8049</v>
      </c>
      <c r="K1347" s="1">
        <v>43861</v>
      </c>
    </row>
    <row r="1348" spans="1:11">
      <c r="A1348">
        <v>1347</v>
      </c>
      <c r="B1348" t="s">
        <v>8050</v>
      </c>
      <c r="C1348" t="s">
        <v>1392</v>
      </c>
      <c r="D1348" t="s">
        <v>1663</v>
      </c>
      <c r="E1348" t="s">
        <v>8051</v>
      </c>
      <c r="F1348" t="s">
        <v>8052</v>
      </c>
      <c r="G1348" t="s">
        <v>462</v>
      </c>
      <c r="H1348" s="6">
        <v>272611</v>
      </c>
      <c r="I1348" t="s">
        <v>8053</v>
      </c>
      <c r="J1348" t="s">
        <v>8054</v>
      </c>
      <c r="K1348" s="1">
        <v>44281</v>
      </c>
    </row>
    <row r="1349" spans="1:11">
      <c r="A1349">
        <v>1348</v>
      </c>
      <c r="B1349" t="s">
        <v>8055</v>
      </c>
      <c r="C1349" t="s">
        <v>2794</v>
      </c>
      <c r="D1349" t="s">
        <v>8056</v>
      </c>
      <c r="E1349" t="s">
        <v>250</v>
      </c>
      <c r="F1349" t="s">
        <v>8057</v>
      </c>
      <c r="G1349" t="s">
        <v>3449</v>
      </c>
      <c r="H1349" s="6">
        <v>209593</v>
      </c>
      <c r="I1349" t="s">
        <v>8058</v>
      </c>
      <c r="J1349" t="s">
        <v>8059</v>
      </c>
      <c r="K1349" s="1">
        <v>44087</v>
      </c>
    </row>
    <row r="1350" spans="1:11">
      <c r="A1350">
        <v>1349</v>
      </c>
      <c r="B1350" t="s">
        <v>8060</v>
      </c>
      <c r="C1350" t="s">
        <v>2834</v>
      </c>
      <c r="D1350" t="s">
        <v>8061</v>
      </c>
      <c r="E1350" t="s">
        <v>8062</v>
      </c>
      <c r="F1350" t="s">
        <v>8063</v>
      </c>
      <c r="G1350" t="s">
        <v>3264</v>
      </c>
      <c r="H1350" s="6">
        <v>64719</v>
      </c>
      <c r="I1350" t="s">
        <v>8064</v>
      </c>
      <c r="J1350" t="s">
        <v>8065</v>
      </c>
      <c r="K1350" s="1">
        <v>44416</v>
      </c>
    </row>
    <row r="1351" spans="1:11">
      <c r="A1351">
        <v>1350</v>
      </c>
      <c r="B1351" t="s">
        <v>8066</v>
      </c>
      <c r="C1351" t="s">
        <v>2133</v>
      </c>
      <c r="D1351" t="s">
        <v>8067</v>
      </c>
      <c r="E1351" t="s">
        <v>8068</v>
      </c>
      <c r="F1351" t="s">
        <v>8069</v>
      </c>
      <c r="G1351" t="s">
        <v>1605</v>
      </c>
      <c r="H1351" s="6">
        <v>163407</v>
      </c>
      <c r="I1351" t="s">
        <v>8070</v>
      </c>
      <c r="J1351" t="s">
        <v>8071</v>
      </c>
      <c r="K1351" s="1">
        <v>44667</v>
      </c>
    </row>
    <row r="1352" spans="1:11">
      <c r="A1352">
        <v>1351</v>
      </c>
      <c r="B1352" t="s">
        <v>8072</v>
      </c>
      <c r="C1352" t="s">
        <v>482</v>
      </c>
      <c r="D1352" t="s">
        <v>1486</v>
      </c>
      <c r="E1352" t="s">
        <v>8073</v>
      </c>
      <c r="F1352" t="s">
        <v>8074</v>
      </c>
      <c r="G1352" t="s">
        <v>1637</v>
      </c>
      <c r="H1352" s="6">
        <v>284965</v>
      </c>
      <c r="I1352" t="s">
        <v>8075</v>
      </c>
      <c r="J1352" t="s">
        <v>8076</v>
      </c>
      <c r="K1352" s="1">
        <v>44412</v>
      </c>
    </row>
    <row r="1353" spans="1:11">
      <c r="A1353">
        <v>1352</v>
      </c>
      <c r="B1353" t="s">
        <v>8077</v>
      </c>
      <c r="C1353" t="s">
        <v>8078</v>
      </c>
      <c r="D1353" t="s">
        <v>7148</v>
      </c>
      <c r="E1353" t="s">
        <v>7553</v>
      </c>
      <c r="F1353" t="s">
        <v>8079</v>
      </c>
      <c r="G1353" t="s">
        <v>298</v>
      </c>
      <c r="H1353" s="6">
        <v>55830</v>
      </c>
      <c r="I1353" t="s">
        <v>8080</v>
      </c>
      <c r="J1353" t="s">
        <v>8081</v>
      </c>
      <c r="K1353" s="1">
        <v>44298</v>
      </c>
    </row>
    <row r="1354" spans="1:11">
      <c r="A1354">
        <v>1353</v>
      </c>
      <c r="B1354" t="s">
        <v>8082</v>
      </c>
      <c r="C1354" t="s">
        <v>700</v>
      </c>
      <c r="D1354" t="s">
        <v>1415</v>
      </c>
      <c r="E1354" t="s">
        <v>8083</v>
      </c>
      <c r="F1354" t="s">
        <v>8084</v>
      </c>
      <c r="G1354" t="s">
        <v>1067</v>
      </c>
      <c r="H1354" s="6">
        <v>132050</v>
      </c>
      <c r="I1354" t="s">
        <v>8085</v>
      </c>
      <c r="J1354" t="s">
        <v>8086</v>
      </c>
      <c r="K1354" s="1">
        <v>43955</v>
      </c>
    </row>
    <row r="1355" spans="1:11">
      <c r="A1355">
        <v>1354</v>
      </c>
      <c r="B1355" t="s">
        <v>8087</v>
      </c>
      <c r="C1355" t="s">
        <v>5636</v>
      </c>
      <c r="D1355" t="s">
        <v>1327</v>
      </c>
      <c r="E1355" t="s">
        <v>8088</v>
      </c>
      <c r="F1355" t="s">
        <v>8089</v>
      </c>
      <c r="G1355" t="s">
        <v>4805</v>
      </c>
      <c r="H1355" s="6">
        <v>69322</v>
      </c>
      <c r="I1355" t="s">
        <v>8090</v>
      </c>
      <c r="J1355" t="s">
        <v>8091</v>
      </c>
      <c r="K1355" s="1">
        <v>44477</v>
      </c>
    </row>
    <row r="1356" spans="1:11">
      <c r="A1356">
        <v>1355</v>
      </c>
      <c r="B1356" t="s">
        <v>8092</v>
      </c>
      <c r="C1356" t="s">
        <v>1016</v>
      </c>
      <c r="D1356" t="s">
        <v>8093</v>
      </c>
      <c r="E1356" t="s">
        <v>8094</v>
      </c>
      <c r="F1356" t="s">
        <v>8095</v>
      </c>
      <c r="G1356" t="s">
        <v>386</v>
      </c>
      <c r="H1356" s="6">
        <v>279169</v>
      </c>
      <c r="I1356" t="s">
        <v>8096</v>
      </c>
      <c r="J1356" t="s">
        <v>8097</v>
      </c>
      <c r="K1356" s="1">
        <v>44580</v>
      </c>
    </row>
    <row r="1357" spans="1:11">
      <c r="A1357">
        <v>1356</v>
      </c>
      <c r="B1357" t="s">
        <v>8098</v>
      </c>
      <c r="C1357" t="s">
        <v>4325</v>
      </c>
      <c r="D1357" t="s">
        <v>1314</v>
      </c>
      <c r="E1357" t="s">
        <v>6372</v>
      </c>
      <c r="F1357" t="s">
        <v>8099</v>
      </c>
      <c r="G1357" t="s">
        <v>969</v>
      </c>
      <c r="H1357" s="6">
        <v>176115</v>
      </c>
      <c r="I1357">
        <v>85373519</v>
      </c>
      <c r="J1357" t="s">
        <v>8100</v>
      </c>
      <c r="K1357" s="1">
        <v>44249</v>
      </c>
    </row>
    <row r="1358" spans="1:11">
      <c r="A1358">
        <v>1357</v>
      </c>
      <c r="B1358" t="s">
        <v>8101</v>
      </c>
      <c r="C1358" t="s">
        <v>434</v>
      </c>
      <c r="D1358" t="s">
        <v>8102</v>
      </c>
      <c r="E1358" t="s">
        <v>8103</v>
      </c>
      <c r="F1358" t="s">
        <v>8104</v>
      </c>
      <c r="G1358" t="s">
        <v>3314</v>
      </c>
      <c r="H1358" s="6">
        <v>262544</v>
      </c>
      <c r="I1358" t="s">
        <v>8105</v>
      </c>
      <c r="J1358" t="s">
        <v>8106</v>
      </c>
      <c r="K1358" s="1">
        <v>44467</v>
      </c>
    </row>
    <row r="1359" spans="1:11">
      <c r="A1359">
        <v>1358</v>
      </c>
      <c r="B1359" t="s">
        <v>8107</v>
      </c>
      <c r="C1359" t="s">
        <v>8108</v>
      </c>
      <c r="D1359" t="s">
        <v>8109</v>
      </c>
      <c r="E1359" t="s">
        <v>8110</v>
      </c>
      <c r="F1359" t="s">
        <v>8111</v>
      </c>
      <c r="G1359" t="s">
        <v>612</v>
      </c>
      <c r="H1359" s="6">
        <v>76818</v>
      </c>
      <c r="I1359" t="s">
        <v>8112</v>
      </c>
      <c r="J1359" t="s">
        <v>8113</v>
      </c>
      <c r="K1359" s="1">
        <v>44420</v>
      </c>
    </row>
    <row r="1360" spans="1:11">
      <c r="A1360">
        <v>1359</v>
      </c>
      <c r="B1360" t="s">
        <v>8114</v>
      </c>
      <c r="C1360" t="s">
        <v>3287</v>
      </c>
      <c r="D1360" t="s">
        <v>8115</v>
      </c>
      <c r="E1360" t="s">
        <v>8116</v>
      </c>
      <c r="F1360" t="s">
        <v>8117</v>
      </c>
      <c r="G1360" t="s">
        <v>954</v>
      </c>
      <c r="H1360" s="6">
        <v>252245</v>
      </c>
      <c r="I1360" t="s">
        <v>8118</v>
      </c>
      <c r="J1360" t="s">
        <v>8119</v>
      </c>
      <c r="K1360" s="1">
        <v>44569</v>
      </c>
    </row>
    <row r="1361" spans="1:11">
      <c r="A1361">
        <v>1360</v>
      </c>
      <c r="B1361" t="s">
        <v>8120</v>
      </c>
      <c r="C1361" t="s">
        <v>8121</v>
      </c>
      <c r="D1361" t="s">
        <v>6552</v>
      </c>
      <c r="E1361" t="s">
        <v>2398</v>
      </c>
      <c r="F1361" t="s">
        <v>8122</v>
      </c>
      <c r="G1361" t="s">
        <v>89</v>
      </c>
      <c r="H1361" s="6">
        <v>153187</v>
      </c>
      <c r="I1361" t="s">
        <v>8123</v>
      </c>
      <c r="J1361" t="s">
        <v>8124</v>
      </c>
      <c r="K1361" s="1">
        <v>44498</v>
      </c>
    </row>
    <row r="1362" spans="1:11">
      <c r="A1362">
        <v>1361</v>
      </c>
      <c r="B1362" t="s">
        <v>8125</v>
      </c>
      <c r="C1362" t="s">
        <v>4277</v>
      </c>
      <c r="D1362" t="s">
        <v>1010</v>
      </c>
      <c r="E1362" t="s">
        <v>8126</v>
      </c>
      <c r="F1362" t="s">
        <v>8127</v>
      </c>
      <c r="G1362" t="s">
        <v>1424</v>
      </c>
      <c r="H1362" s="6">
        <v>264070</v>
      </c>
      <c r="I1362" t="s">
        <v>8128</v>
      </c>
      <c r="J1362" t="s">
        <v>8129</v>
      </c>
      <c r="K1362" s="1">
        <v>44645</v>
      </c>
    </row>
    <row r="1363" spans="1:11">
      <c r="A1363">
        <v>1362</v>
      </c>
      <c r="B1363" t="s">
        <v>8130</v>
      </c>
      <c r="C1363" t="s">
        <v>4456</v>
      </c>
      <c r="D1363" t="s">
        <v>4261</v>
      </c>
      <c r="E1363" t="s">
        <v>8131</v>
      </c>
      <c r="F1363" t="s">
        <v>8132</v>
      </c>
      <c r="G1363" t="s">
        <v>298</v>
      </c>
      <c r="H1363" s="6">
        <v>288749</v>
      </c>
      <c r="I1363" t="s">
        <v>8133</v>
      </c>
      <c r="J1363" t="s">
        <v>8134</v>
      </c>
      <c r="K1363" s="1">
        <v>44149</v>
      </c>
    </row>
    <row r="1364" spans="1:11">
      <c r="A1364">
        <v>1363</v>
      </c>
      <c r="B1364" t="s">
        <v>8135</v>
      </c>
      <c r="C1364" t="s">
        <v>3099</v>
      </c>
      <c r="D1364" t="s">
        <v>8136</v>
      </c>
      <c r="E1364" t="s">
        <v>8137</v>
      </c>
      <c r="F1364" t="s">
        <v>8138</v>
      </c>
      <c r="G1364" t="s">
        <v>3566</v>
      </c>
      <c r="H1364" s="6">
        <v>57580</v>
      </c>
      <c r="I1364" t="s">
        <v>8139</v>
      </c>
      <c r="J1364" t="s">
        <v>8140</v>
      </c>
      <c r="K1364" s="1">
        <v>44109</v>
      </c>
    </row>
    <row r="1365" spans="1:11">
      <c r="A1365">
        <v>1364</v>
      </c>
      <c r="B1365" t="s">
        <v>8141</v>
      </c>
      <c r="C1365" t="s">
        <v>4714</v>
      </c>
      <c r="D1365" t="s">
        <v>20</v>
      </c>
      <c r="E1365" t="s">
        <v>8142</v>
      </c>
      <c r="F1365" t="s">
        <v>8143</v>
      </c>
      <c r="G1365" t="s">
        <v>1663</v>
      </c>
      <c r="H1365" s="6">
        <v>193020</v>
      </c>
      <c r="I1365" t="s">
        <v>8144</v>
      </c>
      <c r="J1365" t="s">
        <v>8145</v>
      </c>
      <c r="K1365" s="1">
        <v>43910</v>
      </c>
    </row>
    <row r="1366" spans="1:11">
      <c r="A1366">
        <v>1365</v>
      </c>
      <c r="B1366" t="s">
        <v>8146</v>
      </c>
      <c r="C1366" t="s">
        <v>722</v>
      </c>
      <c r="D1366" t="s">
        <v>8147</v>
      </c>
      <c r="E1366" t="s">
        <v>8148</v>
      </c>
      <c r="F1366" t="s">
        <v>8149</v>
      </c>
      <c r="G1366" t="s">
        <v>2966</v>
      </c>
      <c r="H1366" s="6">
        <v>85213</v>
      </c>
      <c r="I1366">
        <v>6137332375</v>
      </c>
      <c r="J1366" t="s">
        <v>8150</v>
      </c>
      <c r="K1366" s="1">
        <v>44495</v>
      </c>
    </row>
    <row r="1367" spans="1:11">
      <c r="A1367">
        <v>1366</v>
      </c>
      <c r="B1367" t="s">
        <v>8151</v>
      </c>
      <c r="C1367" t="s">
        <v>3024</v>
      </c>
      <c r="D1367" t="s">
        <v>2707</v>
      </c>
      <c r="E1367" t="s">
        <v>8152</v>
      </c>
      <c r="F1367" t="s">
        <v>8153</v>
      </c>
      <c r="G1367" t="s">
        <v>1857</v>
      </c>
      <c r="H1367" s="6">
        <v>133623</v>
      </c>
      <c r="I1367" t="s">
        <v>8154</v>
      </c>
      <c r="J1367" t="s">
        <v>8155</v>
      </c>
      <c r="K1367" s="1">
        <v>44400</v>
      </c>
    </row>
    <row r="1368" spans="1:11">
      <c r="A1368">
        <v>1367</v>
      </c>
      <c r="B1368" t="s">
        <v>8156</v>
      </c>
      <c r="C1368" t="s">
        <v>162</v>
      </c>
      <c r="D1368" t="s">
        <v>368</v>
      </c>
      <c r="E1368" t="s">
        <v>8157</v>
      </c>
      <c r="F1368" t="s">
        <v>8158</v>
      </c>
      <c r="G1368" t="s">
        <v>454</v>
      </c>
      <c r="H1368" s="6">
        <v>196829</v>
      </c>
      <c r="I1368" t="s">
        <v>8159</v>
      </c>
      <c r="J1368" t="s">
        <v>8160</v>
      </c>
      <c r="K1368" s="1">
        <v>43922</v>
      </c>
    </row>
    <row r="1369" spans="1:11">
      <c r="A1369">
        <v>1368</v>
      </c>
      <c r="B1369" t="s">
        <v>8161</v>
      </c>
      <c r="C1369" t="s">
        <v>8162</v>
      </c>
      <c r="D1369" t="s">
        <v>218</v>
      </c>
      <c r="E1369" t="s">
        <v>8163</v>
      </c>
      <c r="F1369" t="s">
        <v>8164</v>
      </c>
      <c r="G1369" t="s">
        <v>3058</v>
      </c>
      <c r="H1369" s="6">
        <v>264832</v>
      </c>
      <c r="I1369" t="s">
        <v>8165</v>
      </c>
      <c r="J1369" t="s">
        <v>8166</v>
      </c>
      <c r="K1369" s="1">
        <v>43943</v>
      </c>
    </row>
    <row r="1370" spans="1:11">
      <c r="A1370">
        <v>1369</v>
      </c>
      <c r="B1370" t="s">
        <v>8167</v>
      </c>
      <c r="C1370" t="s">
        <v>950</v>
      </c>
      <c r="D1370" t="s">
        <v>8168</v>
      </c>
      <c r="E1370" t="s">
        <v>8169</v>
      </c>
      <c r="F1370" t="s">
        <v>8170</v>
      </c>
      <c r="G1370" t="s">
        <v>961</v>
      </c>
      <c r="H1370" s="6">
        <v>41573</v>
      </c>
      <c r="I1370" t="s">
        <v>8171</v>
      </c>
      <c r="J1370" t="s">
        <v>8172</v>
      </c>
      <c r="K1370" s="1">
        <v>43855</v>
      </c>
    </row>
    <row r="1371" spans="1:11">
      <c r="A1371">
        <v>1370</v>
      </c>
      <c r="B1371" t="s">
        <v>8173</v>
      </c>
      <c r="C1371" t="s">
        <v>1269</v>
      </c>
      <c r="D1371" t="s">
        <v>6950</v>
      </c>
      <c r="E1371" t="s">
        <v>8174</v>
      </c>
      <c r="F1371" t="s">
        <v>8175</v>
      </c>
      <c r="G1371" t="s">
        <v>290</v>
      </c>
      <c r="H1371" s="6">
        <v>234847</v>
      </c>
      <c r="I1371" t="s">
        <v>8176</v>
      </c>
      <c r="J1371" t="s">
        <v>8177</v>
      </c>
      <c r="K1371" s="1">
        <v>43966</v>
      </c>
    </row>
    <row r="1372" spans="1:11">
      <c r="A1372">
        <v>1371</v>
      </c>
      <c r="B1372" t="s">
        <v>8178</v>
      </c>
      <c r="C1372" t="s">
        <v>2249</v>
      </c>
      <c r="D1372" t="s">
        <v>4320</v>
      </c>
      <c r="E1372" t="s">
        <v>8179</v>
      </c>
      <c r="F1372" t="s">
        <v>8180</v>
      </c>
      <c r="G1372" t="s">
        <v>1067</v>
      </c>
      <c r="H1372" s="6">
        <v>196546</v>
      </c>
      <c r="I1372" t="s">
        <v>8181</v>
      </c>
      <c r="J1372" t="s">
        <v>8182</v>
      </c>
      <c r="K1372" s="1">
        <v>44432</v>
      </c>
    </row>
    <row r="1373" spans="1:11">
      <c r="A1373">
        <v>1372</v>
      </c>
      <c r="B1373" t="s">
        <v>8183</v>
      </c>
      <c r="C1373" t="s">
        <v>5833</v>
      </c>
      <c r="D1373" t="s">
        <v>1706</v>
      </c>
      <c r="E1373" t="s">
        <v>8184</v>
      </c>
      <c r="F1373" t="s">
        <v>8185</v>
      </c>
      <c r="G1373" t="s">
        <v>756</v>
      </c>
      <c r="H1373" s="6">
        <v>119731</v>
      </c>
      <c r="I1373" t="s">
        <v>8186</v>
      </c>
      <c r="J1373" t="s">
        <v>8187</v>
      </c>
      <c r="K1373" s="1">
        <v>43902</v>
      </c>
    </row>
    <row r="1374" spans="1:11">
      <c r="A1374">
        <v>1373</v>
      </c>
      <c r="B1374" t="s">
        <v>8188</v>
      </c>
      <c r="C1374" t="s">
        <v>3994</v>
      </c>
      <c r="D1374" t="s">
        <v>5822</v>
      </c>
      <c r="E1374" t="s">
        <v>8189</v>
      </c>
      <c r="F1374" t="s">
        <v>8190</v>
      </c>
      <c r="G1374" t="s">
        <v>1182</v>
      </c>
      <c r="H1374" s="6">
        <v>156699</v>
      </c>
      <c r="I1374" t="s">
        <v>8191</v>
      </c>
      <c r="J1374" t="s">
        <v>8192</v>
      </c>
      <c r="K1374" s="1">
        <v>44390</v>
      </c>
    </row>
    <row r="1375" spans="1:11">
      <c r="A1375">
        <v>1374</v>
      </c>
      <c r="B1375" t="s">
        <v>8193</v>
      </c>
      <c r="C1375" t="s">
        <v>450</v>
      </c>
      <c r="D1375" t="s">
        <v>5686</v>
      </c>
      <c r="E1375" t="s">
        <v>8194</v>
      </c>
      <c r="F1375" t="s">
        <v>8195</v>
      </c>
      <c r="G1375" t="s">
        <v>3102</v>
      </c>
      <c r="H1375" s="6">
        <v>263127</v>
      </c>
      <c r="I1375" t="s">
        <v>8196</v>
      </c>
      <c r="J1375" t="s">
        <v>8197</v>
      </c>
      <c r="K1375" s="1">
        <v>44701</v>
      </c>
    </row>
    <row r="1376" spans="1:11">
      <c r="A1376">
        <v>1375</v>
      </c>
      <c r="B1376" t="s">
        <v>8198</v>
      </c>
      <c r="C1376" t="s">
        <v>8199</v>
      </c>
      <c r="D1376" t="s">
        <v>186</v>
      </c>
      <c r="E1376" t="s">
        <v>8200</v>
      </c>
      <c r="F1376" t="s">
        <v>8201</v>
      </c>
      <c r="G1376" t="s">
        <v>4188</v>
      </c>
      <c r="H1376" s="6">
        <v>189891</v>
      </c>
      <c r="I1376" t="s">
        <v>8202</v>
      </c>
      <c r="J1376" t="s">
        <v>8203</v>
      </c>
      <c r="K1376" s="1">
        <v>44589</v>
      </c>
    </row>
    <row r="1377" spans="1:11">
      <c r="A1377">
        <v>1376</v>
      </c>
      <c r="B1377" t="s">
        <v>8204</v>
      </c>
      <c r="C1377" t="s">
        <v>2583</v>
      </c>
      <c r="D1377" t="s">
        <v>8205</v>
      </c>
      <c r="E1377" t="s">
        <v>8206</v>
      </c>
      <c r="F1377" t="s">
        <v>8207</v>
      </c>
      <c r="G1377" t="s">
        <v>1726</v>
      </c>
      <c r="H1377" s="6">
        <v>288151</v>
      </c>
      <c r="I1377" t="s">
        <v>8208</v>
      </c>
      <c r="J1377" t="s">
        <v>8209</v>
      </c>
      <c r="K1377" s="1">
        <v>44441</v>
      </c>
    </row>
    <row r="1378" spans="1:11">
      <c r="A1378">
        <v>1377</v>
      </c>
      <c r="B1378" t="s">
        <v>8210</v>
      </c>
      <c r="C1378" t="s">
        <v>4260</v>
      </c>
      <c r="D1378" t="s">
        <v>2307</v>
      </c>
      <c r="E1378" t="s">
        <v>8211</v>
      </c>
      <c r="F1378" t="s">
        <v>8212</v>
      </c>
      <c r="G1378" t="s">
        <v>103</v>
      </c>
      <c r="H1378" s="6">
        <v>78528</v>
      </c>
      <c r="I1378" t="s">
        <v>8213</v>
      </c>
      <c r="J1378" t="s">
        <v>8214</v>
      </c>
      <c r="K1378" s="1">
        <v>44220</v>
      </c>
    </row>
    <row r="1379" spans="1:11">
      <c r="A1379">
        <v>1378</v>
      </c>
      <c r="B1379" t="s">
        <v>8215</v>
      </c>
      <c r="C1379" t="s">
        <v>2564</v>
      </c>
      <c r="D1379" t="s">
        <v>923</v>
      </c>
      <c r="E1379" t="s">
        <v>8216</v>
      </c>
      <c r="F1379" t="s">
        <v>8217</v>
      </c>
      <c r="G1379" t="s">
        <v>213</v>
      </c>
      <c r="H1379" s="6">
        <v>65349</v>
      </c>
      <c r="I1379" t="s">
        <v>8218</v>
      </c>
      <c r="J1379" t="s">
        <v>8219</v>
      </c>
      <c r="K1379" s="1">
        <v>44568</v>
      </c>
    </row>
    <row r="1380" spans="1:11">
      <c r="A1380">
        <v>1379</v>
      </c>
      <c r="B1380" t="s">
        <v>8220</v>
      </c>
      <c r="C1380" t="s">
        <v>2834</v>
      </c>
      <c r="D1380" t="s">
        <v>6025</v>
      </c>
      <c r="E1380" t="s">
        <v>8221</v>
      </c>
      <c r="F1380" t="s">
        <v>8222</v>
      </c>
      <c r="G1380" t="s">
        <v>1230</v>
      </c>
      <c r="H1380" s="6">
        <v>286134</v>
      </c>
      <c r="I1380" t="s">
        <v>8223</v>
      </c>
      <c r="J1380" t="s">
        <v>8224</v>
      </c>
      <c r="K1380" s="1">
        <v>44573</v>
      </c>
    </row>
    <row r="1381" spans="1:11">
      <c r="A1381">
        <v>1380</v>
      </c>
      <c r="B1381" t="s">
        <v>8225</v>
      </c>
      <c r="C1381" t="s">
        <v>3539</v>
      </c>
      <c r="D1381" t="s">
        <v>2013</v>
      </c>
      <c r="E1381" t="s">
        <v>8226</v>
      </c>
      <c r="F1381" t="s">
        <v>8227</v>
      </c>
      <c r="G1381" t="s">
        <v>1536</v>
      </c>
      <c r="H1381" s="6">
        <v>228351</v>
      </c>
      <c r="I1381" t="s">
        <v>8228</v>
      </c>
      <c r="J1381" t="s">
        <v>8229</v>
      </c>
      <c r="K1381" s="1">
        <v>44627</v>
      </c>
    </row>
    <row r="1382" spans="1:11">
      <c r="A1382">
        <v>1381</v>
      </c>
      <c r="B1382" t="s">
        <v>8230</v>
      </c>
      <c r="C1382" t="s">
        <v>1986</v>
      </c>
      <c r="D1382" t="s">
        <v>1199</v>
      </c>
      <c r="E1382" t="s">
        <v>8231</v>
      </c>
      <c r="F1382" t="s">
        <v>8232</v>
      </c>
      <c r="G1382" t="s">
        <v>3207</v>
      </c>
      <c r="H1382" s="6">
        <v>216165</v>
      </c>
      <c r="I1382" t="s">
        <v>8233</v>
      </c>
      <c r="J1382" t="s">
        <v>8234</v>
      </c>
      <c r="K1382" s="1">
        <v>44041</v>
      </c>
    </row>
    <row r="1383" spans="1:11">
      <c r="A1383">
        <v>1382</v>
      </c>
      <c r="B1383" t="s">
        <v>8235</v>
      </c>
      <c r="C1383" t="s">
        <v>2888</v>
      </c>
      <c r="D1383" t="s">
        <v>8001</v>
      </c>
      <c r="E1383" t="s">
        <v>8236</v>
      </c>
      <c r="F1383" t="s">
        <v>8237</v>
      </c>
      <c r="G1383" t="s">
        <v>86</v>
      </c>
      <c r="H1383" s="6">
        <v>196711</v>
      </c>
      <c r="I1383">
        <v>7619109308</v>
      </c>
      <c r="J1383" t="s">
        <v>8238</v>
      </c>
      <c r="K1383" s="1">
        <v>44560</v>
      </c>
    </row>
    <row r="1384" spans="1:11">
      <c r="A1384">
        <v>1383</v>
      </c>
      <c r="B1384" t="s">
        <v>8239</v>
      </c>
      <c r="C1384" t="s">
        <v>4178</v>
      </c>
      <c r="D1384" t="s">
        <v>7070</v>
      </c>
      <c r="E1384" t="s">
        <v>8240</v>
      </c>
      <c r="F1384" t="s">
        <v>8241</v>
      </c>
      <c r="G1384" t="s">
        <v>1619</v>
      </c>
      <c r="H1384" s="6">
        <v>138292</v>
      </c>
      <c r="I1384" t="s">
        <v>8242</v>
      </c>
      <c r="J1384" t="s">
        <v>8243</v>
      </c>
      <c r="K1384" s="1">
        <v>44212</v>
      </c>
    </row>
    <row r="1385" spans="1:11">
      <c r="A1385">
        <v>1384</v>
      </c>
      <c r="B1385" t="s">
        <v>8244</v>
      </c>
      <c r="C1385" t="s">
        <v>65</v>
      </c>
      <c r="D1385" t="s">
        <v>2134</v>
      </c>
      <c r="E1385" t="s">
        <v>8245</v>
      </c>
      <c r="F1385" t="s">
        <v>8246</v>
      </c>
      <c r="G1385" t="s">
        <v>282</v>
      </c>
      <c r="H1385" s="6">
        <v>123889</v>
      </c>
      <c r="I1385">
        <v>5017880607</v>
      </c>
      <c r="J1385" t="s">
        <v>8247</v>
      </c>
      <c r="K1385" s="1">
        <v>44502</v>
      </c>
    </row>
    <row r="1386" spans="1:11">
      <c r="A1386">
        <v>1385</v>
      </c>
      <c r="B1386" t="s">
        <v>8248</v>
      </c>
      <c r="C1386" t="s">
        <v>2446</v>
      </c>
      <c r="D1386" t="s">
        <v>5109</v>
      </c>
      <c r="E1386" t="s">
        <v>8249</v>
      </c>
      <c r="F1386" t="s">
        <v>8250</v>
      </c>
      <c r="G1386" t="s">
        <v>1776</v>
      </c>
      <c r="H1386" s="6">
        <v>283352</v>
      </c>
      <c r="I1386" t="s">
        <v>8251</v>
      </c>
      <c r="J1386" t="s">
        <v>8252</v>
      </c>
      <c r="K1386" s="1">
        <v>44256</v>
      </c>
    </row>
    <row r="1387" spans="1:11">
      <c r="A1387">
        <v>1386</v>
      </c>
      <c r="B1387" t="s">
        <v>8253</v>
      </c>
      <c r="C1387" t="s">
        <v>616</v>
      </c>
      <c r="D1387" t="s">
        <v>2943</v>
      </c>
      <c r="E1387" t="s">
        <v>1781</v>
      </c>
      <c r="F1387" t="s">
        <v>8254</v>
      </c>
      <c r="G1387" t="s">
        <v>5577</v>
      </c>
      <c r="H1387" s="6">
        <v>64233</v>
      </c>
      <c r="I1387">
        <f>1-198-604-724</f>
        <v>-1525</v>
      </c>
      <c r="J1387" t="s">
        <v>8255</v>
      </c>
      <c r="K1387" s="1">
        <v>44144</v>
      </c>
    </row>
    <row r="1388" spans="1:11">
      <c r="A1388">
        <v>1387</v>
      </c>
      <c r="B1388" t="s">
        <v>8256</v>
      </c>
      <c r="C1388" t="s">
        <v>4668</v>
      </c>
      <c r="D1388" t="s">
        <v>3018</v>
      </c>
      <c r="E1388" t="s">
        <v>7356</v>
      </c>
      <c r="F1388" t="s">
        <v>8257</v>
      </c>
      <c r="G1388" t="s">
        <v>2008</v>
      </c>
      <c r="H1388" s="6">
        <v>262517</v>
      </c>
      <c r="I1388" t="s">
        <v>8258</v>
      </c>
      <c r="J1388" t="s">
        <v>8259</v>
      </c>
      <c r="K1388" s="1">
        <v>44362</v>
      </c>
    </row>
    <row r="1389" spans="1:11">
      <c r="A1389">
        <v>1388</v>
      </c>
      <c r="B1389" t="s">
        <v>8260</v>
      </c>
      <c r="C1389" t="s">
        <v>936</v>
      </c>
      <c r="D1389" t="s">
        <v>8261</v>
      </c>
      <c r="E1389" t="s">
        <v>8262</v>
      </c>
      <c r="F1389" t="s">
        <v>8263</v>
      </c>
      <c r="G1389" t="s">
        <v>1522</v>
      </c>
      <c r="H1389" s="6">
        <v>262452</v>
      </c>
      <c r="I1389" t="s">
        <v>8264</v>
      </c>
      <c r="J1389" t="s">
        <v>8265</v>
      </c>
      <c r="K1389" s="1">
        <v>44641</v>
      </c>
    </row>
    <row r="1390" spans="1:11">
      <c r="A1390">
        <v>1389</v>
      </c>
      <c r="B1390" t="s">
        <v>8266</v>
      </c>
      <c r="C1390" t="s">
        <v>8267</v>
      </c>
      <c r="D1390" t="s">
        <v>593</v>
      </c>
      <c r="E1390" t="s">
        <v>8268</v>
      </c>
      <c r="F1390" t="s">
        <v>8269</v>
      </c>
      <c r="G1390" t="s">
        <v>306</v>
      </c>
      <c r="H1390" s="6">
        <v>183264</v>
      </c>
      <c r="I1390" t="s">
        <v>8270</v>
      </c>
      <c r="J1390" t="s">
        <v>8271</v>
      </c>
      <c r="K1390" s="1">
        <v>44020</v>
      </c>
    </row>
    <row r="1391" spans="1:11">
      <c r="A1391">
        <v>1390</v>
      </c>
      <c r="B1391" t="s">
        <v>8272</v>
      </c>
      <c r="C1391" t="s">
        <v>646</v>
      </c>
      <c r="D1391" t="s">
        <v>4965</v>
      </c>
      <c r="E1391" t="s">
        <v>8273</v>
      </c>
      <c r="F1391" t="s">
        <v>8274</v>
      </c>
      <c r="G1391" t="s">
        <v>95</v>
      </c>
      <c r="H1391" s="6">
        <v>81546</v>
      </c>
      <c r="I1391" t="s">
        <v>8275</v>
      </c>
      <c r="J1391" t="s">
        <v>8276</v>
      </c>
      <c r="K1391" s="1">
        <v>43852</v>
      </c>
    </row>
    <row r="1392" spans="1:11">
      <c r="A1392">
        <v>1391</v>
      </c>
      <c r="B1392" t="s">
        <v>8277</v>
      </c>
      <c r="C1392" t="s">
        <v>1428</v>
      </c>
      <c r="D1392" t="s">
        <v>8278</v>
      </c>
      <c r="E1392" t="s">
        <v>8279</v>
      </c>
      <c r="F1392" t="s">
        <v>8280</v>
      </c>
      <c r="G1392" t="s">
        <v>190</v>
      </c>
      <c r="H1392" s="6">
        <v>246734</v>
      </c>
      <c r="I1392">
        <v>2830733103</v>
      </c>
      <c r="J1392" t="s">
        <v>8281</v>
      </c>
      <c r="K1392" s="1">
        <v>44310</v>
      </c>
    </row>
    <row r="1393" spans="1:11">
      <c r="A1393">
        <v>1392</v>
      </c>
      <c r="B1393" t="s">
        <v>8282</v>
      </c>
      <c r="C1393" t="s">
        <v>406</v>
      </c>
      <c r="D1393" t="s">
        <v>3037</v>
      </c>
      <c r="E1393" t="s">
        <v>8283</v>
      </c>
      <c r="F1393" t="s">
        <v>8284</v>
      </c>
      <c r="G1393" t="s">
        <v>2817</v>
      </c>
      <c r="H1393" s="6">
        <v>62673</v>
      </c>
      <c r="I1393" t="s">
        <v>8285</v>
      </c>
      <c r="J1393" t="s">
        <v>8286</v>
      </c>
      <c r="K1393" s="1">
        <v>44578</v>
      </c>
    </row>
    <row r="1394" spans="1:11">
      <c r="A1394">
        <v>1393</v>
      </c>
      <c r="B1394" t="s">
        <v>8287</v>
      </c>
      <c r="C1394" t="s">
        <v>1400</v>
      </c>
      <c r="D1394" t="s">
        <v>1235</v>
      </c>
      <c r="E1394" t="s">
        <v>8288</v>
      </c>
      <c r="F1394" t="s">
        <v>8289</v>
      </c>
      <c r="G1394" t="s">
        <v>95</v>
      </c>
      <c r="H1394" s="6">
        <v>129305</v>
      </c>
      <c r="I1394" t="s">
        <v>8290</v>
      </c>
      <c r="J1394" t="s">
        <v>8291</v>
      </c>
      <c r="K1394" s="1">
        <v>44585</v>
      </c>
    </row>
    <row r="1395" spans="1:11">
      <c r="A1395">
        <v>1394</v>
      </c>
      <c r="B1395" t="s">
        <v>8292</v>
      </c>
      <c r="C1395" t="s">
        <v>2576</v>
      </c>
      <c r="D1395" t="s">
        <v>8293</v>
      </c>
      <c r="E1395" t="s">
        <v>8294</v>
      </c>
      <c r="F1395" t="s">
        <v>8295</v>
      </c>
      <c r="G1395" t="s">
        <v>6088</v>
      </c>
      <c r="H1395" s="6">
        <v>42398</v>
      </c>
      <c r="I1395" t="s">
        <v>8296</v>
      </c>
      <c r="J1395" t="s">
        <v>8297</v>
      </c>
      <c r="K1395" s="1">
        <v>43926</v>
      </c>
    </row>
    <row r="1396" spans="1:11">
      <c r="A1396">
        <v>1395</v>
      </c>
      <c r="B1396" t="s">
        <v>8298</v>
      </c>
      <c r="C1396" t="s">
        <v>3656</v>
      </c>
      <c r="D1396" t="s">
        <v>738</v>
      </c>
      <c r="E1396" t="s">
        <v>8299</v>
      </c>
      <c r="F1396" t="s">
        <v>8300</v>
      </c>
      <c r="G1396" t="s">
        <v>2351</v>
      </c>
      <c r="H1396" s="6">
        <v>72708</v>
      </c>
      <c r="I1396" t="s">
        <v>8301</v>
      </c>
      <c r="J1396" t="s">
        <v>8302</v>
      </c>
      <c r="K1396" s="1">
        <v>44116</v>
      </c>
    </row>
    <row r="1397" spans="1:11">
      <c r="A1397">
        <v>1396</v>
      </c>
      <c r="B1397" t="s">
        <v>8303</v>
      </c>
      <c r="C1397" t="s">
        <v>4668</v>
      </c>
      <c r="D1397" t="s">
        <v>2219</v>
      </c>
      <c r="E1397" t="s">
        <v>8304</v>
      </c>
      <c r="F1397" t="s">
        <v>8305</v>
      </c>
      <c r="G1397" t="s">
        <v>3314</v>
      </c>
      <c r="H1397" s="6">
        <v>168991</v>
      </c>
      <c r="I1397" t="s">
        <v>8306</v>
      </c>
      <c r="J1397" t="s">
        <v>8307</v>
      </c>
      <c r="K1397" s="1">
        <v>44152</v>
      </c>
    </row>
    <row r="1398" spans="1:11">
      <c r="A1398">
        <v>1397</v>
      </c>
      <c r="B1398" t="s">
        <v>8308</v>
      </c>
      <c r="C1398" t="s">
        <v>8309</v>
      </c>
      <c r="D1398" t="s">
        <v>506</v>
      </c>
      <c r="E1398" t="s">
        <v>8310</v>
      </c>
      <c r="F1398" t="s">
        <v>8311</v>
      </c>
      <c r="G1398" t="s">
        <v>1466</v>
      </c>
      <c r="H1398" s="6">
        <v>239852</v>
      </c>
      <c r="I1398" t="s">
        <v>8312</v>
      </c>
      <c r="J1398" t="s">
        <v>8313</v>
      </c>
      <c r="K1398" s="1">
        <v>44321</v>
      </c>
    </row>
    <row r="1399" spans="1:11">
      <c r="A1399">
        <v>1398</v>
      </c>
      <c r="B1399" t="s">
        <v>8314</v>
      </c>
      <c r="C1399" t="s">
        <v>8315</v>
      </c>
      <c r="D1399" t="s">
        <v>20</v>
      </c>
      <c r="E1399" t="s">
        <v>8316</v>
      </c>
      <c r="F1399" t="s">
        <v>8317</v>
      </c>
      <c r="G1399" t="s">
        <v>158</v>
      </c>
      <c r="H1399" s="6">
        <v>282612</v>
      </c>
      <c r="I1399" t="s">
        <v>8318</v>
      </c>
      <c r="J1399" t="s">
        <v>8319</v>
      </c>
      <c r="K1399" s="1">
        <v>44609</v>
      </c>
    </row>
    <row r="1400" spans="1:11">
      <c r="A1400">
        <v>1399</v>
      </c>
      <c r="B1400" t="s">
        <v>8320</v>
      </c>
      <c r="C1400" t="s">
        <v>1135</v>
      </c>
      <c r="D1400" t="s">
        <v>8321</v>
      </c>
      <c r="E1400" t="s">
        <v>8322</v>
      </c>
      <c r="F1400" t="s">
        <v>8323</v>
      </c>
      <c r="G1400" t="s">
        <v>3394</v>
      </c>
      <c r="H1400" s="6">
        <v>160874</v>
      </c>
      <c r="I1400" t="s">
        <v>8324</v>
      </c>
      <c r="J1400" t="s">
        <v>8325</v>
      </c>
      <c r="K1400" s="1">
        <v>44378</v>
      </c>
    </row>
    <row r="1401" spans="1:11">
      <c r="A1401">
        <v>1400</v>
      </c>
      <c r="B1401" t="s">
        <v>8326</v>
      </c>
      <c r="C1401" t="s">
        <v>498</v>
      </c>
      <c r="D1401" t="s">
        <v>6961</v>
      </c>
      <c r="E1401" t="s">
        <v>8327</v>
      </c>
      <c r="F1401" t="s">
        <v>8328</v>
      </c>
      <c r="G1401" t="s">
        <v>2158</v>
      </c>
      <c r="H1401" s="6">
        <v>46015</v>
      </c>
      <c r="I1401" t="s">
        <v>8329</v>
      </c>
      <c r="J1401" t="s">
        <v>8330</v>
      </c>
      <c r="K1401" s="1">
        <v>44282</v>
      </c>
    </row>
    <row r="1402" spans="1:11">
      <c r="A1402">
        <v>1401</v>
      </c>
      <c r="B1402" t="s">
        <v>8331</v>
      </c>
      <c r="C1402" t="s">
        <v>1172</v>
      </c>
      <c r="D1402" t="s">
        <v>4377</v>
      </c>
      <c r="E1402" t="s">
        <v>8332</v>
      </c>
      <c r="F1402" t="s">
        <v>8333</v>
      </c>
      <c r="G1402" t="s">
        <v>1536</v>
      </c>
      <c r="H1402" s="6">
        <v>263327</v>
      </c>
      <c r="I1402" t="s">
        <v>8334</v>
      </c>
      <c r="J1402" t="s">
        <v>8335</v>
      </c>
      <c r="K1402" s="1">
        <v>44368</v>
      </c>
    </row>
    <row r="1403" spans="1:11">
      <c r="A1403">
        <v>1402</v>
      </c>
      <c r="B1403" t="s">
        <v>8336</v>
      </c>
      <c r="C1403" t="s">
        <v>5494</v>
      </c>
      <c r="D1403" t="s">
        <v>1364</v>
      </c>
      <c r="E1403" t="s">
        <v>8337</v>
      </c>
      <c r="F1403" t="s">
        <v>8338</v>
      </c>
      <c r="G1403" t="s">
        <v>3183</v>
      </c>
      <c r="H1403" s="6">
        <v>173348</v>
      </c>
      <c r="I1403" t="s">
        <v>8339</v>
      </c>
      <c r="J1403" t="s">
        <v>8340</v>
      </c>
      <c r="K1403" s="1">
        <v>43839</v>
      </c>
    </row>
    <row r="1404" spans="1:11">
      <c r="A1404">
        <v>1403</v>
      </c>
      <c r="B1404" t="s">
        <v>8341</v>
      </c>
      <c r="C1404" t="s">
        <v>1565</v>
      </c>
      <c r="D1404" t="s">
        <v>458</v>
      </c>
      <c r="E1404" t="s">
        <v>8342</v>
      </c>
      <c r="F1404" t="s">
        <v>8343</v>
      </c>
      <c r="G1404" t="s">
        <v>898</v>
      </c>
      <c r="H1404" s="6">
        <v>227292</v>
      </c>
      <c r="I1404">
        <v>9234120394</v>
      </c>
      <c r="J1404" t="s">
        <v>8344</v>
      </c>
      <c r="K1404" s="1">
        <v>44423</v>
      </c>
    </row>
    <row r="1405" spans="1:11">
      <c r="A1405">
        <v>1404</v>
      </c>
      <c r="B1405" t="s">
        <v>8345</v>
      </c>
      <c r="C1405" t="s">
        <v>528</v>
      </c>
      <c r="D1405" t="s">
        <v>376</v>
      </c>
      <c r="E1405" t="s">
        <v>8346</v>
      </c>
      <c r="F1405" t="s">
        <v>8347</v>
      </c>
      <c r="G1405" t="s">
        <v>2905</v>
      </c>
      <c r="H1405" s="6">
        <v>191937</v>
      </c>
      <c r="I1405" t="s">
        <v>8348</v>
      </c>
      <c r="J1405" t="s">
        <v>8349</v>
      </c>
      <c r="K1405" s="1">
        <v>44558</v>
      </c>
    </row>
    <row r="1406" spans="1:11">
      <c r="A1406">
        <v>1405</v>
      </c>
      <c r="B1406" t="s">
        <v>8350</v>
      </c>
      <c r="C1406" t="s">
        <v>2429</v>
      </c>
      <c r="D1406" t="s">
        <v>8351</v>
      </c>
      <c r="E1406" t="s">
        <v>8352</v>
      </c>
      <c r="F1406" t="s">
        <v>8353</v>
      </c>
      <c r="G1406" t="s">
        <v>3382</v>
      </c>
      <c r="H1406" s="6">
        <v>113995</v>
      </c>
      <c r="I1406" t="s">
        <v>8354</v>
      </c>
      <c r="J1406" t="s">
        <v>8355</v>
      </c>
      <c r="K1406" s="1">
        <v>44018</v>
      </c>
    </row>
    <row r="1407" spans="1:11">
      <c r="A1407">
        <v>1406</v>
      </c>
      <c r="B1407" t="s">
        <v>8356</v>
      </c>
      <c r="C1407" t="s">
        <v>2769</v>
      </c>
      <c r="D1407" t="s">
        <v>4122</v>
      </c>
      <c r="E1407" t="s">
        <v>8357</v>
      </c>
      <c r="F1407" t="s">
        <v>8358</v>
      </c>
      <c r="G1407" t="s">
        <v>1445</v>
      </c>
      <c r="H1407" s="6">
        <v>106911</v>
      </c>
      <c r="I1407" t="s">
        <v>8359</v>
      </c>
      <c r="J1407" t="s">
        <v>8360</v>
      </c>
      <c r="K1407" s="1">
        <v>44690</v>
      </c>
    </row>
    <row r="1408" spans="1:11">
      <c r="A1408">
        <v>1407</v>
      </c>
      <c r="B1408" t="s">
        <v>8361</v>
      </c>
      <c r="C1408" t="s">
        <v>4024</v>
      </c>
      <c r="D1408" t="s">
        <v>663</v>
      </c>
      <c r="E1408" t="s">
        <v>8362</v>
      </c>
      <c r="F1408" t="s">
        <v>8363</v>
      </c>
      <c r="G1408" t="s">
        <v>3554</v>
      </c>
      <c r="H1408" s="6">
        <v>77059</v>
      </c>
      <c r="I1408" t="s">
        <v>8364</v>
      </c>
      <c r="J1408" t="s">
        <v>8365</v>
      </c>
      <c r="K1408" s="1">
        <v>44357</v>
      </c>
    </row>
    <row r="1409" spans="1:11">
      <c r="A1409">
        <v>1408</v>
      </c>
      <c r="B1409" t="s">
        <v>8366</v>
      </c>
      <c r="C1409" t="s">
        <v>5636</v>
      </c>
      <c r="D1409" t="s">
        <v>8367</v>
      </c>
      <c r="E1409" t="s">
        <v>8368</v>
      </c>
      <c r="F1409" t="s">
        <v>8369</v>
      </c>
      <c r="G1409" t="s">
        <v>5708</v>
      </c>
      <c r="H1409" s="6">
        <v>125437</v>
      </c>
      <c r="I1409" t="s">
        <v>8370</v>
      </c>
      <c r="J1409" t="s">
        <v>8371</v>
      </c>
      <c r="K1409" s="1">
        <v>44010</v>
      </c>
    </row>
    <row r="1410" spans="1:11">
      <c r="A1410">
        <v>1409</v>
      </c>
      <c r="B1410" t="s">
        <v>8372</v>
      </c>
      <c r="C1410" t="s">
        <v>8373</v>
      </c>
      <c r="D1410" t="s">
        <v>2347</v>
      </c>
      <c r="E1410" t="s">
        <v>8374</v>
      </c>
      <c r="F1410" t="s">
        <v>8375</v>
      </c>
      <c r="G1410" t="s">
        <v>2297</v>
      </c>
      <c r="H1410" s="6">
        <v>124878</v>
      </c>
      <c r="I1410" t="s">
        <v>8376</v>
      </c>
      <c r="J1410" t="s">
        <v>8377</v>
      </c>
      <c r="K1410" s="1">
        <v>44600</v>
      </c>
    </row>
    <row r="1411" spans="1:11">
      <c r="A1411">
        <v>1410</v>
      </c>
      <c r="B1411" t="s">
        <v>8378</v>
      </c>
      <c r="C1411" t="s">
        <v>2422</v>
      </c>
      <c r="D1411" t="s">
        <v>1559</v>
      </c>
      <c r="E1411" t="s">
        <v>8379</v>
      </c>
      <c r="F1411" t="s">
        <v>8380</v>
      </c>
      <c r="G1411" t="s">
        <v>1696</v>
      </c>
      <c r="H1411" s="6">
        <v>45472</v>
      </c>
      <c r="I1411" t="s">
        <v>8381</v>
      </c>
      <c r="J1411" t="s">
        <v>8382</v>
      </c>
      <c r="K1411" s="1">
        <v>44397</v>
      </c>
    </row>
    <row r="1412" spans="1:11">
      <c r="A1412">
        <v>1411</v>
      </c>
      <c r="B1412" t="s">
        <v>8383</v>
      </c>
      <c r="C1412" t="s">
        <v>1953</v>
      </c>
      <c r="D1412" t="s">
        <v>8384</v>
      </c>
      <c r="E1412" t="s">
        <v>8385</v>
      </c>
      <c r="F1412" t="s">
        <v>8386</v>
      </c>
      <c r="G1412" t="s">
        <v>3594</v>
      </c>
      <c r="H1412" s="6">
        <v>171132</v>
      </c>
      <c r="I1412" t="s">
        <v>8387</v>
      </c>
      <c r="J1412" t="s">
        <v>8388</v>
      </c>
      <c r="K1412" s="1">
        <v>44356</v>
      </c>
    </row>
    <row r="1413" spans="1:11">
      <c r="A1413">
        <v>1412</v>
      </c>
      <c r="B1413" t="s">
        <v>8389</v>
      </c>
      <c r="C1413" t="s">
        <v>1700</v>
      </c>
      <c r="D1413" t="s">
        <v>4680</v>
      </c>
      <c r="E1413" t="s">
        <v>8390</v>
      </c>
      <c r="F1413" t="s">
        <v>8391</v>
      </c>
      <c r="G1413" t="s">
        <v>1795</v>
      </c>
      <c r="H1413" s="6">
        <v>247743</v>
      </c>
      <c r="I1413" t="s">
        <v>8392</v>
      </c>
      <c r="J1413" t="s">
        <v>8393</v>
      </c>
      <c r="K1413" s="1">
        <v>43972</v>
      </c>
    </row>
    <row r="1414" spans="1:11">
      <c r="A1414">
        <v>1413</v>
      </c>
      <c r="B1414" t="s">
        <v>8394</v>
      </c>
      <c r="C1414" t="s">
        <v>3506</v>
      </c>
      <c r="D1414" t="s">
        <v>3955</v>
      </c>
      <c r="E1414" t="s">
        <v>8395</v>
      </c>
      <c r="F1414" t="s">
        <v>3298</v>
      </c>
      <c r="G1414" t="s">
        <v>808</v>
      </c>
      <c r="H1414" s="6">
        <v>146277</v>
      </c>
      <c r="I1414" t="s">
        <v>8396</v>
      </c>
      <c r="J1414" t="s">
        <v>8397</v>
      </c>
      <c r="K1414" s="1">
        <v>44031</v>
      </c>
    </row>
    <row r="1415" spans="1:11">
      <c r="A1415">
        <v>1414</v>
      </c>
      <c r="B1415" t="s">
        <v>8398</v>
      </c>
      <c r="C1415" t="s">
        <v>3802</v>
      </c>
      <c r="D1415" t="s">
        <v>6221</v>
      </c>
      <c r="E1415" t="s">
        <v>8399</v>
      </c>
      <c r="F1415" t="s">
        <v>8400</v>
      </c>
      <c r="G1415" t="s">
        <v>2838</v>
      </c>
      <c r="H1415" s="6">
        <v>59403</v>
      </c>
      <c r="I1415" t="s">
        <v>8401</v>
      </c>
      <c r="J1415" t="s">
        <v>8402</v>
      </c>
      <c r="K1415" s="1">
        <v>44421</v>
      </c>
    </row>
    <row r="1416" spans="1:11">
      <c r="A1416">
        <v>1415</v>
      </c>
      <c r="B1416" t="s">
        <v>8403</v>
      </c>
      <c r="C1416" t="s">
        <v>5500</v>
      </c>
      <c r="D1416" t="s">
        <v>8404</v>
      </c>
      <c r="E1416" t="s">
        <v>5091</v>
      </c>
      <c r="F1416" t="s">
        <v>8405</v>
      </c>
      <c r="G1416" t="s">
        <v>1222</v>
      </c>
      <c r="H1416" s="6">
        <v>171489</v>
      </c>
      <c r="I1416" t="s">
        <v>8406</v>
      </c>
      <c r="J1416" t="s">
        <v>8407</v>
      </c>
      <c r="K1416" s="1">
        <v>44275</v>
      </c>
    </row>
    <row r="1417" spans="1:11">
      <c r="A1417">
        <v>1416</v>
      </c>
      <c r="B1417" t="s">
        <v>8408</v>
      </c>
      <c r="C1417" t="s">
        <v>4428</v>
      </c>
      <c r="D1417" t="s">
        <v>8409</v>
      </c>
      <c r="E1417" t="s">
        <v>8410</v>
      </c>
      <c r="F1417" t="s">
        <v>8411</v>
      </c>
      <c r="G1417" t="s">
        <v>3449</v>
      </c>
      <c r="H1417" s="6">
        <v>233489</v>
      </c>
      <c r="I1417" t="s">
        <v>8412</v>
      </c>
      <c r="J1417" t="s">
        <v>8413</v>
      </c>
      <c r="K1417" s="1">
        <v>43979</v>
      </c>
    </row>
    <row r="1418" spans="1:11">
      <c r="A1418">
        <v>1417</v>
      </c>
      <c r="B1418" t="s">
        <v>8414</v>
      </c>
      <c r="C1418" t="s">
        <v>1765</v>
      </c>
      <c r="D1418" t="s">
        <v>2626</v>
      </c>
      <c r="E1418" t="s">
        <v>8415</v>
      </c>
      <c r="F1418" t="s">
        <v>8416</v>
      </c>
      <c r="G1418" t="s">
        <v>546</v>
      </c>
      <c r="H1418" s="6">
        <v>258729</v>
      </c>
      <c r="I1418" t="s">
        <v>8417</v>
      </c>
      <c r="J1418" t="s">
        <v>8418</v>
      </c>
      <c r="K1418" s="1">
        <v>44225</v>
      </c>
    </row>
    <row r="1419" spans="1:11">
      <c r="A1419">
        <v>1418</v>
      </c>
      <c r="B1419" t="s">
        <v>8419</v>
      </c>
      <c r="C1419" t="s">
        <v>2053</v>
      </c>
      <c r="D1419" t="s">
        <v>139</v>
      </c>
      <c r="E1419" t="s">
        <v>8420</v>
      </c>
      <c r="F1419" t="s">
        <v>8421</v>
      </c>
      <c r="G1419" t="s">
        <v>1189</v>
      </c>
      <c r="H1419" s="6">
        <v>48224</v>
      </c>
      <c r="I1419" t="s">
        <v>8422</v>
      </c>
      <c r="J1419" t="s">
        <v>8423</v>
      </c>
      <c r="K1419" s="1">
        <v>44541</v>
      </c>
    </row>
    <row r="1420" spans="1:11">
      <c r="A1420">
        <v>1419</v>
      </c>
      <c r="B1420" t="s">
        <v>8424</v>
      </c>
      <c r="C1420" t="s">
        <v>6900</v>
      </c>
      <c r="D1420" t="s">
        <v>8425</v>
      </c>
      <c r="E1420" t="s">
        <v>8426</v>
      </c>
      <c r="F1420" t="s">
        <v>8427</v>
      </c>
      <c r="G1420" t="s">
        <v>438</v>
      </c>
      <c r="H1420" s="6">
        <v>77789</v>
      </c>
      <c r="I1420" t="s">
        <v>8428</v>
      </c>
      <c r="J1420" t="s">
        <v>8429</v>
      </c>
      <c r="K1420" s="1">
        <v>44156</v>
      </c>
    </row>
    <row r="1421" spans="1:11">
      <c r="A1421">
        <v>1420</v>
      </c>
      <c r="B1421" t="s">
        <v>8430</v>
      </c>
      <c r="C1421" t="s">
        <v>950</v>
      </c>
      <c r="D1421" t="s">
        <v>1393</v>
      </c>
      <c r="E1421" t="s">
        <v>8431</v>
      </c>
      <c r="F1421" t="s">
        <v>8432</v>
      </c>
      <c r="G1421" t="s">
        <v>446</v>
      </c>
      <c r="H1421" s="6">
        <v>139054</v>
      </c>
      <c r="I1421" t="s">
        <v>8433</v>
      </c>
      <c r="J1421" t="s">
        <v>8434</v>
      </c>
      <c r="K1421" s="1">
        <v>43894</v>
      </c>
    </row>
    <row r="1422" spans="1:11">
      <c r="A1422">
        <v>1421</v>
      </c>
      <c r="B1422" t="s">
        <v>8435</v>
      </c>
      <c r="C1422" t="s">
        <v>6606</v>
      </c>
      <c r="D1422" t="s">
        <v>911</v>
      </c>
      <c r="E1422" t="s">
        <v>8436</v>
      </c>
      <c r="F1422" t="s">
        <v>8437</v>
      </c>
      <c r="G1422" t="s">
        <v>337</v>
      </c>
      <c r="H1422" s="6">
        <v>86676</v>
      </c>
      <c r="I1422" t="s">
        <v>8438</v>
      </c>
      <c r="J1422" t="s">
        <v>8439</v>
      </c>
      <c r="K1422" s="1">
        <v>44249</v>
      </c>
    </row>
    <row r="1423" spans="1:11">
      <c r="A1423">
        <v>1422</v>
      </c>
      <c r="B1423" t="s">
        <v>8440</v>
      </c>
      <c r="C1423" t="s">
        <v>5973</v>
      </c>
      <c r="D1423" t="s">
        <v>2375</v>
      </c>
      <c r="E1423" t="s">
        <v>8441</v>
      </c>
      <c r="F1423" t="s">
        <v>8442</v>
      </c>
      <c r="G1423" t="s">
        <v>1337</v>
      </c>
      <c r="H1423" s="6">
        <v>218424</v>
      </c>
      <c r="I1423" t="s">
        <v>8443</v>
      </c>
      <c r="J1423" t="s">
        <v>8444</v>
      </c>
      <c r="K1423" s="1">
        <v>44049</v>
      </c>
    </row>
    <row r="1424" spans="1:11">
      <c r="A1424">
        <v>1423</v>
      </c>
      <c r="B1424" s="2" t="s">
        <v>8445</v>
      </c>
      <c r="C1424" t="s">
        <v>8446</v>
      </c>
      <c r="D1424" t="s">
        <v>2577</v>
      </c>
      <c r="E1424" t="s">
        <v>8447</v>
      </c>
      <c r="F1424" t="s">
        <v>8448</v>
      </c>
      <c r="G1424" t="s">
        <v>5077</v>
      </c>
      <c r="H1424" s="6">
        <v>101964</v>
      </c>
      <c r="I1424" t="s">
        <v>8449</v>
      </c>
      <c r="J1424" t="s">
        <v>8450</v>
      </c>
      <c r="K1424" s="1">
        <v>44505</v>
      </c>
    </row>
    <row r="1425" spans="1:11">
      <c r="A1425">
        <v>1424</v>
      </c>
      <c r="B1425" t="s">
        <v>8451</v>
      </c>
      <c r="C1425" t="s">
        <v>8162</v>
      </c>
      <c r="D1425" t="s">
        <v>2355</v>
      </c>
      <c r="E1425" t="s">
        <v>8452</v>
      </c>
      <c r="F1425" t="s">
        <v>8453</v>
      </c>
      <c r="G1425" t="s">
        <v>1944</v>
      </c>
      <c r="H1425" s="6">
        <v>198763</v>
      </c>
      <c r="I1425" t="s">
        <v>8454</v>
      </c>
      <c r="J1425" t="s">
        <v>8455</v>
      </c>
      <c r="K1425" s="1">
        <v>44480</v>
      </c>
    </row>
    <row r="1426" spans="1:11">
      <c r="A1426">
        <v>1425</v>
      </c>
      <c r="B1426" t="s">
        <v>8456</v>
      </c>
      <c r="C1426" t="s">
        <v>1045</v>
      </c>
      <c r="D1426" t="s">
        <v>2382</v>
      </c>
      <c r="E1426" t="s">
        <v>8457</v>
      </c>
      <c r="F1426" t="s">
        <v>8458</v>
      </c>
      <c r="G1426" t="s">
        <v>410</v>
      </c>
      <c r="H1426" s="6">
        <v>212814</v>
      </c>
      <c r="I1426" t="s">
        <v>8459</v>
      </c>
      <c r="J1426" t="s">
        <v>8460</v>
      </c>
      <c r="K1426" s="1">
        <v>43941</v>
      </c>
    </row>
    <row r="1427" spans="1:11">
      <c r="A1427">
        <v>1426</v>
      </c>
      <c r="B1427" t="s">
        <v>8461</v>
      </c>
      <c r="C1427" t="s">
        <v>2321</v>
      </c>
      <c r="D1427" t="s">
        <v>1486</v>
      </c>
      <c r="E1427" t="s">
        <v>8462</v>
      </c>
      <c r="F1427" t="s">
        <v>8463</v>
      </c>
      <c r="G1427" t="s">
        <v>906</v>
      </c>
      <c r="H1427" s="6">
        <v>41332</v>
      </c>
      <c r="I1427" t="s">
        <v>8464</v>
      </c>
      <c r="J1427" t="s">
        <v>8465</v>
      </c>
      <c r="K1427" s="1">
        <v>44663</v>
      </c>
    </row>
    <row r="1428" spans="1:11">
      <c r="A1428">
        <v>1427</v>
      </c>
      <c r="B1428" t="s">
        <v>8466</v>
      </c>
      <c r="C1428" t="s">
        <v>2100</v>
      </c>
      <c r="D1428" t="s">
        <v>594</v>
      </c>
      <c r="E1428" t="s">
        <v>8467</v>
      </c>
      <c r="F1428" t="s">
        <v>8468</v>
      </c>
      <c r="G1428" t="s">
        <v>77</v>
      </c>
      <c r="H1428" s="6">
        <v>210634</v>
      </c>
      <c r="I1428" t="s">
        <v>8469</v>
      </c>
      <c r="J1428" t="s">
        <v>8470</v>
      </c>
      <c r="K1428" s="1">
        <v>44243</v>
      </c>
    </row>
    <row r="1429" spans="1:11">
      <c r="A1429">
        <v>1428</v>
      </c>
      <c r="B1429" t="s">
        <v>8471</v>
      </c>
      <c r="C1429" t="s">
        <v>1071</v>
      </c>
      <c r="D1429" t="s">
        <v>459</v>
      </c>
      <c r="E1429" t="s">
        <v>8472</v>
      </c>
      <c r="F1429" t="s">
        <v>8473</v>
      </c>
      <c r="G1429" t="s">
        <v>650</v>
      </c>
      <c r="H1429" s="6">
        <v>146443</v>
      </c>
      <c r="I1429" t="s">
        <v>8474</v>
      </c>
      <c r="J1429" t="s">
        <v>8475</v>
      </c>
      <c r="K1429" s="1">
        <v>44612</v>
      </c>
    </row>
    <row r="1430" spans="1:11">
      <c r="A1430">
        <v>1429</v>
      </c>
      <c r="B1430" t="s">
        <v>8476</v>
      </c>
      <c r="C1430" t="s">
        <v>2713</v>
      </c>
      <c r="D1430" t="s">
        <v>8477</v>
      </c>
      <c r="E1430" t="s">
        <v>8478</v>
      </c>
      <c r="F1430" t="s">
        <v>8479</v>
      </c>
      <c r="G1430" t="s">
        <v>3009</v>
      </c>
      <c r="H1430" s="6">
        <v>196756</v>
      </c>
      <c r="I1430" t="s">
        <v>8480</v>
      </c>
      <c r="J1430" t="s">
        <v>8481</v>
      </c>
      <c r="K1430" s="1">
        <v>44382</v>
      </c>
    </row>
    <row r="1431" spans="1:11">
      <c r="A1431">
        <v>1430</v>
      </c>
      <c r="B1431" t="s">
        <v>8482</v>
      </c>
      <c r="C1431" t="s">
        <v>8483</v>
      </c>
      <c r="D1431" t="s">
        <v>4845</v>
      </c>
      <c r="E1431" t="s">
        <v>8484</v>
      </c>
      <c r="F1431" t="s">
        <v>8485</v>
      </c>
      <c r="G1431" t="s">
        <v>4729</v>
      </c>
      <c r="H1431" s="6">
        <v>165287</v>
      </c>
      <c r="I1431" t="s">
        <v>8486</v>
      </c>
      <c r="J1431" t="s">
        <v>8487</v>
      </c>
      <c r="K1431" s="1">
        <v>44412</v>
      </c>
    </row>
    <row r="1432" spans="1:11">
      <c r="A1432">
        <v>1431</v>
      </c>
      <c r="B1432" t="s">
        <v>8488</v>
      </c>
      <c r="C1432" t="s">
        <v>3099</v>
      </c>
      <c r="D1432" t="s">
        <v>2423</v>
      </c>
      <c r="E1432" t="s">
        <v>8489</v>
      </c>
      <c r="F1432" t="s">
        <v>8490</v>
      </c>
      <c r="G1432" t="s">
        <v>7497</v>
      </c>
      <c r="H1432" s="6">
        <v>89478</v>
      </c>
      <c r="I1432" t="s">
        <v>8491</v>
      </c>
      <c r="J1432" t="s">
        <v>8492</v>
      </c>
      <c r="K1432" s="1">
        <v>44110</v>
      </c>
    </row>
    <row r="1433" spans="1:11">
      <c r="A1433">
        <v>1432</v>
      </c>
      <c r="B1433" t="s">
        <v>8493</v>
      </c>
      <c r="C1433" t="s">
        <v>3533</v>
      </c>
      <c r="D1433" t="s">
        <v>7243</v>
      </c>
      <c r="E1433" t="s">
        <v>8494</v>
      </c>
      <c r="F1433" t="s">
        <v>8495</v>
      </c>
      <c r="G1433" t="s">
        <v>3264</v>
      </c>
      <c r="H1433" s="6">
        <v>254423</v>
      </c>
      <c r="I1433" t="s">
        <v>8496</v>
      </c>
      <c r="J1433" t="s">
        <v>8497</v>
      </c>
      <c r="K1433" s="1">
        <v>44361</v>
      </c>
    </row>
    <row r="1434" spans="1:11">
      <c r="A1434">
        <v>1433</v>
      </c>
      <c r="B1434" t="s">
        <v>8498</v>
      </c>
      <c r="C1434" t="s">
        <v>8006</v>
      </c>
      <c r="D1434" t="s">
        <v>8499</v>
      </c>
      <c r="E1434" t="s">
        <v>8500</v>
      </c>
      <c r="F1434" t="s">
        <v>8501</v>
      </c>
      <c r="G1434" t="s">
        <v>1536</v>
      </c>
      <c r="H1434" s="6">
        <v>182130</v>
      </c>
      <c r="I1434">
        <v>6101512865</v>
      </c>
      <c r="J1434" t="s">
        <v>8502</v>
      </c>
      <c r="K1434" s="1">
        <v>44298</v>
      </c>
    </row>
    <row r="1435" spans="1:11">
      <c r="A1435">
        <v>1434</v>
      </c>
      <c r="B1435" t="s">
        <v>8503</v>
      </c>
      <c r="C1435" t="s">
        <v>39</v>
      </c>
      <c r="D1435" t="s">
        <v>5222</v>
      </c>
      <c r="E1435" t="s">
        <v>8504</v>
      </c>
      <c r="F1435" t="s">
        <v>8505</v>
      </c>
      <c r="G1435" t="s">
        <v>4061</v>
      </c>
      <c r="H1435" s="6">
        <v>197540</v>
      </c>
      <c r="I1435" t="s">
        <v>8506</v>
      </c>
      <c r="J1435" t="s">
        <v>8507</v>
      </c>
      <c r="K1435" s="1">
        <v>44630</v>
      </c>
    </row>
    <row r="1436" spans="1:11">
      <c r="A1436">
        <v>1435</v>
      </c>
      <c r="B1436" t="s">
        <v>8508</v>
      </c>
      <c r="C1436" t="s">
        <v>774</v>
      </c>
      <c r="D1436" t="s">
        <v>4052</v>
      </c>
      <c r="E1436" t="s">
        <v>8509</v>
      </c>
      <c r="F1436" t="s">
        <v>8510</v>
      </c>
      <c r="G1436" t="s">
        <v>650</v>
      </c>
      <c r="H1436" s="6">
        <v>208118</v>
      </c>
      <c r="I1436" t="s">
        <v>8511</v>
      </c>
      <c r="J1436" t="s">
        <v>8512</v>
      </c>
      <c r="K1436" s="1">
        <v>44696</v>
      </c>
    </row>
    <row r="1437" spans="1:11">
      <c r="A1437">
        <v>1436</v>
      </c>
      <c r="B1437" t="s">
        <v>8513</v>
      </c>
      <c r="C1437" t="s">
        <v>8514</v>
      </c>
      <c r="D1437" t="s">
        <v>319</v>
      </c>
      <c r="E1437" t="s">
        <v>8515</v>
      </c>
      <c r="F1437" t="s">
        <v>8516</v>
      </c>
      <c r="G1437" t="s">
        <v>8517</v>
      </c>
      <c r="H1437" s="6">
        <v>63887</v>
      </c>
      <c r="I1437">
        <v>7511846535</v>
      </c>
      <c r="J1437" t="s">
        <v>8518</v>
      </c>
      <c r="K1437" s="1">
        <v>44184</v>
      </c>
    </row>
    <row r="1438" spans="1:11">
      <c r="A1438">
        <v>1437</v>
      </c>
      <c r="B1438" t="s">
        <v>8519</v>
      </c>
      <c r="C1438" t="s">
        <v>3169</v>
      </c>
      <c r="D1438" t="s">
        <v>310</v>
      </c>
      <c r="E1438" t="s">
        <v>8520</v>
      </c>
      <c r="F1438" t="s">
        <v>8521</v>
      </c>
      <c r="G1438" t="s">
        <v>351</v>
      </c>
      <c r="H1438" s="6">
        <v>103946</v>
      </c>
      <c r="I1438" t="s">
        <v>8522</v>
      </c>
      <c r="J1438" t="s">
        <v>8523</v>
      </c>
      <c r="K1438" s="1">
        <v>44400</v>
      </c>
    </row>
    <row r="1439" spans="1:11">
      <c r="A1439">
        <v>1438</v>
      </c>
      <c r="B1439" t="s">
        <v>8524</v>
      </c>
      <c r="C1439" t="s">
        <v>4881</v>
      </c>
      <c r="D1439" t="s">
        <v>8525</v>
      </c>
      <c r="E1439" t="s">
        <v>8526</v>
      </c>
      <c r="F1439" t="s">
        <v>8527</v>
      </c>
      <c r="G1439" t="s">
        <v>3291</v>
      </c>
      <c r="H1439" s="6">
        <v>186802</v>
      </c>
      <c r="I1439" t="s">
        <v>8528</v>
      </c>
      <c r="J1439" t="s">
        <v>8529</v>
      </c>
      <c r="K1439" s="1">
        <v>44445</v>
      </c>
    </row>
    <row r="1440" spans="1:11">
      <c r="A1440">
        <v>1439</v>
      </c>
      <c r="B1440" t="s">
        <v>8530</v>
      </c>
      <c r="C1440" t="s">
        <v>8483</v>
      </c>
      <c r="D1440" t="s">
        <v>8531</v>
      </c>
      <c r="E1440" t="s">
        <v>8532</v>
      </c>
      <c r="F1440" t="s">
        <v>8533</v>
      </c>
      <c r="G1440" t="s">
        <v>3443</v>
      </c>
      <c r="H1440" s="6">
        <v>49678</v>
      </c>
      <c r="I1440" t="s">
        <v>8534</v>
      </c>
      <c r="J1440" t="s">
        <v>8535</v>
      </c>
      <c r="K1440" s="1">
        <v>44233</v>
      </c>
    </row>
    <row r="1441" spans="1:11">
      <c r="A1441">
        <v>1440</v>
      </c>
      <c r="B1441" t="s">
        <v>8536</v>
      </c>
      <c r="C1441" t="s">
        <v>2113</v>
      </c>
      <c r="D1441" t="s">
        <v>2334</v>
      </c>
      <c r="E1441" t="s">
        <v>8537</v>
      </c>
      <c r="F1441" t="s">
        <v>8538</v>
      </c>
      <c r="G1441" t="s">
        <v>1824</v>
      </c>
      <c r="H1441" s="6">
        <v>113014</v>
      </c>
      <c r="I1441" t="s">
        <v>8539</v>
      </c>
      <c r="J1441" t="s">
        <v>8540</v>
      </c>
      <c r="K1441" s="1">
        <v>43885</v>
      </c>
    </row>
    <row r="1442" spans="1:11">
      <c r="A1442">
        <v>1441</v>
      </c>
      <c r="B1442" t="s">
        <v>8541</v>
      </c>
      <c r="C1442" t="s">
        <v>1091</v>
      </c>
      <c r="D1442" t="s">
        <v>3147</v>
      </c>
      <c r="E1442" t="s">
        <v>8542</v>
      </c>
      <c r="F1442" t="s">
        <v>8543</v>
      </c>
      <c r="G1442" t="s">
        <v>80</v>
      </c>
      <c r="H1442" s="6">
        <v>73685</v>
      </c>
      <c r="I1442" t="s">
        <v>8544</v>
      </c>
      <c r="J1442" t="s">
        <v>8545</v>
      </c>
      <c r="K1442" s="1">
        <v>44686</v>
      </c>
    </row>
    <row r="1443" spans="1:11">
      <c r="A1443">
        <v>1442</v>
      </c>
      <c r="B1443" t="s">
        <v>8546</v>
      </c>
      <c r="C1443" t="s">
        <v>3287</v>
      </c>
      <c r="D1443" t="s">
        <v>594</v>
      </c>
      <c r="E1443" t="s">
        <v>8547</v>
      </c>
      <c r="F1443" t="s">
        <v>8548</v>
      </c>
      <c r="G1443" t="s">
        <v>290</v>
      </c>
      <c r="H1443" s="6">
        <v>198443</v>
      </c>
      <c r="I1443" t="s">
        <v>8549</v>
      </c>
      <c r="J1443" t="s">
        <v>8550</v>
      </c>
      <c r="K1443" s="1">
        <v>44350</v>
      </c>
    </row>
    <row r="1444" spans="1:11">
      <c r="A1444">
        <v>1443</v>
      </c>
      <c r="B1444" t="s">
        <v>8551</v>
      </c>
      <c r="C1444" t="s">
        <v>3746</v>
      </c>
      <c r="D1444" t="s">
        <v>4744</v>
      </c>
      <c r="E1444" t="s">
        <v>8552</v>
      </c>
      <c r="F1444" t="s">
        <v>7245</v>
      </c>
      <c r="G1444" t="s">
        <v>3394</v>
      </c>
      <c r="H1444" s="6">
        <v>114136</v>
      </c>
      <c r="I1444" t="s">
        <v>8553</v>
      </c>
      <c r="J1444" t="s">
        <v>8554</v>
      </c>
      <c r="K1444" s="1">
        <v>44428</v>
      </c>
    </row>
    <row r="1445" spans="1:11">
      <c r="A1445">
        <v>1444</v>
      </c>
      <c r="B1445" t="s">
        <v>8555</v>
      </c>
      <c r="C1445" t="s">
        <v>744</v>
      </c>
      <c r="D1445" t="s">
        <v>5658</v>
      </c>
      <c r="E1445" t="s">
        <v>8556</v>
      </c>
      <c r="F1445" t="s">
        <v>8557</v>
      </c>
      <c r="G1445" t="s">
        <v>1222</v>
      </c>
      <c r="H1445" s="6">
        <v>221736</v>
      </c>
      <c r="I1445" t="s">
        <v>8558</v>
      </c>
      <c r="J1445" t="s">
        <v>8559</v>
      </c>
      <c r="K1445" s="1">
        <v>43894</v>
      </c>
    </row>
    <row r="1446" spans="1:11">
      <c r="A1446">
        <v>1445</v>
      </c>
      <c r="B1446" t="s">
        <v>8560</v>
      </c>
      <c r="C1446" t="s">
        <v>6493</v>
      </c>
      <c r="D1446" t="s">
        <v>2361</v>
      </c>
      <c r="E1446" t="s">
        <v>8561</v>
      </c>
      <c r="F1446" t="s">
        <v>8562</v>
      </c>
      <c r="G1446" t="s">
        <v>2158</v>
      </c>
      <c r="H1446" s="6">
        <v>141233</v>
      </c>
      <c r="I1446" t="s">
        <v>8563</v>
      </c>
      <c r="J1446" t="s">
        <v>8564</v>
      </c>
      <c r="K1446" s="1">
        <v>43941</v>
      </c>
    </row>
    <row r="1447" spans="1:11">
      <c r="A1447">
        <v>1446</v>
      </c>
      <c r="B1447" t="s">
        <v>8565</v>
      </c>
      <c r="C1447" t="s">
        <v>8566</v>
      </c>
      <c r="D1447" t="s">
        <v>3570</v>
      </c>
      <c r="E1447" t="s">
        <v>8567</v>
      </c>
      <c r="F1447" t="s">
        <v>8568</v>
      </c>
      <c r="G1447" t="s">
        <v>1663</v>
      </c>
      <c r="H1447" s="6">
        <v>175296</v>
      </c>
      <c r="I1447" t="s">
        <v>8569</v>
      </c>
      <c r="J1447" t="s">
        <v>8570</v>
      </c>
      <c r="K1447" s="1">
        <v>44298</v>
      </c>
    </row>
    <row r="1448" spans="1:11">
      <c r="A1448">
        <v>1447</v>
      </c>
      <c r="B1448" t="s">
        <v>8571</v>
      </c>
      <c r="C1448" t="s">
        <v>4537</v>
      </c>
      <c r="D1448" t="s">
        <v>3965</v>
      </c>
      <c r="E1448" t="s">
        <v>8572</v>
      </c>
      <c r="F1448" t="s">
        <v>8573</v>
      </c>
      <c r="G1448" t="s">
        <v>808</v>
      </c>
      <c r="H1448" s="6">
        <v>161796</v>
      </c>
      <c r="I1448" t="s">
        <v>8574</v>
      </c>
      <c r="J1448" t="s">
        <v>8575</v>
      </c>
      <c r="K1448" s="1">
        <v>44584</v>
      </c>
    </row>
    <row r="1449" spans="1:11">
      <c r="A1449">
        <v>1448</v>
      </c>
      <c r="B1449" t="s">
        <v>8576</v>
      </c>
      <c r="C1449" t="s">
        <v>5330</v>
      </c>
      <c r="D1449" t="s">
        <v>8577</v>
      </c>
      <c r="E1449" t="s">
        <v>8578</v>
      </c>
      <c r="F1449" t="s">
        <v>8579</v>
      </c>
      <c r="G1449" t="s">
        <v>1257</v>
      </c>
      <c r="H1449" s="6">
        <v>110568</v>
      </c>
      <c r="I1449">
        <f>1-476-625-4258</f>
        <v>-5358</v>
      </c>
      <c r="J1449" t="s">
        <v>8580</v>
      </c>
      <c r="K1449" s="1">
        <v>44223</v>
      </c>
    </row>
    <row r="1450" spans="1:11">
      <c r="A1450">
        <v>1449</v>
      </c>
      <c r="B1450" t="s">
        <v>8581</v>
      </c>
      <c r="C1450" t="s">
        <v>3050</v>
      </c>
      <c r="D1450" t="s">
        <v>5538</v>
      </c>
      <c r="E1450" t="s">
        <v>8582</v>
      </c>
      <c r="F1450" t="s">
        <v>8583</v>
      </c>
      <c r="G1450" t="s">
        <v>89</v>
      </c>
      <c r="H1450" s="6">
        <v>177477</v>
      </c>
      <c r="I1450" t="s">
        <v>8584</v>
      </c>
      <c r="J1450" t="s">
        <v>8585</v>
      </c>
      <c r="K1450" s="1">
        <v>43951</v>
      </c>
    </row>
    <row r="1451" spans="1:11">
      <c r="A1451">
        <v>1450</v>
      </c>
      <c r="B1451" t="s">
        <v>8586</v>
      </c>
      <c r="C1451" t="s">
        <v>3926</v>
      </c>
      <c r="D1451" t="s">
        <v>3018</v>
      </c>
      <c r="E1451" t="s">
        <v>8587</v>
      </c>
      <c r="F1451" t="s">
        <v>8588</v>
      </c>
      <c r="G1451" t="s">
        <v>3792</v>
      </c>
      <c r="H1451" s="6">
        <v>207676</v>
      </c>
      <c r="I1451" t="s">
        <v>8589</v>
      </c>
      <c r="J1451" t="s">
        <v>8590</v>
      </c>
      <c r="K1451" s="1">
        <v>44332</v>
      </c>
    </row>
    <row r="1452" spans="1:11">
      <c r="A1452">
        <v>1451</v>
      </c>
      <c r="B1452" t="s">
        <v>8591</v>
      </c>
      <c r="C1452" t="s">
        <v>995</v>
      </c>
      <c r="D1452" t="s">
        <v>8592</v>
      </c>
      <c r="E1452" t="s">
        <v>8593</v>
      </c>
      <c r="F1452" t="s">
        <v>8594</v>
      </c>
      <c r="G1452" t="s">
        <v>756</v>
      </c>
      <c r="H1452" s="6">
        <v>242275</v>
      </c>
      <c r="I1452" t="s">
        <v>8595</v>
      </c>
      <c r="J1452" t="s">
        <v>8596</v>
      </c>
      <c r="K1452" s="1">
        <v>43980</v>
      </c>
    </row>
    <row r="1453" spans="1:11">
      <c r="A1453">
        <v>1452</v>
      </c>
      <c r="B1453" t="s">
        <v>8597</v>
      </c>
      <c r="C1453" t="s">
        <v>8267</v>
      </c>
      <c r="D1453" t="s">
        <v>6030</v>
      </c>
      <c r="E1453" t="s">
        <v>8598</v>
      </c>
      <c r="F1453" t="s">
        <v>8599</v>
      </c>
      <c r="G1453" t="s">
        <v>126</v>
      </c>
      <c r="H1453" s="6">
        <v>119684</v>
      </c>
      <c r="I1453" t="s">
        <v>8600</v>
      </c>
      <c r="J1453" t="s">
        <v>8601</v>
      </c>
      <c r="K1453" s="1">
        <v>44003</v>
      </c>
    </row>
    <row r="1454" spans="1:11">
      <c r="A1454">
        <v>1453</v>
      </c>
      <c r="B1454" t="s">
        <v>8602</v>
      </c>
      <c r="C1454" t="s">
        <v>5103</v>
      </c>
      <c r="D1454" t="s">
        <v>40</v>
      </c>
      <c r="E1454" t="s">
        <v>8603</v>
      </c>
      <c r="F1454" t="s">
        <v>8604</v>
      </c>
      <c r="G1454" t="s">
        <v>954</v>
      </c>
      <c r="H1454" s="6">
        <v>285628</v>
      </c>
      <c r="I1454" t="s">
        <v>8605</v>
      </c>
      <c r="J1454" t="s">
        <v>8606</v>
      </c>
      <c r="K1454" s="1">
        <v>44200</v>
      </c>
    </row>
    <row r="1455" spans="1:11">
      <c r="A1455">
        <v>1454</v>
      </c>
      <c r="B1455" t="s">
        <v>8607</v>
      </c>
      <c r="C1455" t="s">
        <v>146</v>
      </c>
      <c r="D1455" t="s">
        <v>2669</v>
      </c>
      <c r="E1455" t="s">
        <v>8608</v>
      </c>
      <c r="F1455" t="s">
        <v>8609</v>
      </c>
      <c r="G1455" t="s">
        <v>1726</v>
      </c>
      <c r="H1455" s="6">
        <v>168384</v>
      </c>
      <c r="I1455" t="s">
        <v>8610</v>
      </c>
      <c r="J1455" t="s">
        <v>8611</v>
      </c>
      <c r="K1455" s="1">
        <v>44479</v>
      </c>
    </row>
    <row r="1456" spans="1:11">
      <c r="A1456">
        <v>1455</v>
      </c>
      <c r="B1456" t="s">
        <v>8612</v>
      </c>
      <c r="C1456" t="s">
        <v>8613</v>
      </c>
      <c r="D1456" t="s">
        <v>2035</v>
      </c>
      <c r="E1456" t="s">
        <v>8614</v>
      </c>
      <c r="F1456" t="s">
        <v>8615</v>
      </c>
      <c r="G1456" t="s">
        <v>1424</v>
      </c>
      <c r="H1456" s="6">
        <v>283795</v>
      </c>
      <c r="I1456" t="s">
        <v>8616</v>
      </c>
      <c r="J1456" t="s">
        <v>8617</v>
      </c>
      <c r="K1456" s="1">
        <v>44195</v>
      </c>
    </row>
    <row r="1457" spans="1:11">
      <c r="A1457">
        <v>1456</v>
      </c>
      <c r="B1457" t="s">
        <v>8618</v>
      </c>
      <c r="C1457" t="s">
        <v>1456</v>
      </c>
      <c r="D1457" t="s">
        <v>6092</v>
      </c>
      <c r="E1457" t="s">
        <v>8619</v>
      </c>
      <c r="F1457" t="s">
        <v>8620</v>
      </c>
      <c r="G1457" t="s">
        <v>1396</v>
      </c>
      <c r="H1457" s="6">
        <v>197864</v>
      </c>
      <c r="I1457" t="s">
        <v>8621</v>
      </c>
      <c r="J1457" t="s">
        <v>8622</v>
      </c>
      <c r="K1457" s="1">
        <v>44076</v>
      </c>
    </row>
    <row r="1458" spans="1:11">
      <c r="A1458">
        <v>1457</v>
      </c>
      <c r="B1458" t="s">
        <v>8623</v>
      </c>
      <c r="C1458" t="s">
        <v>8624</v>
      </c>
      <c r="D1458" t="s">
        <v>451</v>
      </c>
      <c r="E1458" t="s">
        <v>8625</v>
      </c>
      <c r="F1458" t="s">
        <v>8626</v>
      </c>
      <c r="G1458" t="s">
        <v>509</v>
      </c>
      <c r="H1458" s="6">
        <v>80789</v>
      </c>
      <c r="I1458" t="s">
        <v>8627</v>
      </c>
      <c r="J1458" t="s">
        <v>8628</v>
      </c>
      <c r="K1458" s="1">
        <v>43840</v>
      </c>
    </row>
    <row r="1459" spans="1:11">
      <c r="A1459">
        <v>1458</v>
      </c>
      <c r="B1459" t="s">
        <v>8629</v>
      </c>
      <c r="C1459" t="s">
        <v>434</v>
      </c>
      <c r="D1459" t="s">
        <v>8630</v>
      </c>
      <c r="E1459" t="s">
        <v>8631</v>
      </c>
      <c r="F1459" t="s">
        <v>8632</v>
      </c>
      <c r="G1459" t="s">
        <v>763</v>
      </c>
      <c r="H1459" s="6">
        <v>113873</v>
      </c>
      <c r="I1459" t="s">
        <v>8633</v>
      </c>
      <c r="J1459" t="s">
        <v>8634</v>
      </c>
      <c r="K1459" s="1">
        <v>44430</v>
      </c>
    </row>
    <row r="1460" spans="1:11">
      <c r="A1460">
        <v>1459</v>
      </c>
      <c r="B1460" t="s">
        <v>8635</v>
      </c>
      <c r="C1460" t="s">
        <v>4692</v>
      </c>
      <c r="D1460" t="s">
        <v>8636</v>
      </c>
      <c r="E1460" t="s">
        <v>8637</v>
      </c>
      <c r="F1460" t="s">
        <v>8638</v>
      </c>
      <c r="G1460" t="s">
        <v>213</v>
      </c>
      <c r="H1460" s="6">
        <v>274587</v>
      </c>
      <c r="I1460" t="s">
        <v>8639</v>
      </c>
      <c r="J1460" t="s">
        <v>8640</v>
      </c>
      <c r="K1460" s="1">
        <v>44701</v>
      </c>
    </row>
    <row r="1461" spans="1:11">
      <c r="A1461">
        <v>1460</v>
      </c>
      <c r="B1461" t="s">
        <v>8641</v>
      </c>
      <c r="C1461" t="s">
        <v>65</v>
      </c>
      <c r="D1461" t="s">
        <v>5687</v>
      </c>
      <c r="E1461" t="s">
        <v>8642</v>
      </c>
      <c r="F1461" t="s">
        <v>8643</v>
      </c>
      <c r="G1461" t="s">
        <v>2638</v>
      </c>
      <c r="H1461" s="6">
        <v>177481</v>
      </c>
      <c r="I1461" t="s">
        <v>8644</v>
      </c>
      <c r="J1461" t="s">
        <v>8645</v>
      </c>
      <c r="K1461" s="1">
        <v>44290</v>
      </c>
    </row>
    <row r="1462" spans="1:11">
      <c r="A1462">
        <v>1461</v>
      </c>
      <c r="B1462" t="s">
        <v>8646</v>
      </c>
      <c r="C1462" t="s">
        <v>8647</v>
      </c>
      <c r="D1462" t="s">
        <v>1498</v>
      </c>
      <c r="E1462" t="s">
        <v>8648</v>
      </c>
      <c r="F1462" t="s">
        <v>8649</v>
      </c>
      <c r="G1462" t="s">
        <v>1404</v>
      </c>
      <c r="H1462" s="6">
        <v>266027</v>
      </c>
      <c r="I1462" t="s">
        <v>8650</v>
      </c>
      <c r="J1462" t="s">
        <v>8651</v>
      </c>
      <c r="K1462" s="1">
        <v>44240</v>
      </c>
    </row>
    <row r="1463" spans="1:11">
      <c r="A1463">
        <v>1462</v>
      </c>
      <c r="B1463" t="s">
        <v>8652</v>
      </c>
      <c r="C1463" t="s">
        <v>662</v>
      </c>
      <c r="D1463" t="s">
        <v>4389</v>
      </c>
      <c r="E1463" t="s">
        <v>7990</v>
      </c>
      <c r="F1463" t="s">
        <v>8653</v>
      </c>
      <c r="G1463" t="s">
        <v>1501</v>
      </c>
      <c r="H1463" s="6">
        <v>171705</v>
      </c>
      <c r="I1463" t="s">
        <v>8654</v>
      </c>
      <c r="J1463" t="s">
        <v>8655</v>
      </c>
      <c r="K1463" s="1">
        <v>44337</v>
      </c>
    </row>
    <row r="1464" spans="1:11">
      <c r="A1464">
        <v>1463</v>
      </c>
      <c r="B1464" t="s">
        <v>8656</v>
      </c>
      <c r="C1464" t="s">
        <v>1907</v>
      </c>
      <c r="D1464" t="s">
        <v>8657</v>
      </c>
      <c r="E1464" t="s">
        <v>8658</v>
      </c>
      <c r="F1464" t="s">
        <v>8659</v>
      </c>
      <c r="G1464" t="s">
        <v>1189</v>
      </c>
      <c r="H1464" s="6">
        <v>81208</v>
      </c>
      <c r="I1464" t="s">
        <v>8660</v>
      </c>
      <c r="J1464" t="s">
        <v>8661</v>
      </c>
      <c r="K1464" s="1">
        <v>44354</v>
      </c>
    </row>
    <row r="1465" spans="1:11">
      <c r="A1465">
        <v>1464</v>
      </c>
      <c r="B1465" t="s">
        <v>8662</v>
      </c>
      <c r="C1465" t="s">
        <v>8663</v>
      </c>
      <c r="D1465" t="s">
        <v>7243</v>
      </c>
      <c r="E1465" t="s">
        <v>8664</v>
      </c>
      <c r="F1465" t="s">
        <v>8665</v>
      </c>
      <c r="G1465" t="s">
        <v>823</v>
      </c>
      <c r="H1465" s="6">
        <v>133789</v>
      </c>
      <c r="I1465">
        <v>2064191317</v>
      </c>
      <c r="J1465" t="s">
        <v>8666</v>
      </c>
      <c r="K1465" s="1">
        <v>43937</v>
      </c>
    </row>
    <row r="1466" spans="1:11">
      <c r="A1466">
        <v>1465</v>
      </c>
      <c r="B1466" t="s">
        <v>8667</v>
      </c>
      <c r="C1466" t="s">
        <v>6579</v>
      </c>
      <c r="D1466" t="s">
        <v>415</v>
      </c>
      <c r="E1466" t="s">
        <v>8668</v>
      </c>
      <c r="F1466" t="s">
        <v>8669</v>
      </c>
      <c r="G1466" t="s">
        <v>800</v>
      </c>
      <c r="H1466" s="6">
        <v>119811</v>
      </c>
      <c r="I1466">
        <v>7206651395</v>
      </c>
      <c r="J1466" t="s">
        <v>8670</v>
      </c>
      <c r="K1466" s="1">
        <v>44669</v>
      </c>
    </row>
    <row r="1467" spans="1:11">
      <c r="A1467">
        <v>1466</v>
      </c>
      <c r="B1467" t="s">
        <v>8671</v>
      </c>
      <c r="C1467" t="s">
        <v>122</v>
      </c>
      <c r="D1467" t="s">
        <v>334</v>
      </c>
      <c r="E1467" t="s">
        <v>8672</v>
      </c>
      <c r="F1467" t="s">
        <v>8673</v>
      </c>
      <c r="G1467" t="s">
        <v>1102</v>
      </c>
      <c r="H1467" s="6">
        <v>213681</v>
      </c>
      <c r="I1467" t="s">
        <v>8674</v>
      </c>
      <c r="J1467" t="s">
        <v>8675</v>
      </c>
      <c r="K1467" s="1">
        <v>44249</v>
      </c>
    </row>
    <row r="1468" spans="1:11">
      <c r="A1468">
        <v>1467</v>
      </c>
      <c r="B1468" t="s">
        <v>8676</v>
      </c>
      <c r="C1468" t="s">
        <v>3192</v>
      </c>
      <c r="D1468" t="s">
        <v>4077</v>
      </c>
      <c r="E1468" t="s">
        <v>8677</v>
      </c>
      <c r="F1468" t="s">
        <v>8678</v>
      </c>
      <c r="G1468" t="s">
        <v>2272</v>
      </c>
      <c r="H1468" s="6">
        <v>92691</v>
      </c>
      <c r="I1468" t="s">
        <v>8679</v>
      </c>
      <c r="J1468" t="s">
        <v>8680</v>
      </c>
      <c r="K1468" s="1">
        <v>44093</v>
      </c>
    </row>
    <row r="1469" spans="1:11">
      <c r="A1469">
        <v>1468</v>
      </c>
      <c r="B1469" t="s">
        <v>8681</v>
      </c>
      <c r="C1469" t="s">
        <v>638</v>
      </c>
      <c r="D1469" t="s">
        <v>4418</v>
      </c>
      <c r="E1469" t="s">
        <v>8682</v>
      </c>
      <c r="F1469" t="s">
        <v>8683</v>
      </c>
      <c r="G1469" t="s">
        <v>1652</v>
      </c>
      <c r="H1469" s="6">
        <v>45504</v>
      </c>
      <c r="I1469" t="s">
        <v>8684</v>
      </c>
      <c r="J1469" t="s">
        <v>8685</v>
      </c>
      <c r="K1469" s="1">
        <v>44626</v>
      </c>
    </row>
    <row r="1470" spans="1:11">
      <c r="A1470">
        <v>1469</v>
      </c>
      <c r="B1470" t="s">
        <v>8686</v>
      </c>
      <c r="C1470" t="s">
        <v>3488</v>
      </c>
      <c r="D1470" t="s">
        <v>8687</v>
      </c>
      <c r="E1470" t="s">
        <v>8688</v>
      </c>
      <c r="F1470" t="s">
        <v>8689</v>
      </c>
      <c r="G1470" t="s">
        <v>43</v>
      </c>
      <c r="H1470" s="6">
        <v>230206</v>
      </c>
      <c r="I1470">
        <f>1-718-822-1426</f>
        <v>-2965</v>
      </c>
      <c r="J1470" t="s">
        <v>8690</v>
      </c>
      <c r="K1470" s="1">
        <v>44530</v>
      </c>
    </row>
    <row r="1471" spans="1:11">
      <c r="A1471">
        <v>1470</v>
      </c>
      <c r="B1471" t="s">
        <v>8691</v>
      </c>
      <c r="C1471" t="s">
        <v>241</v>
      </c>
      <c r="D1471" t="s">
        <v>8692</v>
      </c>
      <c r="E1471" t="s">
        <v>8693</v>
      </c>
      <c r="F1471" t="s">
        <v>8694</v>
      </c>
      <c r="G1471" t="s">
        <v>2123</v>
      </c>
      <c r="H1471" s="6">
        <v>206768</v>
      </c>
      <c r="I1471">
        <v>1457391664</v>
      </c>
      <c r="J1471" t="s">
        <v>8695</v>
      </c>
      <c r="K1471" s="1">
        <v>44687</v>
      </c>
    </row>
    <row r="1472" spans="1:11">
      <c r="A1472">
        <v>1471</v>
      </c>
      <c r="B1472" t="s">
        <v>8696</v>
      </c>
      <c r="C1472" t="s">
        <v>3746</v>
      </c>
      <c r="D1472" t="s">
        <v>738</v>
      </c>
      <c r="E1472" t="s">
        <v>8697</v>
      </c>
      <c r="F1472" t="s">
        <v>8698</v>
      </c>
      <c r="G1472" t="s">
        <v>2070</v>
      </c>
      <c r="H1472" s="6">
        <v>117908</v>
      </c>
      <c r="I1472" t="s">
        <v>8699</v>
      </c>
      <c r="J1472" t="s">
        <v>8700</v>
      </c>
      <c r="K1472" s="1">
        <v>44661</v>
      </c>
    </row>
    <row r="1473" spans="1:11">
      <c r="A1473">
        <v>1472</v>
      </c>
      <c r="B1473" t="s">
        <v>8701</v>
      </c>
      <c r="C1473" t="s">
        <v>549</v>
      </c>
      <c r="D1473" t="s">
        <v>8702</v>
      </c>
      <c r="E1473" t="s">
        <v>8703</v>
      </c>
      <c r="F1473" t="s">
        <v>8704</v>
      </c>
      <c r="G1473" t="s">
        <v>3009</v>
      </c>
      <c r="H1473" s="6">
        <v>251691</v>
      </c>
      <c r="I1473" t="s">
        <v>8705</v>
      </c>
      <c r="J1473" t="s">
        <v>8706</v>
      </c>
      <c r="K1473" s="1">
        <v>44401</v>
      </c>
    </row>
    <row r="1474" spans="1:11">
      <c r="A1474">
        <v>1473</v>
      </c>
      <c r="B1474" t="s">
        <v>8707</v>
      </c>
      <c r="C1474" t="s">
        <v>2446</v>
      </c>
      <c r="D1474" t="s">
        <v>4423</v>
      </c>
      <c r="E1474" t="s">
        <v>8708</v>
      </c>
      <c r="F1474" t="s">
        <v>8709</v>
      </c>
      <c r="G1474" t="s">
        <v>5570</v>
      </c>
      <c r="H1474" s="6">
        <v>207245</v>
      </c>
      <c r="I1474" t="s">
        <v>8710</v>
      </c>
      <c r="J1474" t="s">
        <v>8711</v>
      </c>
      <c r="K1474" s="1">
        <v>43966</v>
      </c>
    </row>
    <row r="1475" spans="1:11">
      <c r="A1475">
        <v>1474</v>
      </c>
      <c r="B1475" t="s">
        <v>8712</v>
      </c>
      <c r="C1475" t="s">
        <v>2737</v>
      </c>
      <c r="D1475" t="s">
        <v>1590</v>
      </c>
      <c r="E1475" t="s">
        <v>8713</v>
      </c>
      <c r="F1475" t="s">
        <v>8714</v>
      </c>
      <c r="G1475" t="s">
        <v>314</v>
      </c>
      <c r="H1475" s="6">
        <v>90256</v>
      </c>
      <c r="I1475" t="s">
        <v>8715</v>
      </c>
      <c r="J1475" t="s">
        <v>8716</v>
      </c>
      <c r="K1475" s="1">
        <v>44425</v>
      </c>
    </row>
    <row r="1476" spans="1:11">
      <c r="A1476">
        <v>1475</v>
      </c>
      <c r="B1476" t="s">
        <v>8717</v>
      </c>
      <c r="C1476" t="s">
        <v>857</v>
      </c>
      <c r="D1476" t="s">
        <v>8718</v>
      </c>
      <c r="E1476" t="s">
        <v>8719</v>
      </c>
      <c r="F1476" t="s">
        <v>2508</v>
      </c>
      <c r="G1476" t="s">
        <v>2898</v>
      </c>
      <c r="H1476" s="6">
        <v>206367</v>
      </c>
      <c r="I1476" t="s">
        <v>8720</v>
      </c>
      <c r="J1476" t="s">
        <v>8721</v>
      </c>
      <c r="K1476" s="1">
        <v>44097</v>
      </c>
    </row>
    <row r="1477" spans="1:11">
      <c r="A1477">
        <v>1476</v>
      </c>
      <c r="B1477" t="s">
        <v>8722</v>
      </c>
      <c r="C1477" t="s">
        <v>663</v>
      </c>
      <c r="D1477" t="s">
        <v>7038</v>
      </c>
      <c r="E1477" t="s">
        <v>8723</v>
      </c>
      <c r="F1477" t="s">
        <v>8724</v>
      </c>
      <c r="G1477" t="s">
        <v>158</v>
      </c>
      <c r="H1477" s="6">
        <v>71371</v>
      </c>
      <c r="I1477" t="s">
        <v>8725</v>
      </c>
      <c r="J1477" t="s">
        <v>8726</v>
      </c>
      <c r="K1477" s="1">
        <v>44674</v>
      </c>
    </row>
    <row r="1478" spans="1:11">
      <c r="A1478">
        <v>1477</v>
      </c>
      <c r="B1478" t="s">
        <v>8727</v>
      </c>
      <c r="C1478" t="s">
        <v>7344</v>
      </c>
      <c r="D1478" t="s">
        <v>8728</v>
      </c>
      <c r="E1478" t="s">
        <v>8729</v>
      </c>
      <c r="F1478" t="s">
        <v>8730</v>
      </c>
      <c r="G1478" t="s">
        <v>1619</v>
      </c>
      <c r="H1478" s="6">
        <v>138650</v>
      </c>
      <c r="I1478" t="s">
        <v>8731</v>
      </c>
      <c r="J1478" t="s">
        <v>8732</v>
      </c>
      <c r="K1478" s="1">
        <v>44610</v>
      </c>
    </row>
    <row r="1479" spans="1:11">
      <c r="A1479">
        <v>1478</v>
      </c>
      <c r="B1479" t="s">
        <v>8733</v>
      </c>
      <c r="C1479" t="s">
        <v>8734</v>
      </c>
      <c r="D1479" t="s">
        <v>2423</v>
      </c>
      <c r="E1479" t="s">
        <v>8735</v>
      </c>
      <c r="F1479" t="s">
        <v>8736</v>
      </c>
      <c r="G1479" t="s">
        <v>2710</v>
      </c>
      <c r="H1479" s="6">
        <v>43260</v>
      </c>
      <c r="I1479">
        <f>1-292-843-6056</f>
        <v>-7190</v>
      </c>
      <c r="J1479" t="s">
        <v>8737</v>
      </c>
      <c r="K1479" s="1">
        <v>43944</v>
      </c>
    </row>
    <row r="1480" spans="1:11">
      <c r="A1480">
        <v>1479</v>
      </c>
      <c r="B1480" t="s">
        <v>8738</v>
      </c>
      <c r="C1480" t="s">
        <v>2047</v>
      </c>
      <c r="D1480" t="s">
        <v>8739</v>
      </c>
      <c r="E1480" t="s">
        <v>5331</v>
      </c>
      <c r="F1480" t="s">
        <v>8740</v>
      </c>
      <c r="G1480" t="s">
        <v>883</v>
      </c>
      <c r="H1480" s="6">
        <v>87071</v>
      </c>
      <c r="I1480">
        <f>1-813-843-9655</f>
        <v>-11310</v>
      </c>
      <c r="J1480" t="s">
        <v>8741</v>
      </c>
      <c r="K1480" s="1">
        <v>44572</v>
      </c>
    </row>
    <row r="1481" spans="1:11">
      <c r="A1481">
        <v>1480</v>
      </c>
      <c r="B1481" t="s">
        <v>8742</v>
      </c>
      <c r="C1481" t="s">
        <v>5461</v>
      </c>
      <c r="D1481" t="s">
        <v>8743</v>
      </c>
      <c r="E1481" t="s">
        <v>8744</v>
      </c>
      <c r="F1481" t="s">
        <v>8745</v>
      </c>
      <c r="G1481" t="s">
        <v>1337</v>
      </c>
      <c r="H1481" s="6">
        <v>106985</v>
      </c>
      <c r="I1481" t="s">
        <v>8746</v>
      </c>
      <c r="J1481" t="s">
        <v>8747</v>
      </c>
      <c r="K1481" s="1">
        <v>44692</v>
      </c>
    </row>
    <row r="1482" spans="1:11">
      <c r="A1482">
        <v>1481</v>
      </c>
      <c r="B1482" t="s">
        <v>8748</v>
      </c>
      <c r="C1482" t="s">
        <v>2301</v>
      </c>
      <c r="D1482" t="s">
        <v>8749</v>
      </c>
      <c r="E1482" t="s">
        <v>8750</v>
      </c>
      <c r="F1482" t="s">
        <v>8751</v>
      </c>
      <c r="G1482" t="s">
        <v>86</v>
      </c>
      <c r="H1482" s="6">
        <v>227387</v>
      </c>
      <c r="I1482" t="s">
        <v>8752</v>
      </c>
      <c r="J1482" t="s">
        <v>8753</v>
      </c>
      <c r="K1482" s="1">
        <v>44529</v>
      </c>
    </row>
    <row r="1483" spans="1:11">
      <c r="A1483">
        <v>1482</v>
      </c>
      <c r="B1483" t="s">
        <v>8754</v>
      </c>
      <c r="C1483" t="s">
        <v>2750</v>
      </c>
      <c r="D1483" t="s">
        <v>82</v>
      </c>
      <c r="E1483" t="s">
        <v>8755</v>
      </c>
      <c r="F1483" t="s">
        <v>8756</v>
      </c>
      <c r="G1483" t="s">
        <v>3382</v>
      </c>
      <c r="H1483" s="6">
        <v>137074</v>
      </c>
      <c r="I1483" t="s">
        <v>8757</v>
      </c>
      <c r="J1483" t="s">
        <v>8758</v>
      </c>
      <c r="K1483" s="1">
        <v>44586</v>
      </c>
    </row>
    <row r="1484" spans="1:11">
      <c r="A1484">
        <v>1483</v>
      </c>
      <c r="B1484" t="s">
        <v>8759</v>
      </c>
      <c r="C1484" t="s">
        <v>670</v>
      </c>
      <c r="D1484" t="s">
        <v>7027</v>
      </c>
      <c r="E1484" t="s">
        <v>8760</v>
      </c>
      <c r="F1484" t="s">
        <v>8761</v>
      </c>
      <c r="G1484" t="s">
        <v>351</v>
      </c>
      <c r="H1484" s="6">
        <v>125971</v>
      </c>
      <c r="I1484" t="s">
        <v>8762</v>
      </c>
      <c r="J1484" t="s">
        <v>8763</v>
      </c>
      <c r="K1484" s="1">
        <v>43890</v>
      </c>
    </row>
    <row r="1485" spans="1:11">
      <c r="A1485">
        <v>1484</v>
      </c>
      <c r="B1485" t="s">
        <v>8764</v>
      </c>
      <c r="C1485" t="s">
        <v>1641</v>
      </c>
      <c r="D1485" t="s">
        <v>2141</v>
      </c>
      <c r="E1485" t="s">
        <v>8765</v>
      </c>
      <c r="F1485" t="s">
        <v>8766</v>
      </c>
      <c r="G1485" t="s">
        <v>1508</v>
      </c>
      <c r="H1485" s="6">
        <v>100183</v>
      </c>
      <c r="I1485" t="s">
        <v>8767</v>
      </c>
      <c r="J1485" t="s">
        <v>8768</v>
      </c>
      <c r="K1485" s="1">
        <v>44363</v>
      </c>
    </row>
    <row r="1486" spans="1:11">
      <c r="A1486">
        <v>1485</v>
      </c>
      <c r="B1486" t="s">
        <v>8769</v>
      </c>
      <c r="C1486" t="s">
        <v>5011</v>
      </c>
      <c r="D1486" t="s">
        <v>2141</v>
      </c>
      <c r="E1486" t="s">
        <v>8770</v>
      </c>
      <c r="F1486" t="s">
        <v>8771</v>
      </c>
      <c r="G1486" t="s">
        <v>2317</v>
      </c>
      <c r="H1486" s="6">
        <v>120445</v>
      </c>
      <c r="I1486" t="s">
        <v>8772</v>
      </c>
      <c r="J1486" t="s">
        <v>8773</v>
      </c>
      <c r="K1486" s="1">
        <v>44435</v>
      </c>
    </row>
    <row r="1487" spans="1:11">
      <c r="A1487">
        <v>1486</v>
      </c>
      <c r="B1487" t="s">
        <v>8774</v>
      </c>
      <c r="C1487" t="s">
        <v>3248</v>
      </c>
      <c r="D1487" t="s">
        <v>226</v>
      </c>
      <c r="E1487" t="s">
        <v>8775</v>
      </c>
      <c r="F1487" t="s">
        <v>8776</v>
      </c>
      <c r="G1487" t="s">
        <v>2927</v>
      </c>
      <c r="H1487" s="6">
        <v>263801</v>
      </c>
      <c r="I1487" t="s">
        <v>8777</v>
      </c>
      <c r="J1487" t="s">
        <v>8778</v>
      </c>
      <c r="K1487" s="1">
        <v>44086</v>
      </c>
    </row>
    <row r="1488" spans="1:11">
      <c r="A1488">
        <v>1487</v>
      </c>
      <c r="B1488" t="s">
        <v>8779</v>
      </c>
      <c r="C1488" t="s">
        <v>6803</v>
      </c>
      <c r="D1488" t="s">
        <v>3237</v>
      </c>
      <c r="E1488" t="s">
        <v>8780</v>
      </c>
      <c r="F1488" t="s">
        <v>8781</v>
      </c>
      <c r="G1488" t="s">
        <v>418</v>
      </c>
      <c r="H1488" s="6">
        <v>122030</v>
      </c>
      <c r="I1488">
        <f>1-744-114-2159</f>
        <v>-3016</v>
      </c>
      <c r="J1488" t="s">
        <v>8782</v>
      </c>
      <c r="K1488" s="1">
        <v>44516</v>
      </c>
    </row>
    <row r="1489" spans="1:11">
      <c r="A1489">
        <v>1488</v>
      </c>
      <c r="B1489" t="s">
        <v>8783</v>
      </c>
      <c r="C1489" t="s">
        <v>1572</v>
      </c>
      <c r="D1489" t="s">
        <v>8784</v>
      </c>
      <c r="E1489" t="s">
        <v>8785</v>
      </c>
      <c r="F1489" t="s">
        <v>8786</v>
      </c>
      <c r="G1489" t="s">
        <v>1605</v>
      </c>
      <c r="H1489" s="6">
        <v>154313</v>
      </c>
      <c r="I1489">
        <f>1-771-192-6984</f>
        <v>-7946</v>
      </c>
      <c r="J1489" t="s">
        <v>8787</v>
      </c>
      <c r="K1489" s="1">
        <v>44382</v>
      </c>
    </row>
    <row r="1490" spans="1:11">
      <c r="A1490">
        <v>1489</v>
      </c>
      <c r="B1490" t="s">
        <v>8788</v>
      </c>
      <c r="C1490" t="s">
        <v>8789</v>
      </c>
      <c r="D1490" t="s">
        <v>8790</v>
      </c>
      <c r="E1490" t="s">
        <v>8791</v>
      </c>
      <c r="F1490" t="s">
        <v>8792</v>
      </c>
      <c r="G1490" t="s">
        <v>221</v>
      </c>
      <c r="H1490" s="6">
        <v>85548</v>
      </c>
      <c r="I1490" t="s">
        <v>8793</v>
      </c>
      <c r="J1490" t="s">
        <v>8794</v>
      </c>
      <c r="K1490" s="1">
        <v>44326</v>
      </c>
    </row>
    <row r="1491" spans="1:11">
      <c r="A1491">
        <v>1490</v>
      </c>
      <c r="B1491" t="s">
        <v>8795</v>
      </c>
      <c r="C1491" t="s">
        <v>3746</v>
      </c>
      <c r="D1491" t="s">
        <v>5287</v>
      </c>
      <c r="E1491" t="s">
        <v>8796</v>
      </c>
      <c r="F1491" t="s">
        <v>8797</v>
      </c>
      <c r="G1491" t="s">
        <v>1522</v>
      </c>
      <c r="H1491" s="6">
        <v>136125</v>
      </c>
      <c r="I1491">
        <v>7406557525</v>
      </c>
      <c r="J1491" t="s">
        <v>8798</v>
      </c>
      <c r="K1491" s="1">
        <v>44533</v>
      </c>
    </row>
    <row r="1492" spans="1:11">
      <c r="A1492">
        <v>1491</v>
      </c>
      <c r="B1492" t="s">
        <v>8799</v>
      </c>
      <c r="C1492" t="s">
        <v>1589</v>
      </c>
      <c r="D1492" t="s">
        <v>271</v>
      </c>
      <c r="E1492" t="s">
        <v>8800</v>
      </c>
      <c r="F1492" t="s">
        <v>8801</v>
      </c>
      <c r="G1492" t="s">
        <v>890</v>
      </c>
      <c r="H1492" s="6">
        <v>220339</v>
      </c>
      <c r="I1492" t="s">
        <v>8802</v>
      </c>
      <c r="J1492" t="s">
        <v>8803</v>
      </c>
      <c r="K1492" s="1">
        <v>44608</v>
      </c>
    </row>
    <row r="1493" spans="1:11">
      <c r="A1493">
        <v>1492</v>
      </c>
      <c r="B1493" t="s">
        <v>8804</v>
      </c>
      <c r="C1493" t="s">
        <v>1305</v>
      </c>
      <c r="D1493" t="s">
        <v>2700</v>
      </c>
      <c r="E1493" t="s">
        <v>8805</v>
      </c>
      <c r="F1493" t="s">
        <v>8806</v>
      </c>
      <c r="G1493" t="s">
        <v>1102</v>
      </c>
      <c r="H1493" s="6">
        <v>48422</v>
      </c>
      <c r="I1493">
        <v>6421203313</v>
      </c>
      <c r="J1493" t="s">
        <v>8807</v>
      </c>
      <c r="K1493" s="1">
        <v>44258</v>
      </c>
    </row>
    <row r="1494" spans="1:11">
      <c r="A1494">
        <v>1493</v>
      </c>
      <c r="B1494" t="s">
        <v>8808</v>
      </c>
      <c r="C1494" t="s">
        <v>684</v>
      </c>
      <c r="D1494" t="s">
        <v>1149</v>
      </c>
      <c r="E1494" t="s">
        <v>8809</v>
      </c>
      <c r="F1494" t="s">
        <v>8810</v>
      </c>
      <c r="G1494" t="s">
        <v>868</v>
      </c>
      <c r="H1494" s="6">
        <v>132103</v>
      </c>
      <c r="I1494" t="s">
        <v>8811</v>
      </c>
      <c r="J1494" t="s">
        <v>8812</v>
      </c>
      <c r="K1494" s="1">
        <v>44229</v>
      </c>
    </row>
    <row r="1495" spans="1:11">
      <c r="A1495">
        <v>1494</v>
      </c>
      <c r="B1495" t="s">
        <v>8813</v>
      </c>
      <c r="C1495" t="s">
        <v>7726</v>
      </c>
      <c r="D1495" t="s">
        <v>8814</v>
      </c>
      <c r="E1495" t="s">
        <v>8815</v>
      </c>
      <c r="F1495" t="s">
        <v>8816</v>
      </c>
      <c r="G1495" t="s">
        <v>3382</v>
      </c>
      <c r="H1495" s="6">
        <v>129740</v>
      </c>
      <c r="I1495">
        <v>2988550419</v>
      </c>
      <c r="J1495" t="s">
        <v>8817</v>
      </c>
      <c r="K1495" s="1">
        <v>44390</v>
      </c>
    </row>
    <row r="1496" spans="1:11">
      <c r="A1496">
        <v>1495</v>
      </c>
      <c r="B1496" t="s">
        <v>8818</v>
      </c>
      <c r="C1496" t="s">
        <v>8819</v>
      </c>
      <c r="D1496" t="s">
        <v>8820</v>
      </c>
      <c r="E1496" t="s">
        <v>8821</v>
      </c>
      <c r="F1496" t="s">
        <v>8822</v>
      </c>
      <c r="G1496" t="s">
        <v>3594</v>
      </c>
      <c r="H1496" s="6">
        <v>186023</v>
      </c>
      <c r="I1496">
        <f>1-500-645-4371</f>
        <v>-5515</v>
      </c>
      <c r="J1496" t="s">
        <v>8823</v>
      </c>
      <c r="K1496" s="1">
        <v>44325</v>
      </c>
    </row>
    <row r="1497" spans="1:11">
      <c r="A1497">
        <v>1496</v>
      </c>
      <c r="B1497" t="s">
        <v>8824</v>
      </c>
      <c r="C1497" t="s">
        <v>1142</v>
      </c>
      <c r="D1497" t="s">
        <v>1143</v>
      </c>
      <c r="E1497" t="s">
        <v>8825</v>
      </c>
      <c r="F1497" t="s">
        <v>8826</v>
      </c>
      <c r="G1497" t="s">
        <v>612</v>
      </c>
      <c r="H1497" s="6">
        <v>272363</v>
      </c>
      <c r="I1497" t="s">
        <v>8827</v>
      </c>
      <c r="J1497" t="s">
        <v>8828</v>
      </c>
      <c r="K1497" s="1">
        <v>44199</v>
      </c>
    </row>
    <row r="1498" spans="1:11">
      <c r="A1498">
        <v>1497</v>
      </c>
      <c r="B1498" t="s">
        <v>8829</v>
      </c>
      <c r="C1498" t="s">
        <v>3255</v>
      </c>
      <c r="D1498" t="s">
        <v>2788</v>
      </c>
      <c r="E1498" t="s">
        <v>8830</v>
      </c>
      <c r="F1498" t="s">
        <v>8831</v>
      </c>
      <c r="G1498" t="s">
        <v>4805</v>
      </c>
      <c r="H1498" s="6">
        <v>279315</v>
      </c>
      <c r="I1498" t="s">
        <v>8832</v>
      </c>
      <c r="J1498" t="s">
        <v>8833</v>
      </c>
      <c r="K1498" s="1">
        <v>43920</v>
      </c>
    </row>
    <row r="1499" spans="1:11">
      <c r="A1499">
        <v>1498</v>
      </c>
      <c r="B1499" t="s">
        <v>8834</v>
      </c>
      <c r="C1499" t="s">
        <v>804</v>
      </c>
      <c r="D1499" t="s">
        <v>4457</v>
      </c>
      <c r="E1499" t="s">
        <v>8835</v>
      </c>
      <c r="F1499" t="s">
        <v>7875</v>
      </c>
      <c r="G1499" t="s">
        <v>314</v>
      </c>
      <c r="H1499" s="6">
        <v>180355</v>
      </c>
      <c r="I1499" t="s">
        <v>8836</v>
      </c>
      <c r="J1499" t="s">
        <v>8837</v>
      </c>
      <c r="K1499" s="1">
        <v>43868</v>
      </c>
    </row>
    <row r="1500" spans="1:11">
      <c r="A1500">
        <v>1499</v>
      </c>
      <c r="B1500" t="s">
        <v>8838</v>
      </c>
      <c r="C1500" t="s">
        <v>5160</v>
      </c>
      <c r="D1500" t="s">
        <v>8839</v>
      </c>
      <c r="E1500" t="s">
        <v>8840</v>
      </c>
      <c r="F1500" t="s">
        <v>8841</v>
      </c>
      <c r="G1500" t="s">
        <v>3435</v>
      </c>
      <c r="H1500" s="6">
        <v>164109</v>
      </c>
      <c r="I1500" t="s">
        <v>8842</v>
      </c>
      <c r="J1500" t="s">
        <v>8843</v>
      </c>
      <c r="K1500" s="1">
        <v>43901</v>
      </c>
    </row>
    <row r="1501" spans="1:11">
      <c r="A1501">
        <v>1500</v>
      </c>
      <c r="B1501" t="s">
        <v>8844</v>
      </c>
      <c r="C1501" t="s">
        <v>4178</v>
      </c>
      <c r="D1501" t="s">
        <v>7726</v>
      </c>
      <c r="E1501" t="s">
        <v>8845</v>
      </c>
      <c r="F1501" t="s">
        <v>8846</v>
      </c>
      <c r="G1501" t="s">
        <v>770</v>
      </c>
      <c r="H1501" s="6">
        <v>196000</v>
      </c>
      <c r="I1501" t="s">
        <v>8847</v>
      </c>
      <c r="J1501" t="s">
        <v>8848</v>
      </c>
      <c r="K1501" s="1">
        <v>44221</v>
      </c>
    </row>
    <row r="1502" spans="1:11">
      <c r="A1502">
        <v>1501</v>
      </c>
      <c r="B1502" t="s">
        <v>8849</v>
      </c>
      <c r="C1502" t="s">
        <v>6860</v>
      </c>
      <c r="D1502" t="s">
        <v>8850</v>
      </c>
      <c r="E1502" t="s">
        <v>8851</v>
      </c>
      <c r="F1502" t="s">
        <v>8852</v>
      </c>
      <c r="G1502" t="s">
        <v>604</v>
      </c>
      <c r="H1502" s="6">
        <v>199291</v>
      </c>
      <c r="I1502" t="s">
        <v>8853</v>
      </c>
      <c r="J1502" t="s">
        <v>8854</v>
      </c>
      <c r="K1502" s="1">
        <v>44060</v>
      </c>
    </row>
    <row r="1503" spans="1:11">
      <c r="A1503">
        <v>1502</v>
      </c>
      <c r="B1503" t="s">
        <v>8855</v>
      </c>
      <c r="C1503" t="s">
        <v>2813</v>
      </c>
      <c r="D1503" t="s">
        <v>1766</v>
      </c>
      <c r="E1503" t="s">
        <v>8856</v>
      </c>
      <c r="F1503" t="s">
        <v>8857</v>
      </c>
      <c r="G1503" t="s">
        <v>954</v>
      </c>
      <c r="H1503" s="6">
        <v>147705</v>
      </c>
      <c r="I1503" t="s">
        <v>8858</v>
      </c>
      <c r="J1503" t="s">
        <v>8859</v>
      </c>
      <c r="K1503" s="1">
        <v>44694</v>
      </c>
    </row>
    <row r="1504" spans="1:11">
      <c r="A1504">
        <v>1503</v>
      </c>
      <c r="B1504" t="s">
        <v>8860</v>
      </c>
      <c r="C1504" t="s">
        <v>2081</v>
      </c>
      <c r="D1504" t="s">
        <v>1314</v>
      </c>
      <c r="E1504" t="s">
        <v>8861</v>
      </c>
      <c r="F1504" t="s">
        <v>8862</v>
      </c>
      <c r="G1504" t="s">
        <v>3566</v>
      </c>
      <c r="H1504" s="6">
        <v>281919</v>
      </c>
      <c r="I1504" t="s">
        <v>8863</v>
      </c>
      <c r="J1504" t="s">
        <v>8864</v>
      </c>
      <c r="K1504" s="1">
        <v>44594</v>
      </c>
    </row>
    <row r="1505" spans="1:11">
      <c r="A1505">
        <v>1504</v>
      </c>
      <c r="B1505" t="s">
        <v>8865</v>
      </c>
      <c r="C1505" t="s">
        <v>3356</v>
      </c>
      <c r="D1505" t="s">
        <v>2984</v>
      </c>
      <c r="E1505" t="s">
        <v>8866</v>
      </c>
      <c r="F1505" t="s">
        <v>8867</v>
      </c>
      <c r="G1505" t="s">
        <v>861</v>
      </c>
      <c r="H1505" s="6">
        <v>40547</v>
      </c>
      <c r="I1505" t="s">
        <v>8868</v>
      </c>
      <c r="J1505" t="s">
        <v>8869</v>
      </c>
      <c r="K1505" s="1">
        <v>44421</v>
      </c>
    </row>
    <row r="1506" spans="1:11">
      <c r="A1506">
        <v>1505</v>
      </c>
      <c r="B1506" t="s">
        <v>8870</v>
      </c>
      <c r="C1506" t="s">
        <v>8871</v>
      </c>
      <c r="D1506" t="s">
        <v>701</v>
      </c>
      <c r="E1506" t="s">
        <v>8872</v>
      </c>
      <c r="F1506" t="s">
        <v>8873</v>
      </c>
      <c r="G1506" t="s">
        <v>2927</v>
      </c>
      <c r="H1506" s="6">
        <v>218452</v>
      </c>
      <c r="I1506" t="s">
        <v>8874</v>
      </c>
      <c r="J1506" t="s">
        <v>8875</v>
      </c>
      <c r="K1506" s="1">
        <v>44347</v>
      </c>
    </row>
    <row r="1507" spans="1:11">
      <c r="A1507">
        <v>1506</v>
      </c>
      <c r="B1507" t="s">
        <v>8876</v>
      </c>
      <c r="C1507" t="s">
        <v>3539</v>
      </c>
      <c r="D1507" t="s">
        <v>1364</v>
      </c>
      <c r="E1507" t="s">
        <v>8877</v>
      </c>
      <c r="F1507" t="s">
        <v>8878</v>
      </c>
      <c r="G1507" t="s">
        <v>509</v>
      </c>
      <c r="H1507" s="6">
        <v>265718</v>
      </c>
      <c r="I1507" t="s">
        <v>8879</v>
      </c>
      <c r="J1507" t="s">
        <v>8880</v>
      </c>
      <c r="K1507" s="1">
        <v>44279</v>
      </c>
    </row>
    <row r="1508" spans="1:11">
      <c r="A1508">
        <v>1507</v>
      </c>
      <c r="B1508" t="s">
        <v>8881</v>
      </c>
      <c r="C1508" t="s">
        <v>8882</v>
      </c>
      <c r="D1508" t="s">
        <v>8883</v>
      </c>
      <c r="E1508" t="s">
        <v>8884</v>
      </c>
      <c r="F1508" t="s">
        <v>8885</v>
      </c>
      <c r="G1508" t="s">
        <v>1102</v>
      </c>
      <c r="H1508" s="6">
        <v>53820</v>
      </c>
      <c r="I1508" t="s">
        <v>8886</v>
      </c>
      <c r="J1508" t="s">
        <v>8887</v>
      </c>
      <c r="K1508" s="1">
        <v>44072</v>
      </c>
    </row>
    <row r="1509" spans="1:11">
      <c r="A1509">
        <v>1508</v>
      </c>
      <c r="B1509" t="s">
        <v>8888</v>
      </c>
      <c r="C1509" t="s">
        <v>1841</v>
      </c>
      <c r="D1509" t="s">
        <v>368</v>
      </c>
      <c r="E1509" t="s">
        <v>8889</v>
      </c>
      <c r="F1509" t="s">
        <v>8890</v>
      </c>
      <c r="G1509" t="s">
        <v>71</v>
      </c>
      <c r="H1509" s="6">
        <v>42023</v>
      </c>
      <c r="I1509" t="s">
        <v>8891</v>
      </c>
      <c r="J1509" t="s">
        <v>8892</v>
      </c>
      <c r="K1509" s="1">
        <v>44451</v>
      </c>
    </row>
    <row r="1510" spans="1:11">
      <c r="A1510">
        <v>1509</v>
      </c>
      <c r="B1510" t="s">
        <v>8893</v>
      </c>
      <c r="C1510" t="s">
        <v>4284</v>
      </c>
      <c r="D1510" t="s">
        <v>8894</v>
      </c>
      <c r="E1510" t="s">
        <v>8895</v>
      </c>
      <c r="F1510" t="s">
        <v>8896</v>
      </c>
      <c r="G1510" t="s">
        <v>748</v>
      </c>
      <c r="H1510" s="6">
        <v>198435</v>
      </c>
      <c r="I1510" t="s">
        <v>8897</v>
      </c>
      <c r="J1510" t="s">
        <v>8898</v>
      </c>
      <c r="K1510" s="1">
        <v>44659</v>
      </c>
    </row>
    <row r="1511" spans="1:11">
      <c r="A1511">
        <v>1510</v>
      </c>
      <c r="B1511" t="s">
        <v>8899</v>
      </c>
      <c r="C1511" t="s">
        <v>2513</v>
      </c>
      <c r="D1511" t="s">
        <v>6927</v>
      </c>
      <c r="E1511" t="s">
        <v>8900</v>
      </c>
      <c r="F1511" t="s">
        <v>8901</v>
      </c>
      <c r="G1511" t="s">
        <v>612</v>
      </c>
      <c r="H1511" s="6">
        <v>40115</v>
      </c>
      <c r="I1511" t="s">
        <v>8902</v>
      </c>
      <c r="J1511" t="s">
        <v>8903</v>
      </c>
      <c r="K1511" s="1">
        <v>44135</v>
      </c>
    </row>
    <row r="1512" spans="1:11">
      <c r="A1512">
        <v>1511</v>
      </c>
      <c r="B1512" t="s">
        <v>8904</v>
      </c>
      <c r="C1512" t="s">
        <v>4216</v>
      </c>
      <c r="D1512" t="s">
        <v>2950</v>
      </c>
      <c r="E1512" t="s">
        <v>8905</v>
      </c>
      <c r="F1512" t="s">
        <v>8906</v>
      </c>
      <c r="G1512" t="s">
        <v>954</v>
      </c>
      <c r="H1512" s="6">
        <v>218665</v>
      </c>
      <c r="I1512" t="s">
        <v>8907</v>
      </c>
      <c r="J1512" t="s">
        <v>8908</v>
      </c>
      <c r="K1512" s="1">
        <v>44400</v>
      </c>
    </row>
    <row r="1513" spans="1:11">
      <c r="A1513">
        <v>1512</v>
      </c>
      <c r="B1513" t="s">
        <v>8909</v>
      </c>
      <c r="C1513" t="s">
        <v>1809</v>
      </c>
      <c r="D1513" t="s">
        <v>8910</v>
      </c>
      <c r="E1513" t="s">
        <v>8911</v>
      </c>
      <c r="F1513" t="s">
        <v>8912</v>
      </c>
      <c r="G1513" t="s">
        <v>1944</v>
      </c>
      <c r="H1513" s="6">
        <v>213131</v>
      </c>
      <c r="I1513" t="s">
        <v>8913</v>
      </c>
      <c r="J1513" t="s">
        <v>8914</v>
      </c>
      <c r="K1513" s="1">
        <v>43868</v>
      </c>
    </row>
    <row r="1514" spans="1:11">
      <c r="A1514">
        <v>1513</v>
      </c>
      <c r="B1514" t="s">
        <v>8915</v>
      </c>
      <c r="C1514" t="s">
        <v>1449</v>
      </c>
      <c r="D1514" t="s">
        <v>3803</v>
      </c>
      <c r="E1514" t="s">
        <v>8916</v>
      </c>
      <c r="F1514" t="s">
        <v>8917</v>
      </c>
      <c r="G1514" t="s">
        <v>1445</v>
      </c>
      <c r="H1514" s="6">
        <v>156983</v>
      </c>
      <c r="I1514" t="s">
        <v>8918</v>
      </c>
      <c r="J1514" t="s">
        <v>8919</v>
      </c>
      <c r="K1514" s="1">
        <v>44656</v>
      </c>
    </row>
    <row r="1515" spans="1:11">
      <c r="A1515">
        <v>1514</v>
      </c>
      <c r="B1515" t="s">
        <v>8920</v>
      </c>
      <c r="C1515" t="s">
        <v>778</v>
      </c>
      <c r="D1515" t="s">
        <v>8921</v>
      </c>
      <c r="E1515" t="s">
        <v>8922</v>
      </c>
      <c r="F1515" t="s">
        <v>8923</v>
      </c>
      <c r="G1515" t="s">
        <v>3314</v>
      </c>
      <c r="H1515" s="6">
        <v>107675</v>
      </c>
      <c r="I1515" t="s">
        <v>8924</v>
      </c>
      <c r="J1515" t="s">
        <v>8925</v>
      </c>
      <c r="K1515" s="1">
        <v>43969</v>
      </c>
    </row>
    <row r="1516" spans="1:11">
      <c r="A1516">
        <v>1515</v>
      </c>
      <c r="B1516" t="s">
        <v>8926</v>
      </c>
      <c r="C1516" t="s">
        <v>3439</v>
      </c>
      <c r="D1516" t="s">
        <v>8927</v>
      </c>
      <c r="E1516" t="s">
        <v>8928</v>
      </c>
      <c r="F1516" t="s">
        <v>8929</v>
      </c>
      <c r="G1516" t="s">
        <v>119</v>
      </c>
      <c r="H1516" s="6">
        <v>227425</v>
      </c>
      <c r="I1516" t="s">
        <v>8930</v>
      </c>
      <c r="J1516" t="s">
        <v>8931</v>
      </c>
      <c r="K1516" s="1">
        <v>44342</v>
      </c>
    </row>
    <row r="1517" spans="1:11">
      <c r="A1517">
        <v>1516</v>
      </c>
      <c r="B1517" t="s">
        <v>8932</v>
      </c>
      <c r="C1517" t="s">
        <v>466</v>
      </c>
      <c r="D1517" t="s">
        <v>5705</v>
      </c>
      <c r="E1517" t="s">
        <v>8933</v>
      </c>
      <c r="F1517" t="s">
        <v>8934</v>
      </c>
      <c r="G1517" t="s">
        <v>3046</v>
      </c>
      <c r="H1517" s="6">
        <v>273344</v>
      </c>
      <c r="I1517" t="s">
        <v>8935</v>
      </c>
      <c r="J1517" t="s">
        <v>8936</v>
      </c>
      <c r="K1517" s="1">
        <v>44233</v>
      </c>
    </row>
    <row r="1518" spans="1:11">
      <c r="A1518">
        <v>1517</v>
      </c>
      <c r="B1518" t="s">
        <v>8937</v>
      </c>
      <c r="C1518" t="s">
        <v>3551</v>
      </c>
      <c r="D1518" t="s">
        <v>828</v>
      </c>
      <c r="E1518" t="s">
        <v>8938</v>
      </c>
      <c r="F1518" t="s">
        <v>8939</v>
      </c>
      <c r="G1518" t="s">
        <v>418</v>
      </c>
      <c r="H1518" s="6">
        <v>115957</v>
      </c>
      <c r="I1518" t="s">
        <v>8940</v>
      </c>
      <c r="J1518" t="s">
        <v>8941</v>
      </c>
      <c r="K1518" s="1">
        <v>44215</v>
      </c>
    </row>
    <row r="1519" spans="1:11">
      <c r="A1519">
        <v>1518</v>
      </c>
      <c r="B1519" t="s">
        <v>8942</v>
      </c>
      <c r="C1519" t="s">
        <v>1379</v>
      </c>
      <c r="D1519" t="s">
        <v>3645</v>
      </c>
      <c r="E1519" t="s">
        <v>8943</v>
      </c>
      <c r="F1519" t="s">
        <v>8944</v>
      </c>
      <c r="G1519" t="s">
        <v>1795</v>
      </c>
      <c r="H1519" s="6">
        <v>283862</v>
      </c>
      <c r="I1519" t="s">
        <v>8945</v>
      </c>
      <c r="J1519" t="s">
        <v>8946</v>
      </c>
      <c r="K1519" s="1">
        <v>43884</v>
      </c>
    </row>
    <row r="1520" spans="1:11">
      <c r="A1520">
        <v>1519</v>
      </c>
      <c r="B1520" t="s">
        <v>8947</v>
      </c>
      <c r="C1520" t="s">
        <v>2255</v>
      </c>
      <c r="D1520" t="s">
        <v>8948</v>
      </c>
      <c r="E1520" t="s">
        <v>8949</v>
      </c>
      <c r="F1520" t="s">
        <v>3496</v>
      </c>
      <c r="G1520" t="s">
        <v>410</v>
      </c>
      <c r="H1520" s="6">
        <v>228666</v>
      </c>
      <c r="I1520">
        <v>4532311463</v>
      </c>
      <c r="J1520" t="s">
        <v>8950</v>
      </c>
      <c r="K1520" s="1">
        <v>44667</v>
      </c>
    </row>
    <row r="1521" spans="1:11">
      <c r="A1521">
        <v>1520</v>
      </c>
      <c r="B1521" t="s">
        <v>8951</v>
      </c>
      <c r="C1521" t="s">
        <v>2570</v>
      </c>
      <c r="D1521" t="s">
        <v>8952</v>
      </c>
      <c r="E1521" t="s">
        <v>8953</v>
      </c>
      <c r="F1521" t="s">
        <v>8954</v>
      </c>
      <c r="G1521" t="s">
        <v>1769</v>
      </c>
      <c r="H1521" s="6">
        <v>217642</v>
      </c>
      <c r="I1521">
        <f>1-266-483-6070</f>
        <v>-6818</v>
      </c>
      <c r="J1521" t="s">
        <v>8955</v>
      </c>
      <c r="K1521" s="1">
        <v>44306</v>
      </c>
    </row>
    <row r="1522" spans="1:11">
      <c r="A1522">
        <v>1521</v>
      </c>
      <c r="B1522" t="s">
        <v>8956</v>
      </c>
      <c r="C1522" t="s">
        <v>1071</v>
      </c>
      <c r="D1522" t="s">
        <v>7593</v>
      </c>
      <c r="E1522" t="s">
        <v>8957</v>
      </c>
      <c r="F1522" t="s">
        <v>8958</v>
      </c>
      <c r="G1522" t="s">
        <v>1619</v>
      </c>
      <c r="H1522" s="6">
        <v>271327</v>
      </c>
      <c r="I1522" t="s">
        <v>8959</v>
      </c>
      <c r="J1522" t="s">
        <v>8960</v>
      </c>
      <c r="K1522" s="1">
        <v>44660</v>
      </c>
    </row>
    <row r="1523" spans="1:11">
      <c r="A1523">
        <v>1522</v>
      </c>
      <c r="B1523" t="s">
        <v>8961</v>
      </c>
      <c r="C1523" t="s">
        <v>5148</v>
      </c>
      <c r="D1523" t="s">
        <v>1878</v>
      </c>
      <c r="E1523" t="s">
        <v>8962</v>
      </c>
      <c r="F1523" t="s">
        <v>8963</v>
      </c>
      <c r="G1523" t="s">
        <v>3474</v>
      </c>
      <c r="H1523" s="6">
        <v>180024</v>
      </c>
      <c r="I1523" t="s">
        <v>8964</v>
      </c>
      <c r="J1523" t="s">
        <v>8965</v>
      </c>
      <c r="K1523" s="1">
        <v>44332</v>
      </c>
    </row>
    <row r="1524" spans="1:11">
      <c r="A1524">
        <v>1523</v>
      </c>
      <c r="B1524" t="s">
        <v>8966</v>
      </c>
      <c r="C1524" t="s">
        <v>2262</v>
      </c>
      <c r="D1524" t="s">
        <v>3147</v>
      </c>
      <c r="E1524" t="s">
        <v>8967</v>
      </c>
      <c r="F1524" t="s">
        <v>8968</v>
      </c>
      <c r="G1524" t="s">
        <v>4919</v>
      </c>
      <c r="H1524" s="6">
        <v>129238</v>
      </c>
      <c r="I1524" t="s">
        <v>8969</v>
      </c>
      <c r="J1524" t="s">
        <v>8970</v>
      </c>
      <c r="K1524" s="1">
        <v>44103</v>
      </c>
    </row>
    <row r="1525" spans="1:11">
      <c r="A1525">
        <v>1524</v>
      </c>
      <c r="B1525" t="s">
        <v>8971</v>
      </c>
      <c r="C1525" t="s">
        <v>857</v>
      </c>
      <c r="D1525" t="s">
        <v>2882</v>
      </c>
      <c r="E1525" t="s">
        <v>8972</v>
      </c>
      <c r="F1525" t="s">
        <v>8973</v>
      </c>
      <c r="G1525" t="s">
        <v>868</v>
      </c>
      <c r="H1525" s="6">
        <v>219219</v>
      </c>
      <c r="I1525">
        <f>1-706-625-8482</f>
        <v>-9812</v>
      </c>
      <c r="J1525" t="s">
        <v>8974</v>
      </c>
      <c r="K1525" s="1">
        <v>44420</v>
      </c>
    </row>
    <row r="1526" spans="1:11">
      <c r="A1526">
        <v>1525</v>
      </c>
      <c r="B1526" t="s">
        <v>8975</v>
      </c>
      <c r="C1526" t="s">
        <v>340</v>
      </c>
      <c r="D1526" t="s">
        <v>1294</v>
      </c>
      <c r="E1526" t="s">
        <v>8976</v>
      </c>
      <c r="F1526" t="s">
        <v>8977</v>
      </c>
      <c r="G1526" t="s">
        <v>1020</v>
      </c>
      <c r="H1526" s="6">
        <v>281833</v>
      </c>
      <c r="I1526" t="s">
        <v>8978</v>
      </c>
      <c r="J1526" t="s">
        <v>8979</v>
      </c>
      <c r="K1526" s="1">
        <v>44331</v>
      </c>
    </row>
    <row r="1527" spans="1:11">
      <c r="A1527">
        <v>1526</v>
      </c>
      <c r="B1527" t="s">
        <v>8980</v>
      </c>
      <c r="C1527" t="s">
        <v>2154</v>
      </c>
      <c r="D1527" t="s">
        <v>8981</v>
      </c>
      <c r="E1527" t="s">
        <v>8982</v>
      </c>
      <c r="F1527" t="s">
        <v>8983</v>
      </c>
      <c r="G1527" t="s">
        <v>260</v>
      </c>
      <c r="H1527" s="6">
        <v>260130</v>
      </c>
      <c r="I1527" t="s">
        <v>8984</v>
      </c>
      <c r="J1527" t="s">
        <v>8985</v>
      </c>
      <c r="K1527" s="1">
        <v>44312</v>
      </c>
    </row>
    <row r="1528" spans="1:11">
      <c r="A1528">
        <v>1527</v>
      </c>
      <c r="B1528" t="s">
        <v>8986</v>
      </c>
      <c r="C1528" t="s">
        <v>1792</v>
      </c>
      <c r="D1528" t="s">
        <v>1780</v>
      </c>
      <c r="E1528" t="s">
        <v>8987</v>
      </c>
      <c r="F1528" t="s">
        <v>8988</v>
      </c>
      <c r="G1528" t="s">
        <v>763</v>
      </c>
      <c r="H1528" s="6">
        <v>174291</v>
      </c>
      <c r="I1528" t="s">
        <v>8989</v>
      </c>
      <c r="J1528" t="s">
        <v>8990</v>
      </c>
      <c r="K1528" s="1">
        <v>43867</v>
      </c>
    </row>
    <row r="1529" spans="1:11">
      <c r="A1529">
        <v>1528</v>
      </c>
      <c r="B1529" t="s">
        <v>8991</v>
      </c>
      <c r="C1529" t="s">
        <v>1441</v>
      </c>
      <c r="D1529" t="s">
        <v>1039</v>
      </c>
      <c r="E1529" t="s">
        <v>8992</v>
      </c>
      <c r="F1529" t="s">
        <v>8993</v>
      </c>
      <c r="G1529" t="s">
        <v>438</v>
      </c>
      <c r="H1529" s="6">
        <v>141701</v>
      </c>
      <c r="I1529" t="s">
        <v>8994</v>
      </c>
      <c r="J1529" t="s">
        <v>8995</v>
      </c>
      <c r="K1529" s="1">
        <v>44331</v>
      </c>
    </row>
    <row r="1530" spans="1:11">
      <c r="A1530">
        <v>1529</v>
      </c>
      <c r="B1530" t="s">
        <v>8996</v>
      </c>
      <c r="C1530" t="s">
        <v>3086</v>
      </c>
      <c r="D1530" t="s">
        <v>6273</v>
      </c>
      <c r="E1530" t="s">
        <v>8997</v>
      </c>
      <c r="F1530" t="s">
        <v>8998</v>
      </c>
      <c r="G1530" t="s">
        <v>961</v>
      </c>
      <c r="H1530" s="6">
        <v>102962</v>
      </c>
      <c r="I1530">
        <f>1-223-440-9369</f>
        <v>-10031</v>
      </c>
      <c r="J1530" t="s">
        <v>8999</v>
      </c>
      <c r="K1530" s="1">
        <v>43865</v>
      </c>
    </row>
    <row r="1531" spans="1:11">
      <c r="A1531">
        <v>1530</v>
      </c>
      <c r="B1531" t="s">
        <v>9000</v>
      </c>
      <c r="C1531" t="s">
        <v>8882</v>
      </c>
      <c r="D1531" t="s">
        <v>5755</v>
      </c>
      <c r="E1531" t="s">
        <v>9001</v>
      </c>
      <c r="F1531" t="s">
        <v>9002</v>
      </c>
      <c r="G1531" t="s">
        <v>470</v>
      </c>
      <c r="H1531" s="6">
        <v>161582</v>
      </c>
      <c r="I1531" t="s">
        <v>9003</v>
      </c>
      <c r="J1531" t="s">
        <v>9004</v>
      </c>
      <c r="K1531" s="1">
        <v>43909</v>
      </c>
    </row>
    <row r="1532" spans="1:11">
      <c r="A1532">
        <v>1531</v>
      </c>
      <c r="B1532" t="s">
        <v>9005</v>
      </c>
      <c r="C1532" t="s">
        <v>2547</v>
      </c>
      <c r="D1532" t="s">
        <v>3815</v>
      </c>
      <c r="E1532" t="s">
        <v>9006</v>
      </c>
      <c r="F1532" t="s">
        <v>9007</v>
      </c>
      <c r="G1532" t="s">
        <v>77</v>
      </c>
      <c r="H1532" s="6">
        <v>274771</v>
      </c>
      <c r="I1532">
        <v>9068218250</v>
      </c>
      <c r="J1532" t="s">
        <v>9008</v>
      </c>
      <c r="K1532" s="1">
        <v>44548</v>
      </c>
    </row>
    <row r="1533" spans="1:11">
      <c r="A1533">
        <v>1532</v>
      </c>
      <c r="B1533" t="s">
        <v>9009</v>
      </c>
      <c r="C1533" t="s">
        <v>4247</v>
      </c>
      <c r="D1533" t="s">
        <v>7038</v>
      </c>
      <c r="E1533" t="s">
        <v>9010</v>
      </c>
      <c r="F1533" t="s">
        <v>9011</v>
      </c>
      <c r="G1533" t="s">
        <v>763</v>
      </c>
      <c r="H1533" s="6">
        <v>242217</v>
      </c>
      <c r="I1533" t="s">
        <v>9012</v>
      </c>
      <c r="J1533" t="s">
        <v>9013</v>
      </c>
      <c r="K1533" s="1">
        <v>44352</v>
      </c>
    </row>
    <row r="1534" spans="1:11">
      <c r="A1534">
        <v>1533</v>
      </c>
      <c r="B1534" t="s">
        <v>9014</v>
      </c>
      <c r="C1534" t="s">
        <v>6454</v>
      </c>
      <c r="D1534" t="s">
        <v>6434</v>
      </c>
      <c r="E1534" t="s">
        <v>9015</v>
      </c>
      <c r="F1534" t="s">
        <v>9016</v>
      </c>
      <c r="G1534" t="s">
        <v>1824</v>
      </c>
      <c r="H1534" s="6">
        <v>266377</v>
      </c>
      <c r="I1534" t="s">
        <v>9017</v>
      </c>
      <c r="J1534" t="s">
        <v>9018</v>
      </c>
      <c r="K1534" s="1">
        <v>43934</v>
      </c>
    </row>
    <row r="1535" spans="1:11">
      <c r="A1535">
        <v>1534</v>
      </c>
      <c r="B1535" t="s">
        <v>9019</v>
      </c>
      <c r="C1535" t="s">
        <v>1071</v>
      </c>
      <c r="D1535" t="s">
        <v>226</v>
      </c>
      <c r="E1535" t="s">
        <v>9020</v>
      </c>
      <c r="F1535" t="s">
        <v>9021</v>
      </c>
      <c r="G1535" t="s">
        <v>2364</v>
      </c>
      <c r="H1535" s="6">
        <v>78085</v>
      </c>
      <c r="I1535" t="s">
        <v>9022</v>
      </c>
      <c r="J1535" t="s">
        <v>9023</v>
      </c>
      <c r="K1535" s="1">
        <v>44046</v>
      </c>
    </row>
    <row r="1536" spans="1:11">
      <c r="A1536">
        <v>1535</v>
      </c>
      <c r="B1536" t="s">
        <v>9024</v>
      </c>
      <c r="C1536" t="s">
        <v>3362</v>
      </c>
      <c r="D1536" t="s">
        <v>2423</v>
      </c>
      <c r="E1536" t="s">
        <v>9025</v>
      </c>
      <c r="F1536" t="s">
        <v>9026</v>
      </c>
      <c r="G1536" t="s">
        <v>134</v>
      </c>
      <c r="H1536" s="6">
        <v>156560</v>
      </c>
      <c r="I1536" t="s">
        <v>9027</v>
      </c>
      <c r="J1536" t="s">
        <v>9028</v>
      </c>
      <c r="K1536" s="1">
        <v>44522</v>
      </c>
    </row>
    <row r="1537" spans="1:11">
      <c r="A1537">
        <v>1536</v>
      </c>
      <c r="B1537" t="s">
        <v>9029</v>
      </c>
      <c r="C1537" t="s">
        <v>6476</v>
      </c>
      <c r="D1537" t="s">
        <v>5280</v>
      </c>
      <c r="E1537" t="s">
        <v>9030</v>
      </c>
      <c r="F1537" t="s">
        <v>9031</v>
      </c>
      <c r="G1537" t="s">
        <v>1230</v>
      </c>
      <c r="H1537" s="6">
        <v>274571</v>
      </c>
      <c r="I1537" t="s">
        <v>9032</v>
      </c>
      <c r="J1537" t="s">
        <v>9033</v>
      </c>
      <c r="K1537" s="1">
        <v>44476</v>
      </c>
    </row>
    <row r="1538" spans="1:11">
      <c r="A1538">
        <v>1537</v>
      </c>
      <c r="B1538" t="s">
        <v>9034</v>
      </c>
      <c r="C1538" t="s">
        <v>2769</v>
      </c>
      <c r="D1538" t="s">
        <v>4916</v>
      </c>
      <c r="E1538" t="s">
        <v>9035</v>
      </c>
      <c r="F1538" t="s">
        <v>9036</v>
      </c>
      <c r="G1538" t="s">
        <v>3945</v>
      </c>
      <c r="H1538" s="6">
        <v>210147</v>
      </c>
      <c r="I1538" t="s">
        <v>9037</v>
      </c>
      <c r="J1538" t="s">
        <v>9038</v>
      </c>
      <c r="K1538" s="1">
        <v>44708</v>
      </c>
    </row>
    <row r="1539" spans="1:11">
      <c r="A1539">
        <v>1538</v>
      </c>
      <c r="B1539" t="s">
        <v>9039</v>
      </c>
      <c r="C1539" t="s">
        <v>7784</v>
      </c>
      <c r="D1539" t="s">
        <v>7720</v>
      </c>
      <c r="E1539" t="s">
        <v>9040</v>
      </c>
      <c r="F1539" t="s">
        <v>9041</v>
      </c>
      <c r="G1539" t="s">
        <v>4560</v>
      </c>
      <c r="H1539" s="6">
        <v>274089</v>
      </c>
      <c r="I1539" t="s">
        <v>9042</v>
      </c>
      <c r="J1539" t="s">
        <v>9043</v>
      </c>
      <c r="K1539" s="1">
        <v>43888</v>
      </c>
    </row>
    <row r="1540" spans="1:11">
      <c r="A1540">
        <v>1539</v>
      </c>
      <c r="B1540" t="s">
        <v>9044</v>
      </c>
      <c r="C1540" t="s">
        <v>9045</v>
      </c>
      <c r="D1540" t="s">
        <v>406</v>
      </c>
      <c r="E1540" t="s">
        <v>9046</v>
      </c>
      <c r="F1540" t="s">
        <v>9047</v>
      </c>
      <c r="G1540" t="s">
        <v>1374</v>
      </c>
      <c r="H1540" s="6">
        <v>209735</v>
      </c>
      <c r="I1540" t="s">
        <v>9048</v>
      </c>
      <c r="J1540" t="s">
        <v>9049</v>
      </c>
      <c r="K1540" s="1">
        <v>44150</v>
      </c>
    </row>
    <row r="1541" spans="1:11">
      <c r="A1541">
        <v>1540</v>
      </c>
      <c r="B1541" t="s">
        <v>9050</v>
      </c>
      <c r="C1541" t="s">
        <v>9051</v>
      </c>
      <c r="D1541" t="s">
        <v>3949</v>
      </c>
      <c r="E1541" t="s">
        <v>9052</v>
      </c>
      <c r="F1541" t="s">
        <v>9053</v>
      </c>
      <c r="G1541" t="s">
        <v>2638</v>
      </c>
      <c r="H1541" s="6">
        <v>269295</v>
      </c>
      <c r="I1541" t="s">
        <v>9054</v>
      </c>
      <c r="J1541" t="s">
        <v>9055</v>
      </c>
      <c r="K1541" s="1">
        <v>43842</v>
      </c>
    </row>
    <row r="1542" spans="1:11">
      <c r="A1542">
        <v>1541</v>
      </c>
      <c r="B1542" t="s">
        <v>9056</v>
      </c>
      <c r="C1542" t="s">
        <v>5160</v>
      </c>
      <c r="D1542" t="s">
        <v>7726</v>
      </c>
      <c r="E1542" t="s">
        <v>9057</v>
      </c>
      <c r="F1542" t="s">
        <v>9058</v>
      </c>
      <c r="G1542" t="s">
        <v>494</v>
      </c>
      <c r="H1542" s="6">
        <v>265579</v>
      </c>
      <c r="I1542" t="s">
        <v>9059</v>
      </c>
      <c r="J1542" t="s">
        <v>9060</v>
      </c>
      <c r="K1542" s="1">
        <v>44313</v>
      </c>
    </row>
    <row r="1543" spans="1:11">
      <c r="A1543">
        <v>1542</v>
      </c>
      <c r="B1543" t="s">
        <v>9061</v>
      </c>
      <c r="C1543" t="s">
        <v>367</v>
      </c>
      <c r="D1543" t="s">
        <v>2707</v>
      </c>
      <c r="E1543" t="s">
        <v>9062</v>
      </c>
      <c r="F1543" t="s">
        <v>9063</v>
      </c>
      <c r="G1543" t="s">
        <v>190</v>
      </c>
      <c r="H1543" s="6">
        <v>99919</v>
      </c>
      <c r="I1543" t="s">
        <v>9064</v>
      </c>
      <c r="J1543" t="s">
        <v>9065</v>
      </c>
      <c r="K1543" s="1">
        <v>44029</v>
      </c>
    </row>
    <row r="1544" spans="1:11">
      <c r="A1544">
        <v>1543</v>
      </c>
      <c r="B1544" t="s">
        <v>9066</v>
      </c>
      <c r="C1544" t="s">
        <v>1341</v>
      </c>
      <c r="D1544" t="s">
        <v>9067</v>
      </c>
      <c r="E1544" t="s">
        <v>9068</v>
      </c>
      <c r="F1544" t="s">
        <v>9069</v>
      </c>
      <c r="G1544" t="s">
        <v>1466</v>
      </c>
      <c r="H1544" s="6">
        <v>63673</v>
      </c>
      <c r="I1544" t="s">
        <v>9070</v>
      </c>
      <c r="J1544" t="s">
        <v>9071</v>
      </c>
      <c r="K1544" s="1">
        <v>44409</v>
      </c>
    </row>
    <row r="1545" spans="1:11">
      <c r="A1545">
        <v>1544</v>
      </c>
      <c r="B1545" t="s">
        <v>9072</v>
      </c>
      <c r="C1545" t="s">
        <v>2005</v>
      </c>
      <c r="D1545" t="s">
        <v>9073</v>
      </c>
      <c r="E1545" t="s">
        <v>9074</v>
      </c>
      <c r="F1545" t="s">
        <v>9075</v>
      </c>
      <c r="G1545" t="s">
        <v>2272</v>
      </c>
      <c r="H1545" s="6">
        <v>209880</v>
      </c>
      <c r="I1545" t="s">
        <v>9076</v>
      </c>
      <c r="J1545" t="s">
        <v>9077</v>
      </c>
      <c r="K1545" s="1">
        <v>44040</v>
      </c>
    </row>
    <row r="1546" spans="1:11">
      <c r="A1546">
        <v>1545</v>
      </c>
      <c r="B1546" t="s">
        <v>9078</v>
      </c>
      <c r="C1546" t="s">
        <v>950</v>
      </c>
      <c r="D1546" t="s">
        <v>1186</v>
      </c>
      <c r="E1546" t="s">
        <v>9079</v>
      </c>
      <c r="F1546" t="s">
        <v>9080</v>
      </c>
      <c r="G1546" t="s">
        <v>418</v>
      </c>
      <c r="H1546" s="6">
        <v>270060</v>
      </c>
      <c r="I1546" t="s">
        <v>9081</v>
      </c>
      <c r="J1546" t="s">
        <v>9082</v>
      </c>
      <c r="K1546" s="1">
        <v>44133</v>
      </c>
    </row>
    <row r="1547" spans="1:11">
      <c r="A1547">
        <v>1546</v>
      </c>
      <c r="B1547" t="s">
        <v>9083</v>
      </c>
      <c r="C1547" t="s">
        <v>542</v>
      </c>
      <c r="D1547" t="s">
        <v>5946</v>
      </c>
      <c r="E1547" t="s">
        <v>9084</v>
      </c>
      <c r="F1547" t="s">
        <v>9085</v>
      </c>
      <c r="G1547" t="s">
        <v>998</v>
      </c>
      <c r="H1547" s="6">
        <v>269760</v>
      </c>
      <c r="I1547" t="s">
        <v>9086</v>
      </c>
      <c r="J1547" t="s">
        <v>9087</v>
      </c>
      <c r="K1547" s="1">
        <v>43998</v>
      </c>
    </row>
    <row r="1548" spans="1:11">
      <c r="A1548">
        <v>1547</v>
      </c>
      <c r="B1548" t="s">
        <v>9088</v>
      </c>
      <c r="C1548" t="s">
        <v>3814</v>
      </c>
      <c r="D1548" t="s">
        <v>9089</v>
      </c>
      <c r="E1548" t="s">
        <v>9090</v>
      </c>
      <c r="F1548" t="s">
        <v>9091</v>
      </c>
      <c r="G1548" t="s">
        <v>1466</v>
      </c>
      <c r="H1548" s="6">
        <v>138639</v>
      </c>
      <c r="I1548" t="s">
        <v>9092</v>
      </c>
      <c r="J1548" t="s">
        <v>9093</v>
      </c>
      <c r="K1548" s="1">
        <v>43990</v>
      </c>
    </row>
    <row r="1549" spans="1:11">
      <c r="A1549">
        <v>1548</v>
      </c>
      <c r="B1549" t="s">
        <v>9094</v>
      </c>
      <c r="C1549" t="s">
        <v>9095</v>
      </c>
      <c r="D1549" t="s">
        <v>9096</v>
      </c>
      <c r="E1549" t="s">
        <v>9097</v>
      </c>
      <c r="F1549" t="s">
        <v>9098</v>
      </c>
      <c r="G1549" t="s">
        <v>847</v>
      </c>
      <c r="H1549" s="6">
        <v>129535</v>
      </c>
      <c r="I1549" t="s">
        <v>9099</v>
      </c>
      <c r="J1549" t="s">
        <v>9100</v>
      </c>
      <c r="K1549" s="1">
        <v>44571</v>
      </c>
    </row>
    <row r="1550" spans="1:11">
      <c r="A1550">
        <v>1549</v>
      </c>
      <c r="B1550" t="s">
        <v>9101</v>
      </c>
      <c r="C1550" t="s">
        <v>5103</v>
      </c>
      <c r="D1550" t="s">
        <v>753</v>
      </c>
      <c r="E1550" t="s">
        <v>9102</v>
      </c>
      <c r="F1550" t="s">
        <v>9103</v>
      </c>
      <c r="G1550" t="s">
        <v>961</v>
      </c>
      <c r="H1550" s="6">
        <v>55911</v>
      </c>
      <c r="I1550">
        <f>1-389-414-8203</f>
        <v>-9005</v>
      </c>
      <c r="J1550" t="s">
        <v>9104</v>
      </c>
      <c r="K1550" s="1">
        <v>44482</v>
      </c>
    </row>
    <row r="1551" spans="1:11">
      <c r="A1551">
        <v>1550</v>
      </c>
      <c r="B1551" t="s">
        <v>9105</v>
      </c>
      <c r="C1551" t="s">
        <v>788</v>
      </c>
      <c r="D1551" t="s">
        <v>6273</v>
      </c>
      <c r="E1551" t="s">
        <v>9106</v>
      </c>
      <c r="F1551" t="s">
        <v>9107</v>
      </c>
      <c r="G1551" t="s">
        <v>1418</v>
      </c>
      <c r="H1551" s="6">
        <v>261295</v>
      </c>
      <c r="I1551" t="s">
        <v>9108</v>
      </c>
      <c r="J1551" t="s">
        <v>9109</v>
      </c>
      <c r="K1551" s="1">
        <v>44451</v>
      </c>
    </row>
    <row r="1552" spans="1:11">
      <c r="A1552">
        <v>1551</v>
      </c>
      <c r="B1552" t="s">
        <v>9110</v>
      </c>
      <c r="C1552" t="s">
        <v>1234</v>
      </c>
      <c r="D1552" t="s">
        <v>2853</v>
      </c>
      <c r="E1552" t="s">
        <v>9111</v>
      </c>
      <c r="F1552" t="s">
        <v>9112</v>
      </c>
      <c r="G1552" t="s">
        <v>1182</v>
      </c>
      <c r="H1552" s="6">
        <v>274549</v>
      </c>
      <c r="I1552" t="s">
        <v>9113</v>
      </c>
      <c r="J1552" t="s">
        <v>9114</v>
      </c>
      <c r="K1552" s="1">
        <v>44599</v>
      </c>
    </row>
    <row r="1553" spans="1:11">
      <c r="A1553">
        <v>1552</v>
      </c>
      <c r="B1553" t="s">
        <v>9115</v>
      </c>
      <c r="C1553" t="s">
        <v>2534</v>
      </c>
      <c r="D1553" t="s">
        <v>475</v>
      </c>
      <c r="E1553" t="s">
        <v>9116</v>
      </c>
      <c r="F1553" t="s">
        <v>9117</v>
      </c>
      <c r="G1553" t="s">
        <v>1222</v>
      </c>
      <c r="H1553" s="6">
        <v>232863</v>
      </c>
      <c r="I1553" t="s">
        <v>9118</v>
      </c>
      <c r="J1553" t="s">
        <v>9119</v>
      </c>
      <c r="K1553" s="1">
        <v>44299</v>
      </c>
    </row>
    <row r="1554" spans="1:11">
      <c r="A1554">
        <v>1553</v>
      </c>
      <c r="B1554" t="s">
        <v>9120</v>
      </c>
      <c r="C1554" t="s">
        <v>819</v>
      </c>
      <c r="D1554" t="s">
        <v>7291</v>
      </c>
      <c r="E1554" t="s">
        <v>9121</v>
      </c>
      <c r="F1554" t="s">
        <v>9122</v>
      </c>
      <c r="G1554" t="s">
        <v>985</v>
      </c>
      <c r="H1554" s="6">
        <v>111835</v>
      </c>
      <c r="I1554" t="s">
        <v>9123</v>
      </c>
      <c r="J1554" t="s">
        <v>9124</v>
      </c>
      <c r="K1554" s="1">
        <v>44515</v>
      </c>
    </row>
    <row r="1555" spans="1:11">
      <c r="A1555">
        <v>1554</v>
      </c>
      <c r="B1555" t="s">
        <v>9125</v>
      </c>
      <c r="C1555" t="s">
        <v>3153</v>
      </c>
      <c r="D1555" t="s">
        <v>2956</v>
      </c>
      <c r="E1555" t="s">
        <v>9126</v>
      </c>
      <c r="F1555" t="s">
        <v>9127</v>
      </c>
      <c r="G1555" t="s">
        <v>1345</v>
      </c>
      <c r="H1555" s="6">
        <v>68606</v>
      </c>
      <c r="I1555" t="s">
        <v>9128</v>
      </c>
      <c r="J1555" t="s">
        <v>9129</v>
      </c>
      <c r="K1555" s="1">
        <v>44086</v>
      </c>
    </row>
    <row r="1556" spans="1:11">
      <c r="A1556">
        <v>1555</v>
      </c>
      <c r="B1556" t="s">
        <v>9130</v>
      </c>
      <c r="C1556" t="s">
        <v>1299</v>
      </c>
      <c r="D1556" t="s">
        <v>1463</v>
      </c>
      <c r="E1556" t="s">
        <v>9131</v>
      </c>
      <c r="F1556" t="s">
        <v>9132</v>
      </c>
      <c r="G1556" t="s">
        <v>166</v>
      </c>
      <c r="H1556" s="6">
        <v>178231</v>
      </c>
      <c r="I1556" t="s">
        <v>9133</v>
      </c>
      <c r="J1556" t="s">
        <v>9134</v>
      </c>
      <c r="K1556" s="1">
        <v>44645</v>
      </c>
    </row>
    <row r="1557" spans="1:11">
      <c r="A1557">
        <v>1556</v>
      </c>
      <c r="B1557" t="s">
        <v>9135</v>
      </c>
      <c r="C1557" t="s">
        <v>2269</v>
      </c>
      <c r="D1557" t="s">
        <v>1306</v>
      </c>
      <c r="E1557" t="s">
        <v>9136</v>
      </c>
      <c r="F1557" t="s">
        <v>9137</v>
      </c>
      <c r="G1557" t="s">
        <v>1418</v>
      </c>
      <c r="H1557" s="6">
        <v>280100</v>
      </c>
      <c r="I1557" t="s">
        <v>9138</v>
      </c>
      <c r="J1557" t="s">
        <v>9139</v>
      </c>
      <c r="K1557" s="1">
        <v>43995</v>
      </c>
    </row>
    <row r="1558" spans="1:11">
      <c r="A1558">
        <v>1557</v>
      </c>
      <c r="B1558" t="s">
        <v>9140</v>
      </c>
      <c r="C1558" t="s">
        <v>5286</v>
      </c>
      <c r="D1558" t="s">
        <v>9141</v>
      </c>
      <c r="E1558" t="s">
        <v>9142</v>
      </c>
      <c r="F1558" t="s">
        <v>9143</v>
      </c>
      <c r="G1558" t="s">
        <v>3306</v>
      </c>
      <c r="H1558" s="6">
        <v>282666</v>
      </c>
      <c r="I1558" t="s">
        <v>9144</v>
      </c>
      <c r="J1558" t="s">
        <v>9145</v>
      </c>
      <c r="K1558" s="1">
        <v>44164</v>
      </c>
    </row>
    <row r="1559" spans="1:11">
      <c r="A1559">
        <v>1558</v>
      </c>
      <c r="B1559" t="s">
        <v>9146</v>
      </c>
      <c r="C1559" t="s">
        <v>535</v>
      </c>
      <c r="D1559" t="s">
        <v>3037</v>
      </c>
      <c r="E1559" t="s">
        <v>9147</v>
      </c>
      <c r="F1559" t="s">
        <v>9148</v>
      </c>
      <c r="G1559" t="s">
        <v>282</v>
      </c>
      <c r="H1559" s="6">
        <v>126929</v>
      </c>
      <c r="I1559">
        <v>5310598778</v>
      </c>
      <c r="J1559" t="s">
        <v>9149</v>
      </c>
      <c r="K1559" s="1">
        <v>44226</v>
      </c>
    </row>
    <row r="1560" spans="1:11">
      <c r="A1560">
        <v>1559</v>
      </c>
      <c r="B1560" t="s">
        <v>9150</v>
      </c>
      <c r="C1560" t="s">
        <v>115</v>
      </c>
      <c r="D1560" t="s">
        <v>1051</v>
      </c>
      <c r="E1560" t="s">
        <v>9151</v>
      </c>
      <c r="F1560" t="s">
        <v>9152</v>
      </c>
      <c r="G1560" t="s">
        <v>371</v>
      </c>
      <c r="H1560" s="6">
        <v>234737</v>
      </c>
      <c r="I1560" t="s">
        <v>9153</v>
      </c>
      <c r="J1560" t="s">
        <v>9154</v>
      </c>
      <c r="K1560" s="1">
        <v>44707</v>
      </c>
    </row>
    <row r="1561" spans="1:11">
      <c r="A1561">
        <v>1560</v>
      </c>
      <c r="B1561" t="s">
        <v>9155</v>
      </c>
      <c r="C1561" t="s">
        <v>9156</v>
      </c>
      <c r="D1561" t="s">
        <v>2669</v>
      </c>
      <c r="E1561" t="s">
        <v>9157</v>
      </c>
      <c r="F1561" t="s">
        <v>9158</v>
      </c>
      <c r="G1561" t="s">
        <v>486</v>
      </c>
      <c r="H1561" s="6">
        <v>186441</v>
      </c>
      <c r="I1561" t="s">
        <v>9159</v>
      </c>
      <c r="J1561" t="s">
        <v>9160</v>
      </c>
      <c r="K1561" s="1">
        <v>44092</v>
      </c>
    </row>
    <row r="1562" spans="1:11">
      <c r="A1562">
        <v>1561</v>
      </c>
      <c r="B1562" t="s">
        <v>9161</v>
      </c>
      <c r="C1562" t="s">
        <v>5456</v>
      </c>
      <c r="D1562" t="s">
        <v>9162</v>
      </c>
      <c r="E1562" t="s">
        <v>9163</v>
      </c>
      <c r="F1562" t="s">
        <v>9164</v>
      </c>
      <c r="G1562" t="s">
        <v>229</v>
      </c>
      <c r="H1562" s="6">
        <v>103627</v>
      </c>
      <c r="I1562" t="s">
        <v>9165</v>
      </c>
      <c r="J1562" t="s">
        <v>9166</v>
      </c>
      <c r="K1562" s="1">
        <v>44587</v>
      </c>
    </row>
    <row r="1563" spans="1:11">
      <c r="A1563">
        <v>1562</v>
      </c>
      <c r="B1563" t="s">
        <v>9167</v>
      </c>
      <c r="C1563" t="s">
        <v>5045</v>
      </c>
      <c r="D1563" t="s">
        <v>1590</v>
      </c>
      <c r="E1563" t="s">
        <v>9168</v>
      </c>
      <c r="F1563" t="s">
        <v>9169</v>
      </c>
      <c r="G1563" t="s">
        <v>1404</v>
      </c>
      <c r="H1563" s="6">
        <v>157450</v>
      </c>
      <c r="I1563" t="s">
        <v>9170</v>
      </c>
      <c r="J1563" t="s">
        <v>9171</v>
      </c>
      <c r="K1563" s="1">
        <v>44093</v>
      </c>
    </row>
    <row r="1564" spans="1:11">
      <c r="A1564">
        <v>1563</v>
      </c>
      <c r="B1564" t="s">
        <v>9172</v>
      </c>
      <c r="C1564" t="s">
        <v>3821</v>
      </c>
      <c r="D1564" t="s">
        <v>974</v>
      </c>
      <c r="E1564" t="s">
        <v>9173</v>
      </c>
      <c r="F1564" t="s">
        <v>9174</v>
      </c>
      <c r="G1564" t="s">
        <v>1865</v>
      </c>
      <c r="H1564" s="6">
        <v>128002</v>
      </c>
      <c r="I1564" t="s">
        <v>9175</v>
      </c>
      <c r="J1564" t="s">
        <v>9176</v>
      </c>
      <c r="K1564" s="1">
        <v>44090</v>
      </c>
    </row>
    <row r="1565" spans="1:11">
      <c r="A1565">
        <v>1564</v>
      </c>
      <c r="B1565" t="s">
        <v>9177</v>
      </c>
      <c r="C1565" t="s">
        <v>8647</v>
      </c>
      <c r="D1565" t="s">
        <v>9178</v>
      </c>
      <c r="E1565" t="s">
        <v>9179</v>
      </c>
      <c r="F1565" t="s">
        <v>9180</v>
      </c>
      <c r="G1565" t="s">
        <v>1873</v>
      </c>
      <c r="H1565" s="6">
        <v>230920</v>
      </c>
      <c r="I1565" t="s">
        <v>9181</v>
      </c>
      <c r="J1565" t="s">
        <v>9182</v>
      </c>
      <c r="K1565" s="1">
        <v>43999</v>
      </c>
    </row>
    <row r="1566" spans="1:11">
      <c r="A1566">
        <v>1565</v>
      </c>
      <c r="B1566" t="s">
        <v>9183</v>
      </c>
      <c r="C1566" t="s">
        <v>7337</v>
      </c>
      <c r="D1566" t="s">
        <v>9184</v>
      </c>
      <c r="E1566" t="s">
        <v>9185</v>
      </c>
      <c r="F1566" t="s">
        <v>9186</v>
      </c>
      <c r="G1566" t="s">
        <v>2861</v>
      </c>
      <c r="H1566" s="6">
        <v>75213</v>
      </c>
      <c r="I1566" t="s">
        <v>9187</v>
      </c>
      <c r="J1566" t="s">
        <v>9188</v>
      </c>
      <c r="K1566" s="1">
        <v>43919</v>
      </c>
    </row>
    <row r="1567" spans="1:11">
      <c r="A1567">
        <v>1566</v>
      </c>
      <c r="B1567" t="s">
        <v>9189</v>
      </c>
      <c r="C1567" t="s">
        <v>3695</v>
      </c>
      <c r="D1567" t="s">
        <v>3815</v>
      </c>
      <c r="E1567" t="s">
        <v>9190</v>
      </c>
      <c r="F1567" t="s">
        <v>9191</v>
      </c>
      <c r="G1567" t="s">
        <v>3183</v>
      </c>
      <c r="H1567" s="6">
        <v>239116</v>
      </c>
      <c r="I1567" t="s">
        <v>9192</v>
      </c>
      <c r="J1567" t="s">
        <v>9193</v>
      </c>
      <c r="K1567" s="1">
        <v>44247</v>
      </c>
    </row>
    <row r="1568" spans="1:11">
      <c r="A1568">
        <v>1567</v>
      </c>
      <c r="B1568" t="s">
        <v>9194</v>
      </c>
      <c r="C1568" t="s">
        <v>1907</v>
      </c>
      <c r="D1568" t="s">
        <v>5428</v>
      </c>
      <c r="E1568" t="s">
        <v>384</v>
      </c>
      <c r="F1568" t="s">
        <v>9195</v>
      </c>
      <c r="G1568" t="s">
        <v>711</v>
      </c>
      <c r="H1568" s="6">
        <v>262620</v>
      </c>
      <c r="I1568" t="s">
        <v>9196</v>
      </c>
      <c r="J1568" t="s">
        <v>9197</v>
      </c>
      <c r="K1568" s="1">
        <v>43840</v>
      </c>
    </row>
    <row r="1569" spans="1:11">
      <c r="A1569">
        <v>1568</v>
      </c>
      <c r="B1569" t="s">
        <v>9198</v>
      </c>
      <c r="C1569" t="s">
        <v>406</v>
      </c>
      <c r="D1569" t="s">
        <v>4613</v>
      </c>
      <c r="E1569" t="s">
        <v>9199</v>
      </c>
      <c r="F1569" t="s">
        <v>9200</v>
      </c>
      <c r="G1569" t="s">
        <v>60</v>
      </c>
      <c r="H1569" s="6">
        <v>269538</v>
      </c>
      <c r="I1569" t="s">
        <v>9201</v>
      </c>
      <c r="J1569" t="s">
        <v>9202</v>
      </c>
      <c r="K1569" s="1">
        <v>44209</v>
      </c>
    </row>
    <row r="1570" spans="1:11">
      <c r="A1570">
        <v>1569</v>
      </c>
      <c r="B1570" t="s">
        <v>9203</v>
      </c>
      <c r="C1570" t="s">
        <v>82</v>
      </c>
      <c r="D1570" t="s">
        <v>624</v>
      </c>
      <c r="E1570" t="s">
        <v>9204</v>
      </c>
      <c r="F1570" t="s">
        <v>9205</v>
      </c>
      <c r="G1570" t="s">
        <v>3183</v>
      </c>
      <c r="H1570" s="6">
        <v>197456</v>
      </c>
      <c r="I1570" t="s">
        <v>9206</v>
      </c>
      <c r="J1570" t="s">
        <v>9207</v>
      </c>
      <c r="K1570" s="1">
        <v>43956</v>
      </c>
    </row>
    <row r="1571" spans="1:11">
      <c r="A1571">
        <v>1570</v>
      </c>
      <c r="B1571" t="s">
        <v>9208</v>
      </c>
      <c r="C1571" t="s">
        <v>1135</v>
      </c>
      <c r="D1571" t="s">
        <v>1590</v>
      </c>
      <c r="E1571" t="s">
        <v>9209</v>
      </c>
      <c r="F1571" t="s">
        <v>9210</v>
      </c>
      <c r="G1571" t="s">
        <v>268</v>
      </c>
      <c r="H1571" s="6">
        <v>58709</v>
      </c>
      <c r="I1571" t="s">
        <v>9211</v>
      </c>
      <c r="J1571" t="s">
        <v>9212</v>
      </c>
      <c r="K1571" s="1">
        <v>44592</v>
      </c>
    </row>
    <row r="1572" spans="1:11">
      <c r="A1572">
        <v>1571</v>
      </c>
      <c r="B1572" t="s">
        <v>9213</v>
      </c>
      <c r="C1572" t="s">
        <v>5973</v>
      </c>
      <c r="D1572" t="s">
        <v>5915</v>
      </c>
      <c r="E1572" t="s">
        <v>9214</v>
      </c>
      <c r="F1572" t="s">
        <v>9215</v>
      </c>
      <c r="G1572" t="s">
        <v>394</v>
      </c>
      <c r="H1572" s="6">
        <v>165479</v>
      </c>
      <c r="I1572" t="s">
        <v>9216</v>
      </c>
      <c r="J1572" t="s">
        <v>9217</v>
      </c>
      <c r="K1572" s="1">
        <v>43971</v>
      </c>
    </row>
    <row r="1573" spans="1:11">
      <c r="A1573">
        <v>1572</v>
      </c>
      <c r="B1573" t="s">
        <v>9218</v>
      </c>
      <c r="C1573" t="s">
        <v>3802</v>
      </c>
      <c r="D1573" t="s">
        <v>9219</v>
      </c>
      <c r="E1573" t="s">
        <v>9220</v>
      </c>
      <c r="F1573" t="s">
        <v>2998</v>
      </c>
      <c r="G1573" t="s">
        <v>394</v>
      </c>
      <c r="H1573" s="6">
        <v>117022</v>
      </c>
      <c r="I1573" t="s">
        <v>9221</v>
      </c>
      <c r="J1573" t="s">
        <v>9222</v>
      </c>
      <c r="K1573" s="1">
        <v>44063</v>
      </c>
    </row>
    <row r="1574" spans="1:11">
      <c r="A1574">
        <v>1573</v>
      </c>
      <c r="B1574" t="s">
        <v>9223</v>
      </c>
      <c r="C1574" t="s">
        <v>3460</v>
      </c>
      <c r="D1574" t="s">
        <v>499</v>
      </c>
      <c r="E1574" t="s">
        <v>9224</v>
      </c>
      <c r="F1574" t="s">
        <v>9225</v>
      </c>
      <c r="G1574" t="s">
        <v>1230</v>
      </c>
      <c r="H1574" s="6">
        <v>125914</v>
      </c>
      <c r="I1574" t="s">
        <v>9226</v>
      </c>
      <c r="J1574" t="s">
        <v>9227</v>
      </c>
      <c r="K1574" s="1">
        <v>44268</v>
      </c>
    </row>
    <row r="1575" spans="1:11">
      <c r="A1575">
        <v>1574</v>
      </c>
      <c r="B1575" t="s">
        <v>9228</v>
      </c>
      <c r="C1575" t="s">
        <v>981</v>
      </c>
      <c r="D1575" t="s">
        <v>8136</v>
      </c>
      <c r="E1575" t="s">
        <v>9229</v>
      </c>
      <c r="F1575" t="s">
        <v>9230</v>
      </c>
      <c r="G1575" t="s">
        <v>1824</v>
      </c>
      <c r="H1575" s="6">
        <v>286801</v>
      </c>
      <c r="I1575" t="s">
        <v>9231</v>
      </c>
      <c r="J1575" t="s">
        <v>9232</v>
      </c>
      <c r="K1575" s="1">
        <v>44341</v>
      </c>
    </row>
    <row r="1576" spans="1:11">
      <c r="A1576">
        <v>1575</v>
      </c>
      <c r="B1576" t="s">
        <v>9233</v>
      </c>
      <c r="C1576" t="s">
        <v>3926</v>
      </c>
      <c r="D1576" t="s">
        <v>3869</v>
      </c>
      <c r="E1576" t="s">
        <v>9234</v>
      </c>
      <c r="F1576" t="s">
        <v>9235</v>
      </c>
      <c r="G1576" t="s">
        <v>205</v>
      </c>
      <c r="H1576" s="6">
        <v>47868</v>
      </c>
      <c r="I1576" t="s">
        <v>9236</v>
      </c>
      <c r="J1576" t="s">
        <v>9237</v>
      </c>
      <c r="K1576" s="1">
        <v>44464</v>
      </c>
    </row>
    <row r="1577" spans="1:11">
      <c r="A1577">
        <v>1576</v>
      </c>
      <c r="B1577" t="s">
        <v>9238</v>
      </c>
      <c r="C1577" t="s">
        <v>1566</v>
      </c>
      <c r="D1577" t="s">
        <v>1149</v>
      </c>
      <c r="E1577" t="s">
        <v>9239</v>
      </c>
      <c r="F1577" t="s">
        <v>9240</v>
      </c>
      <c r="G1577" t="s">
        <v>688</v>
      </c>
      <c r="H1577" s="6">
        <v>173156</v>
      </c>
      <c r="I1577" t="s">
        <v>9241</v>
      </c>
      <c r="J1577" t="s">
        <v>9242</v>
      </c>
      <c r="K1577" s="1">
        <v>44464</v>
      </c>
    </row>
    <row r="1578" spans="1:11">
      <c r="A1578">
        <v>1577</v>
      </c>
      <c r="B1578" t="s">
        <v>9243</v>
      </c>
      <c r="C1578" t="s">
        <v>7868</v>
      </c>
      <c r="D1578" t="s">
        <v>1663</v>
      </c>
      <c r="E1578" t="s">
        <v>9244</v>
      </c>
      <c r="F1578" t="s">
        <v>9245</v>
      </c>
      <c r="G1578" t="s">
        <v>274</v>
      </c>
      <c r="H1578" s="6">
        <v>210912</v>
      </c>
      <c r="I1578" t="s">
        <v>9246</v>
      </c>
      <c r="J1578" t="s">
        <v>9247</v>
      </c>
      <c r="K1578" s="1">
        <v>44275</v>
      </c>
    </row>
    <row r="1579" spans="1:11">
      <c r="A1579">
        <v>1578</v>
      </c>
      <c r="B1579" t="s">
        <v>9248</v>
      </c>
      <c r="C1579" t="s">
        <v>8789</v>
      </c>
      <c r="D1579" t="s">
        <v>9249</v>
      </c>
      <c r="E1579" t="s">
        <v>9250</v>
      </c>
      <c r="F1579" t="s">
        <v>9251</v>
      </c>
      <c r="G1579" t="s">
        <v>23</v>
      </c>
      <c r="H1579" s="6">
        <v>180014</v>
      </c>
      <c r="I1579" t="s">
        <v>9252</v>
      </c>
      <c r="J1579" t="s">
        <v>9253</v>
      </c>
      <c r="K1579" s="1">
        <v>44196</v>
      </c>
    </row>
    <row r="1580" spans="1:11">
      <c r="A1580">
        <v>1579</v>
      </c>
      <c r="B1580" t="s">
        <v>9254</v>
      </c>
      <c r="C1580" t="s">
        <v>1261</v>
      </c>
      <c r="D1580" t="s">
        <v>9255</v>
      </c>
      <c r="E1580" t="s">
        <v>9256</v>
      </c>
      <c r="F1580" t="s">
        <v>9257</v>
      </c>
      <c r="G1580" t="s">
        <v>1075</v>
      </c>
      <c r="H1580" s="6">
        <v>114759</v>
      </c>
      <c r="I1580" t="s">
        <v>9258</v>
      </c>
      <c r="J1580" t="s">
        <v>9259</v>
      </c>
      <c r="K1580" s="1">
        <v>43959</v>
      </c>
    </row>
    <row r="1581" spans="1:11">
      <c r="A1581">
        <v>1580</v>
      </c>
      <c r="B1581" t="s">
        <v>9260</v>
      </c>
      <c r="C1581" t="s">
        <v>3175</v>
      </c>
      <c r="D1581" t="s">
        <v>5061</v>
      </c>
      <c r="E1581" t="s">
        <v>9261</v>
      </c>
      <c r="F1581" t="s">
        <v>9262</v>
      </c>
      <c r="G1581" t="s">
        <v>597</v>
      </c>
      <c r="H1581" s="6">
        <v>50654</v>
      </c>
      <c r="I1581" t="s">
        <v>9263</v>
      </c>
      <c r="J1581" t="s">
        <v>9264</v>
      </c>
      <c r="K1581" s="1">
        <v>44619</v>
      </c>
    </row>
    <row r="1582" spans="1:11">
      <c r="A1582">
        <v>1581</v>
      </c>
      <c r="B1582" t="s">
        <v>9265</v>
      </c>
      <c r="C1582" t="s">
        <v>7931</v>
      </c>
      <c r="D1582" t="s">
        <v>4377</v>
      </c>
      <c r="E1582" t="s">
        <v>9266</v>
      </c>
      <c r="F1582" t="s">
        <v>9267</v>
      </c>
      <c r="G1582" t="s">
        <v>126</v>
      </c>
      <c r="H1582" s="6">
        <v>42127</v>
      </c>
      <c r="I1582" t="s">
        <v>9268</v>
      </c>
      <c r="J1582" t="s">
        <v>9269</v>
      </c>
      <c r="K1582" s="1">
        <v>44244</v>
      </c>
    </row>
    <row r="1583" spans="1:11">
      <c r="A1583">
        <v>1582</v>
      </c>
      <c r="B1583" t="s">
        <v>9270</v>
      </c>
      <c r="C1583" t="s">
        <v>1299</v>
      </c>
      <c r="D1583" t="s">
        <v>3331</v>
      </c>
      <c r="E1583" t="s">
        <v>9271</v>
      </c>
      <c r="F1583" t="s">
        <v>9272</v>
      </c>
      <c r="G1583" t="s">
        <v>298</v>
      </c>
      <c r="H1583" s="6">
        <v>163515</v>
      </c>
      <c r="I1583">
        <v>1249409857</v>
      </c>
      <c r="J1583" t="s">
        <v>9273</v>
      </c>
      <c r="K1583" s="1">
        <v>43857</v>
      </c>
    </row>
    <row r="1584" spans="1:11">
      <c r="A1584">
        <v>1583</v>
      </c>
      <c r="B1584" t="s">
        <v>9274</v>
      </c>
      <c r="C1584" t="s">
        <v>3295</v>
      </c>
      <c r="D1584" t="s">
        <v>7171</v>
      </c>
      <c r="E1584" t="s">
        <v>9275</v>
      </c>
      <c r="F1584" t="s">
        <v>9276</v>
      </c>
      <c r="G1584" t="s">
        <v>1013</v>
      </c>
      <c r="H1584" s="6">
        <v>74458</v>
      </c>
      <c r="I1584" t="s">
        <v>9277</v>
      </c>
      <c r="J1584" t="s">
        <v>9278</v>
      </c>
      <c r="K1584" s="1">
        <v>43935</v>
      </c>
    </row>
    <row r="1585" spans="1:11">
      <c r="A1585">
        <v>1584</v>
      </c>
      <c r="B1585" t="s">
        <v>9279</v>
      </c>
      <c r="C1585" t="s">
        <v>5148</v>
      </c>
      <c r="D1585" t="s">
        <v>202</v>
      </c>
      <c r="E1585" t="s">
        <v>602</v>
      </c>
      <c r="F1585" t="s">
        <v>9280</v>
      </c>
      <c r="G1585" t="s">
        <v>126</v>
      </c>
      <c r="H1585" s="6">
        <v>231647</v>
      </c>
      <c r="I1585" t="s">
        <v>9281</v>
      </c>
      <c r="J1585" t="s">
        <v>9282</v>
      </c>
      <c r="K1585" s="1">
        <v>43912</v>
      </c>
    </row>
    <row r="1586" spans="1:11">
      <c r="A1586">
        <v>1585</v>
      </c>
      <c r="B1586" t="s">
        <v>9283</v>
      </c>
      <c r="C1586" t="s">
        <v>2361</v>
      </c>
      <c r="D1586" t="s">
        <v>9184</v>
      </c>
      <c r="E1586" t="s">
        <v>9284</v>
      </c>
      <c r="F1586" t="s">
        <v>9285</v>
      </c>
      <c r="G1586" t="s">
        <v>418</v>
      </c>
      <c r="H1586" s="6">
        <v>58769</v>
      </c>
      <c r="I1586" t="s">
        <v>9286</v>
      </c>
      <c r="J1586" t="s">
        <v>9287</v>
      </c>
      <c r="K1586" s="1">
        <v>44434</v>
      </c>
    </row>
    <row r="1587" spans="1:11">
      <c r="A1587">
        <v>1586</v>
      </c>
      <c r="B1587" t="s">
        <v>9288</v>
      </c>
      <c r="C1587" t="s">
        <v>7337</v>
      </c>
      <c r="D1587" t="s">
        <v>5775</v>
      </c>
      <c r="E1587" t="s">
        <v>9289</v>
      </c>
      <c r="F1587" t="s">
        <v>9290</v>
      </c>
      <c r="G1587" t="s">
        <v>561</v>
      </c>
      <c r="H1587" s="6">
        <v>153667</v>
      </c>
      <c r="I1587" t="s">
        <v>9291</v>
      </c>
      <c r="J1587" t="s">
        <v>9292</v>
      </c>
      <c r="K1587" s="1">
        <v>44158</v>
      </c>
    </row>
    <row r="1588" spans="1:11">
      <c r="A1588">
        <v>1587</v>
      </c>
      <c r="B1588" t="s">
        <v>9293</v>
      </c>
      <c r="C1588" t="s">
        <v>775</v>
      </c>
      <c r="D1588" t="s">
        <v>2663</v>
      </c>
      <c r="E1588" t="s">
        <v>9294</v>
      </c>
      <c r="F1588" t="s">
        <v>9295</v>
      </c>
      <c r="G1588" t="s">
        <v>221</v>
      </c>
      <c r="H1588" s="6">
        <v>213579</v>
      </c>
      <c r="I1588" t="s">
        <v>9296</v>
      </c>
      <c r="J1588" t="s">
        <v>9297</v>
      </c>
      <c r="K1588" s="1">
        <v>44591</v>
      </c>
    </row>
    <row r="1589" spans="1:11">
      <c r="A1589">
        <v>1588</v>
      </c>
      <c r="B1589" t="s">
        <v>9298</v>
      </c>
      <c r="C1589" t="s">
        <v>9299</v>
      </c>
      <c r="D1589" t="s">
        <v>3204</v>
      </c>
      <c r="E1589" t="s">
        <v>9300</v>
      </c>
      <c r="F1589" t="s">
        <v>9301</v>
      </c>
      <c r="G1589" t="s">
        <v>2158</v>
      </c>
      <c r="H1589" s="6">
        <v>79573</v>
      </c>
      <c r="I1589" t="s">
        <v>9302</v>
      </c>
      <c r="J1589" t="s">
        <v>9303</v>
      </c>
      <c r="K1589" s="1">
        <v>44033</v>
      </c>
    </row>
    <row r="1590" spans="1:11">
      <c r="A1590">
        <v>1589</v>
      </c>
      <c r="B1590" t="s">
        <v>9304</v>
      </c>
      <c r="C1590" t="s">
        <v>788</v>
      </c>
      <c r="D1590" t="s">
        <v>8687</v>
      </c>
      <c r="E1590" t="s">
        <v>5439</v>
      </c>
      <c r="F1590" t="s">
        <v>9305</v>
      </c>
      <c r="G1590" t="s">
        <v>337</v>
      </c>
      <c r="H1590" s="6">
        <v>172902</v>
      </c>
      <c r="I1590" t="s">
        <v>9306</v>
      </c>
      <c r="J1590" t="s">
        <v>9307</v>
      </c>
      <c r="K1590" s="1">
        <v>44416</v>
      </c>
    </row>
    <row r="1591" spans="1:11">
      <c r="A1591">
        <v>1590</v>
      </c>
      <c r="B1591" t="s">
        <v>9308</v>
      </c>
      <c r="C1591" t="s">
        <v>981</v>
      </c>
      <c r="D1591" t="s">
        <v>4166</v>
      </c>
      <c r="E1591" t="s">
        <v>9309</v>
      </c>
      <c r="F1591" t="s">
        <v>9310</v>
      </c>
      <c r="G1591" t="s">
        <v>2817</v>
      </c>
      <c r="H1591" s="6">
        <v>159767</v>
      </c>
      <c r="I1591" t="s">
        <v>9311</v>
      </c>
      <c r="J1591" t="s">
        <v>9312</v>
      </c>
      <c r="K1591" s="1">
        <v>44638</v>
      </c>
    </row>
    <row r="1592" spans="1:11">
      <c r="A1592">
        <v>1591</v>
      </c>
      <c r="B1592" t="s">
        <v>9313</v>
      </c>
      <c r="C1592" t="s">
        <v>2113</v>
      </c>
      <c r="D1592" t="s">
        <v>7376</v>
      </c>
      <c r="E1592" t="s">
        <v>9314</v>
      </c>
      <c r="F1592" t="s">
        <v>9315</v>
      </c>
      <c r="G1592" t="s">
        <v>808</v>
      </c>
      <c r="H1592" s="6">
        <v>230609</v>
      </c>
      <c r="I1592" t="s">
        <v>9316</v>
      </c>
      <c r="J1592" t="s">
        <v>9317</v>
      </c>
      <c r="K1592" s="1">
        <v>44197</v>
      </c>
    </row>
    <row r="1593" spans="1:11">
      <c r="A1593">
        <v>1592</v>
      </c>
      <c r="B1593" t="s">
        <v>9318</v>
      </c>
      <c r="C1593" t="s">
        <v>8566</v>
      </c>
      <c r="D1593" t="s">
        <v>3311</v>
      </c>
      <c r="E1593" t="s">
        <v>9319</v>
      </c>
      <c r="F1593" t="s">
        <v>9320</v>
      </c>
      <c r="G1593" t="s">
        <v>3435</v>
      </c>
      <c r="H1593" s="6">
        <v>208951</v>
      </c>
      <c r="I1593" t="s">
        <v>9321</v>
      </c>
      <c r="J1593" t="s">
        <v>9322</v>
      </c>
      <c r="K1593" s="1">
        <v>44620</v>
      </c>
    </row>
    <row r="1594" spans="1:11">
      <c r="A1594">
        <v>1593</v>
      </c>
      <c r="B1594" t="s">
        <v>9323</v>
      </c>
      <c r="C1594" t="s">
        <v>7794</v>
      </c>
      <c r="D1594" t="s">
        <v>7220</v>
      </c>
      <c r="E1594" t="s">
        <v>9324</v>
      </c>
      <c r="F1594" t="s">
        <v>9325</v>
      </c>
      <c r="G1594" t="s">
        <v>1924</v>
      </c>
      <c r="H1594" s="6">
        <v>284996</v>
      </c>
      <c r="I1594" t="s">
        <v>9326</v>
      </c>
      <c r="J1594" t="s">
        <v>9327</v>
      </c>
      <c r="K1594" s="1">
        <v>43885</v>
      </c>
    </row>
    <row r="1595" spans="1:11">
      <c r="A1595">
        <v>1594</v>
      </c>
      <c r="B1595" t="s">
        <v>9328</v>
      </c>
      <c r="C1595" t="s">
        <v>1379</v>
      </c>
      <c r="D1595" t="s">
        <v>4248</v>
      </c>
      <c r="E1595" t="s">
        <v>9329</v>
      </c>
      <c r="F1595" t="s">
        <v>9330</v>
      </c>
      <c r="G1595" t="s">
        <v>1776</v>
      </c>
      <c r="H1595" s="6">
        <v>124061</v>
      </c>
      <c r="I1595" t="s">
        <v>9331</v>
      </c>
      <c r="J1595" t="s">
        <v>9332</v>
      </c>
      <c r="K1595" s="1">
        <v>44613</v>
      </c>
    </row>
    <row r="1596" spans="1:11">
      <c r="A1596">
        <v>1595</v>
      </c>
      <c r="B1596" t="s">
        <v>9333</v>
      </c>
      <c r="C1596" t="s">
        <v>5945</v>
      </c>
      <c r="D1596" t="s">
        <v>483</v>
      </c>
      <c r="E1596" t="s">
        <v>9334</v>
      </c>
      <c r="F1596" t="s">
        <v>9335</v>
      </c>
      <c r="G1596" t="s">
        <v>2615</v>
      </c>
      <c r="H1596" s="6">
        <v>122539</v>
      </c>
      <c r="I1596" t="s">
        <v>9336</v>
      </c>
      <c r="J1596" t="s">
        <v>9337</v>
      </c>
      <c r="K1596" s="1">
        <v>43894</v>
      </c>
    </row>
    <row r="1597" spans="1:11">
      <c r="A1597">
        <v>1596</v>
      </c>
      <c r="B1597" t="s">
        <v>9338</v>
      </c>
      <c r="C1597" t="s">
        <v>406</v>
      </c>
      <c r="D1597" t="s">
        <v>2866</v>
      </c>
      <c r="E1597" t="s">
        <v>9339</v>
      </c>
      <c r="F1597" t="s">
        <v>9340</v>
      </c>
      <c r="G1597" t="s">
        <v>597</v>
      </c>
      <c r="H1597" s="6">
        <v>170326</v>
      </c>
      <c r="I1597" t="s">
        <v>9341</v>
      </c>
      <c r="J1597" t="s">
        <v>9342</v>
      </c>
      <c r="K1597" s="1">
        <v>44560</v>
      </c>
    </row>
    <row r="1598" spans="1:11">
      <c r="A1598">
        <v>1597</v>
      </c>
      <c r="B1598" t="s">
        <v>9343</v>
      </c>
      <c r="C1598" t="s">
        <v>1470</v>
      </c>
      <c r="D1598" t="s">
        <v>558</v>
      </c>
      <c r="E1598" t="s">
        <v>9344</v>
      </c>
      <c r="F1598" t="s">
        <v>6316</v>
      </c>
      <c r="G1598" t="s">
        <v>2615</v>
      </c>
      <c r="H1598" s="6">
        <v>62656</v>
      </c>
      <c r="I1598" t="s">
        <v>9345</v>
      </c>
      <c r="J1598" t="s">
        <v>9346</v>
      </c>
      <c r="K1598" s="1">
        <v>44269</v>
      </c>
    </row>
    <row r="1599" spans="1:11">
      <c r="A1599">
        <v>1598</v>
      </c>
      <c r="B1599" t="s">
        <v>9347</v>
      </c>
      <c r="C1599" t="s">
        <v>170</v>
      </c>
      <c r="D1599" t="s">
        <v>1247</v>
      </c>
      <c r="E1599" t="s">
        <v>9348</v>
      </c>
      <c r="F1599" t="s">
        <v>1041</v>
      </c>
      <c r="G1599" t="s">
        <v>3291</v>
      </c>
      <c r="H1599" s="6">
        <v>224497</v>
      </c>
      <c r="I1599" t="s">
        <v>9349</v>
      </c>
      <c r="J1599" t="s">
        <v>9350</v>
      </c>
      <c r="K1599" s="1">
        <v>44556</v>
      </c>
    </row>
    <row r="1600" spans="1:11">
      <c r="A1600">
        <v>1599</v>
      </c>
      <c r="B1600" t="s">
        <v>9351</v>
      </c>
      <c r="C1600" t="s">
        <v>3140</v>
      </c>
      <c r="D1600" t="s">
        <v>8636</v>
      </c>
      <c r="E1600" t="s">
        <v>9352</v>
      </c>
      <c r="F1600" t="s">
        <v>9353</v>
      </c>
      <c r="G1600" t="s">
        <v>2844</v>
      </c>
      <c r="H1600" s="6">
        <v>218078</v>
      </c>
      <c r="I1600" t="s">
        <v>9354</v>
      </c>
      <c r="J1600" t="s">
        <v>9355</v>
      </c>
      <c r="K1600" s="1">
        <v>44545</v>
      </c>
    </row>
    <row r="1601" spans="1:11">
      <c r="A1601">
        <v>1600</v>
      </c>
      <c r="B1601" t="s">
        <v>9356</v>
      </c>
      <c r="C1601" t="s">
        <v>162</v>
      </c>
      <c r="D1601" t="s">
        <v>2554</v>
      </c>
      <c r="E1601" t="s">
        <v>9357</v>
      </c>
      <c r="F1601" t="s">
        <v>9358</v>
      </c>
      <c r="G1601" t="s">
        <v>237</v>
      </c>
      <c r="H1601" s="6">
        <v>186217</v>
      </c>
      <c r="I1601" t="s">
        <v>9359</v>
      </c>
      <c r="J1601" t="s">
        <v>9360</v>
      </c>
      <c r="K1601" s="1">
        <v>44607</v>
      </c>
    </row>
    <row r="1602" spans="1:11">
      <c r="A1602">
        <v>1601</v>
      </c>
      <c r="B1602" t="s">
        <v>9361</v>
      </c>
      <c r="C1602" t="s">
        <v>1758</v>
      </c>
      <c r="D1602" t="s">
        <v>775</v>
      </c>
      <c r="E1602" t="s">
        <v>9362</v>
      </c>
      <c r="F1602" t="s">
        <v>9363</v>
      </c>
      <c r="G1602" t="s">
        <v>2638</v>
      </c>
      <c r="H1602" s="6">
        <v>232685</v>
      </c>
      <c r="I1602" t="s">
        <v>9364</v>
      </c>
      <c r="J1602" t="s">
        <v>9365</v>
      </c>
      <c r="K1602" s="1">
        <v>43875</v>
      </c>
    </row>
    <row r="1603" spans="1:11">
      <c r="A1603">
        <v>1602</v>
      </c>
      <c r="B1603" t="s">
        <v>9366</v>
      </c>
      <c r="C1603" t="s">
        <v>1648</v>
      </c>
      <c r="D1603" t="s">
        <v>355</v>
      </c>
      <c r="E1603" t="s">
        <v>9367</v>
      </c>
      <c r="F1603" t="s">
        <v>9368</v>
      </c>
      <c r="G1603" t="s">
        <v>1095</v>
      </c>
      <c r="H1603" s="6">
        <v>189733</v>
      </c>
      <c r="I1603" t="s">
        <v>9369</v>
      </c>
      <c r="J1603" t="s">
        <v>9370</v>
      </c>
      <c r="K1603" s="1">
        <v>43975</v>
      </c>
    </row>
    <row r="1604" spans="1:11">
      <c r="A1604">
        <v>1603</v>
      </c>
      <c r="B1604" t="s">
        <v>9371</v>
      </c>
      <c r="C1604" t="s">
        <v>804</v>
      </c>
      <c r="D1604" t="s">
        <v>5190</v>
      </c>
      <c r="E1604" t="s">
        <v>9372</v>
      </c>
      <c r="F1604" t="s">
        <v>9373</v>
      </c>
      <c r="G1604" t="s">
        <v>5577</v>
      </c>
      <c r="H1604" s="6">
        <v>198649</v>
      </c>
      <c r="I1604" t="s">
        <v>9374</v>
      </c>
      <c r="J1604" t="s">
        <v>9375</v>
      </c>
      <c r="K1604" s="1">
        <v>43970</v>
      </c>
    </row>
    <row r="1605" spans="1:11">
      <c r="A1605">
        <v>1604</v>
      </c>
      <c r="B1605" t="s">
        <v>9376</v>
      </c>
      <c r="C1605" t="s">
        <v>2133</v>
      </c>
      <c r="D1605" t="s">
        <v>903</v>
      </c>
      <c r="E1605" t="s">
        <v>9377</v>
      </c>
      <c r="F1605" t="s">
        <v>9378</v>
      </c>
      <c r="G1605" t="s">
        <v>1067</v>
      </c>
      <c r="H1605" s="6">
        <v>190902</v>
      </c>
      <c r="I1605" t="s">
        <v>9379</v>
      </c>
      <c r="J1605" t="s">
        <v>9380</v>
      </c>
      <c r="K1605" s="1">
        <v>43881</v>
      </c>
    </row>
    <row r="1606" spans="1:11">
      <c r="A1606">
        <v>1605</v>
      </c>
      <c r="B1606" t="s">
        <v>9381</v>
      </c>
      <c r="C1606" t="s">
        <v>1470</v>
      </c>
      <c r="D1606" t="s">
        <v>9382</v>
      </c>
      <c r="E1606" t="s">
        <v>9383</v>
      </c>
      <c r="F1606" t="s">
        <v>9384</v>
      </c>
      <c r="G1606" t="s">
        <v>190</v>
      </c>
      <c r="H1606" s="6">
        <v>247530</v>
      </c>
      <c r="I1606" t="s">
        <v>9385</v>
      </c>
      <c r="J1606" t="s">
        <v>9386</v>
      </c>
      <c r="K1606" s="1">
        <v>44498</v>
      </c>
    </row>
    <row r="1607" spans="1:11">
      <c r="A1607">
        <v>1606</v>
      </c>
      <c r="B1607" t="s">
        <v>9387</v>
      </c>
      <c r="C1607" t="s">
        <v>1979</v>
      </c>
      <c r="D1607" t="s">
        <v>9388</v>
      </c>
      <c r="E1607" t="s">
        <v>9389</v>
      </c>
      <c r="F1607" t="s">
        <v>9390</v>
      </c>
      <c r="G1607" t="s">
        <v>268</v>
      </c>
      <c r="H1607" s="6">
        <v>170056</v>
      </c>
      <c r="I1607" t="s">
        <v>9391</v>
      </c>
      <c r="J1607" t="s">
        <v>9392</v>
      </c>
      <c r="K1607" s="1">
        <v>43964</v>
      </c>
    </row>
    <row r="1608" spans="1:11">
      <c r="A1608">
        <v>1607</v>
      </c>
      <c r="B1608" t="s">
        <v>9393</v>
      </c>
      <c r="C1608" t="s">
        <v>4254</v>
      </c>
      <c r="D1608" t="s">
        <v>4882</v>
      </c>
      <c r="E1608" t="s">
        <v>9394</v>
      </c>
      <c r="F1608" t="s">
        <v>9395</v>
      </c>
      <c r="G1608" t="s">
        <v>1110</v>
      </c>
      <c r="H1608" s="6">
        <v>73879</v>
      </c>
      <c r="I1608" t="s">
        <v>9396</v>
      </c>
      <c r="J1608" t="s">
        <v>9397</v>
      </c>
      <c r="K1608" s="1">
        <v>44446</v>
      </c>
    </row>
    <row r="1609" spans="1:11">
      <c r="A1609">
        <v>1608</v>
      </c>
      <c r="B1609" t="s">
        <v>9398</v>
      </c>
      <c r="C1609" t="s">
        <v>1364</v>
      </c>
      <c r="D1609" t="s">
        <v>249</v>
      </c>
      <c r="E1609" t="s">
        <v>9399</v>
      </c>
      <c r="F1609" t="s">
        <v>9400</v>
      </c>
      <c r="G1609" t="s">
        <v>229</v>
      </c>
      <c r="H1609" s="6">
        <v>100971</v>
      </c>
      <c r="I1609" t="s">
        <v>9401</v>
      </c>
      <c r="J1609" t="s">
        <v>9402</v>
      </c>
      <c r="K1609" s="1">
        <v>43891</v>
      </c>
    </row>
    <row r="1610" spans="1:11">
      <c r="A1610">
        <v>1609</v>
      </c>
      <c r="B1610" t="s">
        <v>9403</v>
      </c>
      <c r="C1610" t="s">
        <v>4076</v>
      </c>
      <c r="D1610" t="s">
        <v>5183</v>
      </c>
      <c r="E1610" t="s">
        <v>9404</v>
      </c>
      <c r="F1610" t="s">
        <v>9405</v>
      </c>
      <c r="G1610" t="s">
        <v>60</v>
      </c>
      <c r="H1610" s="6">
        <v>86543</v>
      </c>
      <c r="I1610" t="s">
        <v>9406</v>
      </c>
      <c r="J1610" t="s">
        <v>9407</v>
      </c>
      <c r="K1610" s="1">
        <v>44428</v>
      </c>
    </row>
    <row r="1611" spans="1:11">
      <c r="A1611">
        <v>1610</v>
      </c>
      <c r="B1611" t="s">
        <v>9408</v>
      </c>
      <c r="C1611" t="s">
        <v>6933</v>
      </c>
      <c r="D1611" t="s">
        <v>865</v>
      </c>
      <c r="E1611" t="s">
        <v>9409</v>
      </c>
      <c r="F1611" t="s">
        <v>9410</v>
      </c>
      <c r="G1611" t="s">
        <v>2078</v>
      </c>
      <c r="H1611" s="6">
        <v>68683</v>
      </c>
      <c r="I1611" t="s">
        <v>9411</v>
      </c>
      <c r="J1611" t="s">
        <v>9412</v>
      </c>
      <c r="K1611" s="1">
        <v>44646</v>
      </c>
    </row>
    <row r="1612" spans="1:11">
      <c r="A1612">
        <v>1611</v>
      </c>
      <c r="B1612" t="s">
        <v>9413</v>
      </c>
      <c r="C1612" t="s">
        <v>715</v>
      </c>
      <c r="D1612" t="s">
        <v>3570</v>
      </c>
      <c r="E1612" t="s">
        <v>9414</v>
      </c>
      <c r="F1612" t="s">
        <v>3381</v>
      </c>
      <c r="G1612" t="s">
        <v>7497</v>
      </c>
      <c r="H1612" s="6">
        <v>252221</v>
      </c>
      <c r="I1612" t="s">
        <v>9415</v>
      </c>
      <c r="J1612" t="s">
        <v>9416</v>
      </c>
      <c r="K1612" s="1">
        <v>44670</v>
      </c>
    </row>
    <row r="1613" spans="1:11">
      <c r="A1613">
        <v>1612</v>
      </c>
      <c r="B1613" t="s">
        <v>9417</v>
      </c>
      <c r="C1613" t="s">
        <v>3506</v>
      </c>
      <c r="D1613" t="s">
        <v>7171</v>
      </c>
      <c r="E1613" t="s">
        <v>9418</v>
      </c>
      <c r="F1613" t="s">
        <v>6897</v>
      </c>
      <c r="G1613" t="s">
        <v>410</v>
      </c>
      <c r="H1613" s="6">
        <v>141127</v>
      </c>
      <c r="I1613" t="s">
        <v>9419</v>
      </c>
      <c r="J1613" t="s">
        <v>9420</v>
      </c>
      <c r="K1613" s="1">
        <v>44525</v>
      </c>
    </row>
    <row r="1614" spans="1:11">
      <c r="A1614">
        <v>1613</v>
      </c>
      <c r="B1614" t="s">
        <v>9421</v>
      </c>
      <c r="C1614" t="s">
        <v>2126</v>
      </c>
      <c r="D1614" t="s">
        <v>7027</v>
      </c>
      <c r="E1614" t="s">
        <v>9422</v>
      </c>
      <c r="F1614" t="s">
        <v>9423</v>
      </c>
      <c r="G1614" t="s">
        <v>60</v>
      </c>
      <c r="H1614" s="6">
        <v>281263</v>
      </c>
      <c r="I1614" t="s">
        <v>9424</v>
      </c>
      <c r="J1614" t="s">
        <v>9425</v>
      </c>
      <c r="K1614" s="1">
        <v>43862</v>
      </c>
    </row>
    <row r="1615" spans="1:11">
      <c r="A1615">
        <v>1614</v>
      </c>
      <c r="B1615" t="s">
        <v>9426</v>
      </c>
      <c r="C1615" t="s">
        <v>5905</v>
      </c>
      <c r="D1615" t="s">
        <v>1079</v>
      </c>
      <c r="E1615" t="s">
        <v>9427</v>
      </c>
      <c r="F1615" t="s">
        <v>9428</v>
      </c>
      <c r="G1615" t="s">
        <v>221</v>
      </c>
      <c r="H1615" s="6">
        <v>78837</v>
      </c>
      <c r="I1615" t="s">
        <v>9429</v>
      </c>
      <c r="J1615" t="s">
        <v>9430</v>
      </c>
      <c r="K1615" s="1">
        <v>44419</v>
      </c>
    </row>
    <row r="1616" spans="1:11">
      <c r="A1616">
        <v>1615</v>
      </c>
      <c r="B1616" t="s">
        <v>9431</v>
      </c>
      <c r="C1616" t="s">
        <v>4228</v>
      </c>
      <c r="D1616" t="s">
        <v>918</v>
      </c>
      <c r="E1616" t="s">
        <v>9432</v>
      </c>
      <c r="F1616" t="s">
        <v>9433</v>
      </c>
      <c r="G1616" t="s">
        <v>561</v>
      </c>
      <c r="H1616" s="6">
        <v>82383</v>
      </c>
      <c r="I1616" t="s">
        <v>9434</v>
      </c>
      <c r="J1616" t="s">
        <v>9435</v>
      </c>
      <c r="K1616" s="1">
        <v>44249</v>
      </c>
    </row>
    <row r="1617" spans="1:11">
      <c r="A1617">
        <v>1616</v>
      </c>
      <c r="B1617" t="s">
        <v>9436</v>
      </c>
      <c r="C1617" t="s">
        <v>9437</v>
      </c>
      <c r="D1617" t="s">
        <v>8136</v>
      </c>
      <c r="E1617" t="s">
        <v>9438</v>
      </c>
      <c r="F1617" t="s">
        <v>9439</v>
      </c>
      <c r="G1617" t="s">
        <v>2710</v>
      </c>
      <c r="H1617" s="6">
        <v>190825</v>
      </c>
      <c r="I1617">
        <v>2143191110</v>
      </c>
      <c r="J1617" t="s">
        <v>9440</v>
      </c>
      <c r="K1617" s="1">
        <v>43925</v>
      </c>
    </row>
    <row r="1618" spans="1:11">
      <c r="A1618">
        <v>1617</v>
      </c>
      <c r="B1618" t="s">
        <v>9441</v>
      </c>
      <c r="C1618" t="s">
        <v>2126</v>
      </c>
      <c r="D1618" t="s">
        <v>1415</v>
      </c>
      <c r="E1618" t="s">
        <v>9442</v>
      </c>
      <c r="F1618" t="s">
        <v>9443</v>
      </c>
      <c r="G1618" t="s">
        <v>3566</v>
      </c>
      <c r="H1618" s="6">
        <v>137727</v>
      </c>
      <c r="I1618" t="s">
        <v>9444</v>
      </c>
      <c r="J1618" t="s">
        <v>9445</v>
      </c>
      <c r="K1618" s="1">
        <v>44527</v>
      </c>
    </row>
    <row r="1619" spans="1:11">
      <c r="A1619">
        <v>1618</v>
      </c>
      <c r="B1619" t="s">
        <v>9446</v>
      </c>
      <c r="C1619" t="s">
        <v>1891</v>
      </c>
      <c r="D1619" t="s">
        <v>9447</v>
      </c>
      <c r="E1619" t="s">
        <v>9448</v>
      </c>
      <c r="F1619" t="s">
        <v>9449</v>
      </c>
      <c r="G1619" t="s">
        <v>190</v>
      </c>
      <c r="H1619" s="6">
        <v>171582</v>
      </c>
      <c r="I1619" t="s">
        <v>9450</v>
      </c>
      <c r="J1619" t="s">
        <v>9451</v>
      </c>
      <c r="K1619" s="1">
        <v>44551</v>
      </c>
    </row>
    <row r="1620" spans="1:11">
      <c r="A1620">
        <v>1619</v>
      </c>
      <c r="B1620" t="s">
        <v>9452</v>
      </c>
      <c r="C1620" t="s">
        <v>209</v>
      </c>
      <c r="D1620" t="s">
        <v>7984</v>
      </c>
      <c r="E1620" t="s">
        <v>9453</v>
      </c>
      <c r="F1620" t="s">
        <v>9454</v>
      </c>
      <c r="G1620" t="s">
        <v>68</v>
      </c>
      <c r="H1620" s="6">
        <v>96772</v>
      </c>
      <c r="I1620">
        <v>7531543408</v>
      </c>
      <c r="J1620" t="s">
        <v>9455</v>
      </c>
      <c r="K1620" s="1">
        <v>44469</v>
      </c>
    </row>
    <row r="1621" spans="1:11">
      <c r="A1621">
        <v>1620</v>
      </c>
      <c r="B1621" t="s">
        <v>9456</v>
      </c>
      <c r="C1621" t="s">
        <v>8199</v>
      </c>
      <c r="D1621" t="s">
        <v>2452</v>
      </c>
      <c r="E1621" t="s">
        <v>9457</v>
      </c>
      <c r="F1621" t="s">
        <v>9458</v>
      </c>
      <c r="G1621" t="s">
        <v>3027</v>
      </c>
      <c r="H1621" s="6">
        <v>99407</v>
      </c>
      <c r="I1621" t="s">
        <v>9459</v>
      </c>
      <c r="J1621" t="s">
        <v>9460</v>
      </c>
      <c r="K1621" s="1">
        <v>43964</v>
      </c>
    </row>
    <row r="1622" spans="1:11">
      <c r="A1622">
        <v>1621</v>
      </c>
      <c r="B1622" t="s">
        <v>9461</v>
      </c>
      <c r="C1622" t="s">
        <v>1608</v>
      </c>
      <c r="D1622" t="s">
        <v>6776</v>
      </c>
      <c r="E1622" t="s">
        <v>9462</v>
      </c>
      <c r="F1622" t="s">
        <v>9463</v>
      </c>
      <c r="G1622" t="s">
        <v>3183</v>
      </c>
      <c r="H1622" s="6">
        <v>113236</v>
      </c>
      <c r="I1622" t="s">
        <v>9464</v>
      </c>
      <c r="J1622" t="s">
        <v>9465</v>
      </c>
      <c r="K1622" s="1">
        <v>44611</v>
      </c>
    </row>
    <row r="1623" spans="1:11">
      <c r="A1623">
        <v>1622</v>
      </c>
      <c r="B1623" t="s">
        <v>9466</v>
      </c>
      <c r="C1623" t="s">
        <v>4995</v>
      </c>
      <c r="D1623" t="s">
        <v>1371</v>
      </c>
      <c r="E1623" t="s">
        <v>9467</v>
      </c>
      <c r="F1623" t="s">
        <v>1543</v>
      </c>
      <c r="G1623" t="s">
        <v>86</v>
      </c>
      <c r="H1623" s="6">
        <v>122475</v>
      </c>
      <c r="I1623" t="s">
        <v>9468</v>
      </c>
      <c r="J1623" t="s">
        <v>9469</v>
      </c>
      <c r="K1623" s="1">
        <v>44597</v>
      </c>
    </row>
    <row r="1624" spans="1:11">
      <c r="A1624">
        <v>1623</v>
      </c>
      <c r="B1624" t="s">
        <v>9470</v>
      </c>
      <c r="C1624" t="s">
        <v>819</v>
      </c>
      <c r="D1624" t="s">
        <v>6314</v>
      </c>
      <c r="E1624" t="s">
        <v>9471</v>
      </c>
      <c r="F1624" t="s">
        <v>9472</v>
      </c>
      <c r="G1624" t="s">
        <v>2844</v>
      </c>
      <c r="H1624" s="6">
        <v>149071</v>
      </c>
      <c r="I1624" t="s">
        <v>9473</v>
      </c>
      <c r="J1624" t="s">
        <v>9474</v>
      </c>
      <c r="K1624" s="1">
        <v>44052</v>
      </c>
    </row>
    <row r="1625" spans="1:11">
      <c r="A1625">
        <v>1624</v>
      </c>
      <c r="B1625" t="s">
        <v>9475</v>
      </c>
      <c r="C1625" t="s">
        <v>1002</v>
      </c>
      <c r="D1625" t="s">
        <v>4013</v>
      </c>
      <c r="E1625" t="s">
        <v>4538</v>
      </c>
      <c r="F1625" t="s">
        <v>9476</v>
      </c>
      <c r="G1625" t="s">
        <v>1605</v>
      </c>
      <c r="H1625" s="6">
        <v>178342</v>
      </c>
      <c r="I1625" t="s">
        <v>9477</v>
      </c>
      <c r="J1625" t="s">
        <v>9478</v>
      </c>
      <c r="K1625" s="1">
        <v>44129</v>
      </c>
    </row>
    <row r="1626" spans="1:11">
      <c r="A1626">
        <v>1625</v>
      </c>
      <c r="B1626" t="s">
        <v>9479</v>
      </c>
      <c r="C1626" t="s">
        <v>6013</v>
      </c>
      <c r="D1626" t="s">
        <v>9067</v>
      </c>
      <c r="E1626" t="s">
        <v>9480</v>
      </c>
      <c r="F1626" t="s">
        <v>9481</v>
      </c>
      <c r="G1626" t="s">
        <v>33</v>
      </c>
      <c r="H1626" s="6">
        <v>103385</v>
      </c>
      <c r="I1626">
        <f>1-238-958-7740</f>
        <v>-8935</v>
      </c>
      <c r="J1626" t="s">
        <v>9482</v>
      </c>
      <c r="K1626" s="1">
        <v>44495</v>
      </c>
    </row>
    <row r="1627" spans="1:11">
      <c r="A1627">
        <v>1626</v>
      </c>
      <c r="B1627" t="s">
        <v>9483</v>
      </c>
      <c r="C1627" t="s">
        <v>2053</v>
      </c>
      <c r="D1627" t="s">
        <v>4984</v>
      </c>
      <c r="E1627" t="s">
        <v>9484</v>
      </c>
      <c r="F1627" t="s">
        <v>9485</v>
      </c>
      <c r="G1627" t="s">
        <v>1795</v>
      </c>
      <c r="H1627" s="6">
        <v>207162</v>
      </c>
      <c r="I1627" t="s">
        <v>9486</v>
      </c>
      <c r="J1627" t="s">
        <v>9487</v>
      </c>
      <c r="K1627" s="1">
        <v>44706</v>
      </c>
    </row>
    <row r="1628" spans="1:11">
      <c r="A1628">
        <v>1627</v>
      </c>
      <c r="B1628" t="s">
        <v>9488</v>
      </c>
      <c r="C1628" t="s">
        <v>1313</v>
      </c>
      <c r="D1628" t="s">
        <v>7552</v>
      </c>
      <c r="E1628" t="s">
        <v>9489</v>
      </c>
      <c r="F1628" t="s">
        <v>9490</v>
      </c>
      <c r="G1628" t="s">
        <v>3058</v>
      </c>
      <c r="H1628" s="6">
        <v>86491</v>
      </c>
      <c r="I1628" t="s">
        <v>9491</v>
      </c>
      <c r="J1628" t="s">
        <v>9492</v>
      </c>
      <c r="K1628" s="1">
        <v>44447</v>
      </c>
    </row>
    <row r="1629" spans="1:11">
      <c r="A1629">
        <v>1628</v>
      </c>
      <c r="B1629" t="s">
        <v>9493</v>
      </c>
      <c r="C1629" t="s">
        <v>2012</v>
      </c>
      <c r="D1629" t="s">
        <v>1135</v>
      </c>
      <c r="E1629" t="s">
        <v>9494</v>
      </c>
      <c r="F1629" t="s">
        <v>9495</v>
      </c>
      <c r="G1629" t="s">
        <v>174</v>
      </c>
      <c r="H1629" s="6">
        <v>170816</v>
      </c>
      <c r="I1629">
        <f>1-488-888-7387</f>
        <v>-8762</v>
      </c>
      <c r="J1629" t="s">
        <v>9496</v>
      </c>
      <c r="K1629" s="1">
        <v>44017</v>
      </c>
    </row>
    <row r="1630" spans="1:11">
      <c r="A1630">
        <v>1629</v>
      </c>
      <c r="B1630" t="s">
        <v>9497</v>
      </c>
      <c r="C1630" t="s">
        <v>4128</v>
      </c>
      <c r="D1630" t="s">
        <v>858</v>
      </c>
      <c r="E1630" t="s">
        <v>9498</v>
      </c>
      <c r="F1630" t="s">
        <v>9499</v>
      </c>
      <c r="G1630" t="s">
        <v>2343</v>
      </c>
      <c r="H1630" s="6">
        <v>246829</v>
      </c>
      <c r="I1630" t="s">
        <v>9500</v>
      </c>
      <c r="J1630" t="s">
        <v>9501</v>
      </c>
      <c r="K1630" s="1">
        <v>44443</v>
      </c>
    </row>
    <row r="1631" spans="1:11">
      <c r="A1631">
        <v>1630</v>
      </c>
      <c r="B1631" t="s">
        <v>9502</v>
      </c>
      <c r="C1631" t="s">
        <v>9503</v>
      </c>
      <c r="D1631" t="s">
        <v>163</v>
      </c>
      <c r="E1631" t="s">
        <v>9504</v>
      </c>
      <c r="F1631" t="s">
        <v>9505</v>
      </c>
      <c r="G1631" t="s">
        <v>4632</v>
      </c>
      <c r="H1631" s="6">
        <v>64664</v>
      </c>
      <c r="I1631" t="s">
        <v>9506</v>
      </c>
      <c r="J1631" t="s">
        <v>9507</v>
      </c>
      <c r="K1631" s="1">
        <v>44400</v>
      </c>
    </row>
    <row r="1632" spans="1:11">
      <c r="A1632">
        <v>1631</v>
      </c>
      <c r="B1632" t="s">
        <v>9508</v>
      </c>
      <c r="C1632" t="s">
        <v>4234</v>
      </c>
      <c r="D1632" t="s">
        <v>6030</v>
      </c>
      <c r="E1632" t="s">
        <v>9509</v>
      </c>
      <c r="F1632" t="s">
        <v>9510</v>
      </c>
      <c r="G1632" t="s">
        <v>2885</v>
      </c>
      <c r="H1632" s="6">
        <v>198409</v>
      </c>
      <c r="I1632" t="s">
        <v>9511</v>
      </c>
      <c r="J1632" t="s">
        <v>9512</v>
      </c>
      <c r="K1632" s="1">
        <v>44296</v>
      </c>
    </row>
    <row r="1633" spans="1:11">
      <c r="A1633">
        <v>1632</v>
      </c>
      <c r="B1633" t="s">
        <v>9513</v>
      </c>
      <c r="C1633" t="s">
        <v>1038</v>
      </c>
      <c r="D1633" t="s">
        <v>5675</v>
      </c>
      <c r="E1633" t="s">
        <v>9514</v>
      </c>
      <c r="F1633" t="s">
        <v>9515</v>
      </c>
      <c r="G1633" t="s">
        <v>2638</v>
      </c>
      <c r="H1633" s="6">
        <v>233947</v>
      </c>
      <c r="I1633" t="s">
        <v>9516</v>
      </c>
      <c r="J1633" t="s">
        <v>9517</v>
      </c>
      <c r="K1633" s="1">
        <v>44318</v>
      </c>
    </row>
    <row r="1634" spans="1:11">
      <c r="A1634">
        <v>1633</v>
      </c>
      <c r="B1634" t="s">
        <v>9518</v>
      </c>
      <c r="C1634" t="s">
        <v>995</v>
      </c>
      <c r="D1634" t="s">
        <v>6047</v>
      </c>
      <c r="E1634" t="s">
        <v>9519</v>
      </c>
      <c r="F1634" t="s">
        <v>9520</v>
      </c>
      <c r="G1634" t="s">
        <v>3046</v>
      </c>
      <c r="H1634" s="6">
        <v>201256</v>
      </c>
      <c r="I1634" t="s">
        <v>9521</v>
      </c>
      <c r="J1634" t="s">
        <v>9522</v>
      </c>
      <c r="K1634" s="1">
        <v>43988</v>
      </c>
    </row>
    <row r="1635" spans="1:11">
      <c r="A1635">
        <v>1634</v>
      </c>
      <c r="B1635" t="s">
        <v>9523</v>
      </c>
      <c r="C1635" t="s">
        <v>73</v>
      </c>
      <c r="D1635" t="s">
        <v>9524</v>
      </c>
      <c r="E1635" t="s">
        <v>9525</v>
      </c>
      <c r="F1635" t="s">
        <v>9526</v>
      </c>
      <c r="G1635" t="s">
        <v>1034</v>
      </c>
      <c r="H1635" s="6">
        <v>250456</v>
      </c>
      <c r="I1635">
        <v>648760669</v>
      </c>
      <c r="J1635" t="s">
        <v>9527</v>
      </c>
      <c r="K1635" s="1">
        <v>44565</v>
      </c>
    </row>
    <row r="1636" spans="1:11">
      <c r="A1636">
        <v>1635</v>
      </c>
      <c r="B1636" t="s">
        <v>9528</v>
      </c>
      <c r="C1636" t="s">
        <v>3080</v>
      </c>
      <c r="D1636" t="s">
        <v>1350</v>
      </c>
      <c r="E1636" t="s">
        <v>9529</v>
      </c>
      <c r="F1636" t="s">
        <v>9530</v>
      </c>
      <c r="G1636" t="s">
        <v>1569</v>
      </c>
      <c r="H1636" s="6">
        <v>148934</v>
      </c>
      <c r="I1636" t="s">
        <v>9531</v>
      </c>
      <c r="J1636" t="s">
        <v>9532</v>
      </c>
      <c r="K1636" s="1">
        <v>44069</v>
      </c>
    </row>
    <row r="1637" spans="1:11">
      <c r="A1637">
        <v>1636</v>
      </c>
      <c r="B1637" t="s">
        <v>9533</v>
      </c>
      <c r="C1637" t="s">
        <v>7344</v>
      </c>
      <c r="D1637" t="s">
        <v>1716</v>
      </c>
      <c r="E1637" t="s">
        <v>9534</v>
      </c>
      <c r="F1637" t="s">
        <v>9535</v>
      </c>
      <c r="G1637" t="s">
        <v>3027</v>
      </c>
      <c r="H1637" s="6">
        <v>287695</v>
      </c>
      <c r="I1637" t="s">
        <v>9536</v>
      </c>
      <c r="J1637" t="s">
        <v>9537</v>
      </c>
      <c r="K1637" s="1">
        <v>44289</v>
      </c>
    </row>
    <row r="1638" spans="1:11">
      <c r="A1638">
        <v>1637</v>
      </c>
      <c r="B1638" t="s">
        <v>9538</v>
      </c>
      <c r="C1638" t="s">
        <v>3545</v>
      </c>
      <c r="D1638" t="s">
        <v>880</v>
      </c>
      <c r="E1638" t="s">
        <v>9539</v>
      </c>
      <c r="F1638" t="s">
        <v>9540</v>
      </c>
      <c r="G1638" t="s">
        <v>1696</v>
      </c>
      <c r="H1638" s="6">
        <v>266215</v>
      </c>
      <c r="I1638" t="s">
        <v>9541</v>
      </c>
      <c r="J1638" t="s">
        <v>9542</v>
      </c>
      <c r="K1638" s="1">
        <v>44482</v>
      </c>
    </row>
    <row r="1639" spans="1:11">
      <c r="A1639">
        <v>1638</v>
      </c>
      <c r="B1639" t="s">
        <v>9543</v>
      </c>
      <c r="C1639" t="s">
        <v>778</v>
      </c>
      <c r="D1639" t="s">
        <v>5506</v>
      </c>
      <c r="E1639" t="s">
        <v>9544</v>
      </c>
      <c r="F1639" t="s">
        <v>9545</v>
      </c>
      <c r="G1639" t="s">
        <v>883</v>
      </c>
      <c r="H1639" s="6">
        <v>275550</v>
      </c>
      <c r="I1639" t="s">
        <v>9546</v>
      </c>
      <c r="J1639" t="s">
        <v>9547</v>
      </c>
      <c r="K1639" s="1">
        <v>44679</v>
      </c>
    </row>
    <row r="1640" spans="1:11">
      <c r="A1640">
        <v>1639</v>
      </c>
      <c r="B1640" t="s">
        <v>9548</v>
      </c>
      <c r="C1640" t="s">
        <v>1205</v>
      </c>
      <c r="D1640" t="s">
        <v>4401</v>
      </c>
      <c r="E1640" t="s">
        <v>9549</v>
      </c>
      <c r="F1640" t="s">
        <v>9550</v>
      </c>
      <c r="G1640" t="s">
        <v>2317</v>
      </c>
      <c r="H1640" s="6">
        <v>199745</v>
      </c>
      <c r="I1640" t="s">
        <v>9551</v>
      </c>
      <c r="J1640" t="s">
        <v>9552</v>
      </c>
      <c r="K1640" s="1">
        <v>44672</v>
      </c>
    </row>
    <row r="1641" spans="1:11">
      <c r="A1641">
        <v>1640</v>
      </c>
      <c r="B1641" t="s">
        <v>9553</v>
      </c>
      <c r="C1641" t="s">
        <v>3746</v>
      </c>
      <c r="D1641" t="s">
        <v>2689</v>
      </c>
      <c r="E1641" t="s">
        <v>9554</v>
      </c>
      <c r="F1641" t="s">
        <v>9555</v>
      </c>
      <c r="G1641" t="s">
        <v>2838</v>
      </c>
      <c r="H1641" s="6">
        <v>40740</v>
      </c>
      <c r="I1641" t="s">
        <v>9556</v>
      </c>
      <c r="J1641" t="s">
        <v>9557</v>
      </c>
      <c r="K1641" s="1">
        <v>44646</v>
      </c>
    </row>
    <row r="1642" spans="1:11">
      <c r="A1642">
        <v>1641</v>
      </c>
      <c r="B1642" t="s">
        <v>9558</v>
      </c>
      <c r="C1642" t="s">
        <v>788</v>
      </c>
      <c r="D1642" t="s">
        <v>7447</v>
      </c>
      <c r="E1642" t="s">
        <v>9559</v>
      </c>
      <c r="F1642" t="s">
        <v>9560</v>
      </c>
      <c r="G1642" t="s">
        <v>1118</v>
      </c>
      <c r="H1642" s="6">
        <v>65239</v>
      </c>
      <c r="I1642" t="s">
        <v>9561</v>
      </c>
      <c r="J1642" t="s">
        <v>9562</v>
      </c>
      <c r="K1642" s="1">
        <v>43946</v>
      </c>
    </row>
    <row r="1643" spans="1:11">
      <c r="A1643">
        <v>1642</v>
      </c>
      <c r="B1643" t="s">
        <v>9563</v>
      </c>
      <c r="C1643" t="s">
        <v>3217</v>
      </c>
      <c r="D1643" t="s">
        <v>82</v>
      </c>
      <c r="E1643" t="s">
        <v>9564</v>
      </c>
      <c r="F1643" t="s">
        <v>9565</v>
      </c>
      <c r="G1643" t="s">
        <v>3058</v>
      </c>
      <c r="H1643" s="6">
        <v>277374</v>
      </c>
      <c r="I1643" t="s">
        <v>9566</v>
      </c>
      <c r="J1643" t="s">
        <v>9567</v>
      </c>
      <c r="K1643" s="1">
        <v>44090</v>
      </c>
    </row>
    <row r="1644" spans="1:11">
      <c r="A1644">
        <v>1643</v>
      </c>
      <c r="B1644" t="s">
        <v>9568</v>
      </c>
      <c r="C1644" t="s">
        <v>3713</v>
      </c>
      <c r="D1644" t="s">
        <v>9569</v>
      </c>
      <c r="E1644" t="s">
        <v>9570</v>
      </c>
      <c r="F1644" t="s">
        <v>9571</v>
      </c>
      <c r="G1644" t="s">
        <v>977</v>
      </c>
      <c r="H1644" s="6">
        <v>87278</v>
      </c>
      <c r="I1644" t="s">
        <v>9572</v>
      </c>
      <c r="J1644" t="s">
        <v>9573</v>
      </c>
      <c r="K1644" s="1">
        <v>44264</v>
      </c>
    </row>
    <row r="1645" spans="1:11">
      <c r="A1645">
        <v>1644</v>
      </c>
      <c r="B1645" t="s">
        <v>9574</v>
      </c>
      <c r="C1645" t="s">
        <v>2713</v>
      </c>
      <c r="D1645" t="s">
        <v>8278</v>
      </c>
      <c r="E1645" t="s">
        <v>9575</v>
      </c>
      <c r="F1645" t="s">
        <v>9576</v>
      </c>
      <c r="G1645" t="s">
        <v>95</v>
      </c>
      <c r="H1645" s="6">
        <v>263408</v>
      </c>
      <c r="I1645" t="s">
        <v>9577</v>
      </c>
      <c r="J1645" t="s">
        <v>9578</v>
      </c>
      <c r="K1645" s="1">
        <v>44698</v>
      </c>
    </row>
    <row r="1646" spans="1:11">
      <c r="A1646">
        <v>1645</v>
      </c>
      <c r="B1646" t="s">
        <v>9579</v>
      </c>
      <c r="C1646" t="s">
        <v>923</v>
      </c>
      <c r="D1646" t="s">
        <v>655</v>
      </c>
      <c r="E1646" t="s">
        <v>9580</v>
      </c>
      <c r="F1646" t="s">
        <v>9581</v>
      </c>
      <c r="G1646" t="s">
        <v>379</v>
      </c>
      <c r="H1646" s="6">
        <v>132974</v>
      </c>
      <c r="I1646" t="s">
        <v>9582</v>
      </c>
      <c r="J1646" t="s">
        <v>9583</v>
      </c>
      <c r="K1646" s="1">
        <v>44018</v>
      </c>
    </row>
    <row r="1647" spans="1:11">
      <c r="A1647">
        <v>1646</v>
      </c>
      <c r="B1647" t="s">
        <v>9584</v>
      </c>
      <c r="C1647" t="s">
        <v>6454</v>
      </c>
      <c r="D1647" t="s">
        <v>210</v>
      </c>
      <c r="E1647" t="s">
        <v>9585</v>
      </c>
      <c r="F1647" t="s">
        <v>9586</v>
      </c>
      <c r="G1647" t="s">
        <v>5708</v>
      </c>
      <c r="H1647" s="6">
        <v>167181</v>
      </c>
      <c r="I1647" t="s">
        <v>9587</v>
      </c>
      <c r="J1647" t="s">
        <v>9588</v>
      </c>
      <c r="K1647" s="1">
        <v>44623</v>
      </c>
    </row>
    <row r="1648" spans="1:11">
      <c r="A1648">
        <v>1647</v>
      </c>
      <c r="B1648" t="s">
        <v>9589</v>
      </c>
      <c r="C1648" t="s">
        <v>4247</v>
      </c>
      <c r="D1648" t="s">
        <v>3570</v>
      </c>
      <c r="E1648" t="s">
        <v>9590</v>
      </c>
      <c r="F1648" t="s">
        <v>9591</v>
      </c>
      <c r="G1648" t="s">
        <v>402</v>
      </c>
      <c r="H1648" s="6">
        <v>116522</v>
      </c>
      <c r="I1648" t="s">
        <v>9592</v>
      </c>
      <c r="J1648" t="s">
        <v>9593</v>
      </c>
      <c r="K1648" s="1">
        <v>44251</v>
      </c>
    </row>
    <row r="1649" spans="1:11">
      <c r="A1649">
        <v>1648</v>
      </c>
      <c r="B1649" t="s">
        <v>9594</v>
      </c>
      <c r="C1649" t="s">
        <v>6202</v>
      </c>
      <c r="D1649" t="s">
        <v>5985</v>
      </c>
      <c r="E1649" t="s">
        <v>9595</v>
      </c>
      <c r="F1649" t="s">
        <v>9596</v>
      </c>
      <c r="G1649" t="s">
        <v>2927</v>
      </c>
      <c r="H1649" s="6">
        <v>260000</v>
      </c>
      <c r="I1649">
        <v>2192841211</v>
      </c>
      <c r="J1649" t="s">
        <v>9597</v>
      </c>
      <c r="K1649" s="1">
        <v>44211</v>
      </c>
    </row>
    <row r="1650" spans="1:11">
      <c r="A1650">
        <v>1649</v>
      </c>
      <c r="B1650" t="s">
        <v>9598</v>
      </c>
      <c r="C1650" t="s">
        <v>2521</v>
      </c>
      <c r="D1650" t="s">
        <v>5061</v>
      </c>
      <c r="E1650" t="s">
        <v>9599</v>
      </c>
      <c r="F1650" t="s">
        <v>9600</v>
      </c>
      <c r="G1650" t="s">
        <v>612</v>
      </c>
      <c r="H1650" s="6">
        <v>42204</v>
      </c>
      <c r="I1650" t="s">
        <v>9601</v>
      </c>
      <c r="J1650" t="s">
        <v>9602</v>
      </c>
      <c r="K1650" s="1">
        <v>44377</v>
      </c>
    </row>
    <row r="1651" spans="1:11">
      <c r="A1651">
        <v>1650</v>
      </c>
      <c r="B1651" t="s">
        <v>9603</v>
      </c>
      <c r="C1651" t="s">
        <v>3551</v>
      </c>
      <c r="D1651" t="s">
        <v>573</v>
      </c>
      <c r="E1651" t="s">
        <v>9604</v>
      </c>
      <c r="F1651" t="s">
        <v>9605</v>
      </c>
      <c r="G1651" t="s">
        <v>126</v>
      </c>
      <c r="H1651" s="6">
        <v>186340</v>
      </c>
      <c r="I1651" t="s">
        <v>9606</v>
      </c>
      <c r="J1651" t="s">
        <v>9607</v>
      </c>
      <c r="K1651" s="1">
        <v>43860</v>
      </c>
    </row>
    <row r="1652" spans="1:11">
      <c r="A1652">
        <v>1651</v>
      </c>
      <c r="B1652" t="s">
        <v>9608</v>
      </c>
      <c r="C1652" t="s">
        <v>5456</v>
      </c>
      <c r="D1652" t="s">
        <v>1609</v>
      </c>
      <c r="E1652" t="s">
        <v>9609</v>
      </c>
      <c r="F1652" t="s">
        <v>9610</v>
      </c>
      <c r="G1652" t="s">
        <v>2351</v>
      </c>
      <c r="H1652" s="6">
        <v>121112</v>
      </c>
      <c r="I1652" t="s">
        <v>9611</v>
      </c>
      <c r="J1652" t="s">
        <v>9612</v>
      </c>
      <c r="K1652" s="1">
        <v>43927</v>
      </c>
    </row>
    <row r="1653" spans="1:11">
      <c r="A1653">
        <v>1652</v>
      </c>
      <c r="B1653" t="s">
        <v>9613</v>
      </c>
      <c r="C1653" t="s">
        <v>572</v>
      </c>
      <c r="D1653" t="s">
        <v>1999</v>
      </c>
      <c r="E1653" t="s">
        <v>9614</v>
      </c>
      <c r="F1653" t="s">
        <v>9615</v>
      </c>
      <c r="G1653" t="s">
        <v>5179</v>
      </c>
      <c r="H1653" s="6">
        <v>192280</v>
      </c>
      <c r="I1653" t="s">
        <v>9616</v>
      </c>
      <c r="J1653" t="s">
        <v>9617</v>
      </c>
      <c r="K1653" s="1">
        <v>44664</v>
      </c>
    </row>
    <row r="1654" spans="1:11">
      <c r="A1654">
        <v>1653</v>
      </c>
      <c r="B1654" t="s">
        <v>9618</v>
      </c>
      <c r="C1654" t="s">
        <v>1589</v>
      </c>
      <c r="D1654" t="s">
        <v>7693</v>
      </c>
      <c r="E1654" t="s">
        <v>9619</v>
      </c>
      <c r="F1654" t="s">
        <v>9620</v>
      </c>
      <c r="G1654" t="s">
        <v>33</v>
      </c>
      <c r="H1654" s="6">
        <v>113469</v>
      </c>
      <c r="I1654" t="s">
        <v>9621</v>
      </c>
      <c r="J1654" t="s">
        <v>9622</v>
      </c>
      <c r="K1654" s="1">
        <v>43848</v>
      </c>
    </row>
    <row r="1655" spans="1:11">
      <c r="A1655">
        <v>1654</v>
      </c>
      <c r="B1655" t="s">
        <v>9623</v>
      </c>
      <c r="C1655" t="s">
        <v>8734</v>
      </c>
      <c r="D1655" t="s">
        <v>57</v>
      </c>
      <c r="E1655" t="s">
        <v>9624</v>
      </c>
      <c r="F1655" t="s">
        <v>9625</v>
      </c>
      <c r="G1655" t="s">
        <v>2524</v>
      </c>
      <c r="H1655" s="6">
        <v>129749</v>
      </c>
      <c r="I1655" t="s">
        <v>9626</v>
      </c>
      <c r="J1655" t="s">
        <v>9627</v>
      </c>
      <c r="K1655" s="1">
        <v>44045</v>
      </c>
    </row>
    <row r="1656" spans="1:11">
      <c r="A1656">
        <v>1655</v>
      </c>
      <c r="B1656" t="s">
        <v>9628</v>
      </c>
      <c r="C1656" t="s">
        <v>9629</v>
      </c>
      <c r="D1656" t="s">
        <v>1051</v>
      </c>
      <c r="E1656" t="s">
        <v>9630</v>
      </c>
      <c r="F1656" t="s">
        <v>9631</v>
      </c>
      <c r="G1656" t="s">
        <v>861</v>
      </c>
      <c r="H1656" s="6">
        <v>77947</v>
      </c>
      <c r="I1656" t="s">
        <v>9632</v>
      </c>
      <c r="J1656" t="s">
        <v>9633</v>
      </c>
      <c r="K1656" s="1">
        <v>43965</v>
      </c>
    </row>
    <row r="1657" spans="1:11">
      <c r="A1657">
        <v>1656</v>
      </c>
      <c r="B1657" t="s">
        <v>9634</v>
      </c>
      <c r="C1657" t="s">
        <v>1166</v>
      </c>
      <c r="D1657" t="s">
        <v>9141</v>
      </c>
      <c r="E1657" t="s">
        <v>9635</v>
      </c>
      <c r="F1657" t="s">
        <v>8195</v>
      </c>
      <c r="G1657" t="s">
        <v>1152</v>
      </c>
      <c r="H1657" s="6">
        <v>278456</v>
      </c>
      <c r="I1657" t="s">
        <v>9636</v>
      </c>
      <c r="J1657" t="s">
        <v>9637</v>
      </c>
      <c r="K1657" s="1">
        <v>44710</v>
      </c>
    </row>
    <row r="1658" spans="1:11">
      <c r="A1658">
        <v>1657</v>
      </c>
      <c r="B1658" t="s">
        <v>9638</v>
      </c>
      <c r="C1658" t="s">
        <v>1122</v>
      </c>
      <c r="D1658" t="s">
        <v>7494</v>
      </c>
      <c r="E1658" t="s">
        <v>9639</v>
      </c>
      <c r="F1658" t="s">
        <v>9640</v>
      </c>
      <c r="G1658" t="s">
        <v>3291</v>
      </c>
      <c r="H1658" s="6">
        <v>91817</v>
      </c>
      <c r="I1658" t="s">
        <v>9641</v>
      </c>
      <c r="J1658" t="s">
        <v>9642</v>
      </c>
      <c r="K1658" s="1">
        <v>44051</v>
      </c>
    </row>
    <row r="1659" spans="1:11">
      <c r="A1659">
        <v>1658</v>
      </c>
      <c r="B1659" t="s">
        <v>9643</v>
      </c>
      <c r="C1659" t="s">
        <v>5330</v>
      </c>
      <c r="D1659" t="s">
        <v>3224</v>
      </c>
      <c r="E1659" t="s">
        <v>9644</v>
      </c>
      <c r="F1659" t="s">
        <v>6261</v>
      </c>
      <c r="G1659" t="s">
        <v>1881</v>
      </c>
      <c r="H1659" s="6">
        <v>207315</v>
      </c>
      <c r="I1659" t="s">
        <v>9645</v>
      </c>
      <c r="J1659" t="s">
        <v>9646</v>
      </c>
      <c r="K1659" s="1">
        <v>44322</v>
      </c>
    </row>
    <row r="1660" spans="1:11">
      <c r="A1660">
        <v>1659</v>
      </c>
      <c r="B1660" t="s">
        <v>9647</v>
      </c>
      <c r="C1660" t="s">
        <v>9648</v>
      </c>
      <c r="D1660" t="s">
        <v>1877</v>
      </c>
      <c r="E1660" t="s">
        <v>9649</v>
      </c>
      <c r="F1660" t="s">
        <v>9650</v>
      </c>
      <c r="G1660" t="s">
        <v>853</v>
      </c>
      <c r="H1660" s="6">
        <v>203117</v>
      </c>
      <c r="I1660" t="s">
        <v>9651</v>
      </c>
      <c r="J1660" t="s">
        <v>9652</v>
      </c>
      <c r="K1660" s="1">
        <v>44556</v>
      </c>
    </row>
    <row r="1661" spans="1:11">
      <c r="A1661">
        <v>1660</v>
      </c>
      <c r="B1661" t="s">
        <v>9653</v>
      </c>
      <c r="C1661" t="s">
        <v>6535</v>
      </c>
      <c r="D1661" t="s">
        <v>1107</v>
      </c>
      <c r="E1661" t="s">
        <v>9654</v>
      </c>
      <c r="F1661" t="s">
        <v>9655</v>
      </c>
      <c r="G1661" t="s">
        <v>3207</v>
      </c>
      <c r="H1661" s="6">
        <v>182123</v>
      </c>
      <c r="I1661" t="s">
        <v>9656</v>
      </c>
      <c r="J1661" t="s">
        <v>9657</v>
      </c>
      <c r="K1661" s="1">
        <v>44708</v>
      </c>
    </row>
    <row r="1662" spans="1:11">
      <c r="A1662">
        <v>1661</v>
      </c>
      <c r="B1662" t="s">
        <v>9658</v>
      </c>
      <c r="C1662" t="s">
        <v>4512</v>
      </c>
      <c r="D1662" t="s">
        <v>7526</v>
      </c>
      <c r="E1662" t="s">
        <v>9659</v>
      </c>
      <c r="F1662" t="s">
        <v>9660</v>
      </c>
      <c r="G1662" t="s">
        <v>119</v>
      </c>
      <c r="H1662" s="6">
        <v>105042</v>
      </c>
      <c r="I1662" t="s">
        <v>9661</v>
      </c>
      <c r="J1662" t="s">
        <v>9662</v>
      </c>
      <c r="K1662" s="1">
        <v>44050</v>
      </c>
    </row>
    <row r="1663" spans="1:11">
      <c r="A1663">
        <v>1662</v>
      </c>
      <c r="B1663" t="s">
        <v>9663</v>
      </c>
      <c r="C1663" t="s">
        <v>9664</v>
      </c>
      <c r="D1663" t="s">
        <v>677</v>
      </c>
      <c r="E1663" t="s">
        <v>9665</v>
      </c>
      <c r="F1663" t="s">
        <v>9666</v>
      </c>
      <c r="G1663" t="s">
        <v>666</v>
      </c>
      <c r="H1663" s="6">
        <v>133414</v>
      </c>
      <c r="I1663" t="s">
        <v>9667</v>
      </c>
      <c r="J1663" t="s">
        <v>9668</v>
      </c>
      <c r="K1663" s="1">
        <v>44074</v>
      </c>
    </row>
    <row r="1664" spans="1:11">
      <c r="A1664">
        <v>1663</v>
      </c>
      <c r="B1664" t="s">
        <v>9669</v>
      </c>
      <c r="C1664" t="s">
        <v>1512</v>
      </c>
      <c r="D1664" t="s">
        <v>9670</v>
      </c>
      <c r="E1664" t="s">
        <v>3571</v>
      </c>
      <c r="F1664" t="s">
        <v>9671</v>
      </c>
      <c r="G1664" t="s">
        <v>51</v>
      </c>
      <c r="H1664" s="6">
        <v>44321</v>
      </c>
      <c r="I1664" t="s">
        <v>9672</v>
      </c>
      <c r="J1664" t="s">
        <v>9673</v>
      </c>
      <c r="K1664" s="1">
        <v>44196</v>
      </c>
    </row>
    <row r="1665" spans="1:11">
      <c r="A1665">
        <v>1664</v>
      </c>
      <c r="B1665" t="s">
        <v>9674</v>
      </c>
      <c r="C1665" t="s">
        <v>1293</v>
      </c>
      <c r="D1665" t="s">
        <v>2990</v>
      </c>
      <c r="E1665" t="s">
        <v>9675</v>
      </c>
      <c r="F1665" t="s">
        <v>9676</v>
      </c>
      <c r="G1665" t="s">
        <v>800</v>
      </c>
      <c r="H1665" s="6">
        <v>59450</v>
      </c>
      <c r="I1665" t="s">
        <v>9677</v>
      </c>
      <c r="J1665" t="s">
        <v>9678</v>
      </c>
      <c r="K1665" s="1">
        <v>44081</v>
      </c>
    </row>
    <row r="1666" spans="1:11">
      <c r="A1666">
        <v>1665</v>
      </c>
      <c r="B1666" t="s">
        <v>9679</v>
      </c>
      <c r="C1666" t="s">
        <v>1269</v>
      </c>
      <c r="D1666" t="s">
        <v>8739</v>
      </c>
      <c r="E1666" t="s">
        <v>9680</v>
      </c>
      <c r="F1666" t="s">
        <v>9681</v>
      </c>
      <c r="G1666" t="s">
        <v>478</v>
      </c>
      <c r="H1666" s="6">
        <v>139115</v>
      </c>
      <c r="I1666" t="s">
        <v>9682</v>
      </c>
      <c r="J1666" t="s">
        <v>9683</v>
      </c>
      <c r="K1666" s="1">
        <v>44101</v>
      </c>
    </row>
    <row r="1667" spans="1:11">
      <c r="A1667">
        <v>1666</v>
      </c>
      <c r="B1667" t="s">
        <v>9684</v>
      </c>
      <c r="C1667" t="s">
        <v>3802</v>
      </c>
      <c r="D1667" t="s">
        <v>9685</v>
      </c>
      <c r="E1667" t="s">
        <v>9686</v>
      </c>
      <c r="F1667" t="s">
        <v>9687</v>
      </c>
      <c r="G1667" t="s">
        <v>4632</v>
      </c>
      <c r="H1667" s="6">
        <v>129556</v>
      </c>
      <c r="I1667" t="s">
        <v>9688</v>
      </c>
      <c r="J1667" t="s">
        <v>9689</v>
      </c>
      <c r="K1667" s="1">
        <v>43870</v>
      </c>
    </row>
    <row r="1668" spans="1:11">
      <c r="A1668">
        <v>1667</v>
      </c>
      <c r="B1668" t="s">
        <v>9690</v>
      </c>
      <c r="C1668" t="s">
        <v>256</v>
      </c>
      <c r="D1668" t="s">
        <v>6520</v>
      </c>
      <c r="E1668" t="s">
        <v>9691</v>
      </c>
      <c r="F1668" t="s">
        <v>9692</v>
      </c>
      <c r="G1668" t="s">
        <v>831</v>
      </c>
      <c r="H1668" s="6">
        <v>61600</v>
      </c>
      <c r="I1668" t="s">
        <v>9693</v>
      </c>
      <c r="J1668" t="s">
        <v>9694</v>
      </c>
      <c r="K1668" s="1">
        <v>44481</v>
      </c>
    </row>
    <row r="1669" spans="1:11">
      <c r="A1669">
        <v>1668</v>
      </c>
      <c r="B1669" t="s">
        <v>9695</v>
      </c>
      <c r="C1669" t="s">
        <v>1379</v>
      </c>
      <c r="D1669" t="s">
        <v>3926</v>
      </c>
      <c r="E1669" t="s">
        <v>9696</v>
      </c>
      <c r="F1669" t="s">
        <v>9697</v>
      </c>
      <c r="G1669" t="s">
        <v>3449</v>
      </c>
      <c r="H1669" s="6">
        <v>41950</v>
      </c>
      <c r="I1669" t="s">
        <v>9698</v>
      </c>
      <c r="J1669" t="s">
        <v>9699</v>
      </c>
      <c r="K1669" s="1">
        <v>44594</v>
      </c>
    </row>
    <row r="1670" spans="1:11">
      <c r="A1670">
        <v>1669</v>
      </c>
      <c r="B1670" t="s">
        <v>9700</v>
      </c>
      <c r="C1670" t="s">
        <v>2262</v>
      </c>
      <c r="D1670" t="s">
        <v>8109</v>
      </c>
      <c r="E1670" t="s">
        <v>9701</v>
      </c>
      <c r="F1670" t="s">
        <v>9702</v>
      </c>
      <c r="G1670" t="s">
        <v>1445</v>
      </c>
      <c r="H1670" s="6">
        <v>235031</v>
      </c>
      <c r="I1670" t="s">
        <v>9703</v>
      </c>
      <c r="J1670" t="s">
        <v>9704</v>
      </c>
      <c r="K1670" s="1">
        <v>44490</v>
      </c>
    </row>
    <row r="1671" spans="1:11">
      <c r="A1671">
        <v>1670</v>
      </c>
      <c r="B1671" t="s">
        <v>9705</v>
      </c>
      <c r="C1671" t="s">
        <v>5562</v>
      </c>
      <c r="D1671" t="s">
        <v>2403</v>
      </c>
      <c r="E1671" t="s">
        <v>9706</v>
      </c>
      <c r="F1671" t="s">
        <v>9707</v>
      </c>
      <c r="G1671" t="s">
        <v>4560</v>
      </c>
      <c r="H1671" s="6">
        <v>213467</v>
      </c>
      <c r="I1671" t="s">
        <v>9708</v>
      </c>
      <c r="J1671" t="s">
        <v>9709</v>
      </c>
      <c r="K1671" s="1">
        <v>44339</v>
      </c>
    </row>
    <row r="1672" spans="1:11">
      <c r="A1672">
        <v>1671</v>
      </c>
      <c r="B1672" t="s">
        <v>9710</v>
      </c>
      <c r="C1672" t="s">
        <v>1364</v>
      </c>
      <c r="D1672" t="s">
        <v>2521</v>
      </c>
      <c r="E1672" t="s">
        <v>9711</v>
      </c>
      <c r="F1672" t="s">
        <v>9712</v>
      </c>
      <c r="G1672" t="s">
        <v>2195</v>
      </c>
      <c r="H1672" s="6">
        <v>204227</v>
      </c>
      <c r="I1672" t="s">
        <v>9713</v>
      </c>
      <c r="J1672" t="s">
        <v>9714</v>
      </c>
      <c r="K1672" s="1">
        <v>44186</v>
      </c>
    </row>
    <row r="1673" spans="1:11">
      <c r="A1673">
        <v>1672</v>
      </c>
      <c r="B1673" t="s">
        <v>9715</v>
      </c>
      <c r="C1673" t="s">
        <v>3533</v>
      </c>
      <c r="D1673" t="s">
        <v>5946</v>
      </c>
      <c r="E1673" t="s">
        <v>9716</v>
      </c>
      <c r="F1673" t="s">
        <v>9717</v>
      </c>
      <c r="G1673" t="s">
        <v>906</v>
      </c>
      <c r="H1673" s="6">
        <v>152198</v>
      </c>
      <c r="I1673" t="s">
        <v>9718</v>
      </c>
      <c r="J1673" t="s">
        <v>9719</v>
      </c>
      <c r="K1673" s="1">
        <v>44053</v>
      </c>
    </row>
    <row r="1674" spans="1:11">
      <c r="A1674">
        <v>1673</v>
      </c>
      <c r="B1674" t="s">
        <v>9720</v>
      </c>
      <c r="C1674" t="s">
        <v>9721</v>
      </c>
      <c r="D1674" t="s">
        <v>753</v>
      </c>
      <c r="E1674" t="s">
        <v>9722</v>
      </c>
      <c r="F1674" t="s">
        <v>9723</v>
      </c>
      <c r="G1674" t="s">
        <v>2496</v>
      </c>
      <c r="H1674" s="6">
        <v>149902</v>
      </c>
      <c r="I1674" t="s">
        <v>9724</v>
      </c>
      <c r="J1674" t="s">
        <v>9725</v>
      </c>
      <c r="K1674" s="1">
        <v>44071</v>
      </c>
    </row>
    <row r="1675" spans="1:11">
      <c r="A1675">
        <v>1674</v>
      </c>
      <c r="B1675" t="s">
        <v>9726</v>
      </c>
      <c r="C1675" t="s">
        <v>4768</v>
      </c>
      <c r="D1675" t="s">
        <v>5061</v>
      </c>
      <c r="E1675" t="s">
        <v>9727</v>
      </c>
      <c r="F1675" t="s">
        <v>9728</v>
      </c>
      <c r="G1675" t="s">
        <v>190</v>
      </c>
      <c r="H1675" s="6">
        <v>65779</v>
      </c>
      <c r="I1675" t="s">
        <v>9729</v>
      </c>
      <c r="J1675" t="s">
        <v>9730</v>
      </c>
      <c r="K1675" s="1">
        <v>44434</v>
      </c>
    </row>
    <row r="1676" spans="1:11">
      <c r="A1676">
        <v>1675</v>
      </c>
      <c r="B1676" t="s">
        <v>9731</v>
      </c>
      <c r="C1676" t="s">
        <v>744</v>
      </c>
      <c r="D1676" t="s">
        <v>1072</v>
      </c>
      <c r="E1676" t="s">
        <v>9732</v>
      </c>
      <c r="F1676" t="s">
        <v>9733</v>
      </c>
      <c r="G1676" t="s">
        <v>1027</v>
      </c>
      <c r="H1676" s="6">
        <v>136393</v>
      </c>
      <c r="I1676" t="s">
        <v>9734</v>
      </c>
      <c r="J1676" t="s">
        <v>9735</v>
      </c>
      <c r="K1676" s="1">
        <v>44034</v>
      </c>
    </row>
    <row r="1677" spans="1:11">
      <c r="A1677">
        <v>1676</v>
      </c>
      <c r="B1677" t="s">
        <v>9736</v>
      </c>
      <c r="C1677" t="s">
        <v>3526</v>
      </c>
      <c r="D1677" t="s">
        <v>6215</v>
      </c>
      <c r="E1677" t="s">
        <v>9737</v>
      </c>
      <c r="F1677" t="s">
        <v>9738</v>
      </c>
      <c r="G1677" t="s">
        <v>5570</v>
      </c>
      <c r="H1677" s="6">
        <v>245698</v>
      </c>
      <c r="I1677" t="s">
        <v>9739</v>
      </c>
      <c r="J1677" t="s">
        <v>9740</v>
      </c>
      <c r="K1677" s="1">
        <v>43870</v>
      </c>
    </row>
    <row r="1678" spans="1:11">
      <c r="A1678">
        <v>1677</v>
      </c>
      <c r="B1678" t="s">
        <v>9741</v>
      </c>
      <c r="C1678" t="s">
        <v>3295</v>
      </c>
      <c r="D1678" t="s">
        <v>624</v>
      </c>
      <c r="E1678" t="s">
        <v>9742</v>
      </c>
      <c r="F1678" t="s">
        <v>9743</v>
      </c>
      <c r="G1678" t="s">
        <v>2070</v>
      </c>
      <c r="H1678" s="6">
        <v>70399</v>
      </c>
      <c r="I1678" t="s">
        <v>9744</v>
      </c>
      <c r="J1678" t="s">
        <v>9745</v>
      </c>
      <c r="K1678" s="1">
        <v>44645</v>
      </c>
    </row>
    <row r="1679" spans="1:11">
      <c r="A1679">
        <v>1678</v>
      </c>
      <c r="B1679" t="s">
        <v>9746</v>
      </c>
      <c r="C1679" t="s">
        <v>9747</v>
      </c>
      <c r="D1679" t="s">
        <v>7593</v>
      </c>
      <c r="E1679" t="s">
        <v>9748</v>
      </c>
      <c r="F1679" t="s">
        <v>9749</v>
      </c>
      <c r="G1679" t="s">
        <v>119</v>
      </c>
      <c r="H1679" s="6">
        <v>122516</v>
      </c>
      <c r="I1679" t="s">
        <v>9750</v>
      </c>
      <c r="J1679" t="s">
        <v>9751</v>
      </c>
      <c r="K1679" s="1">
        <v>44137</v>
      </c>
    </row>
    <row r="1680" spans="1:11">
      <c r="A1680">
        <v>1679</v>
      </c>
      <c r="B1680" t="s">
        <v>9752</v>
      </c>
      <c r="C1680" t="s">
        <v>1165</v>
      </c>
      <c r="D1680" t="s">
        <v>1092</v>
      </c>
      <c r="E1680" t="s">
        <v>9753</v>
      </c>
      <c r="F1680" t="s">
        <v>9754</v>
      </c>
      <c r="G1680" t="s">
        <v>1522</v>
      </c>
      <c r="H1680" s="6">
        <v>80375</v>
      </c>
      <c r="I1680" t="s">
        <v>9755</v>
      </c>
      <c r="J1680" t="s">
        <v>9756</v>
      </c>
      <c r="K1680" s="1">
        <v>44426</v>
      </c>
    </row>
    <row r="1681" spans="1:11">
      <c r="A1681">
        <v>1680</v>
      </c>
      <c r="B1681" t="s">
        <v>9757</v>
      </c>
      <c r="C1681" t="s">
        <v>2012</v>
      </c>
      <c r="D1681" t="s">
        <v>9758</v>
      </c>
      <c r="E1681" t="s">
        <v>9759</v>
      </c>
      <c r="F1681" t="s">
        <v>3039</v>
      </c>
      <c r="G1681" t="s">
        <v>1265</v>
      </c>
      <c r="H1681" s="6">
        <v>265346</v>
      </c>
      <c r="I1681" t="s">
        <v>9760</v>
      </c>
      <c r="J1681" t="s">
        <v>9761</v>
      </c>
      <c r="K1681" s="1">
        <v>44526</v>
      </c>
    </row>
    <row r="1682" spans="1:11">
      <c r="A1682">
        <v>1681</v>
      </c>
      <c r="B1682" t="s">
        <v>9762</v>
      </c>
      <c r="C1682" t="s">
        <v>9763</v>
      </c>
      <c r="D1682" t="s">
        <v>3676</v>
      </c>
      <c r="E1682" t="s">
        <v>9764</v>
      </c>
      <c r="F1682" t="s">
        <v>9765</v>
      </c>
      <c r="G1682" t="s">
        <v>3027</v>
      </c>
      <c r="H1682" s="6">
        <v>66158</v>
      </c>
      <c r="I1682" t="s">
        <v>9766</v>
      </c>
      <c r="J1682" t="s">
        <v>9767</v>
      </c>
      <c r="K1682" s="1">
        <v>44658</v>
      </c>
    </row>
    <row r="1683" spans="1:11">
      <c r="A1683">
        <v>1682</v>
      </c>
      <c r="B1683" t="s">
        <v>9768</v>
      </c>
      <c r="C1683" t="s">
        <v>474</v>
      </c>
      <c r="D1683" t="s">
        <v>5723</v>
      </c>
      <c r="E1683" t="s">
        <v>9769</v>
      </c>
      <c r="F1683" t="s">
        <v>1316</v>
      </c>
      <c r="G1683" t="s">
        <v>5077</v>
      </c>
      <c r="H1683" s="6">
        <v>195203</v>
      </c>
      <c r="I1683" t="s">
        <v>9770</v>
      </c>
      <c r="J1683" t="s">
        <v>9771</v>
      </c>
      <c r="K1683" s="1">
        <v>44346</v>
      </c>
    </row>
    <row r="1684" spans="1:11">
      <c r="A1684">
        <v>1683</v>
      </c>
      <c r="B1684" t="s">
        <v>9772</v>
      </c>
      <c r="C1684" t="s">
        <v>9747</v>
      </c>
      <c r="D1684" t="s">
        <v>9773</v>
      </c>
      <c r="E1684" t="s">
        <v>9774</v>
      </c>
      <c r="F1684" t="s">
        <v>9775</v>
      </c>
      <c r="G1684" t="s">
        <v>847</v>
      </c>
      <c r="H1684" s="6">
        <v>249569</v>
      </c>
      <c r="I1684" t="s">
        <v>9776</v>
      </c>
      <c r="J1684" t="s">
        <v>9777</v>
      </c>
      <c r="K1684" s="1">
        <v>44033</v>
      </c>
    </row>
    <row r="1685" spans="1:11">
      <c r="A1685">
        <v>1684</v>
      </c>
      <c r="B1685" t="s">
        <v>9778</v>
      </c>
      <c r="C1685" t="s">
        <v>6933</v>
      </c>
      <c r="D1685" t="s">
        <v>3645</v>
      </c>
      <c r="E1685" t="s">
        <v>9779</v>
      </c>
      <c r="F1685" t="s">
        <v>9780</v>
      </c>
      <c r="G1685" t="s">
        <v>1273</v>
      </c>
      <c r="H1685" s="6">
        <v>156620</v>
      </c>
      <c r="I1685" t="s">
        <v>9781</v>
      </c>
      <c r="J1685" t="s">
        <v>9782</v>
      </c>
      <c r="K1685" s="1">
        <v>44189</v>
      </c>
    </row>
    <row r="1686" spans="1:11">
      <c r="A1686">
        <v>1685</v>
      </c>
      <c r="B1686" t="s">
        <v>9783</v>
      </c>
      <c r="C1686" t="s">
        <v>2361</v>
      </c>
      <c r="D1686" t="s">
        <v>7159</v>
      </c>
      <c r="E1686" t="s">
        <v>9784</v>
      </c>
      <c r="F1686" t="s">
        <v>3736</v>
      </c>
      <c r="G1686" t="s">
        <v>337</v>
      </c>
      <c r="H1686" s="6">
        <v>267972</v>
      </c>
      <c r="I1686" t="s">
        <v>9785</v>
      </c>
      <c r="J1686" t="s">
        <v>9786</v>
      </c>
      <c r="K1686" s="1">
        <v>44041</v>
      </c>
    </row>
    <row r="1687" spans="1:11">
      <c r="A1687">
        <v>1686</v>
      </c>
      <c r="B1687" s="2" t="s">
        <v>9787</v>
      </c>
      <c r="C1687" t="s">
        <v>2706</v>
      </c>
      <c r="D1687" t="s">
        <v>8921</v>
      </c>
      <c r="E1687" t="s">
        <v>9788</v>
      </c>
      <c r="F1687" t="s">
        <v>9789</v>
      </c>
      <c r="G1687" t="s">
        <v>1536</v>
      </c>
      <c r="H1687" s="6">
        <v>161195</v>
      </c>
      <c r="I1687" t="s">
        <v>9790</v>
      </c>
      <c r="J1687" t="s">
        <v>9791</v>
      </c>
      <c r="K1687" s="1">
        <v>43841</v>
      </c>
    </row>
    <row r="1688" spans="1:11">
      <c r="A1688">
        <v>1687</v>
      </c>
      <c r="B1688" t="s">
        <v>9792</v>
      </c>
      <c r="C1688" t="s">
        <v>64</v>
      </c>
      <c r="D1688" t="s">
        <v>8168</v>
      </c>
      <c r="E1688" t="s">
        <v>9793</v>
      </c>
      <c r="F1688" t="s">
        <v>9794</v>
      </c>
      <c r="G1688" t="s">
        <v>1674</v>
      </c>
      <c r="H1688" s="6">
        <v>277814</v>
      </c>
      <c r="I1688">
        <f>1-135-960-6239</f>
        <v>-7333</v>
      </c>
      <c r="J1688" t="s">
        <v>9795</v>
      </c>
      <c r="K1688" s="1">
        <v>44136</v>
      </c>
    </row>
    <row r="1689" spans="1:11">
      <c r="A1689">
        <v>1688</v>
      </c>
      <c r="B1689" t="s">
        <v>9796</v>
      </c>
      <c r="C1689" t="s">
        <v>383</v>
      </c>
      <c r="D1689" t="s">
        <v>5532</v>
      </c>
      <c r="E1689" t="s">
        <v>9797</v>
      </c>
      <c r="F1689" t="s">
        <v>9798</v>
      </c>
      <c r="G1689" t="s">
        <v>5179</v>
      </c>
      <c r="H1689" s="6">
        <v>73948</v>
      </c>
      <c r="I1689" t="s">
        <v>9799</v>
      </c>
      <c r="J1689" t="s">
        <v>9800</v>
      </c>
      <c r="K1689" s="1">
        <v>43990</v>
      </c>
    </row>
    <row r="1690" spans="1:11">
      <c r="A1690">
        <v>1689</v>
      </c>
      <c r="B1690" t="s">
        <v>9801</v>
      </c>
      <c r="C1690" t="s">
        <v>3926</v>
      </c>
      <c r="D1690" t="s">
        <v>3471</v>
      </c>
      <c r="E1690" t="s">
        <v>9802</v>
      </c>
      <c r="F1690" t="s">
        <v>9803</v>
      </c>
      <c r="G1690" t="s">
        <v>1445</v>
      </c>
      <c r="H1690" s="6">
        <v>234983</v>
      </c>
      <c r="I1690" t="s">
        <v>9804</v>
      </c>
      <c r="J1690" t="s">
        <v>9805</v>
      </c>
      <c r="K1690" s="1">
        <v>44023</v>
      </c>
    </row>
    <row r="1691" spans="1:11">
      <c r="A1691">
        <v>1690</v>
      </c>
      <c r="B1691" t="s">
        <v>9806</v>
      </c>
      <c r="C1691" t="s">
        <v>752</v>
      </c>
      <c r="D1691" t="s">
        <v>3500</v>
      </c>
      <c r="E1691" t="s">
        <v>9807</v>
      </c>
      <c r="F1691" t="s">
        <v>9808</v>
      </c>
      <c r="G1691" t="s">
        <v>150</v>
      </c>
      <c r="H1691" s="6">
        <v>240496</v>
      </c>
      <c r="I1691" t="s">
        <v>9809</v>
      </c>
      <c r="J1691" t="s">
        <v>9810</v>
      </c>
      <c r="K1691" s="1">
        <v>44059</v>
      </c>
    </row>
    <row r="1692" spans="1:11">
      <c r="A1692">
        <v>1691</v>
      </c>
      <c r="B1692" t="s">
        <v>9811</v>
      </c>
      <c r="C1692" t="s">
        <v>2570</v>
      </c>
      <c r="D1692" t="s">
        <v>5005</v>
      </c>
      <c r="E1692" t="s">
        <v>9812</v>
      </c>
      <c r="F1692" t="s">
        <v>9813</v>
      </c>
      <c r="G1692" t="s">
        <v>612</v>
      </c>
      <c r="H1692" s="6">
        <v>104061</v>
      </c>
      <c r="I1692">
        <v>2578911098</v>
      </c>
      <c r="J1692" t="s">
        <v>9814</v>
      </c>
      <c r="K1692" s="1">
        <v>44105</v>
      </c>
    </row>
    <row r="1693" spans="1:11">
      <c r="A1693">
        <v>1692</v>
      </c>
      <c r="B1693" t="s">
        <v>9815</v>
      </c>
      <c r="C1693" t="s">
        <v>4977</v>
      </c>
      <c r="D1693" t="s">
        <v>2788</v>
      </c>
      <c r="E1693" t="s">
        <v>9816</v>
      </c>
      <c r="F1693" t="s">
        <v>9817</v>
      </c>
      <c r="G1693" t="s">
        <v>642</v>
      </c>
      <c r="H1693" s="6">
        <v>123599</v>
      </c>
      <c r="I1693" t="s">
        <v>9818</v>
      </c>
      <c r="J1693" t="s">
        <v>9819</v>
      </c>
      <c r="K1693" s="1">
        <v>44004</v>
      </c>
    </row>
    <row r="1694" spans="1:11">
      <c r="A1694">
        <v>1693</v>
      </c>
      <c r="B1694" t="s">
        <v>9820</v>
      </c>
      <c r="C1694" t="s">
        <v>2919</v>
      </c>
      <c r="D1694" t="s">
        <v>9821</v>
      </c>
      <c r="E1694" t="s">
        <v>9822</v>
      </c>
      <c r="F1694" t="s">
        <v>9823</v>
      </c>
      <c r="G1694" t="s">
        <v>831</v>
      </c>
      <c r="H1694" s="6">
        <v>115280</v>
      </c>
      <c r="I1694" t="s">
        <v>9824</v>
      </c>
      <c r="J1694" t="s">
        <v>9825</v>
      </c>
      <c r="K1694" s="1">
        <v>44641</v>
      </c>
    </row>
    <row r="1695" spans="1:11">
      <c r="A1695">
        <v>1694</v>
      </c>
      <c r="B1695" t="s">
        <v>9826</v>
      </c>
      <c r="C1695" t="s">
        <v>586</v>
      </c>
      <c r="D1695" t="s">
        <v>8425</v>
      </c>
      <c r="E1695" t="s">
        <v>9827</v>
      </c>
      <c r="F1695" t="s">
        <v>9828</v>
      </c>
      <c r="G1695" t="s">
        <v>1637</v>
      </c>
      <c r="H1695" s="6">
        <v>80022</v>
      </c>
      <c r="I1695" t="s">
        <v>9829</v>
      </c>
      <c r="J1695" t="s">
        <v>9830</v>
      </c>
      <c r="K1695" s="1">
        <v>44431</v>
      </c>
    </row>
    <row r="1696" spans="1:11">
      <c r="A1696">
        <v>1695</v>
      </c>
      <c r="B1696" t="s">
        <v>9831</v>
      </c>
      <c r="C1696" t="s">
        <v>9832</v>
      </c>
      <c r="D1696" t="s">
        <v>3154</v>
      </c>
      <c r="E1696" t="s">
        <v>9833</v>
      </c>
      <c r="F1696" t="s">
        <v>9834</v>
      </c>
      <c r="G1696" t="s">
        <v>119</v>
      </c>
      <c r="H1696" s="6">
        <v>73867</v>
      </c>
      <c r="I1696" t="s">
        <v>9835</v>
      </c>
      <c r="J1696" t="s">
        <v>9836</v>
      </c>
      <c r="K1696" s="1">
        <v>44170</v>
      </c>
    </row>
    <row r="1697" spans="1:11">
      <c r="A1697">
        <v>1696</v>
      </c>
      <c r="B1697" t="s">
        <v>9837</v>
      </c>
      <c r="C1697" t="s">
        <v>9838</v>
      </c>
      <c r="D1697" t="s">
        <v>9839</v>
      </c>
      <c r="E1697" t="s">
        <v>9840</v>
      </c>
      <c r="F1697" t="s">
        <v>9841</v>
      </c>
      <c r="G1697" t="s">
        <v>1102</v>
      </c>
      <c r="H1697" s="6">
        <v>268297</v>
      </c>
      <c r="I1697" t="s">
        <v>9842</v>
      </c>
      <c r="J1697" t="s">
        <v>9843</v>
      </c>
      <c r="K1697" s="1">
        <v>44549</v>
      </c>
    </row>
    <row r="1698" spans="1:11">
      <c r="A1698">
        <v>1697</v>
      </c>
      <c r="B1698" t="s">
        <v>9844</v>
      </c>
      <c r="C1698" t="s">
        <v>4058</v>
      </c>
      <c r="D1698" t="s">
        <v>7869</v>
      </c>
      <c r="E1698" t="s">
        <v>9845</v>
      </c>
      <c r="F1698" t="s">
        <v>9846</v>
      </c>
      <c r="G1698" t="s">
        <v>2898</v>
      </c>
      <c r="H1698" s="6">
        <v>69958</v>
      </c>
      <c r="I1698" t="s">
        <v>9847</v>
      </c>
      <c r="J1698" t="s">
        <v>9848</v>
      </c>
      <c r="K1698" s="1">
        <v>44550</v>
      </c>
    </row>
    <row r="1699" spans="1:11">
      <c r="A1699">
        <v>1698</v>
      </c>
      <c r="B1699" t="s">
        <v>9849</v>
      </c>
      <c r="C1699" t="s">
        <v>1869</v>
      </c>
      <c r="D1699" t="s">
        <v>3281</v>
      </c>
      <c r="E1699" t="s">
        <v>9850</v>
      </c>
      <c r="F1699" t="s">
        <v>9851</v>
      </c>
      <c r="G1699" t="s">
        <v>3449</v>
      </c>
      <c r="H1699" s="6">
        <v>106706</v>
      </c>
      <c r="I1699" t="s">
        <v>9852</v>
      </c>
      <c r="J1699" t="s">
        <v>9853</v>
      </c>
      <c r="K1699" s="1">
        <v>44570</v>
      </c>
    </row>
    <row r="1700" spans="1:11">
      <c r="A1700">
        <v>1699</v>
      </c>
      <c r="B1700" t="s">
        <v>9854</v>
      </c>
      <c r="C1700" t="s">
        <v>1648</v>
      </c>
      <c r="D1700" t="s">
        <v>895</v>
      </c>
      <c r="E1700" t="s">
        <v>9855</v>
      </c>
      <c r="F1700" t="s">
        <v>9856</v>
      </c>
      <c r="G1700" t="s">
        <v>410</v>
      </c>
      <c r="H1700" s="6">
        <v>253245</v>
      </c>
      <c r="I1700" t="s">
        <v>9857</v>
      </c>
      <c r="J1700" t="s">
        <v>9858</v>
      </c>
      <c r="K1700" s="1">
        <v>43941</v>
      </c>
    </row>
    <row r="1701" spans="1:11">
      <c r="A1701">
        <v>1700</v>
      </c>
      <c r="B1701" t="s">
        <v>9859</v>
      </c>
      <c r="C1701" t="s">
        <v>2493</v>
      </c>
      <c r="D1701" t="s">
        <v>9821</v>
      </c>
      <c r="E1701" t="s">
        <v>3577</v>
      </c>
      <c r="F1701" t="s">
        <v>9860</v>
      </c>
      <c r="G1701" t="s">
        <v>2885</v>
      </c>
      <c r="H1701" s="6">
        <v>165833</v>
      </c>
      <c r="I1701" t="s">
        <v>9861</v>
      </c>
      <c r="J1701" t="s">
        <v>9862</v>
      </c>
      <c r="K1701" s="1">
        <v>44018</v>
      </c>
    </row>
    <row r="1702" spans="1:11">
      <c r="A1702">
        <v>1701</v>
      </c>
      <c r="B1702" t="s">
        <v>9863</v>
      </c>
      <c r="C1702" t="s">
        <v>9664</v>
      </c>
      <c r="D1702" t="s">
        <v>6973</v>
      </c>
      <c r="E1702" t="s">
        <v>9864</v>
      </c>
      <c r="F1702" t="s">
        <v>9865</v>
      </c>
      <c r="G1702" t="s">
        <v>1013</v>
      </c>
      <c r="H1702" s="6">
        <v>240041</v>
      </c>
      <c r="I1702" t="s">
        <v>9866</v>
      </c>
      <c r="J1702" t="s">
        <v>9867</v>
      </c>
      <c r="K1702" s="1">
        <v>43875</v>
      </c>
    </row>
    <row r="1703" spans="1:11">
      <c r="A1703">
        <v>1702</v>
      </c>
      <c r="B1703" t="s">
        <v>9868</v>
      </c>
      <c r="C1703" t="s">
        <v>3255</v>
      </c>
      <c r="D1703" t="s">
        <v>5586</v>
      </c>
      <c r="E1703" t="s">
        <v>9869</v>
      </c>
      <c r="F1703" t="s">
        <v>9870</v>
      </c>
      <c r="G1703" t="s">
        <v>875</v>
      </c>
      <c r="H1703" s="6">
        <v>46280</v>
      </c>
      <c r="I1703" t="s">
        <v>9871</v>
      </c>
      <c r="J1703" t="s">
        <v>9872</v>
      </c>
      <c r="K1703" s="1">
        <v>44592</v>
      </c>
    </row>
    <row r="1704" spans="1:11">
      <c r="A1704">
        <v>1703</v>
      </c>
      <c r="B1704" s="2" t="s">
        <v>9873</v>
      </c>
      <c r="C1704" t="s">
        <v>902</v>
      </c>
      <c r="D1704" t="s">
        <v>7984</v>
      </c>
      <c r="E1704" t="s">
        <v>9874</v>
      </c>
      <c r="F1704" t="s">
        <v>9875</v>
      </c>
      <c r="G1704" t="s">
        <v>3306</v>
      </c>
      <c r="H1704" s="6">
        <v>170940</v>
      </c>
      <c r="I1704" t="s">
        <v>9876</v>
      </c>
      <c r="J1704" t="s">
        <v>9877</v>
      </c>
      <c r="K1704" s="1">
        <v>44076</v>
      </c>
    </row>
    <row r="1705" spans="1:11">
      <c r="A1705">
        <v>1704</v>
      </c>
      <c r="B1705" t="s">
        <v>9878</v>
      </c>
      <c r="C1705" t="s">
        <v>264</v>
      </c>
      <c r="D1705" t="s">
        <v>9879</v>
      </c>
      <c r="E1705" t="s">
        <v>9880</v>
      </c>
      <c r="F1705" t="s">
        <v>9881</v>
      </c>
      <c r="G1705" t="s">
        <v>4587</v>
      </c>
      <c r="H1705" s="6">
        <v>222784</v>
      </c>
      <c r="I1705" t="s">
        <v>9882</v>
      </c>
      <c r="J1705" t="s">
        <v>9883</v>
      </c>
      <c r="K1705" s="1">
        <v>44493</v>
      </c>
    </row>
    <row r="1706" spans="1:11">
      <c r="A1706">
        <v>1705</v>
      </c>
      <c r="B1706" t="s">
        <v>9884</v>
      </c>
      <c r="C1706" t="s">
        <v>3887</v>
      </c>
      <c r="D1706" t="s">
        <v>2020</v>
      </c>
      <c r="E1706" t="s">
        <v>9885</v>
      </c>
      <c r="F1706" t="s">
        <v>9886</v>
      </c>
      <c r="G1706" t="s">
        <v>2524</v>
      </c>
      <c r="H1706" s="6">
        <v>205619</v>
      </c>
      <c r="I1706">
        <v>5894629364</v>
      </c>
      <c r="J1706" t="s">
        <v>9887</v>
      </c>
      <c r="K1706" s="1">
        <v>44584</v>
      </c>
    </row>
    <row r="1707" spans="1:11">
      <c r="A1707">
        <v>1706</v>
      </c>
      <c r="B1707" t="s">
        <v>9888</v>
      </c>
      <c r="C1707" t="s">
        <v>1505</v>
      </c>
      <c r="D1707" t="s">
        <v>9889</v>
      </c>
      <c r="E1707" t="s">
        <v>9890</v>
      </c>
      <c r="F1707" t="s">
        <v>9891</v>
      </c>
      <c r="G1707" t="s">
        <v>142</v>
      </c>
      <c r="H1707" s="6">
        <v>282054</v>
      </c>
      <c r="I1707" t="s">
        <v>9892</v>
      </c>
      <c r="J1707" t="s">
        <v>9893</v>
      </c>
      <c r="K1707" s="1">
        <v>44030</v>
      </c>
    </row>
    <row r="1708" spans="1:11">
      <c r="A1708">
        <v>1707</v>
      </c>
      <c r="B1708" t="s">
        <v>9894</v>
      </c>
      <c r="C1708" t="s">
        <v>9051</v>
      </c>
      <c r="D1708" t="s">
        <v>361</v>
      </c>
      <c r="E1708" t="s">
        <v>9895</v>
      </c>
      <c r="F1708" t="s">
        <v>9143</v>
      </c>
      <c r="G1708" t="s">
        <v>1309</v>
      </c>
      <c r="H1708" s="6">
        <v>88529</v>
      </c>
      <c r="I1708">
        <v>1101291547</v>
      </c>
      <c r="J1708" t="s">
        <v>9896</v>
      </c>
      <c r="K1708" s="1">
        <v>44648</v>
      </c>
    </row>
    <row r="1709" spans="1:11">
      <c r="A1709">
        <v>1708</v>
      </c>
      <c r="B1709" t="s">
        <v>9897</v>
      </c>
      <c r="C1709" t="s">
        <v>7009</v>
      </c>
      <c r="D1709" t="s">
        <v>1700</v>
      </c>
      <c r="E1709" t="s">
        <v>9898</v>
      </c>
      <c r="F1709" t="s">
        <v>9899</v>
      </c>
      <c r="G1709" t="s">
        <v>696</v>
      </c>
      <c r="H1709" s="6">
        <v>171867</v>
      </c>
      <c r="I1709" t="s">
        <v>9900</v>
      </c>
      <c r="J1709" t="s">
        <v>9901</v>
      </c>
      <c r="K1709" s="1">
        <v>44523</v>
      </c>
    </row>
    <row r="1710" spans="1:11">
      <c r="A1710">
        <v>1709</v>
      </c>
      <c r="B1710" t="s">
        <v>9902</v>
      </c>
      <c r="C1710" t="s">
        <v>1142</v>
      </c>
      <c r="D1710" t="s">
        <v>6944</v>
      </c>
      <c r="E1710" t="s">
        <v>9903</v>
      </c>
      <c r="F1710" t="s">
        <v>9904</v>
      </c>
      <c r="G1710" t="s">
        <v>43</v>
      </c>
      <c r="H1710" s="6">
        <v>281731</v>
      </c>
      <c r="I1710" t="s">
        <v>9905</v>
      </c>
      <c r="J1710" t="s">
        <v>9906</v>
      </c>
      <c r="K1710" s="1">
        <v>44411</v>
      </c>
    </row>
    <row r="1711" spans="1:11">
      <c r="A1711">
        <v>1710</v>
      </c>
      <c r="B1711" t="s">
        <v>9907</v>
      </c>
      <c r="C1711" t="s">
        <v>4444</v>
      </c>
      <c r="D1711" t="s">
        <v>5396</v>
      </c>
      <c r="E1711" t="s">
        <v>9908</v>
      </c>
      <c r="F1711" t="s">
        <v>9909</v>
      </c>
      <c r="G1711" t="s">
        <v>1865</v>
      </c>
      <c r="H1711" s="6">
        <v>215049</v>
      </c>
      <c r="I1711">
        <v>354397529</v>
      </c>
      <c r="J1711" t="s">
        <v>9910</v>
      </c>
      <c r="K1711" s="1">
        <v>44636</v>
      </c>
    </row>
    <row r="1712" spans="1:11">
      <c r="A1712">
        <v>1711</v>
      </c>
      <c r="B1712" t="s">
        <v>9911</v>
      </c>
      <c r="C1712" t="s">
        <v>6627</v>
      </c>
      <c r="D1712" t="s">
        <v>9912</v>
      </c>
      <c r="E1712" t="s">
        <v>9913</v>
      </c>
      <c r="F1712" t="s">
        <v>9914</v>
      </c>
      <c r="G1712" t="s">
        <v>8517</v>
      </c>
      <c r="H1712" s="6">
        <v>268459</v>
      </c>
      <c r="I1712" t="s">
        <v>9915</v>
      </c>
      <c r="J1712" t="s">
        <v>9916</v>
      </c>
      <c r="K1712" s="1">
        <v>44256</v>
      </c>
    </row>
    <row r="1713" spans="1:11">
      <c r="A1713">
        <v>1712</v>
      </c>
      <c r="B1713" t="s">
        <v>9917</v>
      </c>
      <c r="C1713" t="s">
        <v>513</v>
      </c>
      <c r="D1713" t="s">
        <v>6938</v>
      </c>
      <c r="E1713" t="s">
        <v>9918</v>
      </c>
      <c r="F1713" t="s">
        <v>9919</v>
      </c>
      <c r="G1713" t="s">
        <v>1605</v>
      </c>
      <c r="H1713" s="6">
        <v>276402</v>
      </c>
      <c r="I1713" t="s">
        <v>9920</v>
      </c>
      <c r="J1713" t="s">
        <v>9921</v>
      </c>
      <c r="K1713" s="1">
        <v>44397</v>
      </c>
    </row>
    <row r="1714" spans="1:11">
      <c r="A1714">
        <v>1713</v>
      </c>
      <c r="B1714" t="s">
        <v>9922</v>
      </c>
      <c r="C1714" t="s">
        <v>3086</v>
      </c>
      <c r="D1714" t="s">
        <v>3688</v>
      </c>
      <c r="E1714" t="s">
        <v>9923</v>
      </c>
      <c r="F1714" t="s">
        <v>9924</v>
      </c>
      <c r="G1714" t="s">
        <v>4587</v>
      </c>
      <c r="H1714" s="6">
        <v>196860</v>
      </c>
      <c r="I1714" t="s">
        <v>9925</v>
      </c>
      <c r="J1714" t="s">
        <v>9926</v>
      </c>
      <c r="K1714" s="1">
        <v>44528</v>
      </c>
    </row>
    <row r="1715" spans="1:11">
      <c r="A1715">
        <v>1714</v>
      </c>
      <c r="B1715" t="s">
        <v>9927</v>
      </c>
      <c r="C1715" t="s">
        <v>1741</v>
      </c>
      <c r="D1715" t="s">
        <v>9928</v>
      </c>
      <c r="E1715" t="s">
        <v>9929</v>
      </c>
      <c r="F1715" t="s">
        <v>9930</v>
      </c>
      <c r="G1715" t="s">
        <v>1674</v>
      </c>
      <c r="H1715" s="6">
        <v>137601</v>
      </c>
      <c r="I1715" t="s">
        <v>9931</v>
      </c>
      <c r="J1715" t="s">
        <v>9932</v>
      </c>
      <c r="K1715" s="1">
        <v>44613</v>
      </c>
    </row>
    <row r="1716" spans="1:11">
      <c r="A1716">
        <v>1715</v>
      </c>
      <c r="B1716" t="s">
        <v>9933</v>
      </c>
      <c r="C1716" t="s">
        <v>2199</v>
      </c>
      <c r="D1716" t="s">
        <v>311</v>
      </c>
      <c r="E1716" t="s">
        <v>9934</v>
      </c>
      <c r="F1716" t="s">
        <v>9935</v>
      </c>
      <c r="G1716" t="s">
        <v>1857</v>
      </c>
      <c r="H1716" s="6">
        <v>67458</v>
      </c>
      <c r="I1716" t="s">
        <v>9936</v>
      </c>
      <c r="J1716" t="s">
        <v>9937</v>
      </c>
      <c r="K1716" s="1">
        <v>43866</v>
      </c>
    </row>
    <row r="1717" spans="1:11">
      <c r="A1717">
        <v>1716</v>
      </c>
      <c r="B1717" t="s">
        <v>9938</v>
      </c>
      <c r="C1717" t="s">
        <v>5461</v>
      </c>
      <c r="D1717" t="s">
        <v>522</v>
      </c>
      <c r="E1717" t="s">
        <v>9939</v>
      </c>
      <c r="F1717" t="s">
        <v>9940</v>
      </c>
      <c r="G1717" t="s">
        <v>438</v>
      </c>
      <c r="H1717" s="6">
        <v>243074</v>
      </c>
      <c r="I1717" t="s">
        <v>9941</v>
      </c>
      <c r="J1717" t="s">
        <v>9942</v>
      </c>
      <c r="K1717" s="1">
        <v>44029</v>
      </c>
    </row>
    <row r="1718" spans="1:11">
      <c r="A1718">
        <v>1717</v>
      </c>
      <c r="B1718" t="s">
        <v>9943</v>
      </c>
      <c r="C1718" t="s">
        <v>5103</v>
      </c>
      <c r="D1718" t="s">
        <v>1199</v>
      </c>
      <c r="E1718" t="s">
        <v>9944</v>
      </c>
      <c r="F1718" t="s">
        <v>9945</v>
      </c>
      <c r="G1718" t="s">
        <v>3709</v>
      </c>
      <c r="H1718" s="6">
        <v>57047</v>
      </c>
      <c r="I1718" t="s">
        <v>9946</v>
      </c>
      <c r="J1718" t="s">
        <v>9947</v>
      </c>
      <c r="K1718" s="1">
        <v>44646</v>
      </c>
    </row>
    <row r="1719" spans="1:11">
      <c r="A1719">
        <v>1718</v>
      </c>
      <c r="B1719" t="s">
        <v>9948</v>
      </c>
      <c r="C1719" t="s">
        <v>9949</v>
      </c>
      <c r="D1719" t="s">
        <v>265</v>
      </c>
      <c r="E1719" t="s">
        <v>9950</v>
      </c>
      <c r="F1719" t="s">
        <v>9951</v>
      </c>
      <c r="G1719" t="s">
        <v>1726</v>
      </c>
      <c r="H1719" s="6">
        <v>222190</v>
      </c>
      <c r="I1719" t="s">
        <v>9952</v>
      </c>
      <c r="J1719" t="s">
        <v>9953</v>
      </c>
      <c r="K1719" s="1">
        <v>44067</v>
      </c>
    </row>
    <row r="1720" spans="1:11">
      <c r="A1720">
        <v>1719</v>
      </c>
      <c r="B1720" t="s">
        <v>9954</v>
      </c>
      <c r="C1720" t="s">
        <v>5956</v>
      </c>
      <c r="D1720" t="s">
        <v>601</v>
      </c>
      <c r="E1720" t="s">
        <v>9955</v>
      </c>
      <c r="F1720" t="s">
        <v>9956</v>
      </c>
      <c r="G1720" t="s">
        <v>2419</v>
      </c>
      <c r="H1720" s="6">
        <v>242873</v>
      </c>
      <c r="I1720">
        <f>1-776-517-8706</f>
        <v>-9998</v>
      </c>
      <c r="J1720" t="s">
        <v>9957</v>
      </c>
      <c r="K1720" s="1">
        <v>44178</v>
      </c>
    </row>
    <row r="1721" spans="1:11">
      <c r="A1721">
        <v>1720</v>
      </c>
      <c r="B1721" t="s">
        <v>9958</v>
      </c>
      <c r="C1721" t="s">
        <v>3471</v>
      </c>
      <c r="D1721" t="s">
        <v>5109</v>
      </c>
      <c r="E1721" t="s">
        <v>9959</v>
      </c>
      <c r="F1721" t="s">
        <v>9960</v>
      </c>
      <c r="G1721" t="s">
        <v>80</v>
      </c>
      <c r="H1721" s="6">
        <v>201589</v>
      </c>
      <c r="I1721" t="s">
        <v>9961</v>
      </c>
      <c r="J1721" t="s">
        <v>9962</v>
      </c>
      <c r="K1721" s="1">
        <v>44210</v>
      </c>
    </row>
    <row r="1722" spans="1:11">
      <c r="A1722">
        <v>1721</v>
      </c>
      <c r="B1722" t="s">
        <v>9963</v>
      </c>
      <c r="C1722" t="s">
        <v>670</v>
      </c>
      <c r="D1722" t="s">
        <v>9382</v>
      </c>
      <c r="E1722" t="s">
        <v>9964</v>
      </c>
      <c r="F1722" t="s">
        <v>9965</v>
      </c>
      <c r="G1722" t="s">
        <v>1865</v>
      </c>
      <c r="H1722" s="6">
        <v>227255</v>
      </c>
      <c r="I1722" t="s">
        <v>9966</v>
      </c>
      <c r="J1722" t="s">
        <v>9967</v>
      </c>
      <c r="K1722" s="1">
        <v>44220</v>
      </c>
    </row>
    <row r="1723" spans="1:11">
      <c r="A1723">
        <v>1722</v>
      </c>
      <c r="B1723" t="s">
        <v>9968</v>
      </c>
      <c r="C1723" t="s">
        <v>6586</v>
      </c>
      <c r="D1723" t="s">
        <v>1463</v>
      </c>
      <c r="E1723" t="s">
        <v>9969</v>
      </c>
      <c r="F1723" t="s">
        <v>9970</v>
      </c>
      <c r="G1723" t="s">
        <v>748</v>
      </c>
      <c r="H1723" s="6">
        <v>230482</v>
      </c>
      <c r="I1723" t="s">
        <v>9971</v>
      </c>
      <c r="J1723" t="s">
        <v>9972</v>
      </c>
      <c r="K1723" s="1">
        <v>44286</v>
      </c>
    </row>
    <row r="1724" spans="1:11">
      <c r="A1724">
        <v>1723</v>
      </c>
      <c r="B1724" t="s">
        <v>9973</v>
      </c>
      <c r="C1724" t="s">
        <v>2147</v>
      </c>
      <c r="D1724" t="s">
        <v>6164</v>
      </c>
      <c r="E1724" t="s">
        <v>9974</v>
      </c>
      <c r="F1724" t="s">
        <v>9975</v>
      </c>
      <c r="G1724" t="s">
        <v>3027</v>
      </c>
      <c r="H1724" s="6">
        <v>151644</v>
      </c>
      <c r="I1724" t="s">
        <v>9976</v>
      </c>
      <c r="J1724" t="s">
        <v>9977</v>
      </c>
      <c r="K1724" s="1">
        <v>44355</v>
      </c>
    </row>
    <row r="1725" spans="1:11">
      <c r="A1725">
        <v>1724</v>
      </c>
      <c r="B1725" t="s">
        <v>9978</v>
      </c>
      <c r="C1725" t="s">
        <v>2446</v>
      </c>
      <c r="D1725" t="s">
        <v>7270</v>
      </c>
      <c r="E1725" t="s">
        <v>9979</v>
      </c>
      <c r="F1725" t="s">
        <v>9980</v>
      </c>
      <c r="G1725" t="s">
        <v>1473</v>
      </c>
      <c r="H1725" s="6">
        <v>173692</v>
      </c>
      <c r="I1725" t="s">
        <v>9981</v>
      </c>
      <c r="J1725" t="s">
        <v>9982</v>
      </c>
      <c r="K1725" s="1">
        <v>44446</v>
      </c>
    </row>
    <row r="1726" spans="1:11">
      <c r="A1726">
        <v>1725</v>
      </c>
      <c r="B1726" t="s">
        <v>9983</v>
      </c>
      <c r="C1726" t="s">
        <v>7833</v>
      </c>
      <c r="D1726" t="s">
        <v>5396</v>
      </c>
      <c r="E1726" t="s">
        <v>9984</v>
      </c>
      <c r="F1726" t="s">
        <v>9985</v>
      </c>
      <c r="G1726" t="s">
        <v>1865</v>
      </c>
      <c r="H1726" s="6">
        <v>238574</v>
      </c>
      <c r="I1726" t="s">
        <v>9986</v>
      </c>
      <c r="J1726" t="s">
        <v>9987</v>
      </c>
      <c r="K1726" s="1">
        <v>44642</v>
      </c>
    </row>
    <row r="1727" spans="1:11">
      <c r="A1727">
        <v>1726</v>
      </c>
      <c r="B1727" t="s">
        <v>9988</v>
      </c>
      <c r="C1727" t="s">
        <v>294</v>
      </c>
      <c r="D1727" t="s">
        <v>179</v>
      </c>
      <c r="E1727" t="s">
        <v>9989</v>
      </c>
      <c r="F1727" t="s">
        <v>9990</v>
      </c>
      <c r="G1727" t="s">
        <v>126</v>
      </c>
      <c r="H1727" s="6">
        <v>73388</v>
      </c>
      <c r="I1727" t="s">
        <v>9991</v>
      </c>
      <c r="J1727" t="s">
        <v>9992</v>
      </c>
      <c r="K1727" s="1">
        <v>43926</v>
      </c>
    </row>
    <row r="1728" spans="1:11">
      <c r="A1728">
        <v>1727</v>
      </c>
      <c r="B1728" t="s">
        <v>9993</v>
      </c>
      <c r="C1728" t="s">
        <v>8566</v>
      </c>
      <c r="D1728" t="s">
        <v>609</v>
      </c>
      <c r="E1728" t="s">
        <v>4621</v>
      </c>
      <c r="F1728" t="s">
        <v>9994</v>
      </c>
      <c r="G1728" t="s">
        <v>1118</v>
      </c>
      <c r="H1728" s="6">
        <v>269907</v>
      </c>
      <c r="I1728" t="s">
        <v>9995</v>
      </c>
      <c r="J1728" t="s">
        <v>9996</v>
      </c>
      <c r="K1728" s="1">
        <v>44453</v>
      </c>
    </row>
    <row r="1729" spans="1:11">
      <c r="A1729">
        <v>1728</v>
      </c>
      <c r="B1729" t="s">
        <v>9997</v>
      </c>
      <c r="C1729" t="s">
        <v>6627</v>
      </c>
      <c r="D1729" t="s">
        <v>7331</v>
      </c>
      <c r="E1729" t="s">
        <v>9998</v>
      </c>
      <c r="F1729" t="s">
        <v>9999</v>
      </c>
      <c r="G1729" t="s">
        <v>134</v>
      </c>
      <c r="H1729" s="6">
        <v>58458</v>
      </c>
      <c r="I1729" t="s">
        <v>10000</v>
      </c>
      <c r="J1729" t="s">
        <v>10001</v>
      </c>
      <c r="K1729" s="1">
        <v>43833</v>
      </c>
    </row>
    <row r="1730" spans="1:11">
      <c r="A1730">
        <v>1729</v>
      </c>
      <c r="B1730" t="s">
        <v>10002</v>
      </c>
      <c r="C1730" t="s">
        <v>2983</v>
      </c>
      <c r="D1730" t="s">
        <v>8321</v>
      </c>
      <c r="E1730" t="s">
        <v>10003</v>
      </c>
      <c r="F1730" t="s">
        <v>10004</v>
      </c>
      <c r="G1730" t="s">
        <v>1243</v>
      </c>
      <c r="H1730" s="6">
        <v>146617</v>
      </c>
      <c r="I1730" t="s">
        <v>10005</v>
      </c>
      <c r="J1730" t="s">
        <v>10006</v>
      </c>
      <c r="K1730" s="1">
        <v>44038</v>
      </c>
    </row>
    <row r="1731" spans="1:11">
      <c r="A1731">
        <v>1730</v>
      </c>
      <c r="B1731" t="s">
        <v>10007</v>
      </c>
      <c r="C1731" t="s">
        <v>5675</v>
      </c>
      <c r="D1731" t="s">
        <v>8409</v>
      </c>
      <c r="E1731" t="s">
        <v>10008</v>
      </c>
      <c r="F1731" t="s">
        <v>10009</v>
      </c>
      <c r="G1731" t="s">
        <v>517</v>
      </c>
      <c r="H1731" s="6">
        <v>232296</v>
      </c>
      <c r="I1731" t="s">
        <v>10010</v>
      </c>
      <c r="J1731" t="s">
        <v>10011</v>
      </c>
      <c r="K1731" s="1">
        <v>44610</v>
      </c>
    </row>
    <row r="1732" spans="1:11">
      <c r="A1732">
        <v>1731</v>
      </c>
      <c r="B1732" t="s">
        <v>10012</v>
      </c>
      <c r="C1732" t="s">
        <v>535</v>
      </c>
      <c r="D1732" t="s">
        <v>7297</v>
      </c>
      <c r="E1732" t="s">
        <v>10013</v>
      </c>
      <c r="F1732" t="s">
        <v>10014</v>
      </c>
      <c r="G1732" t="s">
        <v>60</v>
      </c>
      <c r="H1732" s="6">
        <v>94871</v>
      </c>
      <c r="I1732" t="s">
        <v>10015</v>
      </c>
      <c r="J1732" t="s">
        <v>10016</v>
      </c>
      <c r="K1732" s="1">
        <v>44113</v>
      </c>
    </row>
    <row r="1733" spans="1:11">
      <c r="A1733">
        <v>1732</v>
      </c>
      <c r="B1733" t="s">
        <v>10017</v>
      </c>
      <c r="C1733" t="s">
        <v>3887</v>
      </c>
      <c r="D1733" t="s">
        <v>4083</v>
      </c>
      <c r="E1733" t="s">
        <v>10018</v>
      </c>
      <c r="F1733" t="s">
        <v>10019</v>
      </c>
      <c r="G1733" t="s">
        <v>111</v>
      </c>
      <c r="H1733" s="6">
        <v>267659</v>
      </c>
      <c r="I1733" t="s">
        <v>10020</v>
      </c>
      <c r="J1733" t="s">
        <v>10021</v>
      </c>
      <c r="K1733" s="1">
        <v>43845</v>
      </c>
    </row>
    <row r="1734" spans="1:11">
      <c r="A1734">
        <v>1733</v>
      </c>
      <c r="B1734" t="s">
        <v>10022</v>
      </c>
      <c r="C1734" t="s">
        <v>2347</v>
      </c>
      <c r="D1734" t="s">
        <v>2185</v>
      </c>
      <c r="E1734" t="s">
        <v>10023</v>
      </c>
      <c r="F1734" t="s">
        <v>10024</v>
      </c>
      <c r="G1734" t="s">
        <v>1865</v>
      </c>
      <c r="H1734" s="6">
        <v>172997</v>
      </c>
      <c r="I1734" t="s">
        <v>10025</v>
      </c>
      <c r="J1734" t="s">
        <v>10026</v>
      </c>
      <c r="K1734" s="1">
        <v>43907</v>
      </c>
    </row>
    <row r="1735" spans="1:11">
      <c r="A1735">
        <v>1734</v>
      </c>
      <c r="B1735" t="s">
        <v>10027</v>
      </c>
      <c r="C1735" t="s">
        <v>2547</v>
      </c>
      <c r="D1735" t="s">
        <v>911</v>
      </c>
      <c r="E1735" t="s">
        <v>10028</v>
      </c>
      <c r="F1735" t="s">
        <v>10029</v>
      </c>
      <c r="G1735" t="s">
        <v>792</v>
      </c>
      <c r="H1735" s="6">
        <v>205919</v>
      </c>
      <c r="I1735" t="s">
        <v>10030</v>
      </c>
      <c r="J1735" t="s">
        <v>10031</v>
      </c>
      <c r="K1735" s="1">
        <v>44299</v>
      </c>
    </row>
    <row r="1736" spans="1:11">
      <c r="A1736">
        <v>1735</v>
      </c>
      <c r="B1736" t="s">
        <v>10032</v>
      </c>
      <c r="C1736" t="s">
        <v>759</v>
      </c>
      <c r="D1736" t="s">
        <v>3237</v>
      </c>
      <c r="E1736" t="s">
        <v>10033</v>
      </c>
      <c r="F1736" t="s">
        <v>10034</v>
      </c>
      <c r="G1736" t="s">
        <v>252</v>
      </c>
      <c r="H1736" s="6">
        <v>121281</v>
      </c>
      <c r="I1736" t="s">
        <v>10035</v>
      </c>
      <c r="J1736" t="s">
        <v>10036</v>
      </c>
      <c r="K1736" s="1">
        <v>43980</v>
      </c>
    </row>
    <row r="1737" spans="1:11">
      <c r="A1737">
        <v>1736</v>
      </c>
      <c r="B1737" t="s">
        <v>10037</v>
      </c>
      <c r="C1737" t="s">
        <v>10038</v>
      </c>
      <c r="D1737" t="s">
        <v>4726</v>
      </c>
      <c r="E1737" t="s">
        <v>10039</v>
      </c>
      <c r="F1737" t="s">
        <v>10040</v>
      </c>
      <c r="G1737" t="s">
        <v>2861</v>
      </c>
      <c r="H1737" s="6">
        <v>205563</v>
      </c>
      <c r="I1737">
        <v>3744069356</v>
      </c>
      <c r="J1737" t="s">
        <v>10041</v>
      </c>
      <c r="K1737" s="1">
        <v>44338</v>
      </c>
    </row>
    <row r="1738" spans="1:11">
      <c r="A1738">
        <v>1737</v>
      </c>
      <c r="B1738" t="s">
        <v>10042</v>
      </c>
      <c r="C1738" t="s">
        <v>5781</v>
      </c>
      <c r="D1738" t="s">
        <v>399</v>
      </c>
      <c r="E1738" t="s">
        <v>10043</v>
      </c>
      <c r="F1738" t="s">
        <v>10044</v>
      </c>
      <c r="G1738" t="s">
        <v>252</v>
      </c>
      <c r="H1738" s="6">
        <v>168915</v>
      </c>
      <c r="I1738" t="s">
        <v>10045</v>
      </c>
      <c r="J1738" t="s">
        <v>10046</v>
      </c>
      <c r="K1738" s="1">
        <v>43835</v>
      </c>
    </row>
    <row r="1739" spans="1:11">
      <c r="A1739">
        <v>1738</v>
      </c>
      <c r="B1739" t="s">
        <v>10047</v>
      </c>
      <c r="C1739" t="s">
        <v>701</v>
      </c>
      <c r="D1739" t="s">
        <v>1914</v>
      </c>
      <c r="E1739" t="s">
        <v>9979</v>
      </c>
      <c r="F1739" t="s">
        <v>10048</v>
      </c>
      <c r="G1739" t="s">
        <v>815</v>
      </c>
      <c r="H1739" s="6">
        <v>110421</v>
      </c>
      <c r="I1739" t="s">
        <v>10049</v>
      </c>
      <c r="J1739" t="s">
        <v>10050</v>
      </c>
      <c r="K1739" s="1">
        <v>44675</v>
      </c>
    </row>
    <row r="1740" spans="1:11">
      <c r="A1740">
        <v>1739</v>
      </c>
      <c r="B1740" t="s">
        <v>10051</v>
      </c>
      <c r="C1740" t="s">
        <v>10052</v>
      </c>
      <c r="D1740" t="s">
        <v>6019</v>
      </c>
      <c r="E1740" t="s">
        <v>10053</v>
      </c>
      <c r="F1740" t="s">
        <v>10054</v>
      </c>
      <c r="G1740" t="s">
        <v>2343</v>
      </c>
      <c r="H1740" s="6">
        <v>86086</v>
      </c>
      <c r="I1740" t="s">
        <v>10055</v>
      </c>
      <c r="J1740" t="s">
        <v>10056</v>
      </c>
      <c r="K1740" s="1">
        <v>43900</v>
      </c>
    </row>
    <row r="1741" spans="1:11">
      <c r="A1741">
        <v>1740</v>
      </c>
      <c r="B1741" t="s">
        <v>10057</v>
      </c>
      <c r="C1741" t="s">
        <v>154</v>
      </c>
      <c r="D1741" t="s">
        <v>7297</v>
      </c>
      <c r="E1741" t="s">
        <v>10058</v>
      </c>
      <c r="F1741" t="s">
        <v>10059</v>
      </c>
      <c r="G1741" t="s">
        <v>274</v>
      </c>
      <c r="H1741" s="6">
        <v>234109</v>
      </c>
      <c r="I1741" t="s">
        <v>10060</v>
      </c>
      <c r="J1741" t="s">
        <v>10061</v>
      </c>
      <c r="K1741" s="1">
        <v>44298</v>
      </c>
    </row>
    <row r="1742" spans="1:11">
      <c r="A1742">
        <v>1741</v>
      </c>
      <c r="B1742" t="s">
        <v>10062</v>
      </c>
      <c r="C1742" t="s">
        <v>9949</v>
      </c>
      <c r="D1742" t="s">
        <v>9839</v>
      </c>
      <c r="E1742" t="s">
        <v>10063</v>
      </c>
      <c r="F1742" t="s">
        <v>10064</v>
      </c>
      <c r="G1742" t="s">
        <v>4729</v>
      </c>
      <c r="H1742" s="6">
        <v>158535</v>
      </c>
      <c r="I1742" t="s">
        <v>10065</v>
      </c>
      <c r="J1742" t="s">
        <v>10066</v>
      </c>
      <c r="K1742" s="1">
        <v>44092</v>
      </c>
    </row>
    <row r="1743" spans="1:11">
      <c r="A1743">
        <v>1742</v>
      </c>
      <c r="B1743" t="s">
        <v>10067</v>
      </c>
      <c r="C1743" t="s">
        <v>1616</v>
      </c>
      <c r="D1743" t="s">
        <v>6387</v>
      </c>
      <c r="E1743" t="s">
        <v>10068</v>
      </c>
      <c r="F1743" t="s">
        <v>10069</v>
      </c>
      <c r="G1743" t="s">
        <v>8517</v>
      </c>
      <c r="H1743" s="6">
        <v>173403</v>
      </c>
      <c r="I1743" t="s">
        <v>10070</v>
      </c>
      <c r="J1743" t="s">
        <v>10071</v>
      </c>
      <c r="K1743" s="1">
        <v>44137</v>
      </c>
    </row>
    <row r="1744" spans="1:11">
      <c r="A1744">
        <v>1743</v>
      </c>
      <c r="B1744" t="s">
        <v>10072</v>
      </c>
      <c r="C1744" t="s">
        <v>1505</v>
      </c>
      <c r="D1744" t="s">
        <v>4751</v>
      </c>
      <c r="E1744" t="s">
        <v>10073</v>
      </c>
      <c r="F1744" t="s">
        <v>10074</v>
      </c>
      <c r="G1744" t="s">
        <v>221</v>
      </c>
      <c r="H1744" s="6">
        <v>92333</v>
      </c>
      <c r="I1744" t="s">
        <v>10075</v>
      </c>
      <c r="J1744" t="s">
        <v>10076</v>
      </c>
      <c r="K1744" s="1">
        <v>43985</v>
      </c>
    </row>
    <row r="1745" spans="1:11">
      <c r="A1745">
        <v>1744</v>
      </c>
      <c r="B1745" t="s">
        <v>10077</v>
      </c>
      <c r="C1745" t="s">
        <v>3493</v>
      </c>
      <c r="D1745" t="s">
        <v>4401</v>
      </c>
      <c r="E1745" t="s">
        <v>10078</v>
      </c>
      <c r="F1745" t="s">
        <v>10079</v>
      </c>
      <c r="G1745" t="s">
        <v>394</v>
      </c>
      <c r="H1745" s="6">
        <v>182549</v>
      </c>
      <c r="I1745" t="s">
        <v>10080</v>
      </c>
      <c r="J1745" t="s">
        <v>10081</v>
      </c>
      <c r="K1745" s="1">
        <v>44300</v>
      </c>
    </row>
    <row r="1746" spans="1:11">
      <c r="A1746">
        <v>1745</v>
      </c>
      <c r="B1746" t="s">
        <v>10082</v>
      </c>
      <c r="C1746" t="s">
        <v>1470</v>
      </c>
      <c r="D1746" t="s">
        <v>2801</v>
      </c>
      <c r="E1746" t="s">
        <v>10083</v>
      </c>
      <c r="F1746" t="s">
        <v>10084</v>
      </c>
      <c r="G1746" t="s">
        <v>831</v>
      </c>
      <c r="H1746" s="6">
        <v>47765</v>
      </c>
      <c r="I1746" t="s">
        <v>10085</v>
      </c>
      <c r="J1746" t="s">
        <v>10086</v>
      </c>
      <c r="K1746" s="1">
        <v>44130</v>
      </c>
    </row>
    <row r="1747" spans="1:11">
      <c r="A1747">
        <v>1746</v>
      </c>
      <c r="B1747" t="s">
        <v>10087</v>
      </c>
      <c r="C1747" t="s">
        <v>521</v>
      </c>
      <c r="D1747" t="s">
        <v>4579</v>
      </c>
      <c r="E1747" t="s">
        <v>10088</v>
      </c>
      <c r="F1747" t="s">
        <v>10089</v>
      </c>
      <c r="G1747" t="s">
        <v>237</v>
      </c>
      <c r="H1747" s="6">
        <v>188334</v>
      </c>
      <c r="I1747" t="s">
        <v>10090</v>
      </c>
      <c r="J1747" t="s">
        <v>10091</v>
      </c>
      <c r="K1747" s="1">
        <v>44506</v>
      </c>
    </row>
    <row r="1748" spans="1:11">
      <c r="A1748">
        <v>1747</v>
      </c>
      <c r="B1748" t="s">
        <v>10092</v>
      </c>
      <c r="C1748" t="s">
        <v>7619</v>
      </c>
      <c r="D1748" t="s">
        <v>2307</v>
      </c>
      <c r="E1748" t="s">
        <v>10093</v>
      </c>
      <c r="F1748" t="s">
        <v>10094</v>
      </c>
      <c r="G1748" t="s">
        <v>1337</v>
      </c>
      <c r="H1748" s="6">
        <v>246537</v>
      </c>
      <c r="I1748" t="s">
        <v>10095</v>
      </c>
      <c r="J1748" t="s">
        <v>10096</v>
      </c>
      <c r="K1748" s="1">
        <v>44063</v>
      </c>
    </row>
    <row r="1749" spans="1:11">
      <c r="A1749">
        <v>1748</v>
      </c>
      <c r="B1749" t="s">
        <v>10097</v>
      </c>
      <c r="C1749" t="s">
        <v>6606</v>
      </c>
      <c r="D1749" t="s">
        <v>279</v>
      </c>
      <c r="E1749" t="s">
        <v>10098</v>
      </c>
      <c r="F1749" t="s">
        <v>10099</v>
      </c>
      <c r="G1749" t="s">
        <v>688</v>
      </c>
      <c r="H1749" s="6">
        <v>246478</v>
      </c>
      <c r="I1749" t="s">
        <v>10100</v>
      </c>
      <c r="J1749" t="s">
        <v>10101</v>
      </c>
      <c r="K1749" s="1">
        <v>44443</v>
      </c>
    </row>
    <row r="1750" spans="1:11">
      <c r="A1750">
        <v>1749</v>
      </c>
      <c r="B1750" t="s">
        <v>10102</v>
      </c>
      <c r="C1750" t="s">
        <v>917</v>
      </c>
      <c r="D1750" t="s">
        <v>4377</v>
      </c>
      <c r="E1750" t="s">
        <v>10103</v>
      </c>
      <c r="F1750" t="s">
        <v>10104</v>
      </c>
      <c r="G1750" t="s">
        <v>33</v>
      </c>
      <c r="H1750" s="6">
        <v>198178</v>
      </c>
      <c r="I1750" t="s">
        <v>10105</v>
      </c>
      <c r="J1750" t="s">
        <v>10106</v>
      </c>
      <c r="K1750" s="1">
        <v>44492</v>
      </c>
    </row>
    <row r="1751" spans="1:11">
      <c r="A1751">
        <v>1750</v>
      </c>
      <c r="B1751" t="s">
        <v>10107</v>
      </c>
      <c r="C1751" t="s">
        <v>406</v>
      </c>
      <c r="D1751" t="s">
        <v>10108</v>
      </c>
      <c r="E1751" t="s">
        <v>10109</v>
      </c>
      <c r="F1751" t="s">
        <v>10110</v>
      </c>
      <c r="G1751" t="s">
        <v>402</v>
      </c>
      <c r="H1751" s="6">
        <v>89843</v>
      </c>
      <c r="I1751" t="s">
        <v>10111</v>
      </c>
      <c r="J1751" t="s">
        <v>10112</v>
      </c>
      <c r="K1751" s="1">
        <v>44290</v>
      </c>
    </row>
    <row r="1752" spans="1:11">
      <c r="A1752">
        <v>1751</v>
      </c>
      <c r="B1752" t="s">
        <v>10113</v>
      </c>
      <c r="C1752" t="s">
        <v>115</v>
      </c>
      <c r="D1752" t="s">
        <v>580</v>
      </c>
      <c r="E1752" t="s">
        <v>10114</v>
      </c>
      <c r="F1752" t="s">
        <v>10115</v>
      </c>
      <c r="G1752" t="s">
        <v>2272</v>
      </c>
      <c r="H1752" s="6">
        <v>182836</v>
      </c>
      <c r="I1752" t="s">
        <v>10116</v>
      </c>
      <c r="J1752" t="s">
        <v>10117</v>
      </c>
      <c r="K1752" s="1">
        <v>44563</v>
      </c>
    </row>
    <row r="1753" spans="1:11">
      <c r="A1753">
        <v>1752</v>
      </c>
      <c r="B1753" t="s">
        <v>10118</v>
      </c>
      <c r="C1753" t="s">
        <v>302</v>
      </c>
      <c r="D1753" t="s">
        <v>8147</v>
      </c>
      <c r="E1753" t="s">
        <v>10119</v>
      </c>
      <c r="F1753" t="s">
        <v>7228</v>
      </c>
      <c r="G1753" t="s">
        <v>3443</v>
      </c>
      <c r="H1753" s="6">
        <v>263440</v>
      </c>
      <c r="I1753" t="s">
        <v>10120</v>
      </c>
      <c r="J1753" t="s">
        <v>10121</v>
      </c>
      <c r="K1753" s="1">
        <v>44590</v>
      </c>
    </row>
    <row r="1754" spans="1:11">
      <c r="A1754">
        <v>1753</v>
      </c>
      <c r="B1754" t="s">
        <v>10122</v>
      </c>
      <c r="C1754" t="s">
        <v>1662</v>
      </c>
      <c r="D1754" t="s">
        <v>2577</v>
      </c>
      <c r="E1754" t="s">
        <v>10123</v>
      </c>
      <c r="F1754" t="s">
        <v>10124</v>
      </c>
      <c r="G1754" t="s">
        <v>337</v>
      </c>
      <c r="H1754" s="6">
        <v>226795</v>
      </c>
      <c r="I1754" t="s">
        <v>10125</v>
      </c>
      <c r="J1754" t="s">
        <v>10126</v>
      </c>
      <c r="K1754" s="1">
        <v>44541</v>
      </c>
    </row>
    <row r="1755" spans="1:11">
      <c r="A1755">
        <v>1754</v>
      </c>
      <c r="B1755" t="s">
        <v>10127</v>
      </c>
      <c r="C1755" t="s">
        <v>535</v>
      </c>
      <c r="D1755" t="s">
        <v>693</v>
      </c>
      <c r="E1755" t="s">
        <v>10128</v>
      </c>
      <c r="F1755" t="s">
        <v>10129</v>
      </c>
      <c r="G1755" t="s">
        <v>290</v>
      </c>
      <c r="H1755" s="6">
        <v>190999</v>
      </c>
      <c r="I1755" t="s">
        <v>10130</v>
      </c>
      <c r="J1755" t="s">
        <v>10131</v>
      </c>
      <c r="K1755" s="1">
        <v>44108</v>
      </c>
    </row>
    <row r="1756" spans="1:11">
      <c r="A1756">
        <v>1755</v>
      </c>
      <c r="B1756" t="s">
        <v>10132</v>
      </c>
      <c r="C1756" t="s">
        <v>2328</v>
      </c>
      <c r="D1756" t="s">
        <v>1435</v>
      </c>
      <c r="E1756" t="s">
        <v>10133</v>
      </c>
      <c r="F1756" t="s">
        <v>10134</v>
      </c>
      <c r="G1756" t="s">
        <v>1466</v>
      </c>
      <c r="H1756" s="6">
        <v>118127</v>
      </c>
      <c r="I1756" t="s">
        <v>10135</v>
      </c>
      <c r="J1756" t="s">
        <v>10136</v>
      </c>
      <c r="K1756" s="1">
        <v>44093</v>
      </c>
    </row>
    <row r="1757" spans="1:11">
      <c r="A1757">
        <v>1756</v>
      </c>
      <c r="B1757" t="s">
        <v>10137</v>
      </c>
      <c r="C1757" t="s">
        <v>4234</v>
      </c>
      <c r="D1757" t="s">
        <v>10138</v>
      </c>
      <c r="E1757" t="s">
        <v>10139</v>
      </c>
      <c r="F1757" t="s">
        <v>10140</v>
      </c>
      <c r="G1757" t="s">
        <v>3291</v>
      </c>
      <c r="H1757" s="6">
        <v>100439</v>
      </c>
      <c r="I1757" t="s">
        <v>10141</v>
      </c>
      <c r="J1757" t="s">
        <v>10142</v>
      </c>
      <c r="K1757" s="1">
        <v>44613</v>
      </c>
    </row>
    <row r="1758" spans="1:11">
      <c r="A1758">
        <v>1757</v>
      </c>
      <c r="B1758" t="s">
        <v>10143</v>
      </c>
      <c r="C1758" t="s">
        <v>4512</v>
      </c>
      <c r="D1758" t="s">
        <v>4557</v>
      </c>
      <c r="E1758" t="s">
        <v>10144</v>
      </c>
      <c r="F1758" t="s">
        <v>10145</v>
      </c>
      <c r="G1758" t="s">
        <v>3435</v>
      </c>
      <c r="H1758" s="6">
        <v>77977</v>
      </c>
      <c r="I1758" t="s">
        <v>10146</v>
      </c>
      <c r="J1758" t="s">
        <v>10147</v>
      </c>
      <c r="K1758" s="1">
        <v>44610</v>
      </c>
    </row>
    <row r="1759" spans="1:11">
      <c r="A1759">
        <v>1758</v>
      </c>
      <c r="B1759" t="s">
        <v>10148</v>
      </c>
      <c r="C1759" t="s">
        <v>8315</v>
      </c>
      <c r="D1759" t="s">
        <v>5749</v>
      </c>
      <c r="E1759" t="s">
        <v>10149</v>
      </c>
      <c r="F1759" t="s">
        <v>10150</v>
      </c>
      <c r="G1759" t="s">
        <v>961</v>
      </c>
      <c r="H1759" s="6">
        <v>138841</v>
      </c>
      <c r="I1759">
        <v>945543957</v>
      </c>
      <c r="J1759" t="s">
        <v>10151</v>
      </c>
      <c r="K1759" s="1">
        <v>44569</v>
      </c>
    </row>
    <row r="1760" spans="1:11">
      <c r="A1760">
        <v>1759</v>
      </c>
      <c r="B1760" t="s">
        <v>10152</v>
      </c>
      <c r="C1760" t="s">
        <v>194</v>
      </c>
      <c r="D1760" t="s">
        <v>10153</v>
      </c>
      <c r="E1760" t="s">
        <v>10154</v>
      </c>
      <c r="F1760" t="s">
        <v>10155</v>
      </c>
      <c r="G1760" t="s">
        <v>3394</v>
      </c>
      <c r="H1760" s="6">
        <v>78838</v>
      </c>
      <c r="I1760" t="s">
        <v>10156</v>
      </c>
      <c r="J1760" t="s">
        <v>10157</v>
      </c>
      <c r="K1760" s="1">
        <v>44210</v>
      </c>
    </row>
    <row r="1761" spans="1:11">
      <c r="A1761">
        <v>1760</v>
      </c>
      <c r="B1761" t="s">
        <v>10158</v>
      </c>
      <c r="C1761" t="s">
        <v>2649</v>
      </c>
      <c r="D1761" t="s">
        <v>2984</v>
      </c>
      <c r="E1761" t="s">
        <v>10159</v>
      </c>
      <c r="F1761" t="s">
        <v>10160</v>
      </c>
      <c r="G1761" t="s">
        <v>711</v>
      </c>
      <c r="H1761" s="6">
        <v>254483</v>
      </c>
      <c r="I1761" t="s">
        <v>10161</v>
      </c>
      <c r="J1761" t="s">
        <v>10162</v>
      </c>
      <c r="K1761" s="1">
        <v>44312</v>
      </c>
    </row>
    <row r="1762" spans="1:11">
      <c r="A1762">
        <v>1761</v>
      </c>
      <c r="B1762" t="s">
        <v>10163</v>
      </c>
      <c r="C1762" t="s">
        <v>608</v>
      </c>
      <c r="D1762" t="s">
        <v>4105</v>
      </c>
      <c r="E1762" t="s">
        <v>10164</v>
      </c>
      <c r="F1762" t="s">
        <v>10165</v>
      </c>
      <c r="G1762" t="s">
        <v>1522</v>
      </c>
      <c r="H1762" s="6">
        <v>76409</v>
      </c>
      <c r="I1762" t="s">
        <v>10166</v>
      </c>
      <c r="J1762" t="s">
        <v>10167</v>
      </c>
      <c r="K1762" s="1">
        <v>44394</v>
      </c>
    </row>
    <row r="1763" spans="1:11">
      <c r="A1763">
        <v>1762</v>
      </c>
      <c r="B1763" t="s">
        <v>10168</v>
      </c>
      <c r="C1763" t="s">
        <v>406</v>
      </c>
      <c r="D1763" t="s">
        <v>951</v>
      </c>
      <c r="E1763" t="s">
        <v>10169</v>
      </c>
      <c r="F1763" t="s">
        <v>10170</v>
      </c>
      <c r="G1763" t="s">
        <v>2008</v>
      </c>
      <c r="H1763" s="6">
        <v>129775</v>
      </c>
      <c r="I1763" t="s">
        <v>10171</v>
      </c>
      <c r="J1763" t="s">
        <v>10172</v>
      </c>
      <c r="K1763" s="1">
        <v>44031</v>
      </c>
    </row>
    <row r="1764" spans="1:11">
      <c r="A1764">
        <v>1763</v>
      </c>
      <c r="B1764" t="s">
        <v>10173</v>
      </c>
      <c r="C1764" t="s">
        <v>9045</v>
      </c>
      <c r="D1764" t="s">
        <v>6834</v>
      </c>
      <c r="E1764" t="s">
        <v>10174</v>
      </c>
      <c r="F1764" t="s">
        <v>10175</v>
      </c>
      <c r="G1764" t="s">
        <v>438</v>
      </c>
      <c r="H1764" s="6">
        <v>167002</v>
      </c>
      <c r="I1764">
        <v>4835747678</v>
      </c>
      <c r="J1764" t="s">
        <v>10176</v>
      </c>
      <c r="K1764" s="1">
        <v>44149</v>
      </c>
    </row>
    <row r="1765" spans="1:11">
      <c r="A1765">
        <v>1764</v>
      </c>
      <c r="B1765" t="s">
        <v>10177</v>
      </c>
      <c r="C1765" t="s">
        <v>5086</v>
      </c>
      <c r="D1765" t="s">
        <v>10178</v>
      </c>
      <c r="E1765" t="s">
        <v>10179</v>
      </c>
      <c r="F1765" t="s">
        <v>10180</v>
      </c>
      <c r="G1765" t="s">
        <v>961</v>
      </c>
      <c r="H1765" s="6">
        <v>243301</v>
      </c>
      <c r="I1765" t="s">
        <v>10181</v>
      </c>
      <c r="J1765" t="s">
        <v>10182</v>
      </c>
      <c r="K1765" s="1">
        <v>44259</v>
      </c>
    </row>
    <row r="1766" spans="1:11">
      <c r="A1766">
        <v>1765</v>
      </c>
      <c r="B1766" t="s">
        <v>10183</v>
      </c>
      <c r="C1766" t="s">
        <v>1670</v>
      </c>
      <c r="D1766" t="s">
        <v>1334</v>
      </c>
      <c r="E1766" t="s">
        <v>10184</v>
      </c>
      <c r="F1766" t="s">
        <v>10185</v>
      </c>
      <c r="G1766" t="s">
        <v>823</v>
      </c>
      <c r="H1766" s="6">
        <v>250438</v>
      </c>
      <c r="I1766" t="s">
        <v>10186</v>
      </c>
      <c r="J1766" t="s">
        <v>10187</v>
      </c>
      <c r="K1766" s="1">
        <v>43935</v>
      </c>
    </row>
    <row r="1767" spans="1:11">
      <c r="A1767">
        <v>1766</v>
      </c>
      <c r="B1767" t="s">
        <v>10188</v>
      </c>
      <c r="C1767" t="s">
        <v>2026</v>
      </c>
      <c r="D1767" t="s">
        <v>8136</v>
      </c>
      <c r="E1767" t="s">
        <v>10189</v>
      </c>
      <c r="F1767" t="s">
        <v>10190</v>
      </c>
      <c r="G1767" t="s">
        <v>1776</v>
      </c>
      <c r="H1767" s="6">
        <v>179968</v>
      </c>
      <c r="I1767" t="s">
        <v>10191</v>
      </c>
      <c r="J1767" t="s">
        <v>10192</v>
      </c>
      <c r="K1767" s="1">
        <v>44117</v>
      </c>
    </row>
    <row r="1768" spans="1:11">
      <c r="A1768">
        <v>1767</v>
      </c>
      <c r="B1768" t="s">
        <v>10193</v>
      </c>
      <c r="C1768" t="s">
        <v>4165</v>
      </c>
      <c r="D1768" t="s">
        <v>4217</v>
      </c>
      <c r="E1768" t="s">
        <v>10194</v>
      </c>
      <c r="F1768" t="s">
        <v>10195</v>
      </c>
      <c r="G1768" t="s">
        <v>1257</v>
      </c>
      <c r="H1768" s="6">
        <v>132101</v>
      </c>
      <c r="I1768" t="s">
        <v>10196</v>
      </c>
      <c r="J1768" t="s">
        <v>10197</v>
      </c>
      <c r="K1768" s="1">
        <v>43998</v>
      </c>
    </row>
    <row r="1769" spans="1:11">
      <c r="A1769">
        <v>1768</v>
      </c>
      <c r="B1769" t="s">
        <v>10198</v>
      </c>
      <c r="C1769" t="s">
        <v>2199</v>
      </c>
      <c r="D1769" t="s">
        <v>4708</v>
      </c>
      <c r="E1769" t="s">
        <v>10199</v>
      </c>
      <c r="F1769" t="s">
        <v>10200</v>
      </c>
      <c r="G1769" t="s">
        <v>2524</v>
      </c>
      <c r="H1769" s="6">
        <v>281711</v>
      </c>
      <c r="I1769" t="s">
        <v>10201</v>
      </c>
      <c r="J1769" t="s">
        <v>10202</v>
      </c>
      <c r="K1769" s="1">
        <v>44645</v>
      </c>
    </row>
    <row r="1770" spans="1:11">
      <c r="A1770">
        <v>1769</v>
      </c>
      <c r="B1770" t="s">
        <v>10203</v>
      </c>
      <c r="C1770" t="s">
        <v>7054</v>
      </c>
      <c r="D1770" t="s">
        <v>5222</v>
      </c>
      <c r="E1770" t="s">
        <v>10204</v>
      </c>
      <c r="F1770" t="s">
        <v>10205</v>
      </c>
      <c r="G1770" t="s">
        <v>77</v>
      </c>
      <c r="H1770" s="6">
        <v>99134</v>
      </c>
      <c r="I1770" t="s">
        <v>10206</v>
      </c>
      <c r="J1770" t="s">
        <v>10207</v>
      </c>
      <c r="K1770" s="1">
        <v>44053</v>
      </c>
    </row>
    <row r="1771" spans="1:11">
      <c r="A1771">
        <v>1770</v>
      </c>
      <c r="B1771" t="s">
        <v>10208</v>
      </c>
      <c r="C1771" t="s">
        <v>7054</v>
      </c>
      <c r="D1771" t="s">
        <v>6002</v>
      </c>
      <c r="E1771" t="s">
        <v>10209</v>
      </c>
      <c r="F1771" t="s">
        <v>10210</v>
      </c>
      <c r="G1771" t="s">
        <v>2496</v>
      </c>
      <c r="H1771" s="6">
        <v>267859</v>
      </c>
      <c r="I1771" t="s">
        <v>10211</v>
      </c>
      <c r="J1771" t="s">
        <v>10212</v>
      </c>
      <c r="K1771" s="1">
        <v>44267</v>
      </c>
    </row>
    <row r="1772" spans="1:11">
      <c r="A1772">
        <v>1771</v>
      </c>
      <c r="B1772" t="s">
        <v>10213</v>
      </c>
      <c r="C1772" t="s">
        <v>2570</v>
      </c>
      <c r="D1772" t="s">
        <v>5280</v>
      </c>
      <c r="E1772" t="s">
        <v>10214</v>
      </c>
      <c r="F1772" t="s">
        <v>10215</v>
      </c>
      <c r="G1772" t="s">
        <v>517</v>
      </c>
      <c r="H1772" s="6">
        <v>190419</v>
      </c>
      <c r="I1772" t="s">
        <v>10216</v>
      </c>
      <c r="J1772" t="s">
        <v>10217</v>
      </c>
      <c r="K1772" s="1">
        <v>44306</v>
      </c>
    </row>
    <row r="1773" spans="1:11">
      <c r="A1773">
        <v>1772</v>
      </c>
      <c r="B1773" t="s">
        <v>10218</v>
      </c>
      <c r="C1773" t="s">
        <v>1729</v>
      </c>
      <c r="D1773" t="s">
        <v>775</v>
      </c>
      <c r="E1773" t="s">
        <v>10219</v>
      </c>
      <c r="F1773" t="s">
        <v>10220</v>
      </c>
      <c r="G1773" t="s">
        <v>546</v>
      </c>
      <c r="H1773" s="6">
        <v>89396</v>
      </c>
      <c r="I1773" t="s">
        <v>10221</v>
      </c>
      <c r="J1773" t="s">
        <v>10222</v>
      </c>
      <c r="K1773" s="1">
        <v>43980</v>
      </c>
    </row>
    <row r="1774" spans="1:11">
      <c r="A1774">
        <v>1773</v>
      </c>
      <c r="B1774" t="s">
        <v>10223</v>
      </c>
      <c r="C1774" t="s">
        <v>1670</v>
      </c>
      <c r="D1774" t="s">
        <v>5445</v>
      </c>
      <c r="E1774" t="s">
        <v>10224</v>
      </c>
      <c r="F1774" t="s">
        <v>10225</v>
      </c>
      <c r="G1774" t="s">
        <v>1330</v>
      </c>
      <c r="H1774" s="6">
        <v>165698</v>
      </c>
      <c r="I1774" t="s">
        <v>10226</v>
      </c>
      <c r="J1774" t="s">
        <v>10227</v>
      </c>
      <c r="K1774" s="1">
        <v>43843</v>
      </c>
    </row>
    <row r="1775" spans="1:11">
      <c r="A1775">
        <v>1774</v>
      </c>
      <c r="B1775" t="s">
        <v>10228</v>
      </c>
      <c r="C1775" t="s">
        <v>2750</v>
      </c>
      <c r="D1775" t="s">
        <v>2368</v>
      </c>
      <c r="E1775" t="s">
        <v>10229</v>
      </c>
      <c r="F1775" t="s">
        <v>10230</v>
      </c>
      <c r="G1775" t="s">
        <v>3435</v>
      </c>
      <c r="H1775" s="6">
        <v>282657</v>
      </c>
      <c r="I1775" t="s">
        <v>10231</v>
      </c>
      <c r="J1775" t="s">
        <v>10232</v>
      </c>
      <c r="K1775" s="1">
        <v>43916</v>
      </c>
    </row>
    <row r="1776" spans="1:11">
      <c r="A1776">
        <v>1775</v>
      </c>
      <c r="B1776" t="s">
        <v>10233</v>
      </c>
      <c r="C1776" t="s">
        <v>4714</v>
      </c>
      <c r="D1776" t="s">
        <v>3296</v>
      </c>
      <c r="E1776" t="s">
        <v>10234</v>
      </c>
      <c r="F1776" t="s">
        <v>10235</v>
      </c>
      <c r="G1776" t="s">
        <v>5077</v>
      </c>
      <c r="H1776" s="6">
        <v>288558</v>
      </c>
      <c r="I1776" t="s">
        <v>10236</v>
      </c>
      <c r="J1776" t="s">
        <v>10237</v>
      </c>
      <c r="K1776" s="1">
        <v>44584</v>
      </c>
    </row>
    <row r="1777" spans="1:11">
      <c r="A1777">
        <v>1776</v>
      </c>
      <c r="B1777" t="s">
        <v>10238</v>
      </c>
      <c r="C1777" t="s">
        <v>5160</v>
      </c>
      <c r="D1777" t="s">
        <v>5109</v>
      </c>
      <c r="E1777" t="s">
        <v>10239</v>
      </c>
      <c r="F1777" t="s">
        <v>10240</v>
      </c>
      <c r="G1777" t="s">
        <v>386</v>
      </c>
      <c r="H1777" s="6">
        <v>258993</v>
      </c>
      <c r="I1777" t="s">
        <v>10241</v>
      </c>
      <c r="J1777" t="s">
        <v>10242</v>
      </c>
      <c r="K1777" s="1">
        <v>43954</v>
      </c>
    </row>
    <row r="1778" spans="1:11">
      <c r="A1778">
        <v>1777</v>
      </c>
      <c r="B1778" t="s">
        <v>10243</v>
      </c>
      <c r="C1778" t="s">
        <v>4916</v>
      </c>
      <c r="D1778" t="s">
        <v>6122</v>
      </c>
      <c r="E1778" t="s">
        <v>10244</v>
      </c>
      <c r="F1778" t="s">
        <v>3865</v>
      </c>
      <c r="G1778" t="s">
        <v>166</v>
      </c>
      <c r="H1778" s="6">
        <v>165588</v>
      </c>
      <c r="I1778">
        <v>3237621468</v>
      </c>
      <c r="J1778" t="s">
        <v>10245</v>
      </c>
      <c r="K1778" s="1">
        <v>44669</v>
      </c>
    </row>
    <row r="1779" spans="1:11">
      <c r="A1779">
        <v>1778</v>
      </c>
      <c r="B1779" t="s">
        <v>10246</v>
      </c>
      <c r="C1779" t="s">
        <v>2595</v>
      </c>
      <c r="D1779" t="s">
        <v>594</v>
      </c>
      <c r="E1779" t="s">
        <v>10247</v>
      </c>
      <c r="F1779" t="s">
        <v>10248</v>
      </c>
      <c r="G1779" t="s">
        <v>3382</v>
      </c>
      <c r="H1779" s="6">
        <v>125051</v>
      </c>
      <c r="I1779" t="s">
        <v>10249</v>
      </c>
      <c r="J1779" t="s">
        <v>10250</v>
      </c>
      <c r="K1779" s="1">
        <v>43996</v>
      </c>
    </row>
    <row r="1780" spans="1:11">
      <c r="A1780">
        <v>1779</v>
      </c>
      <c r="B1780" t="s">
        <v>10251</v>
      </c>
      <c r="C1780" t="s">
        <v>3610</v>
      </c>
      <c r="D1780" t="s">
        <v>1092</v>
      </c>
      <c r="E1780" t="s">
        <v>10252</v>
      </c>
      <c r="F1780" t="s">
        <v>10253</v>
      </c>
      <c r="G1780" t="s">
        <v>379</v>
      </c>
      <c r="H1780" s="6">
        <v>79514</v>
      </c>
      <c r="I1780" t="s">
        <v>10254</v>
      </c>
      <c r="J1780" t="s">
        <v>10255</v>
      </c>
      <c r="K1780" s="1">
        <v>44383</v>
      </c>
    </row>
    <row r="1781" spans="1:11">
      <c r="A1781">
        <v>1780</v>
      </c>
      <c r="B1781" t="s">
        <v>10256</v>
      </c>
      <c r="C1781" t="s">
        <v>6803</v>
      </c>
      <c r="D1781" t="s">
        <v>3204</v>
      </c>
      <c r="E1781" t="s">
        <v>10257</v>
      </c>
      <c r="F1781" t="s">
        <v>10258</v>
      </c>
      <c r="G1781" t="s">
        <v>1569</v>
      </c>
      <c r="H1781" s="6">
        <v>101687</v>
      </c>
      <c r="I1781" t="s">
        <v>10259</v>
      </c>
      <c r="J1781" t="s">
        <v>10260</v>
      </c>
      <c r="K1781" s="1">
        <v>44637</v>
      </c>
    </row>
    <row r="1782" spans="1:11">
      <c r="A1782">
        <v>1781</v>
      </c>
      <c r="B1782" t="s">
        <v>10261</v>
      </c>
      <c r="C1782" t="s">
        <v>474</v>
      </c>
      <c r="D1782" t="s">
        <v>6725</v>
      </c>
      <c r="E1782" t="s">
        <v>10262</v>
      </c>
      <c r="F1782" t="s">
        <v>10263</v>
      </c>
      <c r="G1782" t="s">
        <v>2392</v>
      </c>
      <c r="H1782" s="6">
        <v>66634</v>
      </c>
      <c r="I1782" t="s">
        <v>10264</v>
      </c>
      <c r="J1782" t="s">
        <v>10265</v>
      </c>
      <c r="K1782" s="1">
        <v>44624</v>
      </c>
    </row>
    <row r="1783" spans="1:11">
      <c r="A1783">
        <v>1782</v>
      </c>
      <c r="B1783" t="s">
        <v>10266</v>
      </c>
      <c r="C1783" t="s">
        <v>2059</v>
      </c>
      <c r="D1783" t="s">
        <v>2219</v>
      </c>
      <c r="E1783" t="s">
        <v>10267</v>
      </c>
      <c r="F1783" t="s">
        <v>10268</v>
      </c>
      <c r="G1783" t="s">
        <v>1726</v>
      </c>
      <c r="H1783" s="6">
        <v>247385</v>
      </c>
      <c r="I1783" t="s">
        <v>10269</v>
      </c>
      <c r="J1783" t="s">
        <v>10270</v>
      </c>
      <c r="K1783" s="1">
        <v>44159</v>
      </c>
    </row>
    <row r="1784" spans="1:11">
      <c r="A1784">
        <v>1783</v>
      </c>
      <c r="B1784" t="s">
        <v>10271</v>
      </c>
      <c r="C1784" t="s">
        <v>1261</v>
      </c>
      <c r="D1784" t="s">
        <v>3218</v>
      </c>
      <c r="E1784" t="s">
        <v>10272</v>
      </c>
      <c r="F1784" t="s">
        <v>10273</v>
      </c>
      <c r="G1784" t="s">
        <v>1309</v>
      </c>
      <c r="H1784" s="6">
        <v>222319</v>
      </c>
      <c r="I1784" t="s">
        <v>10274</v>
      </c>
      <c r="J1784" t="s">
        <v>10275</v>
      </c>
      <c r="K1784" s="1">
        <v>44022</v>
      </c>
    </row>
    <row r="1785" spans="1:11">
      <c r="A1785">
        <v>1784</v>
      </c>
      <c r="B1785" t="s">
        <v>10276</v>
      </c>
      <c r="C1785" t="s">
        <v>3493</v>
      </c>
      <c r="D1785" t="s">
        <v>4602</v>
      </c>
      <c r="E1785" t="s">
        <v>10277</v>
      </c>
      <c r="F1785" t="s">
        <v>10278</v>
      </c>
      <c r="G1785" t="s">
        <v>823</v>
      </c>
      <c r="H1785" s="6">
        <v>43389</v>
      </c>
      <c r="I1785" t="s">
        <v>10279</v>
      </c>
      <c r="J1785" t="s">
        <v>10280</v>
      </c>
      <c r="K1785" s="1">
        <v>44262</v>
      </c>
    </row>
    <row r="1786" spans="1:11">
      <c r="A1786">
        <v>1785</v>
      </c>
      <c r="B1786" t="s">
        <v>10281</v>
      </c>
      <c r="C1786" t="s">
        <v>5636</v>
      </c>
      <c r="D1786" t="s">
        <v>6968</v>
      </c>
      <c r="E1786" t="s">
        <v>10282</v>
      </c>
      <c r="F1786" t="s">
        <v>10283</v>
      </c>
      <c r="G1786" t="s">
        <v>205</v>
      </c>
      <c r="H1786" s="6">
        <v>57804</v>
      </c>
      <c r="I1786" t="s">
        <v>10284</v>
      </c>
      <c r="J1786" t="s">
        <v>10285</v>
      </c>
      <c r="K1786" s="1">
        <v>44574</v>
      </c>
    </row>
    <row r="1787" spans="1:11">
      <c r="A1787">
        <v>1786</v>
      </c>
      <c r="B1787" t="s">
        <v>10286</v>
      </c>
      <c r="C1787" t="s">
        <v>3415</v>
      </c>
      <c r="D1787" t="s">
        <v>1277</v>
      </c>
      <c r="E1787" t="s">
        <v>10287</v>
      </c>
      <c r="F1787" t="s">
        <v>10288</v>
      </c>
      <c r="G1787" t="s">
        <v>1637</v>
      </c>
      <c r="H1787" s="6">
        <v>229463</v>
      </c>
      <c r="I1787">
        <v>2676815326</v>
      </c>
      <c r="J1787" t="s">
        <v>10289</v>
      </c>
      <c r="K1787" s="1">
        <v>44118</v>
      </c>
    </row>
    <row r="1788" spans="1:11">
      <c r="A1788">
        <v>1787</v>
      </c>
      <c r="B1788" t="s">
        <v>10290</v>
      </c>
      <c r="C1788" t="s">
        <v>6013</v>
      </c>
      <c r="D1788" t="s">
        <v>4774</v>
      </c>
      <c r="E1788" t="s">
        <v>4480</v>
      </c>
      <c r="F1788" t="s">
        <v>10291</v>
      </c>
      <c r="G1788" t="s">
        <v>906</v>
      </c>
      <c r="H1788" s="6">
        <v>72330</v>
      </c>
      <c r="I1788">
        <v>4415985743</v>
      </c>
      <c r="J1788" t="s">
        <v>10292</v>
      </c>
      <c r="K1788" s="1">
        <v>44282</v>
      </c>
    </row>
    <row r="1789" spans="1:11">
      <c r="A1789">
        <v>1788</v>
      </c>
      <c r="B1789" t="s">
        <v>10293</v>
      </c>
      <c r="C1789" t="s">
        <v>1449</v>
      </c>
      <c r="D1789" t="s">
        <v>1835</v>
      </c>
      <c r="E1789" t="s">
        <v>10294</v>
      </c>
      <c r="F1789" t="s">
        <v>10295</v>
      </c>
      <c r="G1789" t="s">
        <v>371</v>
      </c>
      <c r="H1789" s="6">
        <v>81820</v>
      </c>
      <c r="I1789">
        <f>1-378-929-747</f>
        <v>-2053</v>
      </c>
      <c r="J1789" t="s">
        <v>10296</v>
      </c>
      <c r="K1789" s="1">
        <v>44260</v>
      </c>
    </row>
    <row r="1790" spans="1:11">
      <c r="A1790">
        <v>1789</v>
      </c>
      <c r="B1790" t="s">
        <v>10297</v>
      </c>
      <c r="C1790" t="s">
        <v>1920</v>
      </c>
      <c r="D1790" t="s">
        <v>7653</v>
      </c>
      <c r="E1790" t="s">
        <v>10298</v>
      </c>
      <c r="F1790" t="s">
        <v>10299</v>
      </c>
      <c r="G1790" t="s">
        <v>306</v>
      </c>
      <c r="H1790" s="6">
        <v>220880</v>
      </c>
      <c r="I1790" t="s">
        <v>10300</v>
      </c>
      <c r="J1790" t="s">
        <v>10301</v>
      </c>
      <c r="K1790" s="1">
        <v>44707</v>
      </c>
    </row>
    <row r="1791" spans="1:11">
      <c r="A1791">
        <v>1790</v>
      </c>
      <c r="B1791" t="s">
        <v>10302</v>
      </c>
      <c r="C1791" t="s">
        <v>10303</v>
      </c>
      <c r="D1791" t="s">
        <v>4172</v>
      </c>
      <c r="E1791" t="s">
        <v>10304</v>
      </c>
      <c r="F1791" t="s">
        <v>10305</v>
      </c>
      <c r="G1791" t="s">
        <v>1536</v>
      </c>
      <c r="H1791" s="6">
        <v>114303</v>
      </c>
      <c r="I1791" t="s">
        <v>10306</v>
      </c>
      <c r="J1791" t="s">
        <v>10307</v>
      </c>
      <c r="K1791" s="1">
        <v>44305</v>
      </c>
    </row>
    <row r="1792" spans="1:11">
      <c r="A1792">
        <v>1791</v>
      </c>
      <c r="B1792" t="s">
        <v>10308</v>
      </c>
      <c r="C1792" t="s">
        <v>1670</v>
      </c>
      <c r="D1792" t="s">
        <v>797</v>
      </c>
      <c r="E1792" t="s">
        <v>10309</v>
      </c>
      <c r="F1792" t="s">
        <v>10310</v>
      </c>
      <c r="G1792" t="s">
        <v>1095</v>
      </c>
      <c r="H1792" s="6">
        <v>223032</v>
      </c>
      <c r="I1792" t="s">
        <v>10311</v>
      </c>
      <c r="J1792" t="s">
        <v>10312</v>
      </c>
      <c r="K1792" s="1">
        <v>44032</v>
      </c>
    </row>
    <row r="1793" spans="1:11">
      <c r="A1793">
        <v>1792</v>
      </c>
      <c r="B1793" t="s">
        <v>10313</v>
      </c>
      <c r="C1793" t="s">
        <v>130</v>
      </c>
      <c r="D1793" t="s">
        <v>326</v>
      </c>
      <c r="E1793" t="s">
        <v>10314</v>
      </c>
      <c r="F1793" t="s">
        <v>10315</v>
      </c>
      <c r="G1793" t="s">
        <v>3770</v>
      </c>
      <c r="H1793" s="6">
        <v>243952</v>
      </c>
      <c r="I1793" t="s">
        <v>10316</v>
      </c>
      <c r="J1793" t="s">
        <v>10317</v>
      </c>
      <c r="K1793" s="1">
        <v>43946</v>
      </c>
    </row>
    <row r="1794" spans="1:11">
      <c r="A1794">
        <v>1793</v>
      </c>
      <c r="B1794" t="s">
        <v>10318</v>
      </c>
      <c r="C1794" t="s">
        <v>3362</v>
      </c>
      <c r="D1794" t="s">
        <v>3288</v>
      </c>
      <c r="E1794" t="s">
        <v>10319</v>
      </c>
      <c r="F1794" t="s">
        <v>10320</v>
      </c>
      <c r="G1794" t="s">
        <v>213</v>
      </c>
      <c r="H1794" s="6">
        <v>211722</v>
      </c>
      <c r="I1794" t="s">
        <v>10321</v>
      </c>
      <c r="J1794" t="s">
        <v>10322</v>
      </c>
      <c r="K1794" s="1">
        <v>44454</v>
      </c>
    </row>
    <row r="1795" spans="1:11">
      <c r="A1795">
        <v>1794</v>
      </c>
      <c r="B1795" t="s">
        <v>10323</v>
      </c>
      <c r="C1795" t="s">
        <v>10324</v>
      </c>
      <c r="D1795" t="s">
        <v>226</v>
      </c>
      <c r="E1795" t="s">
        <v>10325</v>
      </c>
      <c r="F1795" t="s">
        <v>10326</v>
      </c>
      <c r="G1795" t="s">
        <v>314</v>
      </c>
      <c r="H1795" s="6">
        <v>113710</v>
      </c>
      <c r="I1795" t="s">
        <v>10327</v>
      </c>
      <c r="J1795" t="s">
        <v>10328</v>
      </c>
      <c r="K1795" s="1">
        <v>44661</v>
      </c>
    </row>
    <row r="1796" spans="1:11">
      <c r="A1796">
        <v>1795</v>
      </c>
      <c r="B1796" t="s">
        <v>10329</v>
      </c>
      <c r="C1796" t="s">
        <v>3287</v>
      </c>
      <c r="D1796" t="s">
        <v>9388</v>
      </c>
      <c r="E1796" t="s">
        <v>10330</v>
      </c>
      <c r="F1796" t="s">
        <v>10331</v>
      </c>
      <c r="G1796" t="s">
        <v>3968</v>
      </c>
      <c r="H1796" s="6">
        <v>158024</v>
      </c>
      <c r="I1796" t="s">
        <v>10332</v>
      </c>
      <c r="J1796" t="s">
        <v>10333</v>
      </c>
      <c r="K1796" s="1">
        <v>44200</v>
      </c>
    </row>
    <row r="1797" spans="1:11">
      <c r="A1797">
        <v>1796</v>
      </c>
      <c r="B1797" t="s">
        <v>10334</v>
      </c>
      <c r="C1797" t="s">
        <v>3106</v>
      </c>
      <c r="D1797" t="s">
        <v>8056</v>
      </c>
      <c r="E1797" t="s">
        <v>10335</v>
      </c>
      <c r="F1797" t="s">
        <v>10336</v>
      </c>
      <c r="G1797" t="s">
        <v>1020</v>
      </c>
      <c r="H1797" s="6">
        <v>115668</v>
      </c>
      <c r="I1797" t="s">
        <v>10337</v>
      </c>
      <c r="J1797" t="s">
        <v>10338</v>
      </c>
      <c r="K1797" s="1">
        <v>44045</v>
      </c>
    </row>
    <row r="1798" spans="1:11">
      <c r="A1798">
        <v>1797</v>
      </c>
      <c r="B1798" t="s">
        <v>10339</v>
      </c>
      <c r="C1798" t="s">
        <v>1305</v>
      </c>
      <c r="D1798" t="s">
        <v>179</v>
      </c>
      <c r="E1798" t="s">
        <v>10340</v>
      </c>
      <c r="F1798" t="s">
        <v>10341</v>
      </c>
      <c r="G1798" t="s">
        <v>954</v>
      </c>
      <c r="H1798" s="6">
        <v>218243</v>
      </c>
      <c r="I1798" t="s">
        <v>10342</v>
      </c>
      <c r="J1798" t="s">
        <v>10343</v>
      </c>
      <c r="K1798" s="1">
        <v>44424</v>
      </c>
    </row>
    <row r="1799" spans="1:11">
      <c r="A1799">
        <v>1798</v>
      </c>
      <c r="B1799" t="s">
        <v>10344</v>
      </c>
      <c r="C1799" t="s">
        <v>3610</v>
      </c>
      <c r="D1799" t="s">
        <v>3676</v>
      </c>
      <c r="E1799" t="s">
        <v>10345</v>
      </c>
      <c r="F1799" t="s">
        <v>10346</v>
      </c>
      <c r="G1799" t="s">
        <v>306</v>
      </c>
      <c r="H1799" s="6">
        <v>177111</v>
      </c>
      <c r="I1799" t="s">
        <v>10347</v>
      </c>
      <c r="J1799" t="s">
        <v>10348</v>
      </c>
      <c r="K1799" s="1">
        <v>44632</v>
      </c>
    </row>
    <row r="1800" spans="1:11">
      <c r="A1800">
        <v>1799</v>
      </c>
      <c r="B1800" t="s">
        <v>10349</v>
      </c>
      <c r="C1800" t="s">
        <v>2225</v>
      </c>
      <c r="D1800" t="s">
        <v>5161</v>
      </c>
      <c r="E1800" t="s">
        <v>10350</v>
      </c>
      <c r="F1800" t="s">
        <v>10351</v>
      </c>
      <c r="G1800" t="s">
        <v>1189</v>
      </c>
      <c r="H1800" s="6">
        <v>220732</v>
      </c>
      <c r="I1800" t="s">
        <v>10352</v>
      </c>
      <c r="J1800" t="s">
        <v>10353</v>
      </c>
      <c r="K1800" s="1">
        <v>44588</v>
      </c>
    </row>
    <row r="1801" spans="1:11">
      <c r="A1801">
        <v>1800</v>
      </c>
      <c r="B1801" t="s">
        <v>10354</v>
      </c>
      <c r="C1801" t="s">
        <v>1226</v>
      </c>
      <c r="D1801" t="s">
        <v>1031</v>
      </c>
      <c r="E1801" t="s">
        <v>10355</v>
      </c>
      <c r="F1801" t="s">
        <v>10356</v>
      </c>
      <c r="G1801" t="s">
        <v>906</v>
      </c>
      <c r="H1801" s="6">
        <v>74731</v>
      </c>
      <c r="I1801" t="s">
        <v>10357</v>
      </c>
      <c r="J1801" t="s">
        <v>10358</v>
      </c>
      <c r="K1801" s="1">
        <v>44166</v>
      </c>
    </row>
    <row r="1802" spans="1:11">
      <c r="A1802">
        <v>1801</v>
      </c>
      <c r="B1802" t="s">
        <v>10359</v>
      </c>
      <c r="C1802" t="s">
        <v>1834</v>
      </c>
      <c r="D1802" t="s">
        <v>4320</v>
      </c>
      <c r="E1802" t="s">
        <v>10360</v>
      </c>
      <c r="F1802" t="s">
        <v>10361</v>
      </c>
      <c r="G1802" t="s">
        <v>831</v>
      </c>
      <c r="H1802" s="6">
        <v>251590</v>
      </c>
      <c r="I1802" t="s">
        <v>10362</v>
      </c>
      <c r="J1802" t="s">
        <v>10363</v>
      </c>
      <c r="K1802" s="1">
        <v>44603</v>
      </c>
    </row>
    <row r="1803" spans="1:11">
      <c r="A1803">
        <v>1802</v>
      </c>
      <c r="B1803" t="s">
        <v>10364</v>
      </c>
      <c r="C1803" t="s">
        <v>5330</v>
      </c>
      <c r="D1803" t="s">
        <v>1039</v>
      </c>
      <c r="E1803" t="s">
        <v>10365</v>
      </c>
      <c r="F1803" t="s">
        <v>10366</v>
      </c>
      <c r="G1803" t="s">
        <v>2392</v>
      </c>
      <c r="H1803" s="6">
        <v>80808</v>
      </c>
      <c r="I1803" t="s">
        <v>10367</v>
      </c>
      <c r="J1803" t="s">
        <v>10368</v>
      </c>
      <c r="K1803" s="1">
        <v>44282</v>
      </c>
    </row>
    <row r="1804" spans="1:11">
      <c r="A1804">
        <v>1803</v>
      </c>
      <c r="B1804" t="s">
        <v>10369</v>
      </c>
      <c r="C1804" t="s">
        <v>3887</v>
      </c>
      <c r="D1804" t="s">
        <v>10370</v>
      </c>
      <c r="E1804" t="s">
        <v>10371</v>
      </c>
      <c r="F1804" t="s">
        <v>10372</v>
      </c>
      <c r="G1804" t="s">
        <v>4188</v>
      </c>
      <c r="H1804" s="6">
        <v>175534</v>
      </c>
      <c r="I1804" t="s">
        <v>10373</v>
      </c>
      <c r="J1804" t="s">
        <v>10374</v>
      </c>
      <c r="K1804" s="1">
        <v>44033</v>
      </c>
    </row>
    <row r="1805" spans="1:11">
      <c r="A1805">
        <v>1804</v>
      </c>
      <c r="B1805" t="s">
        <v>10375</v>
      </c>
      <c r="C1805" t="s">
        <v>8514</v>
      </c>
      <c r="D1805" t="s">
        <v>1253</v>
      </c>
      <c r="E1805" t="s">
        <v>10376</v>
      </c>
      <c r="F1805" t="s">
        <v>10377</v>
      </c>
      <c r="G1805" t="s">
        <v>1637</v>
      </c>
      <c r="H1805" s="6">
        <v>109109</v>
      </c>
      <c r="I1805" t="s">
        <v>10378</v>
      </c>
      <c r="J1805" t="s">
        <v>10379</v>
      </c>
      <c r="K1805" s="1">
        <v>43906</v>
      </c>
    </row>
    <row r="1806" spans="1:11">
      <c r="A1806">
        <v>1805</v>
      </c>
      <c r="B1806" t="s">
        <v>10380</v>
      </c>
      <c r="C1806" t="s">
        <v>4428</v>
      </c>
      <c r="D1806" t="s">
        <v>5532</v>
      </c>
      <c r="E1806" t="s">
        <v>10381</v>
      </c>
      <c r="F1806" t="s">
        <v>10382</v>
      </c>
      <c r="G1806" t="s">
        <v>1222</v>
      </c>
      <c r="H1806" s="6">
        <v>57229</v>
      </c>
      <c r="I1806" t="s">
        <v>10383</v>
      </c>
      <c r="J1806" t="s">
        <v>10384</v>
      </c>
      <c r="K1806" s="1">
        <v>44431</v>
      </c>
    </row>
    <row r="1807" spans="1:11">
      <c r="A1807">
        <v>1806</v>
      </c>
      <c r="B1807" t="s">
        <v>10385</v>
      </c>
      <c r="C1807" t="s">
        <v>2328</v>
      </c>
      <c r="D1807" t="s">
        <v>10386</v>
      </c>
      <c r="E1807" t="s">
        <v>10387</v>
      </c>
      <c r="F1807" t="s">
        <v>10388</v>
      </c>
      <c r="G1807" t="s">
        <v>314</v>
      </c>
      <c r="H1807" s="6">
        <v>135817</v>
      </c>
      <c r="I1807" t="s">
        <v>10389</v>
      </c>
      <c r="J1807" t="s">
        <v>10390</v>
      </c>
      <c r="K1807" s="1">
        <v>44149</v>
      </c>
    </row>
    <row r="1808" spans="1:11">
      <c r="A1808">
        <v>1807</v>
      </c>
      <c r="B1808" t="s">
        <v>10391</v>
      </c>
      <c r="C1808" t="s">
        <v>6967</v>
      </c>
      <c r="D1808" t="s">
        <v>513</v>
      </c>
      <c r="E1808" t="s">
        <v>10392</v>
      </c>
      <c r="F1808" t="s">
        <v>10393</v>
      </c>
      <c r="G1808" t="s">
        <v>43</v>
      </c>
      <c r="H1808" s="6">
        <v>105308</v>
      </c>
      <c r="I1808" t="s">
        <v>10394</v>
      </c>
      <c r="J1808" t="s">
        <v>10395</v>
      </c>
      <c r="K1808" s="1">
        <v>44274</v>
      </c>
    </row>
    <row r="1809" spans="1:11">
      <c r="A1809">
        <v>1808</v>
      </c>
      <c r="B1809" t="s">
        <v>10396</v>
      </c>
      <c r="C1809" t="s">
        <v>2834</v>
      </c>
      <c r="D1809" t="s">
        <v>4893</v>
      </c>
      <c r="E1809" t="s">
        <v>1321</v>
      </c>
      <c r="F1809" t="s">
        <v>10397</v>
      </c>
      <c r="G1809" t="s">
        <v>3435</v>
      </c>
      <c r="H1809" s="6">
        <v>68100</v>
      </c>
      <c r="I1809" t="s">
        <v>10398</v>
      </c>
      <c r="J1809" t="s">
        <v>10399</v>
      </c>
      <c r="K1809" s="1">
        <v>43916</v>
      </c>
    </row>
    <row r="1810" spans="1:11">
      <c r="A1810">
        <v>1809</v>
      </c>
      <c r="B1810" t="s">
        <v>10400</v>
      </c>
      <c r="C1810" t="s">
        <v>8819</v>
      </c>
      <c r="D1810" t="s">
        <v>4774</v>
      </c>
      <c r="E1810" t="s">
        <v>10401</v>
      </c>
      <c r="F1810" t="s">
        <v>10402</v>
      </c>
      <c r="G1810" t="s">
        <v>166</v>
      </c>
      <c r="H1810" s="6">
        <v>223421</v>
      </c>
      <c r="I1810" t="s">
        <v>10403</v>
      </c>
      <c r="J1810" t="s">
        <v>10404</v>
      </c>
      <c r="K1810" s="1">
        <v>44436</v>
      </c>
    </row>
    <row r="1811" spans="1:11">
      <c r="A1811">
        <v>1810</v>
      </c>
      <c r="B1811" t="s">
        <v>10405</v>
      </c>
      <c r="C1811" t="s">
        <v>6933</v>
      </c>
      <c r="D1811" t="s">
        <v>594</v>
      </c>
      <c r="E1811" t="s">
        <v>10406</v>
      </c>
      <c r="F1811" t="s">
        <v>10407</v>
      </c>
      <c r="G1811" t="s">
        <v>1689</v>
      </c>
      <c r="H1811" s="6">
        <v>272936</v>
      </c>
      <c r="I1811">
        <v>3445758198</v>
      </c>
      <c r="J1811" t="s">
        <v>10408</v>
      </c>
      <c r="K1811" s="1">
        <v>44565</v>
      </c>
    </row>
    <row r="1812" spans="1:11">
      <c r="A1812">
        <v>1811</v>
      </c>
      <c r="B1812" t="s">
        <v>10409</v>
      </c>
      <c r="C1812" t="s">
        <v>1400</v>
      </c>
      <c r="D1812" t="s">
        <v>2347</v>
      </c>
      <c r="E1812" t="s">
        <v>10410</v>
      </c>
      <c r="F1812" t="s">
        <v>10411</v>
      </c>
      <c r="G1812" t="s">
        <v>1865</v>
      </c>
      <c r="H1812" s="6">
        <v>87982</v>
      </c>
      <c r="I1812" t="s">
        <v>10412</v>
      </c>
      <c r="J1812" t="s">
        <v>10413</v>
      </c>
      <c r="K1812" s="1">
        <v>44509</v>
      </c>
    </row>
    <row r="1813" spans="1:11">
      <c r="A1813">
        <v>1812</v>
      </c>
      <c r="B1813" t="s">
        <v>10414</v>
      </c>
      <c r="C1813" t="s">
        <v>5642</v>
      </c>
      <c r="D1813" t="s">
        <v>2314</v>
      </c>
      <c r="E1813" t="s">
        <v>10415</v>
      </c>
      <c r="F1813" t="s">
        <v>10416</v>
      </c>
      <c r="G1813" t="s">
        <v>1034</v>
      </c>
      <c r="H1813" s="6">
        <v>230258</v>
      </c>
      <c r="I1813" t="s">
        <v>10417</v>
      </c>
      <c r="J1813" t="s">
        <v>10418</v>
      </c>
      <c r="K1813" s="1">
        <v>44223</v>
      </c>
    </row>
    <row r="1814" spans="1:11">
      <c r="A1814">
        <v>1813</v>
      </c>
      <c r="B1814" t="s">
        <v>10419</v>
      </c>
      <c r="C1814" t="s">
        <v>3391</v>
      </c>
      <c r="D1814" t="s">
        <v>767</v>
      </c>
      <c r="E1814" t="s">
        <v>10420</v>
      </c>
      <c r="F1814" t="s">
        <v>10421</v>
      </c>
      <c r="G1814" t="s">
        <v>977</v>
      </c>
      <c r="H1814" s="6">
        <v>49209</v>
      </c>
      <c r="I1814" t="s">
        <v>10422</v>
      </c>
      <c r="J1814" t="s">
        <v>10423</v>
      </c>
      <c r="K1814" s="1">
        <v>44292</v>
      </c>
    </row>
    <row r="1815" spans="1:11">
      <c r="A1815">
        <v>1814</v>
      </c>
      <c r="B1815" t="s">
        <v>10424</v>
      </c>
      <c r="C1815" t="s">
        <v>6013</v>
      </c>
      <c r="D1815" t="s">
        <v>3972</v>
      </c>
      <c r="E1815" t="s">
        <v>10425</v>
      </c>
      <c r="F1815" t="s">
        <v>10426</v>
      </c>
      <c r="G1815" t="s">
        <v>71</v>
      </c>
      <c r="H1815" s="6">
        <v>279862</v>
      </c>
      <c r="I1815">
        <v>4009876205</v>
      </c>
      <c r="J1815" t="s">
        <v>10427</v>
      </c>
      <c r="K1815" s="1">
        <v>43929</v>
      </c>
    </row>
    <row r="1816" spans="1:11">
      <c r="A1816">
        <v>1815</v>
      </c>
      <c r="B1816" t="s">
        <v>10428</v>
      </c>
      <c r="C1816" t="s">
        <v>731</v>
      </c>
      <c r="D1816" t="s">
        <v>1270</v>
      </c>
      <c r="E1816" t="s">
        <v>10429</v>
      </c>
      <c r="F1816" t="s">
        <v>10430</v>
      </c>
      <c r="G1816" t="s">
        <v>2966</v>
      </c>
      <c r="H1816" s="6">
        <v>161031</v>
      </c>
      <c r="I1816" t="s">
        <v>10431</v>
      </c>
      <c r="J1816" t="s">
        <v>10432</v>
      </c>
      <c r="K1816" s="1">
        <v>43966</v>
      </c>
    </row>
    <row r="1817" spans="1:11">
      <c r="A1817">
        <v>1816</v>
      </c>
      <c r="B1817" t="s">
        <v>10433</v>
      </c>
      <c r="C1817" t="s">
        <v>8624</v>
      </c>
      <c r="D1817" t="s">
        <v>10434</v>
      </c>
      <c r="E1817" t="s">
        <v>10435</v>
      </c>
      <c r="F1817" t="s">
        <v>10436</v>
      </c>
      <c r="G1817" t="s">
        <v>1418</v>
      </c>
      <c r="H1817" s="6">
        <v>201899</v>
      </c>
      <c r="I1817" t="s">
        <v>10437</v>
      </c>
      <c r="J1817" t="s">
        <v>10438</v>
      </c>
      <c r="K1817" s="1">
        <v>44407</v>
      </c>
    </row>
    <row r="1818" spans="1:11">
      <c r="A1818">
        <v>1817</v>
      </c>
      <c r="B1818" t="s">
        <v>10439</v>
      </c>
      <c r="C1818" t="s">
        <v>3656</v>
      </c>
      <c r="D1818" t="s">
        <v>514</v>
      </c>
      <c r="E1818" t="s">
        <v>10440</v>
      </c>
      <c r="F1818" t="s">
        <v>10441</v>
      </c>
      <c r="G1818" t="s">
        <v>1726</v>
      </c>
      <c r="H1818" s="6">
        <v>67726</v>
      </c>
      <c r="I1818" t="s">
        <v>10442</v>
      </c>
      <c r="J1818" t="s">
        <v>10443</v>
      </c>
      <c r="K1818" s="1">
        <v>43933</v>
      </c>
    </row>
    <row r="1819" spans="1:11">
      <c r="A1819">
        <v>1818</v>
      </c>
      <c r="B1819" t="s">
        <v>10444</v>
      </c>
      <c r="C1819" t="s">
        <v>8446</v>
      </c>
      <c r="D1819" t="s">
        <v>116</v>
      </c>
      <c r="E1819" t="s">
        <v>10445</v>
      </c>
      <c r="F1819" t="s">
        <v>10446</v>
      </c>
      <c r="G1819" t="s">
        <v>1280</v>
      </c>
      <c r="H1819" s="6">
        <v>97909</v>
      </c>
      <c r="I1819" t="s">
        <v>10447</v>
      </c>
      <c r="J1819" t="s">
        <v>10448</v>
      </c>
      <c r="K1819" s="1">
        <v>43873</v>
      </c>
    </row>
    <row r="1820" spans="1:11">
      <c r="A1820">
        <v>1819</v>
      </c>
      <c r="B1820" t="s">
        <v>10449</v>
      </c>
      <c r="C1820" t="s">
        <v>5494</v>
      </c>
      <c r="D1820" t="s">
        <v>1024</v>
      </c>
      <c r="E1820" t="s">
        <v>10450</v>
      </c>
      <c r="F1820" t="s">
        <v>10451</v>
      </c>
      <c r="G1820" t="s">
        <v>2710</v>
      </c>
      <c r="H1820" s="6">
        <v>278971</v>
      </c>
      <c r="I1820" t="s">
        <v>10452</v>
      </c>
      <c r="J1820" t="s">
        <v>10453</v>
      </c>
      <c r="K1820" s="1">
        <v>44008</v>
      </c>
    </row>
    <row r="1821" spans="1:11">
      <c r="A1821">
        <v>1820</v>
      </c>
      <c r="B1821" t="s">
        <v>10454</v>
      </c>
      <c r="C1821" t="s">
        <v>9664</v>
      </c>
      <c r="D1821" t="s">
        <v>5005</v>
      </c>
      <c r="E1821" t="s">
        <v>10455</v>
      </c>
      <c r="F1821" t="s">
        <v>10456</v>
      </c>
      <c r="G1821" t="s">
        <v>658</v>
      </c>
      <c r="H1821" s="6">
        <v>216829</v>
      </c>
      <c r="I1821" t="s">
        <v>10457</v>
      </c>
      <c r="J1821" t="s">
        <v>10458</v>
      </c>
      <c r="K1821" s="1">
        <v>44672</v>
      </c>
    </row>
    <row r="1822" spans="1:11">
      <c r="A1822">
        <v>1821</v>
      </c>
      <c r="B1822" t="s">
        <v>10459</v>
      </c>
      <c r="C1822" t="s">
        <v>981</v>
      </c>
      <c r="D1822" t="s">
        <v>2559</v>
      </c>
      <c r="E1822" t="s">
        <v>10460</v>
      </c>
      <c r="F1822" t="s">
        <v>10461</v>
      </c>
      <c r="G1822" t="s">
        <v>1824</v>
      </c>
      <c r="H1822" s="6">
        <v>133018</v>
      </c>
      <c r="I1822" t="s">
        <v>10462</v>
      </c>
      <c r="J1822" t="s">
        <v>10463</v>
      </c>
      <c r="K1822" s="1">
        <v>44047</v>
      </c>
    </row>
    <row r="1823" spans="1:11">
      <c r="A1823">
        <v>1822</v>
      </c>
      <c r="B1823" t="s">
        <v>10464</v>
      </c>
      <c r="C1823" t="s">
        <v>340</v>
      </c>
      <c r="D1823" t="s">
        <v>2020</v>
      </c>
      <c r="E1823" t="s">
        <v>10465</v>
      </c>
      <c r="F1823" t="s">
        <v>10466</v>
      </c>
      <c r="G1823" t="s">
        <v>33</v>
      </c>
      <c r="H1823" s="6">
        <v>181865</v>
      </c>
      <c r="I1823" t="s">
        <v>10467</v>
      </c>
      <c r="J1823" t="s">
        <v>10468</v>
      </c>
      <c r="K1823" s="1">
        <v>44474</v>
      </c>
    </row>
    <row r="1824" spans="1:11">
      <c r="A1824">
        <v>1823</v>
      </c>
      <c r="B1824" t="s">
        <v>10469</v>
      </c>
      <c r="C1824" t="s">
        <v>3453</v>
      </c>
      <c r="D1824" t="s">
        <v>5562</v>
      </c>
      <c r="E1824" t="s">
        <v>10470</v>
      </c>
      <c r="F1824" t="s">
        <v>10471</v>
      </c>
      <c r="G1824" t="s">
        <v>126</v>
      </c>
      <c r="H1824" s="6">
        <v>124612</v>
      </c>
      <c r="I1824" t="s">
        <v>10472</v>
      </c>
      <c r="J1824" t="s">
        <v>10473</v>
      </c>
      <c r="K1824" s="1">
        <v>44090</v>
      </c>
    </row>
    <row r="1825" spans="1:11">
      <c r="A1825">
        <v>1824</v>
      </c>
      <c r="B1825" t="s">
        <v>10474</v>
      </c>
      <c r="C1825" t="s">
        <v>2534</v>
      </c>
      <c r="D1825" t="s">
        <v>10475</v>
      </c>
      <c r="E1825" t="s">
        <v>10476</v>
      </c>
      <c r="F1825" t="s">
        <v>10477</v>
      </c>
      <c r="G1825" t="s">
        <v>926</v>
      </c>
      <c r="H1825" s="6">
        <v>261890</v>
      </c>
      <c r="I1825" t="s">
        <v>10478</v>
      </c>
      <c r="J1825" t="s">
        <v>10479</v>
      </c>
      <c r="K1825" s="1">
        <v>44362</v>
      </c>
    </row>
    <row r="1826" spans="1:11">
      <c r="A1826">
        <v>1825</v>
      </c>
      <c r="B1826" t="s">
        <v>10480</v>
      </c>
      <c r="C1826" t="s">
        <v>1752</v>
      </c>
      <c r="D1826" t="s">
        <v>2283</v>
      </c>
      <c r="E1826" t="s">
        <v>10481</v>
      </c>
      <c r="F1826" t="s">
        <v>10482</v>
      </c>
      <c r="G1826" t="s">
        <v>4188</v>
      </c>
      <c r="H1826" s="6">
        <v>61500</v>
      </c>
      <c r="I1826" t="s">
        <v>10483</v>
      </c>
      <c r="J1826" t="s">
        <v>10484</v>
      </c>
      <c r="K1826" s="1">
        <v>44158</v>
      </c>
    </row>
    <row r="1827" spans="1:11">
      <c r="A1827">
        <v>1826</v>
      </c>
      <c r="B1827" t="s">
        <v>10485</v>
      </c>
      <c r="C1827" t="s">
        <v>1885</v>
      </c>
      <c r="D1827" t="s">
        <v>5544</v>
      </c>
      <c r="E1827" t="s">
        <v>10486</v>
      </c>
      <c r="F1827" t="s">
        <v>10487</v>
      </c>
      <c r="G1827" t="s">
        <v>126</v>
      </c>
      <c r="H1827" s="6">
        <v>122450</v>
      </c>
      <c r="I1827" t="s">
        <v>10488</v>
      </c>
      <c r="J1827" t="s">
        <v>10489</v>
      </c>
      <c r="K1827" s="1">
        <v>44478</v>
      </c>
    </row>
    <row r="1828" spans="1:11">
      <c r="A1828">
        <v>1827</v>
      </c>
      <c r="B1828" t="s">
        <v>10490</v>
      </c>
      <c r="C1828" t="s">
        <v>3994</v>
      </c>
      <c r="D1828" t="s">
        <v>3714</v>
      </c>
      <c r="E1828" t="s">
        <v>10491</v>
      </c>
      <c r="F1828" t="s">
        <v>10492</v>
      </c>
      <c r="G1828" t="s">
        <v>2509</v>
      </c>
      <c r="H1828" s="6">
        <v>103454</v>
      </c>
      <c r="I1828" t="s">
        <v>10493</v>
      </c>
      <c r="J1828" t="s">
        <v>10494</v>
      </c>
      <c r="K1828" s="1">
        <v>43860</v>
      </c>
    </row>
    <row r="1829" spans="1:11">
      <c r="A1829">
        <v>1828</v>
      </c>
      <c r="B1829" t="s">
        <v>10495</v>
      </c>
      <c r="C1829" t="s">
        <v>6313</v>
      </c>
      <c r="D1829" t="s">
        <v>1752</v>
      </c>
      <c r="E1829" t="s">
        <v>10496</v>
      </c>
      <c r="F1829" t="s">
        <v>10497</v>
      </c>
      <c r="G1829" t="s">
        <v>861</v>
      </c>
      <c r="H1829" s="6">
        <v>154063</v>
      </c>
      <c r="I1829" t="s">
        <v>10498</v>
      </c>
      <c r="J1829" t="s">
        <v>10499</v>
      </c>
      <c r="K1829" s="1">
        <v>44667</v>
      </c>
    </row>
    <row r="1830" spans="1:11">
      <c r="A1830">
        <v>1829</v>
      </c>
      <c r="B1830" t="s">
        <v>10500</v>
      </c>
      <c r="C1830" t="s">
        <v>6695</v>
      </c>
      <c r="D1830" t="s">
        <v>9067</v>
      </c>
      <c r="E1830" t="s">
        <v>10501</v>
      </c>
      <c r="F1830" t="s">
        <v>10502</v>
      </c>
      <c r="G1830" t="s">
        <v>726</v>
      </c>
      <c r="H1830" s="6">
        <v>254197</v>
      </c>
      <c r="I1830" t="s">
        <v>10503</v>
      </c>
      <c r="J1830" t="s">
        <v>10504</v>
      </c>
      <c r="K1830" s="1">
        <v>44549</v>
      </c>
    </row>
    <row r="1831" spans="1:11">
      <c r="A1831">
        <v>1830</v>
      </c>
      <c r="B1831" t="s">
        <v>10505</v>
      </c>
      <c r="C1831" t="s">
        <v>3887</v>
      </c>
      <c r="D1831" t="s">
        <v>820</v>
      </c>
      <c r="E1831" t="s">
        <v>10506</v>
      </c>
      <c r="F1831" t="s">
        <v>10507</v>
      </c>
      <c r="G1831" t="s">
        <v>213</v>
      </c>
      <c r="H1831" s="6">
        <v>84219</v>
      </c>
      <c r="I1831" t="s">
        <v>10508</v>
      </c>
      <c r="J1831" t="s">
        <v>10509</v>
      </c>
      <c r="K1831" s="1">
        <v>43852</v>
      </c>
    </row>
    <row r="1832" spans="1:11">
      <c r="A1832">
        <v>1831</v>
      </c>
      <c r="B1832" t="s">
        <v>10510</v>
      </c>
      <c r="C1832" t="s">
        <v>5550</v>
      </c>
      <c r="D1832" t="s">
        <v>10511</v>
      </c>
      <c r="E1832" t="s">
        <v>10512</v>
      </c>
      <c r="F1832" t="s">
        <v>10513</v>
      </c>
      <c r="G1832" t="s">
        <v>3770</v>
      </c>
      <c r="H1832" s="6">
        <v>71372</v>
      </c>
      <c r="I1832" t="s">
        <v>10514</v>
      </c>
      <c r="J1832" t="s">
        <v>10515</v>
      </c>
      <c r="K1832" s="1">
        <v>43965</v>
      </c>
    </row>
    <row r="1833" spans="1:11">
      <c r="A1833">
        <v>1832</v>
      </c>
      <c r="B1833" t="s">
        <v>10516</v>
      </c>
      <c r="C1833" t="s">
        <v>6158</v>
      </c>
      <c r="D1833" t="s">
        <v>2219</v>
      </c>
      <c r="E1833" t="s">
        <v>10517</v>
      </c>
      <c r="F1833" t="s">
        <v>10518</v>
      </c>
      <c r="G1833" t="s">
        <v>119</v>
      </c>
      <c r="H1833" s="6">
        <v>165959</v>
      </c>
      <c r="I1833" t="s">
        <v>10519</v>
      </c>
      <c r="J1833" t="s">
        <v>10520</v>
      </c>
      <c r="K1833" s="1">
        <v>43950</v>
      </c>
    </row>
    <row r="1834" spans="1:11">
      <c r="A1834">
        <v>1833</v>
      </c>
      <c r="B1834" t="s">
        <v>10521</v>
      </c>
      <c r="C1834" t="s">
        <v>1038</v>
      </c>
      <c r="D1834" t="s">
        <v>1277</v>
      </c>
      <c r="E1834" t="s">
        <v>10522</v>
      </c>
      <c r="F1834" t="s">
        <v>10523</v>
      </c>
      <c r="G1834" t="s">
        <v>726</v>
      </c>
      <c r="H1834" s="6">
        <v>44048</v>
      </c>
      <c r="I1834" t="s">
        <v>10524</v>
      </c>
      <c r="J1834" t="s">
        <v>10525</v>
      </c>
      <c r="K1834" s="1">
        <v>44542</v>
      </c>
    </row>
    <row r="1835" spans="1:11">
      <c r="A1835">
        <v>1834</v>
      </c>
      <c r="B1835" t="s">
        <v>10526</v>
      </c>
      <c r="C1835" t="s">
        <v>995</v>
      </c>
      <c r="D1835" t="s">
        <v>1277</v>
      </c>
      <c r="E1835" t="s">
        <v>10527</v>
      </c>
      <c r="F1835" t="s">
        <v>762</v>
      </c>
      <c r="G1835" t="s">
        <v>1020</v>
      </c>
      <c r="H1835" s="6">
        <v>228232</v>
      </c>
      <c r="I1835" t="s">
        <v>10528</v>
      </c>
      <c r="J1835" t="s">
        <v>10529</v>
      </c>
      <c r="K1835" s="1">
        <v>44468</v>
      </c>
    </row>
    <row r="1836" spans="1:11">
      <c r="A1836">
        <v>1835</v>
      </c>
      <c r="B1836" t="s">
        <v>10530</v>
      </c>
      <c r="C1836" t="s">
        <v>1350</v>
      </c>
      <c r="D1836" t="s">
        <v>6944</v>
      </c>
      <c r="E1836" t="s">
        <v>10531</v>
      </c>
      <c r="F1836" t="s">
        <v>10532</v>
      </c>
      <c r="G1836" t="s">
        <v>4188</v>
      </c>
      <c r="H1836" s="6">
        <v>61833</v>
      </c>
      <c r="I1836" t="s">
        <v>10533</v>
      </c>
      <c r="J1836" t="s">
        <v>10534</v>
      </c>
      <c r="K1836" s="1">
        <v>44149</v>
      </c>
    </row>
    <row r="1837" spans="1:11">
      <c r="A1837">
        <v>1836</v>
      </c>
      <c r="B1837" t="s">
        <v>10535</v>
      </c>
      <c r="C1837" t="s">
        <v>6202</v>
      </c>
      <c r="D1837" t="s">
        <v>601</v>
      </c>
      <c r="E1837" t="s">
        <v>10536</v>
      </c>
      <c r="F1837" t="s">
        <v>10537</v>
      </c>
      <c r="G1837" t="s">
        <v>1102</v>
      </c>
      <c r="H1837" s="6">
        <v>138986</v>
      </c>
      <c r="I1837" t="s">
        <v>10538</v>
      </c>
      <c r="J1837" t="s">
        <v>10539</v>
      </c>
      <c r="K1837" s="1">
        <v>44567</v>
      </c>
    </row>
    <row r="1838" spans="1:11">
      <c r="A1838">
        <v>1837</v>
      </c>
      <c r="B1838" t="s">
        <v>10540</v>
      </c>
      <c r="C1838" t="s">
        <v>4720</v>
      </c>
      <c r="D1838" t="s">
        <v>7186</v>
      </c>
      <c r="E1838" t="s">
        <v>10541</v>
      </c>
      <c r="F1838" t="s">
        <v>10542</v>
      </c>
      <c r="G1838" t="s">
        <v>174</v>
      </c>
      <c r="H1838" s="6">
        <v>248866</v>
      </c>
      <c r="I1838" t="s">
        <v>10543</v>
      </c>
      <c r="J1838" t="s">
        <v>10544</v>
      </c>
      <c r="K1838" s="1">
        <v>44225</v>
      </c>
    </row>
    <row r="1839" spans="1:11">
      <c r="A1839">
        <v>1838</v>
      </c>
      <c r="B1839" t="s">
        <v>10545</v>
      </c>
      <c r="C1839" t="s">
        <v>9045</v>
      </c>
      <c r="D1839" t="s">
        <v>194</v>
      </c>
      <c r="E1839" t="s">
        <v>10546</v>
      </c>
      <c r="F1839" t="s">
        <v>10547</v>
      </c>
      <c r="G1839" t="s">
        <v>394</v>
      </c>
      <c r="H1839" s="6">
        <v>104124</v>
      </c>
      <c r="I1839">
        <v>9311252418</v>
      </c>
      <c r="J1839" t="s">
        <v>10548</v>
      </c>
      <c r="K1839" s="1">
        <v>44709</v>
      </c>
    </row>
    <row r="1840" spans="1:11">
      <c r="A1840">
        <v>1839</v>
      </c>
      <c r="B1840" t="s">
        <v>10549</v>
      </c>
      <c r="C1840" t="s">
        <v>7609</v>
      </c>
      <c r="D1840" t="s">
        <v>7827</v>
      </c>
      <c r="E1840" t="s">
        <v>10550</v>
      </c>
      <c r="F1840" t="s">
        <v>10551</v>
      </c>
      <c r="G1840" t="s">
        <v>1418</v>
      </c>
      <c r="H1840" s="6">
        <v>161811</v>
      </c>
      <c r="I1840" t="s">
        <v>10552</v>
      </c>
      <c r="J1840" t="s">
        <v>10553</v>
      </c>
      <c r="K1840" s="1">
        <v>44293</v>
      </c>
    </row>
    <row r="1841" spans="1:11">
      <c r="A1841">
        <v>1840</v>
      </c>
      <c r="B1841" t="s">
        <v>10554</v>
      </c>
      <c r="C1841" t="s">
        <v>10555</v>
      </c>
      <c r="D1841" t="s">
        <v>5300</v>
      </c>
      <c r="E1841" t="s">
        <v>10556</v>
      </c>
      <c r="F1841" t="s">
        <v>10557</v>
      </c>
      <c r="G1841" t="s">
        <v>237</v>
      </c>
      <c r="H1841" s="6">
        <v>185341</v>
      </c>
      <c r="I1841" t="s">
        <v>10558</v>
      </c>
      <c r="J1841" t="s">
        <v>10559</v>
      </c>
      <c r="K1841" s="1">
        <v>44255</v>
      </c>
    </row>
    <row r="1842" spans="1:11">
      <c r="A1842">
        <v>1841</v>
      </c>
      <c r="B1842" t="s">
        <v>10560</v>
      </c>
      <c r="C1842" t="s">
        <v>857</v>
      </c>
      <c r="D1842" t="s">
        <v>10561</v>
      </c>
      <c r="E1842" t="s">
        <v>10562</v>
      </c>
      <c r="F1842" t="s">
        <v>10563</v>
      </c>
      <c r="G1842" t="s">
        <v>1726</v>
      </c>
      <c r="H1842" s="6">
        <v>54995</v>
      </c>
      <c r="I1842" t="s">
        <v>10564</v>
      </c>
      <c r="J1842" t="s">
        <v>10565</v>
      </c>
      <c r="K1842" s="1">
        <v>43912</v>
      </c>
    </row>
    <row r="1843" spans="1:11">
      <c r="A1843">
        <v>1842</v>
      </c>
      <c r="B1843" t="s">
        <v>10566</v>
      </c>
      <c r="C1843" t="s">
        <v>3488</v>
      </c>
      <c r="D1843" t="s">
        <v>6961</v>
      </c>
      <c r="E1843" t="s">
        <v>2695</v>
      </c>
      <c r="F1843" t="s">
        <v>10567</v>
      </c>
      <c r="G1843" t="s">
        <v>1652</v>
      </c>
      <c r="H1843" s="6">
        <v>52417</v>
      </c>
      <c r="I1843" t="s">
        <v>10568</v>
      </c>
      <c r="J1843" t="s">
        <v>10569</v>
      </c>
      <c r="K1843" s="1">
        <v>44440</v>
      </c>
    </row>
    <row r="1844" spans="1:11">
      <c r="A1844">
        <v>1843</v>
      </c>
      <c r="B1844" t="s">
        <v>10570</v>
      </c>
      <c r="C1844" t="s">
        <v>6242</v>
      </c>
      <c r="D1844" t="s">
        <v>2814</v>
      </c>
      <c r="E1844" t="s">
        <v>10571</v>
      </c>
      <c r="F1844" t="s">
        <v>10572</v>
      </c>
      <c r="G1844" t="s">
        <v>1330</v>
      </c>
      <c r="H1844" s="6">
        <v>135426</v>
      </c>
      <c r="I1844" t="s">
        <v>10573</v>
      </c>
      <c r="J1844" t="s">
        <v>10574</v>
      </c>
      <c r="K1844" s="1">
        <v>44590</v>
      </c>
    </row>
    <row r="1845" spans="1:11">
      <c r="A1845">
        <v>1844</v>
      </c>
      <c r="B1845" t="s">
        <v>10575</v>
      </c>
      <c r="C1845" t="s">
        <v>8045</v>
      </c>
      <c r="D1845" t="s">
        <v>10576</v>
      </c>
      <c r="E1845" t="s">
        <v>10577</v>
      </c>
      <c r="F1845" t="s">
        <v>10578</v>
      </c>
      <c r="G1845" t="s">
        <v>1445</v>
      </c>
      <c r="H1845" s="6">
        <v>216459</v>
      </c>
      <c r="I1845" t="s">
        <v>10579</v>
      </c>
      <c r="J1845" t="s">
        <v>10580</v>
      </c>
      <c r="K1845" s="1">
        <v>44200</v>
      </c>
    </row>
    <row r="1846" spans="1:11">
      <c r="A1846">
        <v>1845</v>
      </c>
      <c r="B1846" t="s">
        <v>10581</v>
      </c>
      <c r="C1846" t="s">
        <v>2313</v>
      </c>
      <c r="D1846" t="s">
        <v>1186</v>
      </c>
      <c r="E1846" t="s">
        <v>10582</v>
      </c>
      <c r="F1846" t="s">
        <v>10583</v>
      </c>
      <c r="G1846" t="s">
        <v>734</v>
      </c>
      <c r="H1846" s="6">
        <v>84863</v>
      </c>
      <c r="I1846">
        <f>1-19-947-604</f>
        <v>-1569</v>
      </c>
      <c r="J1846" t="s">
        <v>10584</v>
      </c>
      <c r="K1846" s="1">
        <v>44540</v>
      </c>
    </row>
    <row r="1847" spans="1:11">
      <c r="A1847">
        <v>1846</v>
      </c>
      <c r="B1847" t="s">
        <v>10585</v>
      </c>
      <c r="C1847" t="s">
        <v>310</v>
      </c>
      <c r="D1847" t="s">
        <v>1596</v>
      </c>
      <c r="E1847" t="s">
        <v>10586</v>
      </c>
      <c r="F1847" t="s">
        <v>10587</v>
      </c>
      <c r="G1847" t="s">
        <v>329</v>
      </c>
      <c r="H1847" s="6">
        <v>171121</v>
      </c>
      <c r="I1847" t="s">
        <v>10588</v>
      </c>
      <c r="J1847" t="s">
        <v>10589</v>
      </c>
      <c r="K1847" s="1">
        <v>44345</v>
      </c>
    </row>
    <row r="1848" spans="1:11">
      <c r="A1848">
        <v>1847</v>
      </c>
      <c r="B1848" t="s">
        <v>10590</v>
      </c>
      <c r="C1848" t="s">
        <v>10591</v>
      </c>
      <c r="D1848" t="s">
        <v>3758</v>
      </c>
      <c r="E1848" t="s">
        <v>10592</v>
      </c>
      <c r="F1848" t="s">
        <v>10593</v>
      </c>
      <c r="G1848" t="s">
        <v>3009</v>
      </c>
      <c r="H1848" s="6">
        <v>257703</v>
      </c>
      <c r="I1848" t="s">
        <v>10594</v>
      </c>
      <c r="J1848" t="s">
        <v>10595</v>
      </c>
      <c r="K1848" s="1">
        <v>44626</v>
      </c>
    </row>
    <row r="1849" spans="1:11">
      <c r="A1849">
        <v>1848</v>
      </c>
      <c r="B1849" t="s">
        <v>10596</v>
      </c>
      <c r="C1849" t="s">
        <v>2913</v>
      </c>
      <c r="D1849" t="s">
        <v>5381</v>
      </c>
      <c r="E1849" t="s">
        <v>10597</v>
      </c>
      <c r="F1849" t="s">
        <v>10598</v>
      </c>
      <c r="G1849" t="s">
        <v>1652</v>
      </c>
      <c r="H1849" s="6">
        <v>98322</v>
      </c>
      <c r="I1849" t="s">
        <v>10599</v>
      </c>
      <c r="J1849" t="s">
        <v>10600</v>
      </c>
      <c r="K1849" s="1">
        <v>44299</v>
      </c>
    </row>
    <row r="1850" spans="1:11">
      <c r="A1850">
        <v>1849</v>
      </c>
      <c r="B1850" t="s">
        <v>10601</v>
      </c>
      <c r="C1850" t="s">
        <v>2513</v>
      </c>
      <c r="D1850" t="s">
        <v>3657</v>
      </c>
      <c r="E1850" t="s">
        <v>10602</v>
      </c>
      <c r="F1850" t="s">
        <v>10603</v>
      </c>
      <c r="G1850" t="s">
        <v>1257</v>
      </c>
      <c r="H1850" s="6">
        <v>132045</v>
      </c>
      <c r="I1850" t="s">
        <v>10604</v>
      </c>
      <c r="J1850" t="s">
        <v>10605</v>
      </c>
      <c r="K1850" s="1">
        <v>44348</v>
      </c>
    </row>
    <row r="1851" spans="1:11">
      <c r="A1851">
        <v>1850</v>
      </c>
      <c r="B1851" t="s">
        <v>10606</v>
      </c>
      <c r="C1851" t="s">
        <v>2970</v>
      </c>
      <c r="D1851" t="s">
        <v>4343</v>
      </c>
      <c r="E1851" t="s">
        <v>10607</v>
      </c>
      <c r="F1851" t="s">
        <v>10608</v>
      </c>
      <c r="G1851" t="s">
        <v>868</v>
      </c>
      <c r="H1851" s="6">
        <v>271365</v>
      </c>
      <c r="I1851">
        <f>1-703-382-9671</f>
        <v>-10755</v>
      </c>
      <c r="J1851" t="s">
        <v>10609</v>
      </c>
      <c r="K1851" s="1">
        <v>44077</v>
      </c>
    </row>
    <row r="1852" spans="1:11">
      <c r="A1852">
        <v>1851</v>
      </c>
      <c r="B1852" t="s">
        <v>10610</v>
      </c>
      <c r="C1852" t="s">
        <v>458</v>
      </c>
      <c r="D1852" t="s">
        <v>319</v>
      </c>
      <c r="E1852" t="s">
        <v>10611</v>
      </c>
      <c r="F1852" t="s">
        <v>10612</v>
      </c>
      <c r="G1852" t="s">
        <v>748</v>
      </c>
      <c r="H1852" s="6">
        <v>239490</v>
      </c>
      <c r="I1852" t="s">
        <v>10613</v>
      </c>
      <c r="J1852" t="s">
        <v>10614</v>
      </c>
      <c r="K1852" s="1">
        <v>44645</v>
      </c>
    </row>
    <row r="1853" spans="1:11">
      <c r="A1853">
        <v>1852</v>
      </c>
      <c r="B1853" t="s">
        <v>10615</v>
      </c>
      <c r="C1853" t="s">
        <v>2321</v>
      </c>
      <c r="D1853" t="s">
        <v>5109</v>
      </c>
      <c r="E1853" t="s">
        <v>10616</v>
      </c>
      <c r="F1853" t="s">
        <v>10617</v>
      </c>
      <c r="G1853" t="s">
        <v>1222</v>
      </c>
      <c r="H1853" s="6">
        <v>250253</v>
      </c>
      <c r="I1853" t="s">
        <v>10618</v>
      </c>
      <c r="J1853" t="s">
        <v>10619</v>
      </c>
      <c r="K1853" s="1">
        <v>44340</v>
      </c>
    </row>
    <row r="1854" spans="1:11">
      <c r="A1854">
        <v>1853</v>
      </c>
      <c r="B1854" t="s">
        <v>10620</v>
      </c>
      <c r="C1854" t="s">
        <v>1016</v>
      </c>
      <c r="D1854" t="s">
        <v>368</v>
      </c>
      <c r="E1854" t="s">
        <v>10621</v>
      </c>
      <c r="F1854" t="s">
        <v>10622</v>
      </c>
      <c r="G1854" t="s">
        <v>2137</v>
      </c>
      <c r="H1854" s="6">
        <v>254176</v>
      </c>
      <c r="I1854" t="s">
        <v>10623</v>
      </c>
      <c r="J1854" t="s">
        <v>10624</v>
      </c>
      <c r="K1854" s="1">
        <v>44596</v>
      </c>
    </row>
    <row r="1855" spans="1:11">
      <c r="A1855">
        <v>1854</v>
      </c>
      <c r="B1855" t="s">
        <v>10625</v>
      </c>
      <c r="C1855" t="s">
        <v>1449</v>
      </c>
      <c r="D1855" t="s">
        <v>5822</v>
      </c>
      <c r="E1855" t="s">
        <v>10626</v>
      </c>
      <c r="F1855" t="s">
        <v>10627</v>
      </c>
      <c r="G1855" t="s">
        <v>89</v>
      </c>
      <c r="H1855" s="6">
        <v>241328</v>
      </c>
      <c r="I1855" t="s">
        <v>10628</v>
      </c>
      <c r="J1855" t="s">
        <v>10629</v>
      </c>
      <c r="K1855" s="1">
        <v>44473</v>
      </c>
    </row>
    <row r="1856" spans="1:11">
      <c r="A1856">
        <v>1855</v>
      </c>
      <c r="B1856" t="s">
        <v>10630</v>
      </c>
      <c r="C1856" t="s">
        <v>965</v>
      </c>
      <c r="D1856" t="s">
        <v>1878</v>
      </c>
      <c r="E1856" t="s">
        <v>10631</v>
      </c>
      <c r="F1856" t="s">
        <v>10632</v>
      </c>
      <c r="G1856" t="s">
        <v>2861</v>
      </c>
      <c r="H1856" s="6">
        <v>58379</v>
      </c>
      <c r="I1856" t="s">
        <v>10633</v>
      </c>
      <c r="J1856" t="s">
        <v>10634</v>
      </c>
      <c r="K1856" s="1">
        <v>44105</v>
      </c>
    </row>
    <row r="1857" spans="1:11">
      <c r="A1857">
        <v>1856</v>
      </c>
      <c r="B1857" t="s">
        <v>10635</v>
      </c>
      <c r="C1857" t="s">
        <v>4473</v>
      </c>
      <c r="D1857" t="s">
        <v>8168</v>
      </c>
      <c r="E1857" t="s">
        <v>10636</v>
      </c>
      <c r="F1857" t="s">
        <v>10637</v>
      </c>
      <c r="G1857" t="s">
        <v>2030</v>
      </c>
      <c r="H1857" s="6">
        <v>72693</v>
      </c>
      <c r="I1857" t="s">
        <v>10638</v>
      </c>
      <c r="J1857" t="s">
        <v>10639</v>
      </c>
      <c r="K1857" s="1">
        <v>44049</v>
      </c>
    </row>
    <row r="1858" spans="1:11">
      <c r="A1858">
        <v>1857</v>
      </c>
      <c r="B1858" t="s">
        <v>10640</v>
      </c>
      <c r="C1858" t="s">
        <v>1305</v>
      </c>
      <c r="D1858" t="s">
        <v>5686</v>
      </c>
      <c r="E1858" t="s">
        <v>10641</v>
      </c>
      <c r="F1858" t="s">
        <v>10642</v>
      </c>
      <c r="G1858" t="s">
        <v>1222</v>
      </c>
      <c r="H1858" s="6">
        <v>74955</v>
      </c>
      <c r="I1858" t="s">
        <v>10643</v>
      </c>
      <c r="J1858" t="s">
        <v>10644</v>
      </c>
      <c r="K1858" s="1">
        <v>44380</v>
      </c>
    </row>
    <row r="1859" spans="1:11">
      <c r="A1859">
        <v>1858</v>
      </c>
      <c r="B1859" t="s">
        <v>10645</v>
      </c>
      <c r="C1859" t="s">
        <v>2888</v>
      </c>
      <c r="D1859" t="s">
        <v>5562</v>
      </c>
      <c r="E1859" t="s">
        <v>10646</v>
      </c>
      <c r="F1859" t="s">
        <v>10647</v>
      </c>
      <c r="G1859" t="s">
        <v>883</v>
      </c>
      <c r="H1859" s="6">
        <v>170130</v>
      </c>
      <c r="I1859" t="s">
        <v>10648</v>
      </c>
      <c r="J1859" t="s">
        <v>10649</v>
      </c>
      <c r="K1859" s="1">
        <v>44227</v>
      </c>
    </row>
    <row r="1860" spans="1:11">
      <c r="A1860">
        <v>1859</v>
      </c>
      <c r="B1860" t="s">
        <v>10650</v>
      </c>
      <c r="C1860" t="s">
        <v>796</v>
      </c>
      <c r="D1860" t="s">
        <v>2794</v>
      </c>
      <c r="E1860" t="s">
        <v>10651</v>
      </c>
      <c r="F1860" t="s">
        <v>10652</v>
      </c>
      <c r="G1860" t="s">
        <v>1273</v>
      </c>
      <c r="H1860" s="6">
        <v>232361</v>
      </c>
      <c r="I1860" t="s">
        <v>10653</v>
      </c>
      <c r="J1860" t="s">
        <v>10654</v>
      </c>
      <c r="K1860" s="1">
        <v>43956</v>
      </c>
    </row>
    <row r="1861" spans="1:11">
      <c r="A1861">
        <v>1860</v>
      </c>
      <c r="B1861" t="s">
        <v>10655</v>
      </c>
      <c r="C1861" t="s">
        <v>7009</v>
      </c>
      <c r="D1861" t="s">
        <v>4496</v>
      </c>
      <c r="E1861" t="s">
        <v>10656</v>
      </c>
      <c r="F1861" t="s">
        <v>10657</v>
      </c>
      <c r="G1861" t="s">
        <v>1013</v>
      </c>
      <c r="H1861" s="6">
        <v>154333</v>
      </c>
      <c r="I1861" t="s">
        <v>10658</v>
      </c>
      <c r="J1861" t="s">
        <v>10659</v>
      </c>
      <c r="K1861" s="1">
        <v>44677</v>
      </c>
    </row>
    <row r="1862" spans="1:11">
      <c r="A1862">
        <v>1861</v>
      </c>
      <c r="B1862" t="s">
        <v>10660</v>
      </c>
      <c r="C1862" t="s">
        <v>4325</v>
      </c>
      <c r="D1862" t="s">
        <v>91</v>
      </c>
      <c r="E1862" t="s">
        <v>10661</v>
      </c>
      <c r="F1862" t="s">
        <v>6193</v>
      </c>
      <c r="G1862" t="s">
        <v>2378</v>
      </c>
      <c r="H1862" s="6">
        <v>164943</v>
      </c>
      <c r="I1862" t="s">
        <v>10662</v>
      </c>
      <c r="J1862" t="s">
        <v>10663</v>
      </c>
      <c r="K1862" s="1">
        <v>44356</v>
      </c>
    </row>
    <row r="1863" spans="1:11">
      <c r="A1863">
        <v>1862</v>
      </c>
      <c r="B1863" t="s">
        <v>10664</v>
      </c>
      <c r="C1863" t="s">
        <v>2521</v>
      </c>
      <c r="D1863" t="s">
        <v>10665</v>
      </c>
      <c r="E1863" t="s">
        <v>10666</v>
      </c>
      <c r="F1863" t="s">
        <v>10667</v>
      </c>
      <c r="G1863" t="s">
        <v>1182</v>
      </c>
      <c r="H1863" s="6">
        <v>149598</v>
      </c>
      <c r="I1863">
        <v>5203899167</v>
      </c>
      <c r="J1863" t="s">
        <v>10668</v>
      </c>
      <c r="K1863" s="1">
        <v>44538</v>
      </c>
    </row>
    <row r="1864" spans="1:11">
      <c r="A1864">
        <v>1863</v>
      </c>
      <c r="B1864" t="s">
        <v>10669</v>
      </c>
      <c r="C1864" t="s">
        <v>4456</v>
      </c>
      <c r="D1864" t="s">
        <v>10670</v>
      </c>
      <c r="E1864" t="s">
        <v>10671</v>
      </c>
      <c r="F1864" t="s">
        <v>10672</v>
      </c>
      <c r="G1864" t="s">
        <v>23</v>
      </c>
      <c r="H1864" s="6">
        <v>139884</v>
      </c>
      <c r="I1864" t="s">
        <v>10673</v>
      </c>
      <c r="J1864" t="s">
        <v>10674</v>
      </c>
      <c r="K1864" s="1">
        <v>44117</v>
      </c>
    </row>
    <row r="1865" spans="1:11">
      <c r="A1865">
        <v>1864</v>
      </c>
      <c r="B1865" t="s">
        <v>10675</v>
      </c>
      <c r="C1865" t="s">
        <v>2976</v>
      </c>
      <c r="D1865" t="s">
        <v>202</v>
      </c>
      <c r="E1865" t="s">
        <v>10676</v>
      </c>
      <c r="F1865" t="s">
        <v>10677</v>
      </c>
      <c r="G1865" t="s">
        <v>1795</v>
      </c>
      <c r="H1865" s="6">
        <v>280301</v>
      </c>
      <c r="I1865" t="s">
        <v>10678</v>
      </c>
      <c r="J1865" t="s">
        <v>10679</v>
      </c>
      <c r="K1865" s="1">
        <v>44271</v>
      </c>
    </row>
    <row r="1866" spans="1:11">
      <c r="A1866">
        <v>1865</v>
      </c>
      <c r="B1866" t="s">
        <v>10680</v>
      </c>
      <c r="C1866" t="s">
        <v>10681</v>
      </c>
      <c r="D1866" t="s">
        <v>4613</v>
      </c>
      <c r="E1866" t="s">
        <v>10682</v>
      </c>
      <c r="F1866" t="s">
        <v>10683</v>
      </c>
      <c r="G1866" t="s">
        <v>337</v>
      </c>
      <c r="H1866" s="6">
        <v>280716</v>
      </c>
      <c r="I1866">
        <v>2019250766</v>
      </c>
      <c r="J1866" t="s">
        <v>10684</v>
      </c>
      <c r="K1866" s="1">
        <v>44387</v>
      </c>
    </row>
    <row r="1867" spans="1:11">
      <c r="A1867">
        <v>1866</v>
      </c>
      <c r="B1867" t="s">
        <v>10685</v>
      </c>
      <c r="C1867" t="s">
        <v>788</v>
      </c>
      <c r="D1867" t="s">
        <v>1786</v>
      </c>
      <c r="E1867" t="s">
        <v>10686</v>
      </c>
      <c r="F1867" t="s">
        <v>10687</v>
      </c>
      <c r="G1867" t="s">
        <v>808</v>
      </c>
      <c r="H1867" s="6">
        <v>74973</v>
      </c>
      <c r="I1867" t="s">
        <v>10688</v>
      </c>
      <c r="J1867" t="s">
        <v>10689</v>
      </c>
      <c r="K1867" s="1">
        <v>44224</v>
      </c>
    </row>
    <row r="1868" spans="1:11">
      <c r="A1868">
        <v>1867</v>
      </c>
      <c r="B1868" t="s">
        <v>10690</v>
      </c>
      <c r="C1868" t="s">
        <v>10691</v>
      </c>
      <c r="D1868" t="s">
        <v>4370</v>
      </c>
      <c r="E1868" t="s">
        <v>10692</v>
      </c>
      <c r="F1868" t="s">
        <v>10693</v>
      </c>
      <c r="G1868" t="s">
        <v>985</v>
      </c>
      <c r="H1868" s="6">
        <v>119546</v>
      </c>
      <c r="I1868" t="s">
        <v>10694</v>
      </c>
      <c r="J1868" t="s">
        <v>10695</v>
      </c>
      <c r="K1868" s="1">
        <v>44358</v>
      </c>
    </row>
    <row r="1869" spans="1:11">
      <c r="A1869">
        <v>1868</v>
      </c>
      <c r="B1869" t="s">
        <v>10696</v>
      </c>
      <c r="C1869" t="s">
        <v>1741</v>
      </c>
      <c r="D1869" t="s">
        <v>7636</v>
      </c>
      <c r="E1869" t="s">
        <v>10697</v>
      </c>
      <c r="F1869" t="s">
        <v>10698</v>
      </c>
      <c r="G1869" t="s">
        <v>2524</v>
      </c>
      <c r="H1869" s="6">
        <v>72601</v>
      </c>
      <c r="I1869" t="s">
        <v>10699</v>
      </c>
      <c r="J1869" t="s">
        <v>10700</v>
      </c>
      <c r="K1869" s="1">
        <v>44073</v>
      </c>
    </row>
    <row r="1870" spans="1:11">
      <c r="A1870">
        <v>1869</v>
      </c>
      <c r="B1870" t="s">
        <v>10701</v>
      </c>
      <c r="C1870" t="s">
        <v>482</v>
      </c>
      <c r="D1870" t="s">
        <v>5822</v>
      </c>
      <c r="E1870" t="s">
        <v>10702</v>
      </c>
      <c r="F1870" t="s">
        <v>10703</v>
      </c>
      <c r="G1870" t="s">
        <v>462</v>
      </c>
      <c r="H1870" s="6">
        <v>50861</v>
      </c>
      <c r="I1870" t="s">
        <v>10704</v>
      </c>
      <c r="J1870" t="s">
        <v>10705</v>
      </c>
      <c r="K1870" s="1">
        <v>43940</v>
      </c>
    </row>
    <row r="1871" spans="1:11">
      <c r="A1871">
        <v>1870</v>
      </c>
      <c r="B1871" t="s">
        <v>10706</v>
      </c>
      <c r="C1871" t="s">
        <v>1578</v>
      </c>
      <c r="D1871" t="s">
        <v>20</v>
      </c>
      <c r="E1871" t="s">
        <v>10707</v>
      </c>
      <c r="F1871" t="s">
        <v>10708</v>
      </c>
      <c r="G1871" t="s">
        <v>4805</v>
      </c>
      <c r="H1871" s="6">
        <v>56541</v>
      </c>
      <c r="I1871" t="s">
        <v>10709</v>
      </c>
      <c r="J1871" t="s">
        <v>10710</v>
      </c>
      <c r="K1871" s="1">
        <v>44585</v>
      </c>
    </row>
    <row r="1872" spans="1:11">
      <c r="A1872">
        <v>1871</v>
      </c>
      <c r="B1872" t="s">
        <v>10711</v>
      </c>
      <c r="C1872" t="s">
        <v>6596</v>
      </c>
      <c r="D1872" t="s">
        <v>3500</v>
      </c>
      <c r="E1872" t="s">
        <v>10712</v>
      </c>
      <c r="F1872" t="s">
        <v>10713</v>
      </c>
      <c r="G1872" t="s">
        <v>3443</v>
      </c>
      <c r="H1872" s="6">
        <v>215488</v>
      </c>
      <c r="I1872" t="s">
        <v>10714</v>
      </c>
      <c r="J1872" t="s">
        <v>10715</v>
      </c>
      <c r="K1872" s="1">
        <v>44473</v>
      </c>
    </row>
    <row r="1873" spans="1:11">
      <c r="A1873">
        <v>1872</v>
      </c>
      <c r="B1873" t="s">
        <v>10716</v>
      </c>
      <c r="C1873" t="s">
        <v>715</v>
      </c>
      <c r="D1873" t="s">
        <v>3249</v>
      </c>
      <c r="E1873" t="s">
        <v>10562</v>
      </c>
      <c r="F1873" t="s">
        <v>10717</v>
      </c>
      <c r="G1873" t="s">
        <v>3474</v>
      </c>
      <c r="H1873" s="6">
        <v>180178</v>
      </c>
      <c r="I1873" t="s">
        <v>10718</v>
      </c>
      <c r="J1873" t="s">
        <v>10719</v>
      </c>
      <c r="K1873" s="1">
        <v>44198</v>
      </c>
    </row>
    <row r="1874" spans="1:11">
      <c r="A1874">
        <v>1873</v>
      </c>
      <c r="B1874" s="2" t="s">
        <v>10720</v>
      </c>
      <c r="C1874" t="s">
        <v>3140</v>
      </c>
      <c r="D1874" t="s">
        <v>10670</v>
      </c>
      <c r="E1874" t="s">
        <v>10721</v>
      </c>
      <c r="F1874" t="s">
        <v>10722</v>
      </c>
      <c r="G1874" t="s">
        <v>1689</v>
      </c>
      <c r="H1874" s="6">
        <v>206923</v>
      </c>
      <c r="I1874" t="s">
        <v>10723</v>
      </c>
      <c r="J1874" t="s">
        <v>10724</v>
      </c>
      <c r="K1874" s="1">
        <v>44592</v>
      </c>
    </row>
    <row r="1875" spans="1:11">
      <c r="A1875">
        <v>1874</v>
      </c>
      <c r="B1875" t="s">
        <v>10725</v>
      </c>
      <c r="C1875" t="s">
        <v>2074</v>
      </c>
      <c r="D1875" t="s">
        <v>5097</v>
      </c>
      <c r="E1875" t="s">
        <v>10726</v>
      </c>
      <c r="F1875" t="s">
        <v>10727</v>
      </c>
      <c r="G1875" t="s">
        <v>1095</v>
      </c>
      <c r="H1875" s="6">
        <v>92418</v>
      </c>
      <c r="I1875" t="s">
        <v>10728</v>
      </c>
      <c r="J1875" t="s">
        <v>10729</v>
      </c>
      <c r="K1875" s="1">
        <v>44173</v>
      </c>
    </row>
    <row r="1876" spans="1:11">
      <c r="A1876">
        <v>1875</v>
      </c>
      <c r="B1876" t="s">
        <v>10730</v>
      </c>
      <c r="C1876" t="s">
        <v>3031</v>
      </c>
      <c r="D1876" t="s">
        <v>2990</v>
      </c>
      <c r="E1876" t="s">
        <v>10731</v>
      </c>
      <c r="F1876" t="s">
        <v>10732</v>
      </c>
      <c r="G1876" t="s">
        <v>2966</v>
      </c>
      <c r="H1876" s="6">
        <v>118471</v>
      </c>
      <c r="I1876" t="s">
        <v>10733</v>
      </c>
      <c r="J1876" t="s">
        <v>10734</v>
      </c>
      <c r="K1876" s="1">
        <v>44694</v>
      </c>
    </row>
    <row r="1877" spans="1:11">
      <c r="A1877">
        <v>1876</v>
      </c>
      <c r="B1877" t="s">
        <v>10735</v>
      </c>
      <c r="C1877" t="s">
        <v>434</v>
      </c>
      <c r="D1877" t="s">
        <v>8136</v>
      </c>
      <c r="E1877" t="s">
        <v>10736</v>
      </c>
      <c r="F1877" t="s">
        <v>10737</v>
      </c>
      <c r="G1877" t="s">
        <v>634</v>
      </c>
      <c r="H1877" s="6">
        <v>95380</v>
      </c>
      <c r="I1877" t="s">
        <v>10738</v>
      </c>
      <c r="J1877" t="s">
        <v>10739</v>
      </c>
      <c r="K1877" s="1">
        <v>44248</v>
      </c>
    </row>
    <row r="1878" spans="1:11">
      <c r="A1878">
        <v>1877</v>
      </c>
      <c r="B1878" t="s">
        <v>10740</v>
      </c>
      <c r="C1878" t="s">
        <v>9299</v>
      </c>
      <c r="D1878" t="s">
        <v>1596</v>
      </c>
      <c r="E1878" t="s">
        <v>10741</v>
      </c>
      <c r="F1878" t="s">
        <v>10742</v>
      </c>
      <c r="G1878" t="s">
        <v>2885</v>
      </c>
      <c r="H1878" s="6">
        <v>147137</v>
      </c>
      <c r="I1878" t="s">
        <v>10743</v>
      </c>
      <c r="J1878" t="s">
        <v>10744</v>
      </c>
      <c r="K1878" s="1">
        <v>43838</v>
      </c>
    </row>
    <row r="1879" spans="1:11">
      <c r="A1879">
        <v>1878</v>
      </c>
      <c r="B1879" t="s">
        <v>10745</v>
      </c>
      <c r="C1879" t="s">
        <v>10746</v>
      </c>
      <c r="D1879" t="s">
        <v>1968</v>
      </c>
      <c r="E1879" t="s">
        <v>10747</v>
      </c>
      <c r="F1879" t="s">
        <v>10748</v>
      </c>
      <c r="G1879" t="s">
        <v>1605</v>
      </c>
      <c r="H1879" s="6">
        <v>86860</v>
      </c>
      <c r="I1879" t="s">
        <v>10749</v>
      </c>
      <c r="J1879" t="s">
        <v>10750</v>
      </c>
      <c r="K1879" s="1">
        <v>44550</v>
      </c>
    </row>
    <row r="1880" spans="1:11">
      <c r="A1880">
        <v>1879</v>
      </c>
      <c r="B1880" t="s">
        <v>10751</v>
      </c>
      <c r="C1880" t="s">
        <v>2269</v>
      </c>
      <c r="D1880" t="s">
        <v>10752</v>
      </c>
      <c r="E1880" t="s">
        <v>6876</v>
      </c>
      <c r="F1880" t="s">
        <v>10753</v>
      </c>
      <c r="G1880" t="s">
        <v>815</v>
      </c>
      <c r="H1880" s="6">
        <v>210226</v>
      </c>
      <c r="I1880" t="s">
        <v>10754</v>
      </c>
      <c r="J1880" t="s">
        <v>10755</v>
      </c>
      <c r="K1880" s="1">
        <v>44304</v>
      </c>
    </row>
    <row r="1881" spans="1:11">
      <c r="A1881">
        <v>1880</v>
      </c>
      <c r="B1881" t="s">
        <v>10756</v>
      </c>
      <c r="C1881" t="s">
        <v>422</v>
      </c>
      <c r="D1881" t="s">
        <v>1408</v>
      </c>
      <c r="E1881" t="s">
        <v>10757</v>
      </c>
      <c r="F1881" t="s">
        <v>10758</v>
      </c>
      <c r="G1881" t="s">
        <v>1424</v>
      </c>
      <c r="H1881" s="6">
        <v>69894</v>
      </c>
      <c r="I1881" t="s">
        <v>10759</v>
      </c>
      <c r="J1881" t="s">
        <v>10760</v>
      </c>
      <c r="K1881" s="1">
        <v>44239</v>
      </c>
    </row>
    <row r="1882" spans="1:11">
      <c r="A1882">
        <v>1881</v>
      </c>
      <c r="B1882" t="s">
        <v>10761</v>
      </c>
      <c r="C1882" t="s">
        <v>1378</v>
      </c>
      <c r="D1882" t="s">
        <v>3493</v>
      </c>
      <c r="E1882" t="s">
        <v>10762</v>
      </c>
      <c r="F1882" t="s">
        <v>10763</v>
      </c>
      <c r="G1882" t="s">
        <v>1619</v>
      </c>
      <c r="H1882" s="6">
        <v>120463</v>
      </c>
      <c r="I1882" t="s">
        <v>10764</v>
      </c>
      <c r="J1882" t="s">
        <v>10765</v>
      </c>
      <c r="K1882" s="1">
        <v>44169</v>
      </c>
    </row>
    <row r="1883" spans="1:11">
      <c r="A1883">
        <v>1882</v>
      </c>
      <c r="B1883" t="s">
        <v>10766</v>
      </c>
      <c r="C1883" t="s">
        <v>5148</v>
      </c>
      <c r="D1883" t="s">
        <v>5161</v>
      </c>
      <c r="E1883" t="s">
        <v>10767</v>
      </c>
      <c r="F1883" t="s">
        <v>6686</v>
      </c>
      <c r="G1883" t="s">
        <v>5179</v>
      </c>
      <c r="H1883" s="6">
        <v>219771</v>
      </c>
      <c r="I1883" t="s">
        <v>10768</v>
      </c>
      <c r="J1883" t="s">
        <v>10769</v>
      </c>
      <c r="K1883" s="1">
        <v>43952</v>
      </c>
    </row>
    <row r="1884" spans="1:11">
      <c r="A1884">
        <v>1883</v>
      </c>
      <c r="B1884" t="s">
        <v>10770</v>
      </c>
      <c r="C1884" t="s">
        <v>7344</v>
      </c>
      <c r="D1884" t="s">
        <v>4984</v>
      </c>
      <c r="E1884" t="s">
        <v>10771</v>
      </c>
      <c r="F1884" t="s">
        <v>10772</v>
      </c>
      <c r="G1884" t="s">
        <v>734</v>
      </c>
      <c r="H1884" s="6">
        <v>227208</v>
      </c>
      <c r="I1884">
        <v>3020977540</v>
      </c>
      <c r="J1884" t="s">
        <v>10773</v>
      </c>
      <c r="K1884" s="1">
        <v>43928</v>
      </c>
    </row>
    <row r="1885" spans="1:11">
      <c r="A1885">
        <v>1884</v>
      </c>
      <c r="B1885" t="s">
        <v>10774</v>
      </c>
      <c r="C1885" t="s">
        <v>5467</v>
      </c>
      <c r="D1885" t="s">
        <v>1071</v>
      </c>
      <c r="E1885" t="s">
        <v>10775</v>
      </c>
      <c r="F1885" t="s">
        <v>10776</v>
      </c>
      <c r="G1885" t="s">
        <v>1243</v>
      </c>
      <c r="H1885" s="6">
        <v>272184</v>
      </c>
      <c r="I1885">
        <f>1-851-823-2698</f>
        <v>-4371</v>
      </c>
      <c r="J1885" t="s">
        <v>10777</v>
      </c>
      <c r="K1885" s="1">
        <v>43907</v>
      </c>
    </row>
    <row r="1886" spans="1:11">
      <c r="A1886">
        <v>1885</v>
      </c>
      <c r="B1886" t="s">
        <v>10778</v>
      </c>
      <c r="C1886" t="s">
        <v>2457</v>
      </c>
      <c r="D1886" t="s">
        <v>194</v>
      </c>
      <c r="E1886" t="s">
        <v>10779</v>
      </c>
      <c r="F1886" t="s">
        <v>10780</v>
      </c>
      <c r="G1886" t="s">
        <v>89</v>
      </c>
      <c r="H1886" s="6">
        <v>137740</v>
      </c>
      <c r="I1886" t="s">
        <v>10781</v>
      </c>
      <c r="J1886" t="s">
        <v>10782</v>
      </c>
      <c r="K1886" s="1">
        <v>44646</v>
      </c>
    </row>
    <row r="1887" spans="1:11">
      <c r="A1887">
        <v>1886</v>
      </c>
      <c r="B1887" t="s">
        <v>10783</v>
      </c>
      <c r="C1887" t="s">
        <v>9437</v>
      </c>
      <c r="D1887" t="s">
        <v>639</v>
      </c>
      <c r="E1887" t="s">
        <v>10784</v>
      </c>
      <c r="F1887" t="s">
        <v>10785</v>
      </c>
      <c r="G1887" t="s">
        <v>1418</v>
      </c>
      <c r="H1887" s="6">
        <v>265341</v>
      </c>
      <c r="I1887" t="s">
        <v>10786</v>
      </c>
      <c r="J1887" t="s">
        <v>10787</v>
      </c>
      <c r="K1887" s="1">
        <v>44518</v>
      </c>
    </row>
    <row r="1888" spans="1:11">
      <c r="A1888">
        <v>1887</v>
      </c>
      <c r="B1888" t="s">
        <v>10788</v>
      </c>
      <c r="C1888" t="s">
        <v>2415</v>
      </c>
      <c r="D1888" t="s">
        <v>1017</v>
      </c>
      <c r="E1888" t="s">
        <v>10789</v>
      </c>
      <c r="F1888" t="s">
        <v>10790</v>
      </c>
      <c r="G1888" t="s">
        <v>3594</v>
      </c>
      <c r="H1888" s="6">
        <v>217539</v>
      </c>
      <c r="I1888" t="s">
        <v>10791</v>
      </c>
      <c r="J1888" t="s">
        <v>10792</v>
      </c>
      <c r="K1888" s="1">
        <v>44452</v>
      </c>
    </row>
    <row r="1889" spans="1:11">
      <c r="A1889">
        <v>1888</v>
      </c>
      <c r="B1889" t="s">
        <v>10793</v>
      </c>
      <c r="C1889" t="s">
        <v>82</v>
      </c>
      <c r="D1889" t="s">
        <v>1334</v>
      </c>
      <c r="E1889" t="s">
        <v>10794</v>
      </c>
      <c r="F1889" t="s">
        <v>10795</v>
      </c>
      <c r="G1889" t="s">
        <v>620</v>
      </c>
      <c r="H1889" s="6">
        <v>219468</v>
      </c>
      <c r="I1889" t="s">
        <v>10796</v>
      </c>
      <c r="J1889" t="s">
        <v>10797</v>
      </c>
      <c r="K1889" s="1">
        <v>44471</v>
      </c>
    </row>
    <row r="1890" spans="1:11">
      <c r="A1890">
        <v>1889</v>
      </c>
      <c r="B1890" t="s">
        <v>10798</v>
      </c>
      <c r="C1890" t="s">
        <v>1960</v>
      </c>
      <c r="D1890" t="s">
        <v>4241</v>
      </c>
      <c r="E1890" t="s">
        <v>10799</v>
      </c>
      <c r="F1890" t="s">
        <v>10800</v>
      </c>
      <c r="G1890" t="s">
        <v>985</v>
      </c>
      <c r="H1890" s="6">
        <v>214231</v>
      </c>
      <c r="I1890" t="s">
        <v>10801</v>
      </c>
      <c r="J1890" t="s">
        <v>10802</v>
      </c>
      <c r="K1890" s="1">
        <v>44301</v>
      </c>
    </row>
    <row r="1891" spans="1:11">
      <c r="A1891">
        <v>1890</v>
      </c>
      <c r="B1891" t="s">
        <v>10803</v>
      </c>
      <c r="C1891" t="s">
        <v>474</v>
      </c>
      <c r="D1891" t="s">
        <v>4978</v>
      </c>
      <c r="E1891" t="s">
        <v>10804</v>
      </c>
      <c r="F1891" t="s">
        <v>10805</v>
      </c>
      <c r="G1891" t="s">
        <v>402</v>
      </c>
      <c r="H1891" s="6">
        <v>78818</v>
      </c>
      <c r="I1891" t="s">
        <v>10806</v>
      </c>
      <c r="J1891" t="s">
        <v>10807</v>
      </c>
      <c r="K1891" s="1">
        <v>43868</v>
      </c>
    </row>
    <row r="1892" spans="1:11">
      <c r="A1892">
        <v>1891</v>
      </c>
      <c r="B1892" t="s">
        <v>10808</v>
      </c>
      <c r="C1892" t="s">
        <v>2881</v>
      </c>
      <c r="D1892" t="s">
        <v>8499</v>
      </c>
      <c r="E1892" t="s">
        <v>10809</v>
      </c>
      <c r="F1892" t="s">
        <v>10810</v>
      </c>
      <c r="G1892" t="s">
        <v>306</v>
      </c>
      <c r="H1892" s="6">
        <v>217355</v>
      </c>
      <c r="I1892" t="s">
        <v>10811</v>
      </c>
      <c r="J1892" t="s">
        <v>10812</v>
      </c>
      <c r="K1892" s="1">
        <v>44065</v>
      </c>
    </row>
    <row r="1893" spans="1:11">
      <c r="A1893">
        <v>1892</v>
      </c>
      <c r="B1893" t="s">
        <v>10813</v>
      </c>
      <c r="C1893" t="s">
        <v>10814</v>
      </c>
      <c r="D1893" t="s">
        <v>1386</v>
      </c>
      <c r="E1893" t="s">
        <v>10815</v>
      </c>
      <c r="F1893" t="s">
        <v>10816</v>
      </c>
      <c r="G1893" t="s">
        <v>5570</v>
      </c>
      <c r="H1893" s="6">
        <v>213375</v>
      </c>
      <c r="I1893" t="s">
        <v>10817</v>
      </c>
      <c r="J1893" t="s">
        <v>10818</v>
      </c>
      <c r="K1893" s="1">
        <v>43913</v>
      </c>
    </row>
    <row r="1894" spans="1:11">
      <c r="A1894">
        <v>1893</v>
      </c>
      <c r="B1894" t="s">
        <v>10819</v>
      </c>
      <c r="C1894" t="s">
        <v>4750</v>
      </c>
      <c r="D1894" t="s">
        <v>911</v>
      </c>
      <c r="E1894" t="s">
        <v>10820</v>
      </c>
      <c r="F1894" t="s">
        <v>10821</v>
      </c>
      <c r="G1894" t="s">
        <v>2496</v>
      </c>
      <c r="H1894" s="6">
        <v>218685</v>
      </c>
      <c r="I1894" t="s">
        <v>10822</v>
      </c>
      <c r="J1894" t="s">
        <v>10823</v>
      </c>
      <c r="K1894" s="1">
        <v>44285</v>
      </c>
    </row>
    <row r="1895" spans="1:11">
      <c r="A1895">
        <v>1894</v>
      </c>
      <c r="B1895" t="s">
        <v>10824</v>
      </c>
      <c r="C1895" t="s">
        <v>7262</v>
      </c>
      <c r="D1895" t="s">
        <v>74</v>
      </c>
      <c r="E1895" t="s">
        <v>10825</v>
      </c>
      <c r="F1895" t="s">
        <v>10826</v>
      </c>
      <c r="G1895" t="s">
        <v>3264</v>
      </c>
      <c r="H1895" s="6">
        <v>154930</v>
      </c>
      <c r="I1895" t="s">
        <v>10827</v>
      </c>
      <c r="J1895" t="s">
        <v>10828</v>
      </c>
      <c r="K1895" s="1">
        <v>44410</v>
      </c>
    </row>
    <row r="1896" spans="1:11">
      <c r="A1896">
        <v>1895</v>
      </c>
      <c r="B1896" t="s">
        <v>10829</v>
      </c>
      <c r="C1896" t="s">
        <v>2328</v>
      </c>
      <c r="D1896" t="s">
        <v>7647</v>
      </c>
      <c r="E1896" t="s">
        <v>10830</v>
      </c>
      <c r="F1896" t="s">
        <v>10831</v>
      </c>
      <c r="G1896" t="s">
        <v>371</v>
      </c>
      <c r="H1896" s="6">
        <v>286297</v>
      </c>
      <c r="I1896" t="s">
        <v>10832</v>
      </c>
      <c r="J1896" t="s">
        <v>10833</v>
      </c>
      <c r="K1896" s="1">
        <v>44172</v>
      </c>
    </row>
    <row r="1897" spans="1:11">
      <c r="A1897">
        <v>1896</v>
      </c>
      <c r="B1897" t="s">
        <v>10834</v>
      </c>
      <c r="C1897" t="s">
        <v>5189</v>
      </c>
      <c r="D1897" t="s">
        <v>3231</v>
      </c>
      <c r="E1897" t="s">
        <v>10835</v>
      </c>
      <c r="F1897" t="s">
        <v>10836</v>
      </c>
      <c r="G1897" t="s">
        <v>1637</v>
      </c>
      <c r="H1897" s="6">
        <v>56144</v>
      </c>
      <c r="I1897" t="s">
        <v>10837</v>
      </c>
      <c r="J1897" t="s">
        <v>10838</v>
      </c>
      <c r="K1897" s="1">
        <v>44024</v>
      </c>
    </row>
    <row r="1898" spans="1:11">
      <c r="A1898">
        <v>1897</v>
      </c>
      <c r="B1898" t="s">
        <v>10839</v>
      </c>
      <c r="C1898" t="s">
        <v>5461</v>
      </c>
      <c r="D1898" t="s">
        <v>116</v>
      </c>
      <c r="E1898" t="s">
        <v>10840</v>
      </c>
      <c r="F1898" t="s">
        <v>10841</v>
      </c>
      <c r="G1898" t="s">
        <v>853</v>
      </c>
      <c r="H1898" s="6">
        <v>252101</v>
      </c>
      <c r="I1898" t="s">
        <v>10842</v>
      </c>
      <c r="J1898" t="s">
        <v>10843</v>
      </c>
      <c r="K1898" s="1">
        <v>44639</v>
      </c>
    </row>
    <row r="1899" spans="1:11">
      <c r="A1899">
        <v>1898</v>
      </c>
      <c r="B1899" t="s">
        <v>10844</v>
      </c>
      <c r="C1899" t="s">
        <v>5324</v>
      </c>
      <c r="D1899" t="s">
        <v>5775</v>
      </c>
      <c r="E1899" t="s">
        <v>10845</v>
      </c>
      <c r="F1899" t="s">
        <v>10846</v>
      </c>
      <c r="G1899" t="s">
        <v>5929</v>
      </c>
      <c r="H1899" s="6">
        <v>250457</v>
      </c>
      <c r="I1899" t="s">
        <v>10847</v>
      </c>
      <c r="J1899" t="s">
        <v>10848</v>
      </c>
      <c r="K1899" s="1">
        <v>44382</v>
      </c>
    </row>
    <row r="1900" spans="1:11">
      <c r="A1900">
        <v>1899</v>
      </c>
      <c r="B1900" t="s">
        <v>10849</v>
      </c>
      <c r="C1900" t="s">
        <v>107</v>
      </c>
      <c r="D1900" t="s">
        <v>1314</v>
      </c>
      <c r="E1900" t="s">
        <v>10850</v>
      </c>
      <c r="F1900" t="s">
        <v>10851</v>
      </c>
      <c r="G1900" t="s">
        <v>3435</v>
      </c>
      <c r="H1900" s="6">
        <v>213527</v>
      </c>
      <c r="I1900" t="s">
        <v>10852</v>
      </c>
      <c r="J1900" t="s">
        <v>10853</v>
      </c>
      <c r="K1900" s="1">
        <v>44620</v>
      </c>
    </row>
    <row r="1901" spans="1:11">
      <c r="A1901">
        <v>1900</v>
      </c>
      <c r="B1901" t="s">
        <v>10854</v>
      </c>
      <c r="C1901" t="s">
        <v>2154</v>
      </c>
      <c r="D1901" t="s">
        <v>3682</v>
      </c>
      <c r="E1901" t="s">
        <v>10855</v>
      </c>
      <c r="F1901" t="s">
        <v>10856</v>
      </c>
      <c r="G1901" t="s">
        <v>213</v>
      </c>
      <c r="H1901" s="6">
        <v>253351</v>
      </c>
      <c r="I1901" t="s">
        <v>10857</v>
      </c>
      <c r="J1901" t="s">
        <v>10858</v>
      </c>
      <c r="K1901" s="1">
        <v>44404</v>
      </c>
    </row>
    <row r="1902" spans="1:11">
      <c r="A1902">
        <v>1901</v>
      </c>
      <c r="B1902" t="s">
        <v>10859</v>
      </c>
      <c r="C1902" t="s">
        <v>10860</v>
      </c>
      <c r="D1902" t="s">
        <v>467</v>
      </c>
      <c r="E1902" t="s">
        <v>10861</v>
      </c>
      <c r="F1902" t="s">
        <v>10862</v>
      </c>
      <c r="G1902" t="s">
        <v>875</v>
      </c>
      <c r="H1902" s="6">
        <v>243787</v>
      </c>
      <c r="I1902" t="s">
        <v>10863</v>
      </c>
      <c r="J1902" t="s">
        <v>10864</v>
      </c>
      <c r="K1902" s="1">
        <v>43868</v>
      </c>
    </row>
    <row r="1903" spans="1:11">
      <c r="A1903">
        <v>1902</v>
      </c>
      <c r="B1903" t="s">
        <v>10865</v>
      </c>
      <c r="C1903" t="s">
        <v>3099</v>
      </c>
      <c r="D1903" t="s">
        <v>10866</v>
      </c>
      <c r="E1903" t="s">
        <v>10867</v>
      </c>
      <c r="F1903" t="s">
        <v>10868</v>
      </c>
      <c r="G1903" t="s">
        <v>119</v>
      </c>
      <c r="H1903" s="6">
        <v>92700</v>
      </c>
      <c r="I1903" t="s">
        <v>10869</v>
      </c>
      <c r="J1903" t="s">
        <v>10870</v>
      </c>
      <c r="K1903" s="1">
        <v>44597</v>
      </c>
    </row>
    <row r="1904" spans="1:11">
      <c r="A1904">
        <v>1903</v>
      </c>
      <c r="B1904" t="s">
        <v>10871</v>
      </c>
      <c r="C1904" t="s">
        <v>2888</v>
      </c>
      <c r="D1904" t="s">
        <v>100</v>
      </c>
      <c r="E1904" t="s">
        <v>10872</v>
      </c>
      <c r="F1904" t="s">
        <v>10873</v>
      </c>
      <c r="G1904" t="s">
        <v>853</v>
      </c>
      <c r="H1904" s="6">
        <v>199800</v>
      </c>
      <c r="I1904" t="s">
        <v>10874</v>
      </c>
      <c r="J1904" t="s">
        <v>10875</v>
      </c>
      <c r="K1904" s="1">
        <v>43856</v>
      </c>
    </row>
    <row r="1905" spans="1:11">
      <c r="A1905">
        <v>1904</v>
      </c>
      <c r="B1905" t="s">
        <v>10876</v>
      </c>
      <c r="C1905" t="s">
        <v>2521</v>
      </c>
      <c r="D1905" t="s">
        <v>731</v>
      </c>
      <c r="E1905" t="s">
        <v>10877</v>
      </c>
      <c r="F1905" t="s">
        <v>3829</v>
      </c>
      <c r="G1905" t="s">
        <v>3554</v>
      </c>
      <c r="H1905" s="6">
        <v>255021</v>
      </c>
      <c r="I1905" t="s">
        <v>10878</v>
      </c>
      <c r="J1905" t="s">
        <v>10879</v>
      </c>
      <c r="K1905" s="1">
        <v>44530</v>
      </c>
    </row>
    <row r="1906" spans="1:11">
      <c r="A1906">
        <v>1905</v>
      </c>
      <c r="B1906" t="s">
        <v>10880</v>
      </c>
      <c r="C1906" t="s">
        <v>4744</v>
      </c>
      <c r="D1906" t="s">
        <v>4359</v>
      </c>
      <c r="E1906" t="s">
        <v>10881</v>
      </c>
      <c r="F1906" t="s">
        <v>10882</v>
      </c>
      <c r="G1906" t="s">
        <v>2378</v>
      </c>
      <c r="H1906" s="6">
        <v>199081</v>
      </c>
      <c r="I1906" t="s">
        <v>10883</v>
      </c>
      <c r="J1906" t="s">
        <v>10884</v>
      </c>
      <c r="K1906" s="1">
        <v>44218</v>
      </c>
    </row>
    <row r="1907" spans="1:11">
      <c r="A1907">
        <v>1906</v>
      </c>
      <c r="B1907" t="s">
        <v>10885</v>
      </c>
      <c r="C1907" t="s">
        <v>2446</v>
      </c>
      <c r="D1907" t="s">
        <v>10886</v>
      </c>
      <c r="E1907" t="s">
        <v>10887</v>
      </c>
      <c r="F1907" t="s">
        <v>9870</v>
      </c>
      <c r="G1907" t="s">
        <v>969</v>
      </c>
      <c r="H1907" s="6">
        <v>104883</v>
      </c>
      <c r="I1907" t="s">
        <v>10888</v>
      </c>
      <c r="J1907" t="s">
        <v>10889</v>
      </c>
      <c r="K1907" s="1">
        <v>44326</v>
      </c>
    </row>
    <row r="1908" spans="1:11">
      <c r="A1908">
        <v>1907</v>
      </c>
      <c r="B1908" t="s">
        <v>10890</v>
      </c>
      <c r="C1908" t="s">
        <v>3887</v>
      </c>
      <c r="D1908" t="s">
        <v>2048</v>
      </c>
      <c r="E1908" t="s">
        <v>10891</v>
      </c>
      <c r="F1908" t="s">
        <v>10892</v>
      </c>
      <c r="G1908" t="s">
        <v>43</v>
      </c>
      <c r="H1908" s="6">
        <v>208284</v>
      </c>
      <c r="I1908" t="s">
        <v>10893</v>
      </c>
      <c r="J1908" t="s">
        <v>10894</v>
      </c>
      <c r="K1908" s="1">
        <v>44538</v>
      </c>
    </row>
    <row r="1909" spans="1:11">
      <c r="A1909">
        <v>1908</v>
      </c>
      <c r="B1909" t="s">
        <v>10895</v>
      </c>
      <c r="C1909" t="s">
        <v>579</v>
      </c>
      <c r="D1909" t="s">
        <v>7038</v>
      </c>
      <c r="E1909" t="s">
        <v>10896</v>
      </c>
      <c r="F1909" t="s">
        <v>10897</v>
      </c>
      <c r="G1909" t="s">
        <v>274</v>
      </c>
      <c r="H1909" s="6">
        <v>166930</v>
      </c>
      <c r="I1909" t="s">
        <v>10898</v>
      </c>
      <c r="J1909" t="s">
        <v>10899</v>
      </c>
      <c r="K1909" s="1">
        <v>43961</v>
      </c>
    </row>
    <row r="1910" spans="1:11">
      <c r="A1910">
        <v>1909</v>
      </c>
      <c r="B1910" t="s">
        <v>10900</v>
      </c>
      <c r="C1910" t="s">
        <v>2249</v>
      </c>
      <c r="D1910" t="s">
        <v>5126</v>
      </c>
      <c r="E1910" t="s">
        <v>10901</v>
      </c>
      <c r="F1910" t="s">
        <v>10902</v>
      </c>
      <c r="G1910" t="s">
        <v>1696</v>
      </c>
      <c r="H1910" s="6">
        <v>169742</v>
      </c>
      <c r="I1910" t="s">
        <v>10903</v>
      </c>
      <c r="J1910" t="s">
        <v>10904</v>
      </c>
      <c r="K1910" s="1">
        <v>44407</v>
      </c>
    </row>
    <row r="1911" spans="1:11">
      <c r="A1911">
        <v>1910</v>
      </c>
      <c r="B1911" t="s">
        <v>10905</v>
      </c>
      <c r="C1911" t="s">
        <v>1920</v>
      </c>
      <c r="D1911" t="s">
        <v>10906</v>
      </c>
      <c r="E1911" t="s">
        <v>10907</v>
      </c>
      <c r="F1911" t="s">
        <v>10908</v>
      </c>
      <c r="G1911" t="s">
        <v>604</v>
      </c>
      <c r="H1911" s="6">
        <v>272633</v>
      </c>
      <c r="I1911" t="s">
        <v>10909</v>
      </c>
      <c r="J1911" t="s">
        <v>10910</v>
      </c>
      <c r="K1911" s="1">
        <v>44106</v>
      </c>
    </row>
    <row r="1912" spans="1:11">
      <c r="A1912">
        <v>1911</v>
      </c>
      <c r="B1912" t="s">
        <v>10911</v>
      </c>
      <c r="C1912" t="s">
        <v>1986</v>
      </c>
      <c r="D1912" t="s">
        <v>2763</v>
      </c>
      <c r="E1912" t="s">
        <v>10912</v>
      </c>
      <c r="F1912" t="s">
        <v>10913</v>
      </c>
      <c r="G1912" t="s">
        <v>174</v>
      </c>
      <c r="H1912" s="6">
        <v>209473</v>
      </c>
      <c r="I1912" t="s">
        <v>10914</v>
      </c>
      <c r="J1912" t="s">
        <v>10915</v>
      </c>
      <c r="K1912" s="1">
        <v>44273</v>
      </c>
    </row>
    <row r="1913" spans="1:11">
      <c r="A1913">
        <v>1912</v>
      </c>
      <c r="B1913" t="s">
        <v>10916</v>
      </c>
      <c r="C1913" t="s">
        <v>9664</v>
      </c>
      <c r="D1913" t="s">
        <v>10917</v>
      </c>
      <c r="E1913" t="s">
        <v>10918</v>
      </c>
      <c r="F1913" t="s">
        <v>10919</v>
      </c>
      <c r="G1913" t="s">
        <v>119</v>
      </c>
      <c r="H1913" s="6">
        <v>234133</v>
      </c>
      <c r="I1913" t="s">
        <v>10920</v>
      </c>
      <c r="J1913" t="s">
        <v>10921</v>
      </c>
      <c r="K1913" s="1">
        <v>44612</v>
      </c>
    </row>
    <row r="1914" spans="1:11">
      <c r="A1914">
        <v>1913</v>
      </c>
      <c r="B1914" t="s">
        <v>10922</v>
      </c>
      <c r="C1914" t="s">
        <v>2199</v>
      </c>
      <c r="D1914" t="s">
        <v>2213</v>
      </c>
      <c r="E1914" t="s">
        <v>10923</v>
      </c>
      <c r="F1914" t="s">
        <v>6512</v>
      </c>
      <c r="G1914" t="s">
        <v>174</v>
      </c>
      <c r="H1914" s="6">
        <v>277467</v>
      </c>
      <c r="I1914">
        <v>4036464204</v>
      </c>
      <c r="J1914" t="s">
        <v>10924</v>
      </c>
      <c r="K1914" s="1">
        <v>43906</v>
      </c>
    </row>
    <row r="1915" spans="1:11">
      <c r="A1915">
        <v>1914</v>
      </c>
      <c r="B1915" t="s">
        <v>10925</v>
      </c>
      <c r="C1915" t="s">
        <v>7609</v>
      </c>
      <c r="D1915" t="s">
        <v>3493</v>
      </c>
      <c r="E1915" t="s">
        <v>10926</v>
      </c>
      <c r="F1915" t="s">
        <v>5632</v>
      </c>
      <c r="G1915" t="s">
        <v>274</v>
      </c>
      <c r="H1915" s="6">
        <v>216885</v>
      </c>
      <c r="I1915" t="s">
        <v>10927</v>
      </c>
      <c r="J1915" t="s">
        <v>10928</v>
      </c>
      <c r="K1915" s="1">
        <v>43869</v>
      </c>
    </row>
    <row r="1916" spans="1:11">
      <c r="A1916">
        <v>1915</v>
      </c>
      <c r="B1916" t="s">
        <v>10929</v>
      </c>
      <c r="C1916" t="s">
        <v>879</v>
      </c>
      <c r="D1916" t="s">
        <v>4809</v>
      </c>
      <c r="E1916" t="s">
        <v>10930</v>
      </c>
      <c r="F1916" t="s">
        <v>10931</v>
      </c>
      <c r="G1916" t="s">
        <v>5077</v>
      </c>
      <c r="H1916" s="6">
        <v>62776</v>
      </c>
      <c r="I1916">
        <v>1695662591</v>
      </c>
      <c r="J1916" t="s">
        <v>10932</v>
      </c>
      <c r="K1916" s="1">
        <v>44354</v>
      </c>
    </row>
    <row r="1917" spans="1:11">
      <c r="A1917">
        <v>1916</v>
      </c>
      <c r="B1917" t="s">
        <v>10933</v>
      </c>
      <c r="C1917" t="s">
        <v>3440</v>
      </c>
      <c r="D1917" t="s">
        <v>1973</v>
      </c>
      <c r="E1917" t="s">
        <v>10934</v>
      </c>
      <c r="F1917" t="s">
        <v>10935</v>
      </c>
      <c r="G1917" t="s">
        <v>1330</v>
      </c>
      <c r="H1917" s="6">
        <v>256996</v>
      </c>
      <c r="I1917" t="s">
        <v>10936</v>
      </c>
      <c r="J1917" t="s">
        <v>10937</v>
      </c>
      <c r="K1917" s="1">
        <v>44245</v>
      </c>
    </row>
    <row r="1918" spans="1:11">
      <c r="A1918">
        <v>1917</v>
      </c>
      <c r="B1918" t="s">
        <v>10938</v>
      </c>
      <c r="C1918" t="s">
        <v>3814</v>
      </c>
      <c r="D1918" t="s">
        <v>10939</v>
      </c>
      <c r="E1918" t="s">
        <v>10940</v>
      </c>
      <c r="F1918" t="s">
        <v>10941</v>
      </c>
      <c r="G1918" t="s">
        <v>3314</v>
      </c>
      <c r="H1918" s="6">
        <v>117350</v>
      </c>
      <c r="I1918" t="s">
        <v>10942</v>
      </c>
      <c r="J1918" t="s">
        <v>10943</v>
      </c>
      <c r="K1918" s="1">
        <v>43838</v>
      </c>
    </row>
    <row r="1919" spans="1:11">
      <c r="A1919">
        <v>1918</v>
      </c>
      <c r="B1919" t="s">
        <v>10944</v>
      </c>
      <c r="C1919" t="s">
        <v>47</v>
      </c>
      <c r="D1919" t="s">
        <v>1128</v>
      </c>
      <c r="E1919" t="s">
        <v>10945</v>
      </c>
      <c r="F1919" t="s">
        <v>10946</v>
      </c>
      <c r="G1919" t="s">
        <v>1273</v>
      </c>
      <c r="H1919" s="6">
        <v>257208</v>
      </c>
      <c r="I1919" t="s">
        <v>10947</v>
      </c>
      <c r="J1919" t="s">
        <v>10948</v>
      </c>
      <c r="K1919" s="1">
        <v>44261</v>
      </c>
    </row>
    <row r="1920" spans="1:11">
      <c r="A1920">
        <v>1919</v>
      </c>
      <c r="B1920" t="s">
        <v>10949</v>
      </c>
      <c r="C1920" t="s">
        <v>4024</v>
      </c>
      <c r="D1920" t="s">
        <v>2931</v>
      </c>
      <c r="E1920" t="s">
        <v>10950</v>
      </c>
      <c r="F1920" t="s">
        <v>10951</v>
      </c>
      <c r="G1920" t="s">
        <v>5077</v>
      </c>
      <c r="H1920" s="6">
        <v>223324</v>
      </c>
      <c r="I1920" t="s">
        <v>10952</v>
      </c>
      <c r="J1920" t="s">
        <v>10953</v>
      </c>
      <c r="K1920" s="1">
        <v>44677</v>
      </c>
    </row>
    <row r="1921" spans="1:11">
      <c r="A1921">
        <v>1920</v>
      </c>
      <c r="B1921" t="s">
        <v>10954</v>
      </c>
      <c r="C1921" t="s">
        <v>646</v>
      </c>
      <c r="D1921" t="s">
        <v>4708</v>
      </c>
      <c r="E1921" t="s">
        <v>10955</v>
      </c>
      <c r="F1921" t="s">
        <v>10956</v>
      </c>
      <c r="G1921" t="s">
        <v>1345</v>
      </c>
      <c r="H1921" s="6">
        <v>198173</v>
      </c>
      <c r="I1921" t="s">
        <v>10957</v>
      </c>
      <c r="J1921" t="s">
        <v>10958</v>
      </c>
      <c r="K1921" s="1">
        <v>44637</v>
      </c>
    </row>
    <row r="1922" spans="1:11">
      <c r="A1922">
        <v>1921</v>
      </c>
      <c r="B1922" t="s">
        <v>10959</v>
      </c>
      <c r="C1922" t="s">
        <v>2834</v>
      </c>
      <c r="D1922" t="s">
        <v>1270</v>
      </c>
      <c r="E1922" t="s">
        <v>10960</v>
      </c>
      <c r="F1922" t="s">
        <v>10961</v>
      </c>
      <c r="G1922" t="s">
        <v>3394</v>
      </c>
      <c r="H1922" s="6">
        <v>51231</v>
      </c>
      <c r="I1922" t="s">
        <v>10962</v>
      </c>
      <c r="J1922" t="s">
        <v>10963</v>
      </c>
      <c r="K1922" s="1">
        <v>44098</v>
      </c>
    </row>
    <row r="1923" spans="1:11">
      <c r="A1923">
        <v>1922</v>
      </c>
      <c r="B1923" t="s">
        <v>10964</v>
      </c>
      <c r="C1923" t="s">
        <v>1421</v>
      </c>
      <c r="D1923" t="s">
        <v>10965</v>
      </c>
      <c r="E1923" t="s">
        <v>4130</v>
      </c>
      <c r="F1923" t="s">
        <v>10966</v>
      </c>
      <c r="G1923" t="s">
        <v>134</v>
      </c>
      <c r="H1923" s="6">
        <v>265528</v>
      </c>
      <c r="I1923" t="s">
        <v>10967</v>
      </c>
      <c r="J1923" t="s">
        <v>10968</v>
      </c>
      <c r="K1923" s="1">
        <v>44124</v>
      </c>
    </row>
    <row r="1924" spans="1:11">
      <c r="A1924">
        <v>1923</v>
      </c>
      <c r="B1924" t="s">
        <v>10969</v>
      </c>
      <c r="C1924" t="s">
        <v>115</v>
      </c>
      <c r="D1924" t="s">
        <v>8477</v>
      </c>
      <c r="E1924" t="s">
        <v>10970</v>
      </c>
      <c r="F1924" t="s">
        <v>10971</v>
      </c>
      <c r="G1924" t="s">
        <v>2137</v>
      </c>
      <c r="H1924" s="6">
        <v>40497</v>
      </c>
      <c r="I1924">
        <f>1-473-858-2053</f>
        <v>-3383</v>
      </c>
      <c r="J1924" t="s">
        <v>10972</v>
      </c>
      <c r="K1924" s="1">
        <v>44151</v>
      </c>
    </row>
    <row r="1925" spans="1:11">
      <c r="A1925">
        <v>1924</v>
      </c>
      <c r="B1925" t="s">
        <v>10973</v>
      </c>
      <c r="C1925" t="s">
        <v>2743</v>
      </c>
      <c r="D1925" t="s">
        <v>3107</v>
      </c>
      <c r="E1925" t="s">
        <v>10974</v>
      </c>
      <c r="F1925" t="s">
        <v>10975</v>
      </c>
      <c r="G1925" t="s">
        <v>51</v>
      </c>
      <c r="H1925" s="6">
        <v>183231</v>
      </c>
      <c r="I1925" t="s">
        <v>10976</v>
      </c>
      <c r="J1925" t="s">
        <v>10977</v>
      </c>
      <c r="K1925" s="1">
        <v>43927</v>
      </c>
    </row>
    <row r="1926" spans="1:11">
      <c r="A1926">
        <v>1925</v>
      </c>
      <c r="B1926" t="s">
        <v>10978</v>
      </c>
      <c r="C1926" t="s">
        <v>1106</v>
      </c>
      <c r="D1926" t="s">
        <v>7263</v>
      </c>
      <c r="E1926" t="s">
        <v>10979</v>
      </c>
      <c r="F1926" t="s">
        <v>10980</v>
      </c>
      <c r="G1926" t="s">
        <v>95</v>
      </c>
      <c r="H1926" s="6">
        <v>264096</v>
      </c>
      <c r="I1926" t="s">
        <v>10981</v>
      </c>
      <c r="J1926" t="s">
        <v>10982</v>
      </c>
      <c r="K1926" s="1">
        <v>44228</v>
      </c>
    </row>
    <row r="1927" spans="1:11">
      <c r="A1927">
        <v>1926</v>
      </c>
      <c r="B1927" t="s">
        <v>10983</v>
      </c>
      <c r="C1927" t="s">
        <v>2865</v>
      </c>
      <c r="D1927" t="s">
        <v>5946</v>
      </c>
      <c r="E1927" t="s">
        <v>10984</v>
      </c>
      <c r="F1927" t="s">
        <v>10985</v>
      </c>
      <c r="G1927" t="s">
        <v>111</v>
      </c>
      <c r="H1927" s="6">
        <v>222343</v>
      </c>
      <c r="I1927" t="s">
        <v>10986</v>
      </c>
      <c r="J1927" t="s">
        <v>10987</v>
      </c>
      <c r="K1927" s="1">
        <v>44125</v>
      </c>
    </row>
    <row r="1928" spans="1:11">
      <c r="A1928">
        <v>1927</v>
      </c>
      <c r="B1928" t="s">
        <v>10988</v>
      </c>
      <c r="C1928" t="s">
        <v>2834</v>
      </c>
      <c r="D1928" t="s">
        <v>2238</v>
      </c>
      <c r="E1928" t="s">
        <v>10989</v>
      </c>
      <c r="F1928" t="s">
        <v>10990</v>
      </c>
      <c r="G1928" t="s">
        <v>158</v>
      </c>
      <c r="H1928" s="6">
        <v>137318</v>
      </c>
      <c r="I1928" t="s">
        <v>10991</v>
      </c>
      <c r="J1928" t="s">
        <v>10992</v>
      </c>
      <c r="K1928" s="1">
        <v>44706</v>
      </c>
    </row>
    <row r="1929" spans="1:11">
      <c r="A1929">
        <v>1928</v>
      </c>
      <c r="B1929" t="s">
        <v>10993</v>
      </c>
      <c r="C1929" t="s">
        <v>6579</v>
      </c>
      <c r="D1929" t="s">
        <v>3675</v>
      </c>
      <c r="E1929" t="s">
        <v>10994</v>
      </c>
      <c r="F1929" t="s">
        <v>10995</v>
      </c>
      <c r="G1929" t="s">
        <v>2710</v>
      </c>
      <c r="H1929" s="6">
        <v>271843</v>
      </c>
      <c r="I1929">
        <f>1-808-176-3957</f>
        <v>-4940</v>
      </c>
      <c r="J1929" t="s">
        <v>10996</v>
      </c>
      <c r="K1929" s="1">
        <v>44579</v>
      </c>
    </row>
    <row r="1930" spans="1:11">
      <c r="A1930">
        <v>1929</v>
      </c>
      <c r="B1930" t="s">
        <v>10997</v>
      </c>
      <c r="C1930" t="s">
        <v>3268</v>
      </c>
      <c r="D1930" t="s">
        <v>8056</v>
      </c>
      <c r="E1930" t="s">
        <v>10998</v>
      </c>
      <c r="F1930" t="s">
        <v>10999</v>
      </c>
      <c r="G1930" t="s">
        <v>1674</v>
      </c>
      <c r="H1930" s="6">
        <v>192570</v>
      </c>
      <c r="I1930" t="s">
        <v>11000</v>
      </c>
      <c r="J1930" t="s">
        <v>11001</v>
      </c>
      <c r="K1930" s="1">
        <v>44037</v>
      </c>
    </row>
    <row r="1931" spans="1:11">
      <c r="A1931">
        <v>1930</v>
      </c>
      <c r="B1931" t="s">
        <v>11002</v>
      </c>
      <c r="C1931" t="s">
        <v>1122</v>
      </c>
      <c r="D1931" t="s">
        <v>6809</v>
      </c>
      <c r="E1931" t="s">
        <v>9352</v>
      </c>
      <c r="F1931" t="s">
        <v>11003</v>
      </c>
      <c r="G1931" t="s">
        <v>494</v>
      </c>
      <c r="H1931" s="6">
        <v>55259</v>
      </c>
      <c r="I1931" t="s">
        <v>11004</v>
      </c>
      <c r="J1931" t="s">
        <v>11005</v>
      </c>
      <c r="K1931" s="1">
        <v>44478</v>
      </c>
    </row>
    <row r="1932" spans="1:11">
      <c r="A1932">
        <v>1931</v>
      </c>
      <c r="B1932" t="s">
        <v>11006</v>
      </c>
      <c r="C1932" t="s">
        <v>11007</v>
      </c>
      <c r="D1932" t="s">
        <v>3500</v>
      </c>
      <c r="E1932" t="s">
        <v>11008</v>
      </c>
      <c r="F1932" t="s">
        <v>11009</v>
      </c>
      <c r="G1932" t="s">
        <v>890</v>
      </c>
      <c r="H1932" s="6">
        <v>105464</v>
      </c>
      <c r="I1932" t="s">
        <v>11010</v>
      </c>
      <c r="J1932" t="s">
        <v>11011</v>
      </c>
      <c r="K1932" s="1">
        <v>44065</v>
      </c>
    </row>
    <row r="1933" spans="1:11">
      <c r="A1933">
        <v>1932</v>
      </c>
      <c r="B1933" t="s">
        <v>11012</v>
      </c>
      <c r="C1933" t="s">
        <v>1505</v>
      </c>
      <c r="D1933" t="s">
        <v>6520</v>
      </c>
      <c r="E1933" t="s">
        <v>11013</v>
      </c>
      <c r="F1933" t="s">
        <v>11014</v>
      </c>
      <c r="G1933" t="s">
        <v>926</v>
      </c>
      <c r="H1933" s="6">
        <v>108768</v>
      </c>
      <c r="I1933">
        <v>9969867329</v>
      </c>
      <c r="J1933" t="s">
        <v>11015</v>
      </c>
      <c r="K1933" s="1">
        <v>43872</v>
      </c>
    </row>
    <row r="1934" spans="1:11">
      <c r="A1934">
        <v>1933</v>
      </c>
      <c r="B1934" t="s">
        <v>11016</v>
      </c>
      <c r="C1934" t="s">
        <v>3610</v>
      </c>
      <c r="D1934" t="s">
        <v>6634</v>
      </c>
      <c r="E1934" t="s">
        <v>11017</v>
      </c>
      <c r="F1934" t="s">
        <v>11018</v>
      </c>
      <c r="G1934" t="s">
        <v>553</v>
      </c>
      <c r="H1934" s="6">
        <v>234408</v>
      </c>
      <c r="I1934" t="s">
        <v>11019</v>
      </c>
      <c r="J1934" t="s">
        <v>11020</v>
      </c>
      <c r="K1934" s="1">
        <v>44210</v>
      </c>
    </row>
    <row r="1935" spans="1:11">
      <c r="A1935">
        <v>1934</v>
      </c>
      <c r="B1935" t="s">
        <v>11021</v>
      </c>
      <c r="C1935" t="s">
        <v>3926</v>
      </c>
      <c r="D1935" t="s">
        <v>11022</v>
      </c>
      <c r="E1935" t="s">
        <v>11023</v>
      </c>
      <c r="F1935" t="s">
        <v>11024</v>
      </c>
      <c r="G1935" t="s">
        <v>1273</v>
      </c>
      <c r="H1935" s="6">
        <v>193050</v>
      </c>
      <c r="I1935" t="s">
        <v>11025</v>
      </c>
      <c r="J1935" t="s">
        <v>11026</v>
      </c>
      <c r="K1935" s="1">
        <v>44561</v>
      </c>
    </row>
    <row r="1936" spans="1:11">
      <c r="A1936">
        <v>1935</v>
      </c>
      <c r="B1936" t="s">
        <v>11027</v>
      </c>
      <c r="C1936" t="s">
        <v>1142</v>
      </c>
      <c r="D1936" t="s">
        <v>8136</v>
      </c>
      <c r="E1936" t="s">
        <v>11028</v>
      </c>
      <c r="F1936" t="s">
        <v>11029</v>
      </c>
      <c r="G1936" t="s">
        <v>394</v>
      </c>
      <c r="H1936" s="6">
        <v>265567</v>
      </c>
      <c r="I1936">
        <v>7844163994</v>
      </c>
      <c r="J1936" t="s">
        <v>11030</v>
      </c>
      <c r="K1936" s="1">
        <v>44694</v>
      </c>
    </row>
    <row r="1937" spans="1:11">
      <c r="A1937">
        <v>1936</v>
      </c>
      <c r="B1937" t="s">
        <v>11031</v>
      </c>
      <c r="C1937" t="s">
        <v>4456</v>
      </c>
      <c r="D1937" t="s">
        <v>663</v>
      </c>
      <c r="E1937" t="s">
        <v>11032</v>
      </c>
      <c r="F1937" t="s">
        <v>11033</v>
      </c>
      <c r="G1937" t="s">
        <v>43</v>
      </c>
      <c r="H1937" s="6">
        <v>136615</v>
      </c>
      <c r="I1937" t="s">
        <v>11034</v>
      </c>
      <c r="J1937" t="s">
        <v>11035</v>
      </c>
      <c r="K1937" s="1">
        <v>44174</v>
      </c>
    </row>
    <row r="1938" spans="1:11">
      <c r="A1938">
        <v>1937</v>
      </c>
      <c r="B1938" t="s">
        <v>11036</v>
      </c>
      <c r="C1938" t="s">
        <v>1226</v>
      </c>
      <c r="D1938" t="s">
        <v>9096</v>
      </c>
      <c r="E1938" t="s">
        <v>11037</v>
      </c>
      <c r="F1938" t="s">
        <v>11038</v>
      </c>
      <c r="G1938" t="s">
        <v>2905</v>
      </c>
      <c r="H1938" s="6">
        <v>281742</v>
      </c>
      <c r="I1938" t="s">
        <v>11039</v>
      </c>
      <c r="J1938" t="s">
        <v>11040</v>
      </c>
      <c r="K1938" s="1">
        <v>44078</v>
      </c>
    </row>
    <row r="1939" spans="1:11">
      <c r="A1939">
        <v>1938</v>
      </c>
      <c r="B1939" t="s">
        <v>11041</v>
      </c>
      <c r="C1939" t="s">
        <v>7868</v>
      </c>
      <c r="D1939" t="s">
        <v>30</v>
      </c>
      <c r="E1939" t="s">
        <v>11042</v>
      </c>
      <c r="F1939" t="s">
        <v>11043</v>
      </c>
      <c r="G1939" t="s">
        <v>1424</v>
      </c>
      <c r="H1939" s="6">
        <v>50579</v>
      </c>
      <c r="I1939">
        <f>1-79-614-6908</f>
        <v>-7600</v>
      </c>
      <c r="J1939" t="s">
        <v>11044</v>
      </c>
      <c r="K1939" s="1">
        <v>44652</v>
      </c>
    </row>
    <row r="1940" spans="1:11">
      <c r="A1940">
        <v>1939</v>
      </c>
      <c r="B1940" t="s">
        <v>11045</v>
      </c>
      <c r="C1940" t="s">
        <v>774</v>
      </c>
      <c r="D1940" t="s">
        <v>4762</v>
      </c>
      <c r="E1940" t="s">
        <v>11046</v>
      </c>
      <c r="F1940" t="s">
        <v>11047</v>
      </c>
      <c r="G1940" t="s">
        <v>1569</v>
      </c>
      <c r="H1940" s="6">
        <v>287294</v>
      </c>
      <c r="I1940" t="s">
        <v>11048</v>
      </c>
      <c r="J1940" t="s">
        <v>11049</v>
      </c>
      <c r="K1940" s="1">
        <v>44129</v>
      </c>
    </row>
    <row r="1941" spans="1:11">
      <c r="A1941">
        <v>1940</v>
      </c>
      <c r="B1941" t="s">
        <v>11050</v>
      </c>
      <c r="C1941" t="s">
        <v>4995</v>
      </c>
      <c r="D1941" t="s">
        <v>10561</v>
      </c>
      <c r="E1941" t="s">
        <v>11051</v>
      </c>
      <c r="F1941" t="s">
        <v>11052</v>
      </c>
      <c r="G1941" t="s">
        <v>4729</v>
      </c>
      <c r="H1941" s="6">
        <v>221676</v>
      </c>
      <c r="I1941">
        <v>8137688492</v>
      </c>
      <c r="J1941" t="s">
        <v>11053</v>
      </c>
      <c r="K1941" s="1">
        <v>44250</v>
      </c>
    </row>
    <row r="1942" spans="1:11">
      <c r="A1942">
        <v>1941</v>
      </c>
      <c r="B1942" t="s">
        <v>11054</v>
      </c>
      <c r="C1942" t="s">
        <v>4601</v>
      </c>
      <c r="D1942" t="s">
        <v>11055</v>
      </c>
      <c r="E1942" t="s">
        <v>11056</v>
      </c>
      <c r="F1942" t="s">
        <v>11057</v>
      </c>
      <c r="G1942" t="s">
        <v>470</v>
      </c>
      <c r="H1942" s="6">
        <v>283487</v>
      </c>
      <c r="I1942">
        <f>1-313-724-4645</f>
        <v>-5681</v>
      </c>
      <c r="J1942" t="s">
        <v>11058</v>
      </c>
      <c r="K1942" s="1">
        <v>44221</v>
      </c>
    </row>
    <row r="1943" spans="1:11">
      <c r="A1943">
        <v>1942</v>
      </c>
      <c r="B1943" t="s">
        <v>11059</v>
      </c>
      <c r="C1943" t="s">
        <v>4537</v>
      </c>
      <c r="D1943" t="s">
        <v>11060</v>
      </c>
      <c r="E1943" t="s">
        <v>11061</v>
      </c>
      <c r="F1943" t="s">
        <v>11062</v>
      </c>
      <c r="G1943" t="s">
        <v>680</v>
      </c>
      <c r="H1943" s="6">
        <v>277983</v>
      </c>
      <c r="I1943" t="s">
        <v>11063</v>
      </c>
      <c r="J1943" t="s">
        <v>11064</v>
      </c>
      <c r="K1943" s="1">
        <v>44655</v>
      </c>
    </row>
    <row r="1944" spans="1:11">
      <c r="A1944">
        <v>1943</v>
      </c>
      <c r="B1944" t="s">
        <v>11065</v>
      </c>
      <c r="C1944" t="s">
        <v>7744</v>
      </c>
      <c r="D1944" t="s">
        <v>7331</v>
      </c>
      <c r="E1944" t="s">
        <v>11066</v>
      </c>
      <c r="F1944" t="s">
        <v>11067</v>
      </c>
      <c r="G1944" t="s">
        <v>2496</v>
      </c>
      <c r="H1944" s="6">
        <v>207915</v>
      </c>
      <c r="I1944" t="s">
        <v>11068</v>
      </c>
      <c r="J1944" t="s">
        <v>11069</v>
      </c>
      <c r="K1944" s="1">
        <v>44175</v>
      </c>
    </row>
    <row r="1945" spans="1:11">
      <c r="A1945">
        <v>1944</v>
      </c>
      <c r="B1945" s="2" t="s">
        <v>11070</v>
      </c>
      <c r="C1945" t="s">
        <v>1341</v>
      </c>
      <c r="D1945" t="s">
        <v>895</v>
      </c>
      <c r="E1945" t="s">
        <v>11071</v>
      </c>
      <c r="F1945" t="s">
        <v>3535</v>
      </c>
      <c r="G1945" t="s">
        <v>329</v>
      </c>
      <c r="H1945" s="6">
        <v>179201</v>
      </c>
      <c r="I1945" t="s">
        <v>11072</v>
      </c>
      <c r="J1945" t="s">
        <v>11073</v>
      </c>
      <c r="K1945" s="1">
        <v>44706</v>
      </c>
    </row>
    <row r="1946" spans="1:11">
      <c r="A1946">
        <v>1945</v>
      </c>
      <c r="B1946" t="s">
        <v>11074</v>
      </c>
      <c r="C1946" t="s">
        <v>2564</v>
      </c>
      <c r="D1946" t="s">
        <v>5103</v>
      </c>
      <c r="E1946" t="s">
        <v>11075</v>
      </c>
      <c r="F1946" t="s">
        <v>11076</v>
      </c>
      <c r="G1946" t="s">
        <v>2070</v>
      </c>
      <c r="H1946" s="6">
        <v>114417</v>
      </c>
      <c r="I1946" t="s">
        <v>11077</v>
      </c>
      <c r="J1946" t="s">
        <v>11078</v>
      </c>
      <c r="K1946" s="1">
        <v>44212</v>
      </c>
    </row>
    <row r="1947" spans="1:11">
      <c r="A1947">
        <v>1946</v>
      </c>
      <c r="B1947" t="s">
        <v>11079</v>
      </c>
      <c r="C1947" t="s">
        <v>11080</v>
      </c>
      <c r="D1947" t="s">
        <v>631</v>
      </c>
      <c r="E1947" t="s">
        <v>11081</v>
      </c>
      <c r="F1947" t="s">
        <v>11082</v>
      </c>
      <c r="G1947" t="s">
        <v>306</v>
      </c>
      <c r="H1947" s="6">
        <v>270434</v>
      </c>
      <c r="I1947" t="s">
        <v>11083</v>
      </c>
      <c r="J1947" t="s">
        <v>11084</v>
      </c>
      <c r="K1947" s="1">
        <v>44100</v>
      </c>
    </row>
    <row r="1948" spans="1:11">
      <c r="A1948">
        <v>1947</v>
      </c>
      <c r="B1948" t="s">
        <v>11085</v>
      </c>
      <c r="C1948" t="s">
        <v>3758</v>
      </c>
      <c r="D1948" t="s">
        <v>2801</v>
      </c>
      <c r="E1948" t="s">
        <v>11086</v>
      </c>
      <c r="F1948" t="s">
        <v>11087</v>
      </c>
      <c r="G1948" t="s">
        <v>985</v>
      </c>
      <c r="H1948" s="6">
        <v>47569</v>
      </c>
      <c r="I1948" t="s">
        <v>11088</v>
      </c>
      <c r="J1948" t="s">
        <v>11089</v>
      </c>
      <c r="K1948" s="1">
        <v>44356</v>
      </c>
    </row>
    <row r="1949" spans="1:11">
      <c r="A1949">
        <v>1948</v>
      </c>
      <c r="B1949" t="s">
        <v>11090</v>
      </c>
      <c r="C1949" t="s">
        <v>2276</v>
      </c>
      <c r="D1949" t="s">
        <v>4620</v>
      </c>
      <c r="E1949" t="s">
        <v>11091</v>
      </c>
      <c r="F1949" t="s">
        <v>11092</v>
      </c>
      <c r="G1949" t="s">
        <v>853</v>
      </c>
      <c r="H1949" s="6">
        <v>261858</v>
      </c>
      <c r="I1949" t="s">
        <v>11093</v>
      </c>
      <c r="J1949" t="s">
        <v>11094</v>
      </c>
      <c r="K1949" s="1">
        <v>44438</v>
      </c>
    </row>
    <row r="1950" spans="1:11">
      <c r="A1950">
        <v>1949</v>
      </c>
      <c r="B1950" t="s">
        <v>11095</v>
      </c>
      <c r="C1950" t="s">
        <v>995</v>
      </c>
      <c r="D1950" t="s">
        <v>325</v>
      </c>
      <c r="E1950" t="s">
        <v>11096</v>
      </c>
      <c r="F1950" t="s">
        <v>9132</v>
      </c>
      <c r="G1950" t="s">
        <v>1118</v>
      </c>
      <c r="H1950" s="6">
        <v>241551</v>
      </c>
      <c r="I1950">
        <v>8110994126</v>
      </c>
      <c r="J1950" t="s">
        <v>11097</v>
      </c>
      <c r="K1950" s="1">
        <v>44159</v>
      </c>
    </row>
    <row r="1951" spans="1:11">
      <c r="A1951">
        <v>1950</v>
      </c>
      <c r="B1951" t="s">
        <v>11098</v>
      </c>
      <c r="C1951" t="s">
        <v>2301</v>
      </c>
      <c r="D1951" t="s">
        <v>6170</v>
      </c>
      <c r="E1951" t="s">
        <v>11099</v>
      </c>
      <c r="F1951" t="s">
        <v>11100</v>
      </c>
      <c r="G1951" t="s">
        <v>1663</v>
      </c>
      <c r="H1951" s="6">
        <v>83596</v>
      </c>
      <c r="I1951" t="s">
        <v>11101</v>
      </c>
      <c r="J1951" t="s">
        <v>11102</v>
      </c>
      <c r="K1951" s="1">
        <v>44248</v>
      </c>
    </row>
    <row r="1952" spans="1:11">
      <c r="A1952">
        <v>1951</v>
      </c>
      <c r="B1952" t="s">
        <v>11103</v>
      </c>
      <c r="C1952" t="s">
        <v>64</v>
      </c>
      <c r="D1952" t="s">
        <v>11104</v>
      </c>
      <c r="E1952" t="s">
        <v>11105</v>
      </c>
      <c r="F1952" t="s">
        <v>11106</v>
      </c>
      <c r="G1952" t="s">
        <v>351</v>
      </c>
      <c r="H1952" s="6">
        <v>197834</v>
      </c>
      <c r="I1952" t="s">
        <v>11107</v>
      </c>
      <c r="J1952" t="s">
        <v>11108</v>
      </c>
      <c r="K1952" s="1">
        <v>44400</v>
      </c>
    </row>
    <row r="1953" spans="1:11">
      <c r="A1953">
        <v>1952</v>
      </c>
      <c r="B1953" t="s">
        <v>11109</v>
      </c>
      <c r="C1953" t="s">
        <v>6627</v>
      </c>
      <c r="D1953" t="s">
        <v>2889</v>
      </c>
      <c r="E1953" t="s">
        <v>11110</v>
      </c>
      <c r="F1953" t="s">
        <v>11111</v>
      </c>
      <c r="G1953" t="s">
        <v>1118</v>
      </c>
      <c r="H1953" s="6">
        <v>172376</v>
      </c>
      <c r="I1953" t="s">
        <v>11112</v>
      </c>
      <c r="J1953" t="s">
        <v>11113</v>
      </c>
      <c r="K1953" s="1">
        <v>44118</v>
      </c>
    </row>
    <row r="1954" spans="1:11">
      <c r="A1954">
        <v>1953</v>
      </c>
      <c r="B1954" t="s">
        <v>11114</v>
      </c>
      <c r="C1954" t="s">
        <v>1350</v>
      </c>
      <c r="D1954" t="s">
        <v>5428</v>
      </c>
      <c r="E1954" t="s">
        <v>11115</v>
      </c>
      <c r="F1954" t="s">
        <v>11116</v>
      </c>
      <c r="G1954" t="s">
        <v>1726</v>
      </c>
      <c r="H1954" s="6">
        <v>199007</v>
      </c>
      <c r="I1954" t="s">
        <v>11117</v>
      </c>
      <c r="J1954" t="s">
        <v>11118</v>
      </c>
      <c r="K1954" s="1">
        <v>44160</v>
      </c>
    </row>
    <row r="1955" spans="1:11">
      <c r="A1955">
        <v>1954</v>
      </c>
      <c r="B1955" t="s">
        <v>11119</v>
      </c>
      <c r="C1955" t="s">
        <v>2374</v>
      </c>
      <c r="D1955" t="s">
        <v>11120</v>
      </c>
      <c r="E1955" t="s">
        <v>11121</v>
      </c>
      <c r="F1955" t="s">
        <v>11122</v>
      </c>
      <c r="G1955" t="s">
        <v>1663</v>
      </c>
      <c r="H1955" s="6">
        <v>61556</v>
      </c>
      <c r="I1955" t="s">
        <v>11123</v>
      </c>
      <c r="J1955" t="s">
        <v>11124</v>
      </c>
      <c r="K1955" s="1">
        <v>43890</v>
      </c>
    </row>
    <row r="1956" spans="1:11">
      <c r="A1956">
        <v>1955</v>
      </c>
      <c r="B1956" t="s">
        <v>11125</v>
      </c>
      <c r="C1956" t="s">
        <v>835</v>
      </c>
      <c r="D1956" t="s">
        <v>11120</v>
      </c>
      <c r="E1956" t="s">
        <v>11126</v>
      </c>
      <c r="F1956" t="s">
        <v>11127</v>
      </c>
      <c r="G1956" t="s">
        <v>314</v>
      </c>
      <c r="H1956" s="6">
        <v>240075</v>
      </c>
      <c r="I1956" t="s">
        <v>11128</v>
      </c>
      <c r="J1956" t="s">
        <v>11129</v>
      </c>
      <c r="K1956" s="1">
        <v>44042</v>
      </c>
    </row>
    <row r="1957" spans="1:11">
      <c r="A1957">
        <v>1956</v>
      </c>
      <c r="B1957" t="s">
        <v>11130</v>
      </c>
      <c r="C1957" t="s">
        <v>4851</v>
      </c>
      <c r="D1957" t="s">
        <v>2185</v>
      </c>
      <c r="E1957" t="s">
        <v>11131</v>
      </c>
      <c r="F1957" t="s">
        <v>11132</v>
      </c>
      <c r="G1957" t="s">
        <v>142</v>
      </c>
      <c r="H1957" s="6">
        <v>270269</v>
      </c>
      <c r="I1957" t="s">
        <v>11133</v>
      </c>
      <c r="J1957" t="s">
        <v>11134</v>
      </c>
      <c r="K1957" s="1">
        <v>44226</v>
      </c>
    </row>
    <row r="1958" spans="1:11">
      <c r="A1958">
        <v>1957</v>
      </c>
      <c r="B1958" t="s">
        <v>11135</v>
      </c>
      <c r="C1958" t="s">
        <v>3318</v>
      </c>
      <c r="D1958" t="s">
        <v>4882</v>
      </c>
      <c r="E1958" t="s">
        <v>11136</v>
      </c>
      <c r="F1958" t="s">
        <v>11137</v>
      </c>
      <c r="G1958" t="s">
        <v>3095</v>
      </c>
      <c r="H1958" s="6">
        <v>259555</v>
      </c>
      <c r="I1958">
        <f>1-805-112-3373</f>
        <v>-4289</v>
      </c>
      <c r="J1958" t="s">
        <v>11138</v>
      </c>
      <c r="K1958" s="1">
        <v>44269</v>
      </c>
    </row>
    <row r="1959" spans="1:11">
      <c r="A1959">
        <v>1958</v>
      </c>
      <c r="B1959" t="s">
        <v>11139</v>
      </c>
      <c r="C1959" t="s">
        <v>318</v>
      </c>
      <c r="D1959" t="s">
        <v>5544</v>
      </c>
      <c r="E1959" t="s">
        <v>11140</v>
      </c>
      <c r="F1959" t="s">
        <v>11141</v>
      </c>
      <c r="G1959" t="s">
        <v>290</v>
      </c>
      <c r="H1959" s="6">
        <v>90479</v>
      </c>
      <c r="I1959" t="s">
        <v>11142</v>
      </c>
      <c r="J1959" t="s">
        <v>11143</v>
      </c>
      <c r="K1959" s="1">
        <v>44049</v>
      </c>
    </row>
    <row r="1960" spans="1:11">
      <c r="A1960">
        <v>1959</v>
      </c>
      <c r="B1960" t="s">
        <v>11144</v>
      </c>
      <c r="C1960" t="s">
        <v>1379</v>
      </c>
      <c r="D1960" t="s">
        <v>911</v>
      </c>
      <c r="E1960" t="s">
        <v>11145</v>
      </c>
      <c r="F1960" t="s">
        <v>11146</v>
      </c>
      <c r="G1960" t="s">
        <v>4919</v>
      </c>
      <c r="H1960" s="6">
        <v>199083</v>
      </c>
      <c r="I1960" t="s">
        <v>11147</v>
      </c>
      <c r="J1960" t="s">
        <v>11148</v>
      </c>
      <c r="K1960" s="1">
        <v>44515</v>
      </c>
    </row>
    <row r="1961" spans="1:11">
      <c r="A1961">
        <v>1960</v>
      </c>
      <c r="B1961" t="s">
        <v>11149</v>
      </c>
      <c r="C1961" t="s">
        <v>505</v>
      </c>
      <c r="D1961" t="s">
        <v>11150</v>
      </c>
      <c r="E1961" t="s">
        <v>11151</v>
      </c>
      <c r="F1961" t="s">
        <v>11152</v>
      </c>
      <c r="G1961" t="s">
        <v>954</v>
      </c>
      <c r="H1961" s="6">
        <v>264195</v>
      </c>
      <c r="I1961" t="s">
        <v>11153</v>
      </c>
      <c r="J1961" t="s">
        <v>11154</v>
      </c>
      <c r="K1961" s="1">
        <v>44538</v>
      </c>
    </row>
    <row r="1962" spans="1:11">
      <c r="A1962">
        <v>1961</v>
      </c>
      <c r="B1962" t="s">
        <v>11155</v>
      </c>
      <c r="C1962" t="s">
        <v>1356</v>
      </c>
      <c r="D1962" t="s">
        <v>11156</v>
      </c>
      <c r="E1962" t="s">
        <v>11157</v>
      </c>
      <c r="F1962" t="s">
        <v>11158</v>
      </c>
      <c r="G1962" t="s">
        <v>351</v>
      </c>
      <c r="H1962" s="6">
        <v>160567</v>
      </c>
      <c r="I1962" t="s">
        <v>11159</v>
      </c>
      <c r="J1962" t="s">
        <v>11160</v>
      </c>
      <c r="K1962" s="1">
        <v>44325</v>
      </c>
    </row>
    <row r="1963" spans="1:11">
      <c r="A1963">
        <v>1962</v>
      </c>
      <c r="B1963" t="s">
        <v>11161</v>
      </c>
      <c r="C1963" t="s">
        <v>6137</v>
      </c>
      <c r="D1963" t="s">
        <v>334</v>
      </c>
      <c r="E1963" t="s">
        <v>11162</v>
      </c>
      <c r="F1963" t="s">
        <v>11163</v>
      </c>
      <c r="G1963" t="s">
        <v>23</v>
      </c>
      <c r="H1963" s="6">
        <v>234828</v>
      </c>
      <c r="I1963" t="s">
        <v>11164</v>
      </c>
      <c r="J1963" t="s">
        <v>11165</v>
      </c>
      <c r="K1963" s="1">
        <v>44625</v>
      </c>
    </row>
    <row r="1964" spans="1:11">
      <c r="A1964">
        <v>1963</v>
      </c>
      <c r="B1964" t="s">
        <v>11166</v>
      </c>
      <c r="C1964" t="s">
        <v>5253</v>
      </c>
      <c r="D1964" t="s">
        <v>4248</v>
      </c>
      <c r="E1964" t="s">
        <v>11167</v>
      </c>
      <c r="F1964" t="s">
        <v>11168</v>
      </c>
      <c r="G1964" t="s">
        <v>3306</v>
      </c>
      <c r="H1964" s="6">
        <v>125197</v>
      </c>
      <c r="I1964">
        <v>1733386399</v>
      </c>
      <c r="J1964" t="s">
        <v>11169</v>
      </c>
      <c r="K1964" s="1">
        <v>44254</v>
      </c>
    </row>
    <row r="1965" spans="1:11">
      <c r="A1965">
        <v>1964</v>
      </c>
      <c r="B1965" t="s">
        <v>11170</v>
      </c>
      <c r="C1965" t="s">
        <v>4121</v>
      </c>
      <c r="D1965" t="s">
        <v>4613</v>
      </c>
      <c r="E1965" t="s">
        <v>11171</v>
      </c>
      <c r="F1965" t="s">
        <v>11172</v>
      </c>
      <c r="G1965" t="s">
        <v>1396</v>
      </c>
      <c r="H1965" s="6">
        <v>180550</v>
      </c>
      <c r="I1965" t="s">
        <v>11173</v>
      </c>
      <c r="J1965" t="s">
        <v>11174</v>
      </c>
      <c r="K1965" s="1">
        <v>43989</v>
      </c>
    </row>
    <row r="1966" spans="1:11">
      <c r="A1966">
        <v>1965</v>
      </c>
      <c r="B1966" t="s">
        <v>11175</v>
      </c>
      <c r="C1966" t="s">
        <v>3471</v>
      </c>
      <c r="D1966" t="s">
        <v>5749</v>
      </c>
      <c r="E1966" t="s">
        <v>11176</v>
      </c>
      <c r="F1966" t="s">
        <v>11177</v>
      </c>
      <c r="G1966" t="s">
        <v>5929</v>
      </c>
      <c r="H1966" s="6">
        <v>63799</v>
      </c>
      <c r="I1966" t="s">
        <v>11178</v>
      </c>
      <c r="J1966" t="s">
        <v>11179</v>
      </c>
      <c r="K1966" s="1">
        <v>44364</v>
      </c>
    </row>
    <row r="1967" spans="1:11">
      <c r="A1967">
        <v>1966</v>
      </c>
      <c r="B1967" t="s">
        <v>11180</v>
      </c>
      <c r="C1967" t="s">
        <v>4473</v>
      </c>
      <c r="D1967" t="s">
        <v>11181</v>
      </c>
      <c r="E1967" t="s">
        <v>11182</v>
      </c>
      <c r="F1967" t="s">
        <v>11183</v>
      </c>
      <c r="G1967" t="s">
        <v>8517</v>
      </c>
      <c r="H1967" s="6">
        <v>115681</v>
      </c>
      <c r="I1967" t="s">
        <v>11184</v>
      </c>
      <c r="J1967" t="s">
        <v>11185</v>
      </c>
      <c r="K1967" s="1">
        <v>44533</v>
      </c>
    </row>
    <row r="1968" spans="1:11">
      <c r="A1968">
        <v>1967</v>
      </c>
      <c r="B1968" t="s">
        <v>11186</v>
      </c>
      <c r="C1968" t="s">
        <v>1050</v>
      </c>
      <c r="D1968" t="s">
        <v>2256</v>
      </c>
      <c r="E1968" t="s">
        <v>11187</v>
      </c>
      <c r="F1968" t="s">
        <v>11188</v>
      </c>
      <c r="G1968" t="s">
        <v>5179</v>
      </c>
      <c r="H1968" s="6">
        <v>198816</v>
      </c>
      <c r="I1968" t="s">
        <v>11189</v>
      </c>
      <c r="J1968" t="s">
        <v>11190</v>
      </c>
      <c r="K1968" s="1">
        <v>44134</v>
      </c>
    </row>
    <row r="1969" spans="1:11">
      <c r="A1969">
        <v>1968</v>
      </c>
      <c r="B1969" t="s">
        <v>11191</v>
      </c>
      <c r="C1969" t="s">
        <v>6181</v>
      </c>
      <c r="D1969" t="s">
        <v>3978</v>
      </c>
      <c r="E1969" t="s">
        <v>11192</v>
      </c>
      <c r="F1969" t="s">
        <v>11193</v>
      </c>
      <c r="G1969" t="s">
        <v>2966</v>
      </c>
      <c r="H1969" s="6">
        <v>118673</v>
      </c>
      <c r="I1969" t="s">
        <v>11194</v>
      </c>
      <c r="J1969" t="s">
        <v>11195</v>
      </c>
      <c r="K1969" s="1">
        <v>44047</v>
      </c>
    </row>
    <row r="1970" spans="1:11">
      <c r="A1970">
        <v>1969</v>
      </c>
      <c r="B1970" t="s">
        <v>11196</v>
      </c>
      <c r="C1970" t="s">
        <v>11197</v>
      </c>
      <c r="D1970" t="s">
        <v>1071</v>
      </c>
      <c r="E1970" t="s">
        <v>11198</v>
      </c>
      <c r="F1970" t="s">
        <v>11199</v>
      </c>
      <c r="G1970" t="s">
        <v>3207</v>
      </c>
      <c r="H1970" s="6">
        <v>254351</v>
      </c>
      <c r="I1970">
        <v>3317664189</v>
      </c>
      <c r="J1970" t="s">
        <v>11200</v>
      </c>
      <c r="K1970" s="1">
        <v>44003</v>
      </c>
    </row>
    <row r="1971" spans="1:11">
      <c r="A1971">
        <v>1970</v>
      </c>
      <c r="B1971" t="s">
        <v>11201</v>
      </c>
      <c r="C1971" t="s">
        <v>2821</v>
      </c>
      <c r="D1971" t="s">
        <v>2669</v>
      </c>
      <c r="E1971" t="s">
        <v>11202</v>
      </c>
      <c r="F1971" t="s">
        <v>11203</v>
      </c>
      <c r="G1971" t="s">
        <v>2030</v>
      </c>
      <c r="H1971" s="6">
        <v>91934</v>
      </c>
      <c r="I1971" t="s">
        <v>11204</v>
      </c>
      <c r="J1971" t="s">
        <v>11205</v>
      </c>
      <c r="K1971" s="1">
        <v>44005</v>
      </c>
    </row>
    <row r="1972" spans="1:11">
      <c r="A1972">
        <v>1971</v>
      </c>
      <c r="B1972" t="s">
        <v>11206</v>
      </c>
      <c r="C1972" t="s">
        <v>2301</v>
      </c>
      <c r="D1972" t="s">
        <v>7437</v>
      </c>
      <c r="E1972" t="s">
        <v>11207</v>
      </c>
      <c r="F1972" t="s">
        <v>11208</v>
      </c>
      <c r="G1972" t="s">
        <v>770</v>
      </c>
      <c r="H1972" s="6">
        <v>91132</v>
      </c>
      <c r="I1972" t="s">
        <v>11209</v>
      </c>
      <c r="J1972" t="s">
        <v>11210</v>
      </c>
      <c r="K1972" s="1">
        <v>44050</v>
      </c>
    </row>
    <row r="1973" spans="1:11">
      <c r="A1973">
        <v>1972</v>
      </c>
      <c r="B1973" t="s">
        <v>11211</v>
      </c>
      <c r="C1973" t="s">
        <v>9095</v>
      </c>
      <c r="D1973" t="s">
        <v>11156</v>
      </c>
      <c r="E1973" t="s">
        <v>11212</v>
      </c>
      <c r="F1973" t="s">
        <v>11213</v>
      </c>
      <c r="G1973" t="s">
        <v>2419</v>
      </c>
      <c r="H1973" s="6">
        <v>242180</v>
      </c>
      <c r="I1973" t="s">
        <v>11214</v>
      </c>
      <c r="J1973" t="s">
        <v>11215</v>
      </c>
      <c r="K1973" s="1">
        <v>44549</v>
      </c>
    </row>
    <row r="1974" spans="1:11">
      <c r="A1974">
        <v>1973</v>
      </c>
      <c r="B1974" t="s">
        <v>11216</v>
      </c>
      <c r="C1974" t="s">
        <v>278</v>
      </c>
      <c r="D1974" t="s">
        <v>2020</v>
      </c>
      <c r="E1974" t="s">
        <v>11217</v>
      </c>
      <c r="F1974" t="s">
        <v>11218</v>
      </c>
      <c r="G1974" t="s">
        <v>1674</v>
      </c>
      <c r="H1974" s="6">
        <v>113155</v>
      </c>
      <c r="I1974" t="s">
        <v>11219</v>
      </c>
      <c r="J1974" t="s">
        <v>11220</v>
      </c>
      <c r="K1974" s="1">
        <v>44046</v>
      </c>
    </row>
    <row r="1975" spans="1:11">
      <c r="A1975">
        <v>1974</v>
      </c>
      <c r="B1975" t="s">
        <v>11221</v>
      </c>
      <c r="C1975" t="s">
        <v>2059</v>
      </c>
      <c r="D1975" t="s">
        <v>1123</v>
      </c>
      <c r="E1975" t="s">
        <v>11222</v>
      </c>
      <c r="F1975" t="s">
        <v>11223</v>
      </c>
      <c r="G1975" t="s">
        <v>604</v>
      </c>
      <c r="H1975" s="6">
        <v>249492</v>
      </c>
      <c r="I1975" t="s">
        <v>11224</v>
      </c>
      <c r="J1975" t="s">
        <v>11225</v>
      </c>
      <c r="K1975" s="1">
        <v>44288</v>
      </c>
    </row>
    <row r="1976" spans="1:11">
      <c r="A1976">
        <v>1975</v>
      </c>
      <c r="B1976" t="s">
        <v>11226</v>
      </c>
      <c r="C1976" t="s">
        <v>9721</v>
      </c>
      <c r="D1976" t="s">
        <v>10178</v>
      </c>
      <c r="E1976" t="s">
        <v>11227</v>
      </c>
      <c r="F1976" t="s">
        <v>11228</v>
      </c>
      <c r="G1976" t="s">
        <v>2898</v>
      </c>
      <c r="H1976" s="6">
        <v>150048</v>
      </c>
      <c r="I1976" t="s">
        <v>11229</v>
      </c>
      <c r="J1976" t="s">
        <v>11230</v>
      </c>
      <c r="K1976" s="1">
        <v>44279</v>
      </c>
    </row>
    <row r="1977" spans="1:11">
      <c r="A1977">
        <v>1976</v>
      </c>
      <c r="B1977" t="s">
        <v>11231</v>
      </c>
      <c r="C1977" t="s">
        <v>7744</v>
      </c>
      <c r="D1977" t="s">
        <v>7625</v>
      </c>
      <c r="E1977" t="s">
        <v>11232</v>
      </c>
      <c r="F1977" t="s">
        <v>11233</v>
      </c>
      <c r="G1977" t="s">
        <v>4632</v>
      </c>
      <c r="H1977" s="6">
        <v>254109</v>
      </c>
      <c r="I1977" t="s">
        <v>11234</v>
      </c>
      <c r="J1977" t="s">
        <v>11235</v>
      </c>
      <c r="K1977" s="1">
        <v>44168</v>
      </c>
    </row>
    <row r="1978" spans="1:11">
      <c r="A1978">
        <v>1977</v>
      </c>
      <c r="B1978" t="s">
        <v>11236</v>
      </c>
      <c r="C1978" t="s">
        <v>3506</v>
      </c>
      <c r="D1978" t="s">
        <v>7693</v>
      </c>
      <c r="E1978" t="s">
        <v>11237</v>
      </c>
      <c r="F1978" t="s">
        <v>11238</v>
      </c>
      <c r="G1978" t="s">
        <v>1020</v>
      </c>
      <c r="H1978" s="6">
        <v>100044</v>
      </c>
      <c r="I1978" t="s">
        <v>11239</v>
      </c>
      <c r="J1978" t="s">
        <v>11240</v>
      </c>
      <c r="K1978" s="1">
        <v>44615</v>
      </c>
    </row>
    <row r="1979" spans="1:11">
      <c r="A1979">
        <v>1978</v>
      </c>
      <c r="B1979" t="s">
        <v>11241</v>
      </c>
      <c r="C1979" t="s">
        <v>5686</v>
      </c>
      <c r="D1979" t="s">
        <v>7693</v>
      </c>
      <c r="E1979" t="s">
        <v>11242</v>
      </c>
      <c r="F1979" t="s">
        <v>11243</v>
      </c>
      <c r="G1979" t="s">
        <v>462</v>
      </c>
      <c r="H1979" s="6">
        <v>42153</v>
      </c>
      <c r="I1979" t="s">
        <v>11244</v>
      </c>
      <c r="J1979" t="s">
        <v>11245</v>
      </c>
      <c r="K1979" s="1">
        <v>44106</v>
      </c>
    </row>
    <row r="1980" spans="1:11">
      <c r="A1980">
        <v>1979</v>
      </c>
      <c r="B1980" t="s">
        <v>11246</v>
      </c>
      <c r="C1980" t="s">
        <v>2649</v>
      </c>
      <c r="D1980" t="s">
        <v>2423</v>
      </c>
      <c r="E1980" t="s">
        <v>11247</v>
      </c>
      <c r="F1980" t="s">
        <v>11248</v>
      </c>
      <c r="G1980" t="s">
        <v>1473</v>
      </c>
      <c r="H1980" s="6">
        <v>62852</v>
      </c>
      <c r="I1980" t="s">
        <v>11249</v>
      </c>
      <c r="J1980" t="s">
        <v>11250</v>
      </c>
      <c r="K1980" s="1">
        <v>44062</v>
      </c>
    </row>
    <row r="1981" spans="1:11">
      <c r="A1981">
        <v>1980</v>
      </c>
      <c r="B1981" t="s">
        <v>11251</v>
      </c>
      <c r="C1981" t="s">
        <v>29</v>
      </c>
      <c r="D1981" t="s">
        <v>7432</v>
      </c>
      <c r="E1981" t="s">
        <v>11252</v>
      </c>
      <c r="F1981" t="s">
        <v>11253</v>
      </c>
      <c r="G1981" t="s">
        <v>68</v>
      </c>
      <c r="H1981" s="6">
        <v>166472</v>
      </c>
      <c r="I1981" t="s">
        <v>11254</v>
      </c>
      <c r="J1981" t="s">
        <v>11255</v>
      </c>
      <c r="K1981" s="1">
        <v>43933</v>
      </c>
    </row>
    <row r="1982" spans="1:11">
      <c r="A1982">
        <v>1981</v>
      </c>
      <c r="B1982" t="s">
        <v>11256</v>
      </c>
      <c r="C1982" t="s">
        <v>318</v>
      </c>
      <c r="D1982" t="s">
        <v>4815</v>
      </c>
      <c r="E1982" t="s">
        <v>11257</v>
      </c>
      <c r="F1982" t="s">
        <v>11258</v>
      </c>
      <c r="G1982" t="s">
        <v>3443</v>
      </c>
      <c r="H1982" s="6">
        <v>43618</v>
      </c>
      <c r="I1982" t="s">
        <v>11259</v>
      </c>
      <c r="J1982" t="s">
        <v>11260</v>
      </c>
      <c r="K1982" s="1">
        <v>43905</v>
      </c>
    </row>
    <row r="1983" spans="1:11">
      <c r="A1983">
        <v>1982</v>
      </c>
      <c r="B1983" t="s">
        <v>11261</v>
      </c>
      <c r="C1983" t="s">
        <v>11262</v>
      </c>
      <c r="D1983" t="s">
        <v>3275</v>
      </c>
      <c r="E1983" t="s">
        <v>11263</v>
      </c>
      <c r="F1983" t="s">
        <v>11264</v>
      </c>
      <c r="G1983" t="s">
        <v>1824</v>
      </c>
      <c r="H1983" s="6">
        <v>44894</v>
      </c>
      <c r="I1983" t="s">
        <v>11265</v>
      </c>
      <c r="J1983" t="s">
        <v>11266</v>
      </c>
      <c r="K1983" s="1">
        <v>44047</v>
      </c>
    </row>
    <row r="1984" spans="1:11">
      <c r="A1984">
        <v>1983</v>
      </c>
      <c r="B1984" t="s">
        <v>11267</v>
      </c>
      <c r="C1984" t="s">
        <v>1940</v>
      </c>
      <c r="D1984" t="s">
        <v>1706</v>
      </c>
      <c r="E1984" t="s">
        <v>11268</v>
      </c>
      <c r="F1984" t="s">
        <v>11269</v>
      </c>
      <c r="G1984" t="s">
        <v>1501</v>
      </c>
      <c r="H1984" s="6">
        <v>217793</v>
      </c>
      <c r="I1984" t="s">
        <v>11270</v>
      </c>
      <c r="J1984" t="s">
        <v>11271</v>
      </c>
      <c r="K1984" s="1">
        <v>43883</v>
      </c>
    </row>
    <row r="1985" spans="1:11">
      <c r="A1985">
        <v>1984</v>
      </c>
      <c r="B1985" t="s">
        <v>11272</v>
      </c>
      <c r="C1985" t="s">
        <v>505</v>
      </c>
      <c r="D1985" t="s">
        <v>1173</v>
      </c>
      <c r="E1985" t="s">
        <v>11273</v>
      </c>
      <c r="F1985" t="s">
        <v>11274</v>
      </c>
      <c r="G1985" t="s">
        <v>868</v>
      </c>
      <c r="H1985" s="6">
        <v>64103</v>
      </c>
      <c r="I1985" t="s">
        <v>11275</v>
      </c>
      <c r="J1985" t="s">
        <v>11276</v>
      </c>
      <c r="K1985" s="1">
        <v>43945</v>
      </c>
    </row>
    <row r="1986" spans="1:11">
      <c r="A1986">
        <v>1985</v>
      </c>
      <c r="B1986" t="s">
        <v>11277</v>
      </c>
      <c r="C1986" t="s">
        <v>1648</v>
      </c>
      <c r="D1986" t="s">
        <v>7038</v>
      </c>
      <c r="E1986" t="s">
        <v>11278</v>
      </c>
      <c r="F1986" t="s">
        <v>11279</v>
      </c>
      <c r="G1986" t="s">
        <v>1569</v>
      </c>
      <c r="H1986" s="6">
        <v>64051</v>
      </c>
      <c r="I1986" t="s">
        <v>11280</v>
      </c>
      <c r="J1986" t="s">
        <v>11281</v>
      </c>
      <c r="K1986" s="1">
        <v>44670</v>
      </c>
    </row>
    <row r="1987" spans="1:11">
      <c r="A1987">
        <v>1986</v>
      </c>
      <c r="B1987" t="s">
        <v>11282</v>
      </c>
      <c r="C1987" t="s">
        <v>692</v>
      </c>
      <c r="D1987" t="s">
        <v>1816</v>
      </c>
      <c r="E1987" t="s">
        <v>11283</v>
      </c>
      <c r="F1987" t="s">
        <v>11284</v>
      </c>
      <c r="G1987" t="s">
        <v>839</v>
      </c>
      <c r="H1987" s="6">
        <v>56452</v>
      </c>
      <c r="I1987" t="s">
        <v>11285</v>
      </c>
      <c r="J1987" t="s">
        <v>11286</v>
      </c>
      <c r="K1987" s="1">
        <v>44065</v>
      </c>
    </row>
    <row r="1988" spans="1:11">
      <c r="A1988">
        <v>1987</v>
      </c>
      <c r="B1988" t="s">
        <v>11287</v>
      </c>
      <c r="C1988" t="s">
        <v>367</v>
      </c>
      <c r="D1988" t="s">
        <v>2277</v>
      </c>
      <c r="E1988" t="s">
        <v>11288</v>
      </c>
      <c r="F1988" t="s">
        <v>11289</v>
      </c>
      <c r="G1988" t="s">
        <v>1776</v>
      </c>
      <c r="H1988" s="6">
        <v>156029</v>
      </c>
      <c r="I1988" t="s">
        <v>11290</v>
      </c>
      <c r="J1988" t="s">
        <v>11291</v>
      </c>
      <c r="K1988" s="1">
        <v>44575</v>
      </c>
    </row>
    <row r="1989" spans="1:11">
      <c r="A1989">
        <v>1988</v>
      </c>
      <c r="B1989" t="s">
        <v>11292</v>
      </c>
      <c r="C1989" t="s">
        <v>572</v>
      </c>
      <c r="D1989" t="s">
        <v>1616</v>
      </c>
      <c r="E1989" t="s">
        <v>11293</v>
      </c>
      <c r="F1989" t="s">
        <v>11294</v>
      </c>
      <c r="G1989" t="s">
        <v>680</v>
      </c>
      <c r="H1989" s="6">
        <v>147423</v>
      </c>
      <c r="I1989">
        <f>1-687-922-6577</f>
        <v>-8185</v>
      </c>
      <c r="J1989" t="s">
        <v>11295</v>
      </c>
      <c r="K1989" s="1">
        <v>44241</v>
      </c>
    </row>
    <row r="1990" spans="1:11">
      <c r="A1990">
        <v>1989</v>
      </c>
      <c r="B1990" t="s">
        <v>11296</v>
      </c>
      <c r="C1990" t="s">
        <v>2962</v>
      </c>
      <c r="D1990" t="s">
        <v>8045</v>
      </c>
      <c r="E1990" t="s">
        <v>11297</v>
      </c>
      <c r="F1990" t="s">
        <v>11298</v>
      </c>
      <c r="G1990" t="s">
        <v>2885</v>
      </c>
      <c r="H1990" s="6">
        <v>61987</v>
      </c>
      <c r="I1990" t="s">
        <v>11299</v>
      </c>
      <c r="J1990" t="s">
        <v>11300</v>
      </c>
      <c r="K1990" s="1">
        <v>44478</v>
      </c>
    </row>
    <row r="1991" spans="1:11">
      <c r="A1991">
        <v>1990</v>
      </c>
      <c r="B1991" t="s">
        <v>11301</v>
      </c>
      <c r="C1991" t="s">
        <v>466</v>
      </c>
      <c r="D1991" t="s">
        <v>2882</v>
      </c>
      <c r="E1991" t="s">
        <v>11302</v>
      </c>
      <c r="F1991" t="s">
        <v>11303</v>
      </c>
      <c r="G1991" t="s">
        <v>3394</v>
      </c>
      <c r="H1991" s="6">
        <v>70202</v>
      </c>
      <c r="I1991" t="s">
        <v>11304</v>
      </c>
      <c r="J1991" t="s">
        <v>11305</v>
      </c>
      <c r="K1991" s="1">
        <v>44513</v>
      </c>
    </row>
    <row r="1992" spans="1:11">
      <c r="A1992">
        <v>1991</v>
      </c>
      <c r="B1992" t="s">
        <v>11306</v>
      </c>
      <c r="C1992" t="s">
        <v>3526</v>
      </c>
      <c r="D1992" t="s">
        <v>116</v>
      </c>
      <c r="E1992" t="s">
        <v>11307</v>
      </c>
      <c r="F1992" t="s">
        <v>11308</v>
      </c>
      <c r="G1992" t="s">
        <v>150</v>
      </c>
      <c r="H1992" s="6">
        <v>54016</v>
      </c>
      <c r="I1992" t="s">
        <v>11309</v>
      </c>
      <c r="J1992" t="s">
        <v>11310</v>
      </c>
      <c r="K1992" s="1">
        <v>44605</v>
      </c>
    </row>
    <row r="1993" spans="1:11">
      <c r="A1993">
        <v>1992</v>
      </c>
      <c r="B1993" t="s">
        <v>11311</v>
      </c>
      <c r="C1993" t="s">
        <v>8663</v>
      </c>
      <c r="D1993" t="s">
        <v>10153</v>
      </c>
      <c r="E1993" t="s">
        <v>11312</v>
      </c>
      <c r="F1993" t="s">
        <v>11313</v>
      </c>
      <c r="G1993" t="s">
        <v>1536</v>
      </c>
      <c r="H1993" s="6">
        <v>41813</v>
      </c>
      <c r="I1993" t="s">
        <v>11314</v>
      </c>
      <c r="J1993" t="s">
        <v>11315</v>
      </c>
      <c r="K1993" s="1">
        <v>43836</v>
      </c>
    </row>
    <row r="1994" spans="1:11">
      <c r="A1994">
        <v>1993</v>
      </c>
      <c r="B1994" t="s">
        <v>11316</v>
      </c>
      <c r="C1994" t="s">
        <v>11317</v>
      </c>
      <c r="D1994" t="s">
        <v>593</v>
      </c>
      <c r="E1994" t="s">
        <v>11318</v>
      </c>
      <c r="F1994" t="s">
        <v>11319</v>
      </c>
      <c r="G1994" t="s">
        <v>1795</v>
      </c>
      <c r="H1994" s="6">
        <v>118144</v>
      </c>
      <c r="I1994" t="s">
        <v>11320</v>
      </c>
      <c r="J1994" t="s">
        <v>11321</v>
      </c>
      <c r="K1994" s="1">
        <v>44696</v>
      </c>
    </row>
    <row r="1995" spans="1:11">
      <c r="A1995">
        <v>1994</v>
      </c>
      <c r="B1995" t="s">
        <v>11322</v>
      </c>
      <c r="C1995" t="s">
        <v>9832</v>
      </c>
      <c r="D1995" t="s">
        <v>3778</v>
      </c>
      <c r="E1995" t="s">
        <v>11323</v>
      </c>
      <c r="F1995" t="s">
        <v>6629</v>
      </c>
      <c r="G1995" t="s">
        <v>612</v>
      </c>
      <c r="H1995" s="6">
        <v>161106</v>
      </c>
      <c r="I1995" t="s">
        <v>11324</v>
      </c>
      <c r="J1995" t="s">
        <v>11325</v>
      </c>
      <c r="K1995" s="1">
        <v>44506</v>
      </c>
    </row>
    <row r="1996" spans="1:11">
      <c r="A1996">
        <v>1995</v>
      </c>
      <c r="B1996" t="s">
        <v>11326</v>
      </c>
      <c r="C1996" t="s">
        <v>4104</v>
      </c>
      <c r="D1996" t="s">
        <v>1320</v>
      </c>
      <c r="E1996" t="s">
        <v>11327</v>
      </c>
      <c r="F1996" t="s">
        <v>11328</v>
      </c>
      <c r="G1996" t="s">
        <v>329</v>
      </c>
      <c r="H1996" s="6">
        <v>264950</v>
      </c>
      <c r="I1996" t="s">
        <v>11329</v>
      </c>
      <c r="J1996" t="s">
        <v>11330</v>
      </c>
      <c r="K1996" s="1">
        <v>43896</v>
      </c>
    </row>
    <row r="1997" spans="1:11">
      <c r="A1997">
        <v>1996</v>
      </c>
      <c r="B1997" t="s">
        <v>11331</v>
      </c>
      <c r="C1997" t="s">
        <v>731</v>
      </c>
      <c r="D1997" t="s">
        <v>3949</v>
      </c>
      <c r="E1997" t="s">
        <v>11332</v>
      </c>
      <c r="F1997" t="s">
        <v>1805</v>
      </c>
      <c r="G1997" t="s">
        <v>4188</v>
      </c>
      <c r="H1997" s="6">
        <v>241017</v>
      </c>
      <c r="I1997" t="s">
        <v>11333</v>
      </c>
      <c r="J1997" t="s">
        <v>11334</v>
      </c>
      <c r="K1997" s="1">
        <v>44393</v>
      </c>
    </row>
    <row r="1998" spans="1:11">
      <c r="A1998">
        <v>1997</v>
      </c>
      <c r="B1998" t="s">
        <v>11335</v>
      </c>
      <c r="C1998" t="s">
        <v>1505</v>
      </c>
      <c r="D1998" t="s">
        <v>9928</v>
      </c>
      <c r="E1998" t="s">
        <v>11336</v>
      </c>
      <c r="F1998" t="s">
        <v>11337</v>
      </c>
      <c r="G1998" t="s">
        <v>290</v>
      </c>
      <c r="H1998" s="6">
        <v>188318</v>
      </c>
      <c r="I1998" t="s">
        <v>11338</v>
      </c>
      <c r="J1998" t="s">
        <v>11339</v>
      </c>
      <c r="K1998" s="1">
        <v>44042</v>
      </c>
    </row>
    <row r="1999" spans="1:11">
      <c r="A1999">
        <v>1998</v>
      </c>
      <c r="B1999" t="s">
        <v>11340</v>
      </c>
      <c r="C1999" t="s">
        <v>7009</v>
      </c>
      <c r="D1999" t="s">
        <v>1799</v>
      </c>
      <c r="E1999" t="s">
        <v>11341</v>
      </c>
      <c r="F1999" t="s">
        <v>11342</v>
      </c>
      <c r="G1999" t="s">
        <v>274</v>
      </c>
      <c r="H1999" s="6">
        <v>144991</v>
      </c>
      <c r="I1999" t="s">
        <v>11343</v>
      </c>
      <c r="J1999" t="s">
        <v>11344</v>
      </c>
      <c r="K1999" s="1">
        <v>44709</v>
      </c>
    </row>
    <row r="2000" spans="1:11">
      <c r="A2000">
        <v>1999</v>
      </c>
      <c r="B2000" t="s">
        <v>11345</v>
      </c>
      <c r="C2000" t="s">
        <v>6606</v>
      </c>
      <c r="D2000" t="s">
        <v>624</v>
      </c>
      <c r="E2000" t="s">
        <v>11346</v>
      </c>
      <c r="F2000" t="s">
        <v>11347</v>
      </c>
      <c r="G2000" t="s">
        <v>2272</v>
      </c>
      <c r="H2000" s="6">
        <v>58314</v>
      </c>
      <c r="I2000" t="s">
        <v>11348</v>
      </c>
      <c r="J2000" t="s">
        <v>11349</v>
      </c>
      <c r="K2000" s="1">
        <v>44657</v>
      </c>
    </row>
    <row r="2001" spans="1:11">
      <c r="A2001">
        <v>2000</v>
      </c>
      <c r="B2001" t="s">
        <v>11350</v>
      </c>
      <c r="C2001" t="s">
        <v>6860</v>
      </c>
      <c r="D2001" t="s">
        <v>2707</v>
      </c>
      <c r="E2001" t="s">
        <v>11351</v>
      </c>
      <c r="F2001" t="s">
        <v>11352</v>
      </c>
      <c r="G2001" t="s">
        <v>329</v>
      </c>
      <c r="H2001" s="6">
        <v>55439</v>
      </c>
      <c r="I2001" t="s">
        <v>11353</v>
      </c>
      <c r="J2001" t="s">
        <v>11354</v>
      </c>
      <c r="K2001" s="1">
        <v>44586</v>
      </c>
    </row>
    <row r="2002" spans="1:11">
      <c r="A2002">
        <v>2001</v>
      </c>
      <c r="B2002" t="s">
        <v>11355</v>
      </c>
      <c r="C2002" t="s">
        <v>965</v>
      </c>
      <c r="D2002" t="s">
        <v>3154</v>
      </c>
      <c r="E2002" t="s">
        <v>11356</v>
      </c>
      <c r="F2002" t="s">
        <v>11357</v>
      </c>
      <c r="G2002" t="s">
        <v>379</v>
      </c>
      <c r="H2002" s="6">
        <v>49668</v>
      </c>
      <c r="I2002" t="s">
        <v>11358</v>
      </c>
      <c r="J2002" t="s">
        <v>11359</v>
      </c>
      <c r="K2002" s="1">
        <v>44115</v>
      </c>
    </row>
    <row r="2003" spans="1:11">
      <c r="A2003">
        <v>2002</v>
      </c>
      <c r="B2003" t="s">
        <v>11360</v>
      </c>
      <c r="C2003" t="s">
        <v>3784</v>
      </c>
      <c r="D2003" t="s">
        <v>2226</v>
      </c>
      <c r="E2003" t="s">
        <v>11361</v>
      </c>
      <c r="F2003" t="s">
        <v>11362</v>
      </c>
      <c r="G2003" t="s">
        <v>823</v>
      </c>
      <c r="H2003" s="6">
        <v>225498</v>
      </c>
      <c r="I2003" t="s">
        <v>11363</v>
      </c>
      <c r="J2003" t="s">
        <v>11364</v>
      </c>
      <c r="K2003" s="1">
        <v>44127</v>
      </c>
    </row>
    <row r="2004" spans="1:11">
      <c r="A2004">
        <v>2003</v>
      </c>
      <c r="B2004" t="s">
        <v>11365</v>
      </c>
      <c r="C2004" t="s">
        <v>1378</v>
      </c>
      <c r="D2004" t="s">
        <v>8948</v>
      </c>
      <c r="E2004" t="s">
        <v>11366</v>
      </c>
      <c r="F2004" t="s">
        <v>11367</v>
      </c>
      <c r="G2004" t="s">
        <v>875</v>
      </c>
      <c r="H2004" s="6">
        <v>287934</v>
      </c>
      <c r="I2004" t="s">
        <v>11368</v>
      </c>
      <c r="J2004" t="s">
        <v>11369</v>
      </c>
      <c r="K2004" s="1">
        <v>44013</v>
      </c>
    </row>
    <row r="2005" spans="1:11">
      <c r="A2005">
        <v>2004</v>
      </c>
      <c r="B2005" t="s">
        <v>11370</v>
      </c>
      <c r="C2005" t="s">
        <v>2446</v>
      </c>
      <c r="D2005" t="s">
        <v>1045</v>
      </c>
      <c r="E2005" t="s">
        <v>11371</v>
      </c>
      <c r="F2005" t="s">
        <v>11372</v>
      </c>
      <c r="G2005" t="s">
        <v>1924</v>
      </c>
      <c r="H2005" s="6">
        <v>119554</v>
      </c>
      <c r="I2005" t="s">
        <v>11373</v>
      </c>
      <c r="J2005" t="s">
        <v>11374</v>
      </c>
      <c r="K2005" s="1">
        <v>44554</v>
      </c>
    </row>
    <row r="2006" spans="1:11">
      <c r="A2006">
        <v>2005</v>
      </c>
      <c r="B2006" t="s">
        <v>11375</v>
      </c>
      <c r="C2006" t="s">
        <v>670</v>
      </c>
      <c r="D2006" t="s">
        <v>2931</v>
      </c>
      <c r="E2006" t="s">
        <v>11376</v>
      </c>
      <c r="F2006" t="s">
        <v>11377</v>
      </c>
      <c r="G2006" t="s">
        <v>509</v>
      </c>
      <c r="H2006" s="6">
        <v>103949</v>
      </c>
      <c r="I2006" t="s">
        <v>11378</v>
      </c>
      <c r="J2006" t="s">
        <v>11379</v>
      </c>
      <c r="K2006" s="1">
        <v>44063</v>
      </c>
    </row>
    <row r="2007" spans="1:11">
      <c r="A2007">
        <v>2006</v>
      </c>
      <c r="B2007" t="s">
        <v>11380</v>
      </c>
      <c r="C2007" t="s">
        <v>2074</v>
      </c>
      <c r="D2007" t="s">
        <v>3006</v>
      </c>
      <c r="E2007" t="s">
        <v>11381</v>
      </c>
      <c r="F2007" t="s">
        <v>11382</v>
      </c>
      <c r="G2007" t="s">
        <v>1182</v>
      </c>
      <c r="H2007" s="6">
        <v>134419</v>
      </c>
      <c r="I2007" t="s">
        <v>11383</v>
      </c>
      <c r="J2007" t="s">
        <v>11384</v>
      </c>
      <c r="K2007" s="1">
        <v>44291</v>
      </c>
    </row>
    <row r="2008" spans="1:11">
      <c r="A2008">
        <v>2007</v>
      </c>
      <c r="B2008" t="s">
        <v>11385</v>
      </c>
      <c r="C2008" t="s">
        <v>1477</v>
      </c>
      <c r="D2008" t="s">
        <v>11386</v>
      </c>
      <c r="E2008" t="s">
        <v>9339</v>
      </c>
      <c r="F2008" t="s">
        <v>11387</v>
      </c>
      <c r="G2008" t="s">
        <v>634</v>
      </c>
      <c r="H2008" s="6">
        <v>153443</v>
      </c>
      <c r="I2008" t="s">
        <v>11388</v>
      </c>
      <c r="J2008" t="s">
        <v>11389</v>
      </c>
      <c r="K2008" s="1">
        <v>43975</v>
      </c>
    </row>
    <row r="2009" spans="1:11">
      <c r="A2009">
        <v>2008</v>
      </c>
      <c r="B2009" t="s">
        <v>11390</v>
      </c>
      <c r="C2009" t="s">
        <v>1979</v>
      </c>
      <c r="D2009" t="s">
        <v>7884</v>
      </c>
      <c r="E2009" t="s">
        <v>11391</v>
      </c>
      <c r="F2009" t="s">
        <v>11392</v>
      </c>
      <c r="G2009" t="s">
        <v>5475</v>
      </c>
      <c r="H2009" s="6">
        <v>112034</v>
      </c>
      <c r="I2009" t="s">
        <v>11393</v>
      </c>
      <c r="J2009" t="s">
        <v>11394</v>
      </c>
      <c r="K2009" s="1">
        <v>44112</v>
      </c>
    </row>
    <row r="2010" spans="1:11">
      <c r="A2010">
        <v>2009</v>
      </c>
      <c r="B2010" t="s">
        <v>11395</v>
      </c>
      <c r="C2010" t="s">
        <v>2612</v>
      </c>
      <c r="D2010" t="s">
        <v>1155</v>
      </c>
      <c r="E2010" t="s">
        <v>11396</v>
      </c>
      <c r="F2010" t="s">
        <v>11397</v>
      </c>
      <c r="G2010" t="s">
        <v>1020</v>
      </c>
      <c r="H2010" s="6">
        <v>118699</v>
      </c>
      <c r="I2010" t="s">
        <v>11398</v>
      </c>
      <c r="J2010" t="s">
        <v>11399</v>
      </c>
      <c r="K2010" s="1">
        <v>44112</v>
      </c>
    </row>
    <row r="2011" spans="1:11">
      <c r="A2011">
        <v>2010</v>
      </c>
      <c r="B2011" t="s">
        <v>11400</v>
      </c>
      <c r="C2011" t="s">
        <v>2212</v>
      </c>
      <c r="D2011" t="s">
        <v>11060</v>
      </c>
      <c r="E2011" t="s">
        <v>11401</v>
      </c>
      <c r="F2011" t="s">
        <v>10170</v>
      </c>
      <c r="G2011" t="s">
        <v>51</v>
      </c>
      <c r="H2011" s="6">
        <v>228268</v>
      </c>
      <c r="I2011" t="s">
        <v>11402</v>
      </c>
      <c r="J2011" t="s">
        <v>11403</v>
      </c>
      <c r="K2011" s="1">
        <v>44139</v>
      </c>
    </row>
    <row r="2012" spans="1:11">
      <c r="A2012">
        <v>2011</v>
      </c>
      <c r="B2012" s="2" t="s">
        <v>11404</v>
      </c>
      <c r="C2012" t="s">
        <v>29</v>
      </c>
      <c r="D2012" t="s">
        <v>522</v>
      </c>
      <c r="E2012" t="s">
        <v>11405</v>
      </c>
      <c r="F2012" t="s">
        <v>11406</v>
      </c>
      <c r="G2012" t="s">
        <v>402</v>
      </c>
      <c r="H2012" s="6">
        <v>278480</v>
      </c>
      <c r="I2012" t="s">
        <v>11407</v>
      </c>
      <c r="J2012" t="s">
        <v>11408</v>
      </c>
      <c r="K2012" s="1">
        <v>44397</v>
      </c>
    </row>
    <row r="2013" spans="1:11">
      <c r="A2013">
        <v>2012</v>
      </c>
      <c r="B2013" t="s">
        <v>11409</v>
      </c>
      <c r="C2013" t="s">
        <v>572</v>
      </c>
      <c r="D2013" t="s">
        <v>1584</v>
      </c>
      <c r="E2013" t="s">
        <v>11410</v>
      </c>
      <c r="F2013" t="s">
        <v>11411</v>
      </c>
      <c r="G2013" t="s">
        <v>2158</v>
      </c>
      <c r="H2013" s="6">
        <v>65142</v>
      </c>
      <c r="I2013" t="s">
        <v>11412</v>
      </c>
      <c r="J2013" t="s">
        <v>11413</v>
      </c>
      <c r="K2013" s="1">
        <v>44455</v>
      </c>
    </row>
    <row r="2014" spans="1:11">
      <c r="A2014">
        <v>2013</v>
      </c>
      <c r="B2014" t="s">
        <v>11414</v>
      </c>
      <c r="C2014" t="s">
        <v>2019</v>
      </c>
      <c r="D2014" t="s">
        <v>11415</v>
      </c>
      <c r="E2014" t="s">
        <v>11416</v>
      </c>
      <c r="F2014" t="s">
        <v>11417</v>
      </c>
      <c r="G2014" t="s">
        <v>3594</v>
      </c>
      <c r="H2014" s="6">
        <v>100398</v>
      </c>
      <c r="I2014" t="s">
        <v>11418</v>
      </c>
      <c r="J2014" t="s">
        <v>11419</v>
      </c>
      <c r="K2014" s="1">
        <v>44048</v>
      </c>
    </row>
    <row r="2015" spans="1:11">
      <c r="A2015">
        <v>2014</v>
      </c>
      <c r="B2015" t="s">
        <v>11420</v>
      </c>
      <c r="C2015" t="s">
        <v>217</v>
      </c>
      <c r="D2015" t="s">
        <v>1842</v>
      </c>
      <c r="E2015" t="s">
        <v>11421</v>
      </c>
      <c r="F2015" t="s">
        <v>11422</v>
      </c>
      <c r="G2015" t="s">
        <v>402</v>
      </c>
      <c r="H2015" s="6">
        <v>136010</v>
      </c>
      <c r="I2015" t="s">
        <v>11423</v>
      </c>
      <c r="J2015" t="s">
        <v>11424</v>
      </c>
      <c r="K2015" s="1">
        <v>44565</v>
      </c>
    </row>
    <row r="2016" spans="1:11">
      <c r="A2016">
        <v>2015</v>
      </c>
      <c r="B2016" t="s">
        <v>11425</v>
      </c>
      <c r="C2016" t="s">
        <v>2005</v>
      </c>
      <c r="D2016" t="s">
        <v>8790</v>
      </c>
      <c r="E2016" t="s">
        <v>11426</v>
      </c>
      <c r="F2016" t="s">
        <v>11427</v>
      </c>
      <c r="G2016" t="s">
        <v>1522</v>
      </c>
      <c r="H2016" s="6">
        <v>187069</v>
      </c>
      <c r="I2016" t="s">
        <v>11428</v>
      </c>
      <c r="J2016" t="s">
        <v>11429</v>
      </c>
      <c r="K2016" s="1">
        <v>44699</v>
      </c>
    </row>
    <row r="2017" spans="1:11">
      <c r="A2017">
        <v>2016</v>
      </c>
      <c r="B2017" t="s">
        <v>11430</v>
      </c>
      <c r="C2017" t="s">
        <v>6695</v>
      </c>
      <c r="D2017" t="s">
        <v>8814</v>
      </c>
      <c r="E2017" t="s">
        <v>11431</v>
      </c>
      <c r="F2017" t="s">
        <v>11432</v>
      </c>
      <c r="G2017" t="s">
        <v>1536</v>
      </c>
      <c r="H2017" s="6">
        <v>91252</v>
      </c>
      <c r="I2017" t="s">
        <v>11433</v>
      </c>
      <c r="J2017" t="s">
        <v>11434</v>
      </c>
      <c r="K2017" s="1">
        <v>44007</v>
      </c>
    </row>
    <row r="2018" spans="1:11">
      <c r="A2018">
        <v>2017</v>
      </c>
      <c r="B2018" t="s">
        <v>11435</v>
      </c>
      <c r="C2018" t="s">
        <v>115</v>
      </c>
      <c r="D2018" t="s">
        <v>7494</v>
      </c>
      <c r="E2018" t="s">
        <v>11436</v>
      </c>
      <c r="F2018" t="s">
        <v>11437</v>
      </c>
      <c r="G2018" t="s">
        <v>1182</v>
      </c>
      <c r="H2018" s="6">
        <v>131201</v>
      </c>
      <c r="I2018" t="s">
        <v>11438</v>
      </c>
      <c r="J2018" t="s">
        <v>11439</v>
      </c>
      <c r="K2018" s="1">
        <v>44095</v>
      </c>
    </row>
    <row r="2019" spans="1:11">
      <c r="A2019">
        <v>2018</v>
      </c>
      <c r="B2019" t="s">
        <v>11440</v>
      </c>
      <c r="C2019" t="s">
        <v>2225</v>
      </c>
      <c r="D2019" t="s">
        <v>5121</v>
      </c>
      <c r="E2019" t="s">
        <v>11441</v>
      </c>
      <c r="F2019" t="s">
        <v>11442</v>
      </c>
      <c r="G2019" t="s">
        <v>103</v>
      </c>
      <c r="H2019" s="6">
        <v>66342</v>
      </c>
      <c r="I2019" t="s">
        <v>11443</v>
      </c>
      <c r="J2019" t="s">
        <v>11444</v>
      </c>
      <c r="K2019" s="1">
        <v>44097</v>
      </c>
    </row>
    <row r="2020" spans="1:11">
      <c r="A2020">
        <v>2019</v>
      </c>
      <c r="B2020" t="s">
        <v>11445</v>
      </c>
      <c r="C2020" t="s">
        <v>835</v>
      </c>
      <c r="D2020" t="s">
        <v>7745</v>
      </c>
      <c r="E2020" t="s">
        <v>11446</v>
      </c>
      <c r="F2020" t="s">
        <v>11447</v>
      </c>
      <c r="G2020" t="s">
        <v>2966</v>
      </c>
      <c r="H2020" s="6">
        <v>160845</v>
      </c>
      <c r="I2020" t="s">
        <v>11448</v>
      </c>
      <c r="J2020" t="s">
        <v>11449</v>
      </c>
      <c r="K2020" s="1">
        <v>43941</v>
      </c>
    </row>
    <row r="2021" spans="1:11">
      <c r="A2021">
        <v>2020</v>
      </c>
      <c r="B2021" t="s">
        <v>11450</v>
      </c>
      <c r="C2021" t="s">
        <v>225</v>
      </c>
      <c r="D2021" t="s">
        <v>2155</v>
      </c>
      <c r="E2021" t="s">
        <v>11451</v>
      </c>
      <c r="F2021" t="s">
        <v>11452</v>
      </c>
      <c r="G2021" t="s">
        <v>1652</v>
      </c>
      <c r="H2021" s="6">
        <v>161836</v>
      </c>
      <c r="I2021" t="s">
        <v>11453</v>
      </c>
      <c r="J2021" t="s">
        <v>11454</v>
      </c>
      <c r="K2021" s="1">
        <v>44452</v>
      </c>
    </row>
    <row r="2022" spans="1:11">
      <c r="A2022">
        <v>2021</v>
      </c>
      <c r="B2022" t="s">
        <v>11455</v>
      </c>
      <c r="C2022" t="s">
        <v>8819</v>
      </c>
      <c r="D2022" t="s">
        <v>2814</v>
      </c>
      <c r="E2022" t="s">
        <v>11456</v>
      </c>
      <c r="F2022" t="s">
        <v>11457</v>
      </c>
      <c r="G2022" t="s">
        <v>1857</v>
      </c>
      <c r="H2022" s="6">
        <v>269146</v>
      </c>
      <c r="I2022" t="s">
        <v>11458</v>
      </c>
      <c r="J2022" t="s">
        <v>11459</v>
      </c>
      <c r="K2022" s="1">
        <v>44195</v>
      </c>
    </row>
    <row r="2023" spans="1:11">
      <c r="A2023">
        <v>2022</v>
      </c>
      <c r="B2023" t="s">
        <v>11460</v>
      </c>
      <c r="C2023" t="s">
        <v>2983</v>
      </c>
      <c r="D2023" t="s">
        <v>11461</v>
      </c>
      <c r="E2023" t="s">
        <v>11462</v>
      </c>
      <c r="F2023" t="s">
        <v>11463</v>
      </c>
      <c r="G2023" t="s">
        <v>3594</v>
      </c>
      <c r="H2023" s="6">
        <v>146269</v>
      </c>
      <c r="I2023" t="s">
        <v>11464</v>
      </c>
      <c r="J2023" t="s">
        <v>11465</v>
      </c>
      <c r="K2023" s="1">
        <v>44693</v>
      </c>
    </row>
    <row r="2024" spans="1:11">
      <c r="A2024">
        <v>2023</v>
      </c>
      <c r="B2024" t="s">
        <v>11466</v>
      </c>
      <c r="C2024" t="s">
        <v>2126</v>
      </c>
      <c r="D2024" t="s">
        <v>5755</v>
      </c>
      <c r="E2024" t="s">
        <v>11467</v>
      </c>
      <c r="F2024" t="s">
        <v>11468</v>
      </c>
      <c r="G2024" t="s">
        <v>1637</v>
      </c>
      <c r="H2024" s="6">
        <v>284226</v>
      </c>
      <c r="I2024" t="s">
        <v>11469</v>
      </c>
      <c r="J2024" t="s">
        <v>11470</v>
      </c>
      <c r="K2024" s="1">
        <v>43837</v>
      </c>
    </row>
    <row r="2025" spans="1:11">
      <c r="A2025">
        <v>2024</v>
      </c>
      <c r="B2025" t="s">
        <v>11471</v>
      </c>
      <c r="C2025" t="s">
        <v>82</v>
      </c>
      <c r="D2025" t="s">
        <v>5782</v>
      </c>
      <c r="E2025" t="s">
        <v>11472</v>
      </c>
      <c r="F2025" t="s">
        <v>11473</v>
      </c>
      <c r="G2025" t="s">
        <v>68</v>
      </c>
      <c r="H2025" s="6">
        <v>58630</v>
      </c>
      <c r="I2025" t="s">
        <v>11474</v>
      </c>
      <c r="J2025" t="s">
        <v>11475</v>
      </c>
      <c r="K2025" s="1">
        <v>44321</v>
      </c>
    </row>
    <row r="2026" spans="1:11">
      <c r="A2026">
        <v>2025</v>
      </c>
      <c r="B2026" t="s">
        <v>11476</v>
      </c>
      <c r="C2026" t="s">
        <v>2794</v>
      </c>
      <c r="D2026" t="s">
        <v>4418</v>
      </c>
      <c r="E2026" t="s">
        <v>11477</v>
      </c>
      <c r="F2026" t="s">
        <v>11478</v>
      </c>
      <c r="G2026" t="s">
        <v>314</v>
      </c>
      <c r="H2026" s="6">
        <v>239687</v>
      </c>
      <c r="I2026" t="s">
        <v>11479</v>
      </c>
      <c r="J2026" t="s">
        <v>11480</v>
      </c>
      <c r="K2026" s="1">
        <v>44393</v>
      </c>
    </row>
    <row r="2027" spans="1:11">
      <c r="A2027">
        <v>2026</v>
      </c>
      <c r="B2027" t="s">
        <v>11481</v>
      </c>
      <c r="C2027" t="s">
        <v>1589</v>
      </c>
      <c r="D2027" t="s">
        <v>467</v>
      </c>
      <c r="E2027" t="s">
        <v>11482</v>
      </c>
      <c r="F2027" t="s">
        <v>11483</v>
      </c>
      <c r="G2027" t="s">
        <v>3435</v>
      </c>
      <c r="H2027" s="6">
        <v>232452</v>
      </c>
      <c r="I2027" t="s">
        <v>11484</v>
      </c>
      <c r="J2027" t="s">
        <v>11485</v>
      </c>
      <c r="K2027" s="1">
        <v>44672</v>
      </c>
    </row>
    <row r="2028" spans="1:11">
      <c r="A2028">
        <v>2027</v>
      </c>
      <c r="B2028" t="s">
        <v>11486</v>
      </c>
      <c r="C2028" t="s">
        <v>3839</v>
      </c>
      <c r="D2028" t="s">
        <v>1934</v>
      </c>
      <c r="E2028" t="s">
        <v>11487</v>
      </c>
      <c r="F2028" t="s">
        <v>11488</v>
      </c>
      <c r="G2028" t="s">
        <v>3554</v>
      </c>
      <c r="H2028" s="6">
        <v>191969</v>
      </c>
      <c r="I2028" t="s">
        <v>11489</v>
      </c>
      <c r="J2028" t="s">
        <v>11490</v>
      </c>
      <c r="K2028" s="1">
        <v>43856</v>
      </c>
    </row>
    <row r="2029" spans="1:11">
      <c r="A2029">
        <v>2028</v>
      </c>
      <c r="B2029" t="s">
        <v>11491</v>
      </c>
      <c r="C2029" t="s">
        <v>4714</v>
      </c>
      <c r="D2029" t="s">
        <v>2763</v>
      </c>
      <c r="E2029" t="s">
        <v>11492</v>
      </c>
      <c r="F2029" t="s">
        <v>11493</v>
      </c>
      <c r="G2029" t="s">
        <v>454</v>
      </c>
      <c r="H2029" s="6">
        <v>107305</v>
      </c>
      <c r="I2029" t="s">
        <v>11494</v>
      </c>
      <c r="J2029" t="s">
        <v>11495</v>
      </c>
      <c r="K2029" s="1">
        <v>44541</v>
      </c>
    </row>
    <row r="2030" spans="1:11">
      <c r="A2030">
        <v>2029</v>
      </c>
      <c r="B2030" t="s">
        <v>11496</v>
      </c>
      <c r="C2030" t="s">
        <v>3255</v>
      </c>
      <c r="D2030" t="s">
        <v>6950</v>
      </c>
      <c r="E2030" t="s">
        <v>11497</v>
      </c>
      <c r="F2030" t="s">
        <v>11498</v>
      </c>
      <c r="G2030" t="s">
        <v>1466</v>
      </c>
      <c r="H2030" s="6">
        <v>64627</v>
      </c>
      <c r="I2030">
        <v>8590442075</v>
      </c>
      <c r="J2030" t="s">
        <v>11499</v>
      </c>
      <c r="K2030" s="1">
        <v>44398</v>
      </c>
    </row>
    <row r="2031" spans="1:11">
      <c r="A2031">
        <v>2030</v>
      </c>
      <c r="B2031" t="s">
        <v>11500</v>
      </c>
      <c r="C2031" t="s">
        <v>7238</v>
      </c>
      <c r="D2031" t="s">
        <v>5609</v>
      </c>
      <c r="E2031" t="s">
        <v>11501</v>
      </c>
      <c r="F2031" t="s">
        <v>11502</v>
      </c>
      <c r="G2031" t="s">
        <v>1824</v>
      </c>
      <c r="H2031" s="6">
        <v>155915</v>
      </c>
      <c r="I2031" t="s">
        <v>11503</v>
      </c>
      <c r="J2031" t="s">
        <v>11504</v>
      </c>
      <c r="K2031" s="1">
        <v>43971</v>
      </c>
    </row>
    <row r="2032" spans="1:11">
      <c r="A2032">
        <v>2031</v>
      </c>
      <c r="B2032" t="s">
        <v>11505</v>
      </c>
      <c r="C2032" t="s">
        <v>6586</v>
      </c>
      <c r="D2032" t="s">
        <v>4637</v>
      </c>
      <c r="E2032" t="s">
        <v>11506</v>
      </c>
      <c r="F2032" t="s">
        <v>11507</v>
      </c>
      <c r="G2032" t="s">
        <v>1924</v>
      </c>
      <c r="H2032" s="6">
        <v>255187</v>
      </c>
      <c r="I2032" t="s">
        <v>11508</v>
      </c>
      <c r="J2032" t="s">
        <v>11509</v>
      </c>
      <c r="K2032" s="1">
        <v>43999</v>
      </c>
    </row>
    <row r="2033" spans="1:11">
      <c r="A2033">
        <v>2032</v>
      </c>
      <c r="B2033" t="s">
        <v>11510</v>
      </c>
      <c r="C2033" t="s">
        <v>5574</v>
      </c>
      <c r="D2033" t="s">
        <v>8056</v>
      </c>
      <c r="E2033" t="s">
        <v>11511</v>
      </c>
      <c r="F2033" t="s">
        <v>11512</v>
      </c>
      <c r="G2033" t="s">
        <v>1110</v>
      </c>
      <c r="H2033" s="6">
        <v>229191</v>
      </c>
      <c r="I2033" t="s">
        <v>11513</v>
      </c>
      <c r="J2033" t="s">
        <v>11514</v>
      </c>
      <c r="K2033" s="1">
        <v>44594</v>
      </c>
    </row>
    <row r="2034" spans="1:11">
      <c r="A2034">
        <v>2033</v>
      </c>
      <c r="B2034" t="s">
        <v>11515</v>
      </c>
      <c r="C2034" t="s">
        <v>701</v>
      </c>
      <c r="D2034" t="s">
        <v>10475</v>
      </c>
      <c r="E2034" t="s">
        <v>11516</v>
      </c>
      <c r="F2034" t="s">
        <v>11517</v>
      </c>
      <c r="G2034" t="s">
        <v>1013</v>
      </c>
      <c r="H2034" s="6">
        <v>187101</v>
      </c>
      <c r="I2034" t="s">
        <v>11518</v>
      </c>
      <c r="J2034" t="s">
        <v>11519</v>
      </c>
      <c r="K2034" s="1">
        <v>44488</v>
      </c>
    </row>
    <row r="2035" spans="1:11">
      <c r="A2035">
        <v>2034</v>
      </c>
      <c r="B2035" t="s">
        <v>11520</v>
      </c>
      <c r="C2035" t="s">
        <v>3920</v>
      </c>
      <c r="D2035" t="s">
        <v>1039</v>
      </c>
      <c r="E2035" t="s">
        <v>11521</v>
      </c>
      <c r="F2035" t="s">
        <v>11522</v>
      </c>
      <c r="G2035" t="s">
        <v>1280</v>
      </c>
      <c r="H2035" s="6">
        <v>250642</v>
      </c>
      <c r="I2035" t="s">
        <v>11523</v>
      </c>
      <c r="J2035" t="s">
        <v>11524</v>
      </c>
      <c r="K2035" s="1">
        <v>44536</v>
      </c>
    </row>
    <row r="2036" spans="1:11">
      <c r="A2036">
        <v>2035</v>
      </c>
      <c r="B2036" t="s">
        <v>11525</v>
      </c>
      <c r="C2036" t="s">
        <v>1392</v>
      </c>
      <c r="D2036" t="s">
        <v>974</v>
      </c>
      <c r="E2036" t="s">
        <v>11526</v>
      </c>
      <c r="F2036" t="s">
        <v>11527</v>
      </c>
      <c r="G2036" t="s">
        <v>274</v>
      </c>
      <c r="H2036" s="6">
        <v>125936</v>
      </c>
      <c r="I2036" t="s">
        <v>11528</v>
      </c>
      <c r="J2036" t="s">
        <v>11529</v>
      </c>
      <c r="K2036" s="1">
        <v>44263</v>
      </c>
    </row>
    <row r="2037" spans="1:11">
      <c r="A2037">
        <v>2036</v>
      </c>
      <c r="B2037" t="s">
        <v>11530</v>
      </c>
      <c r="C2037" t="s">
        <v>2865</v>
      </c>
      <c r="D2037" t="s">
        <v>65</v>
      </c>
      <c r="E2037" t="s">
        <v>11531</v>
      </c>
      <c r="F2037" t="s">
        <v>11532</v>
      </c>
      <c r="G2037" t="s">
        <v>4729</v>
      </c>
      <c r="H2037" s="6">
        <v>209514</v>
      </c>
      <c r="I2037" t="s">
        <v>11533</v>
      </c>
      <c r="J2037" t="s">
        <v>11534</v>
      </c>
      <c r="K2037" s="1">
        <v>43928</v>
      </c>
    </row>
    <row r="2038" spans="1:11">
      <c r="A2038">
        <v>2037</v>
      </c>
      <c r="B2038" t="s">
        <v>11535</v>
      </c>
      <c r="C2038" t="s">
        <v>8045</v>
      </c>
      <c r="D2038" t="s">
        <v>458</v>
      </c>
      <c r="E2038" t="s">
        <v>11536</v>
      </c>
      <c r="F2038" t="s">
        <v>11537</v>
      </c>
      <c r="G2038" t="s">
        <v>80</v>
      </c>
      <c r="H2038" s="6">
        <v>221346</v>
      </c>
      <c r="I2038" t="s">
        <v>11538</v>
      </c>
      <c r="J2038" t="s">
        <v>11539</v>
      </c>
      <c r="K2038" s="1">
        <v>44313</v>
      </c>
    </row>
    <row r="2039" spans="1:11">
      <c r="A2039">
        <v>2038</v>
      </c>
      <c r="B2039" t="s">
        <v>11540</v>
      </c>
      <c r="C2039" t="s">
        <v>286</v>
      </c>
      <c r="D2039" t="s">
        <v>11541</v>
      </c>
      <c r="E2039" t="s">
        <v>11542</v>
      </c>
      <c r="F2039" t="s">
        <v>11543</v>
      </c>
      <c r="G2039" t="s">
        <v>658</v>
      </c>
      <c r="H2039" s="6">
        <v>184711</v>
      </c>
      <c r="I2039" t="s">
        <v>11544</v>
      </c>
      <c r="J2039" t="s">
        <v>11545</v>
      </c>
      <c r="K2039" s="1">
        <v>43936</v>
      </c>
    </row>
    <row r="2040" spans="1:11">
      <c r="A2040">
        <v>2039</v>
      </c>
      <c r="B2040" t="s">
        <v>11546</v>
      </c>
      <c r="C2040" t="s">
        <v>6933</v>
      </c>
      <c r="D2040" t="s">
        <v>11547</v>
      </c>
      <c r="E2040" t="s">
        <v>11548</v>
      </c>
      <c r="F2040" t="s">
        <v>10200</v>
      </c>
      <c r="G2040" t="s">
        <v>252</v>
      </c>
      <c r="H2040" s="6">
        <v>288743</v>
      </c>
      <c r="I2040" t="s">
        <v>11549</v>
      </c>
      <c r="J2040" t="s">
        <v>11550</v>
      </c>
      <c r="K2040" s="1">
        <v>44521</v>
      </c>
    </row>
    <row r="2041" spans="1:11">
      <c r="A2041">
        <v>2040</v>
      </c>
      <c r="B2041" t="s">
        <v>11551</v>
      </c>
      <c r="C2041" t="s">
        <v>2409</v>
      </c>
      <c r="D2041" t="s">
        <v>8921</v>
      </c>
      <c r="E2041" t="s">
        <v>11552</v>
      </c>
      <c r="F2041" t="s">
        <v>11553</v>
      </c>
      <c r="G2041" t="s">
        <v>329</v>
      </c>
      <c r="H2041" s="6">
        <v>246650</v>
      </c>
      <c r="I2041" t="s">
        <v>11554</v>
      </c>
      <c r="J2041" t="s">
        <v>11555</v>
      </c>
      <c r="K2041" s="1">
        <v>44583</v>
      </c>
    </row>
    <row r="2042" spans="1:11">
      <c r="A2042">
        <v>2041</v>
      </c>
      <c r="B2042" t="s">
        <v>11556</v>
      </c>
      <c r="C2042" t="s">
        <v>1533</v>
      </c>
      <c r="D2042" t="s">
        <v>11557</v>
      </c>
      <c r="E2042" t="s">
        <v>11558</v>
      </c>
      <c r="F2042" t="s">
        <v>11559</v>
      </c>
      <c r="G2042" t="s">
        <v>103</v>
      </c>
      <c r="H2042" s="6">
        <v>52948</v>
      </c>
      <c r="I2042" t="s">
        <v>11560</v>
      </c>
      <c r="J2042" t="s">
        <v>11561</v>
      </c>
      <c r="K2042" s="1">
        <v>44061</v>
      </c>
    </row>
    <row r="2043" spans="1:11">
      <c r="A2043">
        <v>2042</v>
      </c>
      <c r="B2043" t="s">
        <v>11562</v>
      </c>
      <c r="C2043" t="s">
        <v>11563</v>
      </c>
      <c r="D2043" t="s">
        <v>3249</v>
      </c>
      <c r="E2043" t="s">
        <v>11564</v>
      </c>
      <c r="F2043" t="s">
        <v>11565</v>
      </c>
      <c r="G2043" t="s">
        <v>1222</v>
      </c>
      <c r="H2043" s="6">
        <v>127214</v>
      </c>
      <c r="I2043" t="s">
        <v>11566</v>
      </c>
      <c r="J2043" t="s">
        <v>11567</v>
      </c>
      <c r="K2043" s="1">
        <v>44052</v>
      </c>
    </row>
    <row r="2044" spans="1:11">
      <c r="A2044">
        <v>2043</v>
      </c>
      <c r="B2044" t="s">
        <v>11568</v>
      </c>
      <c r="C2044" t="s">
        <v>9721</v>
      </c>
      <c r="D2044" t="s">
        <v>1513</v>
      </c>
      <c r="E2044" t="s">
        <v>11569</v>
      </c>
      <c r="F2044" t="s">
        <v>11570</v>
      </c>
      <c r="G2044" t="s">
        <v>268</v>
      </c>
      <c r="H2044" s="6">
        <v>265358</v>
      </c>
      <c r="I2044">
        <v>3891332906</v>
      </c>
      <c r="J2044" t="s">
        <v>11571</v>
      </c>
      <c r="K2044" s="1">
        <v>44641</v>
      </c>
    </row>
    <row r="2045" spans="1:11">
      <c r="A2045">
        <v>2044</v>
      </c>
      <c r="B2045" t="s">
        <v>11572</v>
      </c>
      <c r="C2045" t="s">
        <v>10324</v>
      </c>
      <c r="D2045" t="s">
        <v>2226</v>
      </c>
      <c r="E2045" t="s">
        <v>11573</v>
      </c>
      <c r="F2045" t="s">
        <v>11574</v>
      </c>
      <c r="G2045" t="s">
        <v>1345</v>
      </c>
      <c r="H2045" s="6">
        <v>84722</v>
      </c>
      <c r="I2045" t="s">
        <v>11575</v>
      </c>
      <c r="J2045" t="s">
        <v>11576</v>
      </c>
      <c r="K2045" s="1">
        <v>44534</v>
      </c>
    </row>
    <row r="2046" spans="1:11">
      <c r="A2046">
        <v>2045</v>
      </c>
      <c r="B2046" t="s">
        <v>11577</v>
      </c>
      <c r="C2046" t="s">
        <v>6968</v>
      </c>
      <c r="D2046" t="s">
        <v>11578</v>
      </c>
      <c r="E2046" t="s">
        <v>11579</v>
      </c>
      <c r="F2046" t="s">
        <v>11580</v>
      </c>
      <c r="G2046" t="s">
        <v>4188</v>
      </c>
      <c r="H2046" s="6">
        <v>191858</v>
      </c>
      <c r="I2046">
        <f>1-454-409-5611</f>
        <v>-6473</v>
      </c>
      <c r="J2046" t="s">
        <v>11581</v>
      </c>
      <c r="K2046" s="1">
        <v>44039</v>
      </c>
    </row>
    <row r="2047" spans="1:11">
      <c r="A2047">
        <v>2046</v>
      </c>
      <c r="B2047" t="s">
        <v>11582</v>
      </c>
      <c r="C2047" t="s">
        <v>5550</v>
      </c>
      <c r="D2047" t="s">
        <v>3043</v>
      </c>
      <c r="E2047" t="s">
        <v>11583</v>
      </c>
      <c r="F2047" t="s">
        <v>11584</v>
      </c>
      <c r="G2047" t="s">
        <v>1769</v>
      </c>
      <c r="H2047" s="6">
        <v>88811</v>
      </c>
      <c r="I2047" t="s">
        <v>11585</v>
      </c>
      <c r="J2047" t="s">
        <v>11586</v>
      </c>
      <c r="K2047" s="1">
        <v>44561</v>
      </c>
    </row>
    <row r="2048" spans="1:11">
      <c r="A2048">
        <v>2047</v>
      </c>
      <c r="B2048" t="s">
        <v>11587</v>
      </c>
      <c r="C2048" t="s">
        <v>528</v>
      </c>
      <c r="D2048" t="s">
        <v>82</v>
      </c>
      <c r="E2048" t="s">
        <v>11588</v>
      </c>
      <c r="F2048" t="s">
        <v>11589</v>
      </c>
      <c r="G2048" t="s">
        <v>808</v>
      </c>
      <c r="H2048" s="6">
        <v>224062</v>
      </c>
      <c r="I2048" t="s">
        <v>11590</v>
      </c>
      <c r="J2048" t="s">
        <v>11591</v>
      </c>
      <c r="K2048" s="1">
        <v>44600</v>
      </c>
    </row>
    <row r="2049" spans="1:11">
      <c r="A2049">
        <v>2048</v>
      </c>
      <c r="B2049" t="s">
        <v>11592</v>
      </c>
      <c r="C2049" t="s">
        <v>1003</v>
      </c>
      <c r="D2049" t="s">
        <v>11593</v>
      </c>
      <c r="E2049" t="s">
        <v>11594</v>
      </c>
      <c r="F2049" t="s">
        <v>11595</v>
      </c>
      <c r="G2049" t="s">
        <v>604</v>
      </c>
      <c r="H2049" s="6">
        <v>114109</v>
      </c>
      <c r="I2049" t="s">
        <v>11596</v>
      </c>
      <c r="J2049" t="s">
        <v>11597</v>
      </c>
      <c r="K2049" s="1">
        <v>44575</v>
      </c>
    </row>
    <row r="2050" spans="1:11">
      <c r="A2050">
        <v>2049</v>
      </c>
      <c r="B2050" t="s">
        <v>11598</v>
      </c>
      <c r="C2050" t="s">
        <v>3965</v>
      </c>
      <c r="D2050" t="s">
        <v>6158</v>
      </c>
      <c r="E2050" t="s">
        <v>11599</v>
      </c>
      <c r="F2050" t="s">
        <v>11600</v>
      </c>
      <c r="G2050" t="s">
        <v>539</v>
      </c>
      <c r="H2050" s="6">
        <v>76864</v>
      </c>
      <c r="I2050">
        <v>5396815638</v>
      </c>
      <c r="J2050" t="s">
        <v>11601</v>
      </c>
      <c r="K2050" s="1">
        <v>44612</v>
      </c>
    </row>
    <row r="2051" spans="1:11">
      <c r="A2051">
        <v>2050</v>
      </c>
      <c r="B2051" t="s">
        <v>11602</v>
      </c>
      <c r="C2051" t="s">
        <v>557</v>
      </c>
      <c r="D2051" t="s">
        <v>2689</v>
      </c>
      <c r="E2051" t="s">
        <v>11603</v>
      </c>
      <c r="F2051" t="s">
        <v>11604</v>
      </c>
      <c r="G2051" t="s">
        <v>290</v>
      </c>
      <c r="H2051" s="6">
        <v>250722</v>
      </c>
      <c r="I2051">
        <f>1-477-518-6436</f>
        <v>-7430</v>
      </c>
      <c r="J2051" t="s">
        <v>11605</v>
      </c>
      <c r="K2051" s="1">
        <v>44429</v>
      </c>
    </row>
    <row r="2052" spans="1:11">
      <c r="A2052">
        <v>2051</v>
      </c>
      <c r="B2052" t="s">
        <v>11606</v>
      </c>
      <c r="C2052" t="s">
        <v>4714</v>
      </c>
      <c r="D2052" t="s">
        <v>2088</v>
      </c>
      <c r="E2052" t="s">
        <v>11607</v>
      </c>
      <c r="F2052" t="s">
        <v>11608</v>
      </c>
      <c r="G2052" t="s">
        <v>86</v>
      </c>
      <c r="H2052" s="6">
        <v>83604</v>
      </c>
      <c r="I2052" t="s">
        <v>11609</v>
      </c>
      <c r="J2052" t="s">
        <v>11610</v>
      </c>
      <c r="K2052" s="1">
        <v>44567</v>
      </c>
    </row>
    <row r="2053" spans="1:11">
      <c r="A2053">
        <v>2052</v>
      </c>
      <c r="B2053" t="s">
        <v>11611</v>
      </c>
      <c r="C2053" t="s">
        <v>1122</v>
      </c>
      <c r="D2053" t="s">
        <v>5630</v>
      </c>
      <c r="E2053" t="s">
        <v>11612</v>
      </c>
      <c r="F2053" t="s">
        <v>11613</v>
      </c>
      <c r="G2053" t="s">
        <v>3046</v>
      </c>
      <c r="H2053" s="6">
        <v>270521</v>
      </c>
      <c r="I2053" t="s">
        <v>11614</v>
      </c>
      <c r="J2053" t="s">
        <v>11615</v>
      </c>
      <c r="K2053" s="1">
        <v>44675</v>
      </c>
    </row>
    <row r="2054" spans="1:11">
      <c r="A2054">
        <v>2053</v>
      </c>
      <c r="B2054" t="s">
        <v>11616</v>
      </c>
      <c r="C2054" t="s">
        <v>1226</v>
      </c>
      <c r="D2054" t="s">
        <v>2577</v>
      </c>
      <c r="E2054" t="s">
        <v>11617</v>
      </c>
      <c r="F2054" t="s">
        <v>11618</v>
      </c>
      <c r="G2054" t="s">
        <v>1696</v>
      </c>
      <c r="H2054" s="6">
        <v>283811</v>
      </c>
      <c r="I2054" t="s">
        <v>11619</v>
      </c>
      <c r="J2054" t="s">
        <v>11620</v>
      </c>
      <c r="K2054" s="1">
        <v>44465</v>
      </c>
    </row>
    <row r="2055" spans="1:11">
      <c r="A2055">
        <v>2054</v>
      </c>
      <c r="B2055" t="s">
        <v>11621</v>
      </c>
      <c r="C2055" t="s">
        <v>535</v>
      </c>
      <c r="D2055" t="s">
        <v>11622</v>
      </c>
      <c r="E2055" t="s">
        <v>11623</v>
      </c>
      <c r="F2055" t="s">
        <v>11624</v>
      </c>
      <c r="G2055" t="s">
        <v>134</v>
      </c>
      <c r="H2055" s="6">
        <v>248661</v>
      </c>
      <c r="I2055" t="s">
        <v>11625</v>
      </c>
      <c r="J2055" t="s">
        <v>11626</v>
      </c>
      <c r="K2055" s="1">
        <v>43878</v>
      </c>
    </row>
    <row r="2056" spans="1:11">
      <c r="A2056">
        <v>2055</v>
      </c>
      <c r="B2056" t="s">
        <v>11627</v>
      </c>
      <c r="C2056" t="s">
        <v>2570</v>
      </c>
      <c r="D2056" t="s">
        <v>1123</v>
      </c>
      <c r="E2056" t="s">
        <v>11198</v>
      </c>
      <c r="F2056" t="s">
        <v>11628</v>
      </c>
      <c r="G2056" t="s">
        <v>634</v>
      </c>
      <c r="H2056" s="6">
        <v>200353</v>
      </c>
      <c r="I2056" t="s">
        <v>11629</v>
      </c>
      <c r="J2056" t="s">
        <v>11630</v>
      </c>
      <c r="K2056" s="1">
        <v>44105</v>
      </c>
    </row>
    <row r="2057" spans="1:11">
      <c r="A2057">
        <v>2056</v>
      </c>
      <c r="B2057" t="s">
        <v>11631</v>
      </c>
      <c r="C2057" t="s">
        <v>6586</v>
      </c>
      <c r="D2057" t="s">
        <v>3471</v>
      </c>
      <c r="E2057" t="s">
        <v>11632</v>
      </c>
      <c r="F2057" t="s">
        <v>11633</v>
      </c>
      <c r="G2057" t="s">
        <v>847</v>
      </c>
      <c r="H2057" s="6">
        <v>153342</v>
      </c>
      <c r="I2057" t="s">
        <v>11634</v>
      </c>
      <c r="J2057" t="s">
        <v>11635</v>
      </c>
      <c r="K2057" s="1">
        <v>44215</v>
      </c>
    </row>
    <row r="2058" spans="1:11">
      <c r="A2058">
        <v>2057</v>
      </c>
      <c r="B2058" t="s">
        <v>11636</v>
      </c>
      <c r="C2058" t="s">
        <v>616</v>
      </c>
      <c r="D2058" t="s">
        <v>6424</v>
      </c>
      <c r="E2058" t="s">
        <v>11637</v>
      </c>
      <c r="F2058" t="s">
        <v>11638</v>
      </c>
      <c r="G2058" t="s">
        <v>1522</v>
      </c>
      <c r="H2058" s="6">
        <v>64506</v>
      </c>
      <c r="I2058">
        <v>1209105154</v>
      </c>
      <c r="J2058" t="s">
        <v>11639</v>
      </c>
      <c r="K2058" s="1">
        <v>43937</v>
      </c>
    </row>
    <row r="2059" spans="1:11">
      <c r="A2059">
        <v>2058</v>
      </c>
      <c r="B2059" t="s">
        <v>11640</v>
      </c>
      <c r="C2059" t="s">
        <v>39</v>
      </c>
      <c r="D2059" t="s">
        <v>2554</v>
      </c>
      <c r="E2059" t="s">
        <v>11641</v>
      </c>
      <c r="F2059" t="s">
        <v>11642</v>
      </c>
      <c r="G2059" t="s">
        <v>1280</v>
      </c>
      <c r="H2059" s="6">
        <v>218655</v>
      </c>
      <c r="I2059" t="s">
        <v>11643</v>
      </c>
      <c r="J2059" t="s">
        <v>11644</v>
      </c>
      <c r="K2059" s="1">
        <v>43884</v>
      </c>
    </row>
    <row r="2060" spans="1:11">
      <c r="A2060">
        <v>2059</v>
      </c>
      <c r="B2060" t="s">
        <v>11645</v>
      </c>
      <c r="C2060" t="s">
        <v>4473</v>
      </c>
      <c r="D2060" t="s">
        <v>4235</v>
      </c>
      <c r="E2060" t="s">
        <v>11646</v>
      </c>
      <c r="F2060" t="s">
        <v>11647</v>
      </c>
      <c r="G2060" t="s">
        <v>1501</v>
      </c>
      <c r="H2060" s="6">
        <v>123389</v>
      </c>
      <c r="I2060">
        <v>1568645395</v>
      </c>
      <c r="J2060" t="s">
        <v>11648</v>
      </c>
      <c r="K2060" s="1">
        <v>44115</v>
      </c>
    </row>
    <row r="2061" spans="1:11">
      <c r="A2061">
        <v>2060</v>
      </c>
      <c r="B2061" t="s">
        <v>11649</v>
      </c>
      <c r="C2061" t="s">
        <v>154</v>
      </c>
      <c r="D2061" t="s">
        <v>4490</v>
      </c>
      <c r="E2061" t="s">
        <v>11650</v>
      </c>
      <c r="F2061" t="s">
        <v>11651</v>
      </c>
      <c r="G2061" t="s">
        <v>823</v>
      </c>
      <c r="H2061" s="6">
        <v>176895</v>
      </c>
      <c r="I2061" t="s">
        <v>11652</v>
      </c>
      <c r="J2061" t="s">
        <v>11653</v>
      </c>
      <c r="K2061" s="1">
        <v>44075</v>
      </c>
    </row>
    <row r="2062" spans="1:11">
      <c r="A2062">
        <v>2061</v>
      </c>
      <c r="B2062" t="s">
        <v>11654</v>
      </c>
      <c r="C2062" t="s">
        <v>2656</v>
      </c>
      <c r="D2062" t="s">
        <v>319</v>
      </c>
      <c r="E2062" t="s">
        <v>11655</v>
      </c>
      <c r="F2062" t="s">
        <v>11656</v>
      </c>
      <c r="G2062" t="s">
        <v>1857</v>
      </c>
      <c r="H2062" s="6">
        <v>221877</v>
      </c>
      <c r="I2062" t="s">
        <v>11657</v>
      </c>
      <c r="J2062" t="s">
        <v>11658</v>
      </c>
      <c r="K2062" s="1">
        <v>44184</v>
      </c>
    </row>
    <row r="2063" spans="1:11">
      <c r="A2063">
        <v>2062</v>
      </c>
      <c r="B2063" t="s">
        <v>11659</v>
      </c>
      <c r="C2063" t="s">
        <v>4158</v>
      </c>
      <c r="D2063" t="s">
        <v>923</v>
      </c>
      <c r="E2063" t="s">
        <v>11660</v>
      </c>
      <c r="F2063" t="s">
        <v>2411</v>
      </c>
      <c r="G2063" t="s">
        <v>446</v>
      </c>
      <c r="H2063" s="6">
        <v>150816</v>
      </c>
      <c r="I2063" t="s">
        <v>11661</v>
      </c>
      <c r="J2063" t="s">
        <v>11662</v>
      </c>
      <c r="K2063" s="1">
        <v>43861</v>
      </c>
    </row>
    <row r="2064" spans="1:11">
      <c r="A2064">
        <v>2063</v>
      </c>
      <c r="B2064" t="s">
        <v>11663</v>
      </c>
      <c r="C2064" t="s">
        <v>6875</v>
      </c>
      <c r="D2064" t="s">
        <v>7969</v>
      </c>
      <c r="E2064" t="s">
        <v>11664</v>
      </c>
      <c r="F2064" t="s">
        <v>11665</v>
      </c>
      <c r="G2064" t="s">
        <v>2030</v>
      </c>
      <c r="H2064" s="6">
        <v>154691</v>
      </c>
      <c r="I2064" t="s">
        <v>11666</v>
      </c>
      <c r="J2064" t="s">
        <v>11667</v>
      </c>
      <c r="K2064" s="1">
        <v>44327</v>
      </c>
    </row>
    <row r="2065" spans="1:11">
      <c r="A2065">
        <v>2064</v>
      </c>
      <c r="B2065" t="s">
        <v>11668</v>
      </c>
      <c r="C2065" t="s">
        <v>835</v>
      </c>
      <c r="D2065" t="s">
        <v>8061</v>
      </c>
      <c r="E2065" t="s">
        <v>11669</v>
      </c>
      <c r="F2065" t="s">
        <v>11670</v>
      </c>
      <c r="G2065" t="s">
        <v>3314</v>
      </c>
      <c r="H2065" s="6">
        <v>73297</v>
      </c>
      <c r="I2065" t="s">
        <v>11671</v>
      </c>
      <c r="J2065" t="s">
        <v>11672</v>
      </c>
      <c r="K2065" s="1">
        <v>44142</v>
      </c>
    </row>
    <row r="2066" spans="1:11">
      <c r="A2066">
        <v>2065</v>
      </c>
      <c r="B2066" t="s">
        <v>11673</v>
      </c>
      <c r="C2066" t="s">
        <v>1356</v>
      </c>
      <c r="D2066" t="s">
        <v>8927</v>
      </c>
      <c r="E2066" t="s">
        <v>11674</v>
      </c>
      <c r="F2066" t="s">
        <v>11675</v>
      </c>
      <c r="G2066" t="s">
        <v>1230</v>
      </c>
      <c r="H2066" s="6">
        <v>261147</v>
      </c>
      <c r="I2066" t="s">
        <v>11676</v>
      </c>
      <c r="J2066" t="s">
        <v>11677</v>
      </c>
      <c r="K2066" s="1">
        <v>44176</v>
      </c>
    </row>
    <row r="2067" spans="1:11">
      <c r="A2067">
        <v>2066</v>
      </c>
      <c r="B2067" t="s">
        <v>11678</v>
      </c>
      <c r="C2067" t="s">
        <v>3718</v>
      </c>
      <c r="D2067" t="s">
        <v>4383</v>
      </c>
      <c r="E2067" t="s">
        <v>11679</v>
      </c>
      <c r="F2067" t="s">
        <v>11680</v>
      </c>
      <c r="G2067" t="s">
        <v>517</v>
      </c>
      <c r="H2067" s="6">
        <v>172876</v>
      </c>
      <c r="I2067" t="s">
        <v>11681</v>
      </c>
      <c r="J2067" t="s">
        <v>11682</v>
      </c>
      <c r="K2067" s="1">
        <v>44550</v>
      </c>
    </row>
    <row r="2068" spans="1:11">
      <c r="A2068">
        <v>2067</v>
      </c>
      <c r="B2068" t="s">
        <v>11683</v>
      </c>
      <c r="C2068" t="s">
        <v>6875</v>
      </c>
      <c r="D2068" t="s">
        <v>8102</v>
      </c>
      <c r="E2068" t="s">
        <v>11684</v>
      </c>
      <c r="F2068" t="s">
        <v>11685</v>
      </c>
      <c r="G2068" t="s">
        <v>68</v>
      </c>
      <c r="H2068" s="6">
        <v>92247</v>
      </c>
      <c r="I2068" t="s">
        <v>11686</v>
      </c>
      <c r="J2068" t="s">
        <v>11687</v>
      </c>
      <c r="K2068" s="1">
        <v>44215</v>
      </c>
    </row>
    <row r="2069" spans="1:11">
      <c r="A2069">
        <v>2068</v>
      </c>
      <c r="B2069" t="s">
        <v>11688</v>
      </c>
      <c r="C2069" t="s">
        <v>5562</v>
      </c>
      <c r="D2069" t="s">
        <v>7171</v>
      </c>
      <c r="E2069" t="s">
        <v>11689</v>
      </c>
      <c r="F2069" t="s">
        <v>11690</v>
      </c>
      <c r="G2069" t="s">
        <v>446</v>
      </c>
      <c r="H2069" s="6">
        <v>256808</v>
      </c>
      <c r="I2069" t="s">
        <v>11691</v>
      </c>
      <c r="J2069" t="s">
        <v>11692</v>
      </c>
      <c r="K2069" s="1">
        <v>44060</v>
      </c>
    </row>
    <row r="2070" spans="1:11">
      <c r="A2070">
        <v>2069</v>
      </c>
      <c r="B2070" t="s">
        <v>11693</v>
      </c>
      <c r="C2070" t="s">
        <v>1492</v>
      </c>
      <c r="D2070" t="s">
        <v>1079</v>
      </c>
      <c r="E2070" t="s">
        <v>11694</v>
      </c>
      <c r="F2070" t="s">
        <v>11695</v>
      </c>
      <c r="G2070" t="s">
        <v>1824</v>
      </c>
      <c r="H2070" s="6">
        <v>107507</v>
      </c>
      <c r="I2070" t="s">
        <v>11696</v>
      </c>
      <c r="J2070" t="s">
        <v>11697</v>
      </c>
      <c r="K2070" s="1">
        <v>44377</v>
      </c>
    </row>
    <row r="2071" spans="1:11">
      <c r="A2071">
        <v>2070</v>
      </c>
      <c r="B2071" t="s">
        <v>11698</v>
      </c>
      <c r="C2071" t="s">
        <v>1891</v>
      </c>
      <c r="D2071" t="s">
        <v>2950</v>
      </c>
      <c r="E2071" t="s">
        <v>11699</v>
      </c>
      <c r="F2071" t="s">
        <v>11700</v>
      </c>
      <c r="G2071" t="s">
        <v>174</v>
      </c>
      <c r="H2071" s="6">
        <v>201904</v>
      </c>
      <c r="I2071" t="s">
        <v>11701</v>
      </c>
      <c r="J2071" t="s">
        <v>11702</v>
      </c>
      <c r="K2071" s="1">
        <v>44351</v>
      </c>
    </row>
    <row r="2072" spans="1:11">
      <c r="A2072">
        <v>2071</v>
      </c>
      <c r="B2072" t="s">
        <v>11703</v>
      </c>
      <c r="C2072" t="s">
        <v>2970</v>
      </c>
      <c r="D2072" t="s">
        <v>775</v>
      </c>
      <c r="E2072" t="s">
        <v>11704</v>
      </c>
      <c r="F2072" t="s">
        <v>11705</v>
      </c>
      <c r="G2072" t="s">
        <v>808</v>
      </c>
      <c r="H2072" s="6">
        <v>260202</v>
      </c>
      <c r="I2072" t="s">
        <v>11706</v>
      </c>
      <c r="J2072" t="s">
        <v>11707</v>
      </c>
      <c r="K2072" s="1">
        <v>44482</v>
      </c>
    </row>
    <row r="2073" spans="1:11">
      <c r="A2073">
        <v>2072</v>
      </c>
      <c r="B2073" t="s">
        <v>11708</v>
      </c>
      <c r="C2073" t="s">
        <v>3539</v>
      </c>
      <c r="D2073" t="s">
        <v>9255</v>
      </c>
      <c r="E2073" t="s">
        <v>11709</v>
      </c>
      <c r="F2073" t="s">
        <v>11710</v>
      </c>
      <c r="G2073" t="s">
        <v>1243</v>
      </c>
      <c r="H2073" s="6">
        <v>232455</v>
      </c>
      <c r="I2073" t="s">
        <v>11711</v>
      </c>
      <c r="J2073" t="s">
        <v>11712</v>
      </c>
      <c r="K2073" s="1">
        <v>44059</v>
      </c>
    </row>
    <row r="2074" spans="1:11">
      <c r="A2074">
        <v>2073</v>
      </c>
      <c r="B2074" t="s">
        <v>11713</v>
      </c>
      <c r="C2074" t="s">
        <v>3099</v>
      </c>
      <c r="D2074" t="s">
        <v>3063</v>
      </c>
      <c r="E2074" t="s">
        <v>11714</v>
      </c>
      <c r="F2074" t="s">
        <v>9132</v>
      </c>
      <c r="G2074" t="s">
        <v>43</v>
      </c>
      <c r="H2074" s="6">
        <v>141427</v>
      </c>
      <c r="I2074" t="s">
        <v>11715</v>
      </c>
      <c r="J2074" t="s">
        <v>11716</v>
      </c>
      <c r="K2074" s="1">
        <v>43858</v>
      </c>
    </row>
    <row r="2075" spans="1:11">
      <c r="A2075">
        <v>2074</v>
      </c>
      <c r="B2075" t="s">
        <v>11717</v>
      </c>
      <c r="C2075" t="s">
        <v>5189</v>
      </c>
      <c r="D2075" t="s">
        <v>911</v>
      </c>
      <c r="E2075" t="s">
        <v>11718</v>
      </c>
      <c r="F2075" t="s">
        <v>11719</v>
      </c>
      <c r="G2075" t="s">
        <v>620</v>
      </c>
      <c r="H2075" s="6">
        <v>68051</v>
      </c>
      <c r="I2075" t="s">
        <v>11720</v>
      </c>
      <c r="J2075" t="s">
        <v>11721</v>
      </c>
      <c r="K2075" s="1">
        <v>44538</v>
      </c>
    </row>
    <row r="2076" spans="1:11">
      <c r="A2076">
        <v>2075</v>
      </c>
      <c r="B2076" t="s">
        <v>11722</v>
      </c>
      <c r="C2076" t="s">
        <v>1462</v>
      </c>
      <c r="D2076" t="s">
        <v>11723</v>
      </c>
      <c r="E2076" t="s">
        <v>11724</v>
      </c>
      <c r="F2076" t="s">
        <v>11725</v>
      </c>
      <c r="G2076" t="s">
        <v>1367</v>
      </c>
      <c r="H2076" s="6">
        <v>238140</v>
      </c>
      <c r="I2076" t="s">
        <v>11726</v>
      </c>
      <c r="J2076" t="s">
        <v>11727</v>
      </c>
      <c r="K2076" s="1">
        <v>44057</v>
      </c>
    </row>
    <row r="2077" spans="1:11">
      <c r="A2077">
        <v>2076</v>
      </c>
      <c r="B2077" t="s">
        <v>11728</v>
      </c>
      <c r="C2077" t="s">
        <v>1350</v>
      </c>
      <c r="D2077" t="s">
        <v>4209</v>
      </c>
      <c r="E2077" t="s">
        <v>11729</v>
      </c>
      <c r="F2077" t="s">
        <v>11730</v>
      </c>
      <c r="G2077" t="s">
        <v>394</v>
      </c>
      <c r="H2077" s="6">
        <v>117289</v>
      </c>
      <c r="I2077" t="s">
        <v>11731</v>
      </c>
      <c r="J2077" t="s">
        <v>11732</v>
      </c>
      <c r="K2077" s="1">
        <v>44227</v>
      </c>
    </row>
    <row r="2078" spans="1:11">
      <c r="A2078">
        <v>2077</v>
      </c>
      <c r="B2078" t="s">
        <v>11733</v>
      </c>
      <c r="C2078" t="s">
        <v>10038</v>
      </c>
      <c r="D2078" t="s">
        <v>7148</v>
      </c>
      <c r="E2078" t="s">
        <v>11734</v>
      </c>
      <c r="F2078" t="s">
        <v>11735</v>
      </c>
      <c r="G2078" t="s">
        <v>3394</v>
      </c>
      <c r="H2078" s="6">
        <v>223086</v>
      </c>
      <c r="I2078">
        <v>3521654823</v>
      </c>
      <c r="J2078" t="s">
        <v>11736</v>
      </c>
      <c r="K2078" s="1">
        <v>44021</v>
      </c>
    </row>
    <row r="2079" spans="1:11">
      <c r="A2079">
        <v>2078</v>
      </c>
      <c r="B2079" t="s">
        <v>11737</v>
      </c>
      <c r="C2079" t="s">
        <v>5028</v>
      </c>
      <c r="D2079" t="s">
        <v>6973</v>
      </c>
      <c r="E2079" t="s">
        <v>11738</v>
      </c>
      <c r="F2079" t="s">
        <v>11739</v>
      </c>
      <c r="G2079" t="s">
        <v>658</v>
      </c>
      <c r="H2079" s="6">
        <v>123775</v>
      </c>
      <c r="I2079" t="s">
        <v>11740</v>
      </c>
      <c r="J2079" t="s">
        <v>11741</v>
      </c>
      <c r="K2079" s="1">
        <v>44342</v>
      </c>
    </row>
    <row r="2080" spans="1:11">
      <c r="A2080">
        <v>2079</v>
      </c>
      <c r="B2080" t="s">
        <v>11742</v>
      </c>
      <c r="C2080" t="s">
        <v>2821</v>
      </c>
      <c r="D2080" t="s">
        <v>3949</v>
      </c>
      <c r="E2080" t="s">
        <v>11743</v>
      </c>
      <c r="F2080" t="s">
        <v>11744</v>
      </c>
      <c r="G2080" t="s">
        <v>1873</v>
      </c>
      <c r="H2080" s="6">
        <v>40984</v>
      </c>
      <c r="I2080" t="s">
        <v>11745</v>
      </c>
      <c r="J2080" t="s">
        <v>11746</v>
      </c>
      <c r="K2080" s="1">
        <v>44246</v>
      </c>
    </row>
    <row r="2081" spans="1:11">
      <c r="A2081">
        <v>2080</v>
      </c>
      <c r="B2081" t="s">
        <v>11747</v>
      </c>
      <c r="C2081" t="s">
        <v>4234</v>
      </c>
      <c r="D2081" t="s">
        <v>7667</v>
      </c>
      <c r="E2081" t="s">
        <v>11748</v>
      </c>
      <c r="F2081" t="s">
        <v>11749</v>
      </c>
      <c r="G2081" t="s">
        <v>2137</v>
      </c>
      <c r="H2081" s="6">
        <v>54875</v>
      </c>
      <c r="I2081" t="s">
        <v>11750</v>
      </c>
      <c r="J2081" t="s">
        <v>11751</v>
      </c>
      <c r="K2081" s="1">
        <v>43867</v>
      </c>
    </row>
    <row r="2082" spans="1:11">
      <c r="A2082">
        <v>2081</v>
      </c>
      <c r="B2082" t="s">
        <v>11752</v>
      </c>
      <c r="C2082" t="s">
        <v>4964</v>
      </c>
      <c r="D2082" t="s">
        <v>1051</v>
      </c>
      <c r="E2082" t="s">
        <v>11753</v>
      </c>
      <c r="F2082" t="s">
        <v>11754</v>
      </c>
      <c r="G2082" t="s">
        <v>478</v>
      </c>
      <c r="H2082" s="6">
        <v>209362</v>
      </c>
      <c r="I2082" t="s">
        <v>11755</v>
      </c>
      <c r="J2082" t="s">
        <v>11756</v>
      </c>
      <c r="K2082" s="1">
        <v>44206</v>
      </c>
    </row>
    <row r="2083" spans="1:11">
      <c r="A2083">
        <v>2082</v>
      </c>
      <c r="B2083" t="s">
        <v>11757</v>
      </c>
      <c r="C2083" t="s">
        <v>2834</v>
      </c>
      <c r="D2083" t="s">
        <v>3006</v>
      </c>
      <c r="E2083" t="s">
        <v>11758</v>
      </c>
      <c r="F2083" t="s">
        <v>11759</v>
      </c>
      <c r="G2083" t="s">
        <v>1330</v>
      </c>
      <c r="H2083" s="6">
        <v>203873</v>
      </c>
      <c r="I2083" t="s">
        <v>11760</v>
      </c>
      <c r="J2083" t="s">
        <v>11761</v>
      </c>
      <c r="K2083" s="1">
        <v>44042</v>
      </c>
    </row>
    <row r="2084" spans="1:11">
      <c r="A2084">
        <v>2083</v>
      </c>
      <c r="B2084" t="s">
        <v>11762</v>
      </c>
      <c r="C2084" t="s">
        <v>6596</v>
      </c>
      <c r="D2084" t="s">
        <v>1386</v>
      </c>
      <c r="E2084" t="s">
        <v>11763</v>
      </c>
      <c r="F2084" t="s">
        <v>11764</v>
      </c>
      <c r="G2084" t="s">
        <v>3945</v>
      </c>
      <c r="H2084" s="6">
        <v>56480</v>
      </c>
      <c r="I2084">
        <v>7932786825</v>
      </c>
      <c r="J2084" t="s">
        <v>11765</v>
      </c>
      <c r="K2084" s="1">
        <v>44116</v>
      </c>
    </row>
    <row r="2085" spans="1:11">
      <c r="A2085">
        <v>2084</v>
      </c>
      <c r="B2085" t="s">
        <v>11766</v>
      </c>
      <c r="C2085" t="s">
        <v>11767</v>
      </c>
      <c r="D2085" t="s">
        <v>11768</v>
      </c>
      <c r="E2085" t="s">
        <v>11769</v>
      </c>
      <c r="F2085" t="s">
        <v>11770</v>
      </c>
      <c r="G2085" t="s">
        <v>5077</v>
      </c>
      <c r="H2085" s="6">
        <v>156377</v>
      </c>
      <c r="I2085" t="s">
        <v>11771</v>
      </c>
      <c r="J2085" t="s">
        <v>11772</v>
      </c>
      <c r="K2085" s="1">
        <v>44441</v>
      </c>
    </row>
    <row r="2086" spans="1:11">
      <c r="A2086">
        <v>2085</v>
      </c>
      <c r="B2086" t="s">
        <v>11773</v>
      </c>
      <c r="C2086" t="s">
        <v>6900</v>
      </c>
      <c r="D2086" t="s">
        <v>5097</v>
      </c>
      <c r="E2086" t="s">
        <v>11774</v>
      </c>
      <c r="F2086" t="s">
        <v>11775</v>
      </c>
      <c r="G2086" t="s">
        <v>3095</v>
      </c>
      <c r="H2086" s="6">
        <v>234181</v>
      </c>
      <c r="I2086" t="s">
        <v>11776</v>
      </c>
      <c r="J2086" t="s">
        <v>11777</v>
      </c>
      <c r="K2086" s="1">
        <v>44493</v>
      </c>
    </row>
    <row r="2087" spans="1:11">
      <c r="A2087">
        <v>2086</v>
      </c>
      <c r="B2087" t="s">
        <v>11778</v>
      </c>
      <c r="C2087" t="s">
        <v>2793</v>
      </c>
      <c r="D2087" t="s">
        <v>376</v>
      </c>
      <c r="E2087" t="s">
        <v>11779</v>
      </c>
      <c r="F2087" t="s">
        <v>11780</v>
      </c>
      <c r="G2087" t="s">
        <v>1013</v>
      </c>
      <c r="H2087" s="6">
        <v>286274</v>
      </c>
      <c r="I2087" t="s">
        <v>11781</v>
      </c>
      <c r="J2087" t="s">
        <v>11782</v>
      </c>
      <c r="K2087" s="1">
        <v>43999</v>
      </c>
    </row>
    <row r="2088" spans="1:11">
      <c r="A2088">
        <v>2087</v>
      </c>
      <c r="B2088" t="s">
        <v>11783</v>
      </c>
      <c r="C2088" t="s">
        <v>5189</v>
      </c>
      <c r="D2088" t="s">
        <v>8687</v>
      </c>
      <c r="E2088" t="s">
        <v>11784</v>
      </c>
      <c r="F2088" t="s">
        <v>11785</v>
      </c>
      <c r="G2088" t="s">
        <v>2195</v>
      </c>
      <c r="H2088" s="6">
        <v>70621</v>
      </c>
      <c r="I2088" t="s">
        <v>11786</v>
      </c>
      <c r="J2088" t="s">
        <v>11787</v>
      </c>
      <c r="K2088" s="1">
        <v>44189</v>
      </c>
    </row>
    <row r="2089" spans="1:11">
      <c r="A2089">
        <v>2088</v>
      </c>
      <c r="B2089" t="s">
        <v>11788</v>
      </c>
      <c r="C2089" t="s">
        <v>542</v>
      </c>
      <c r="D2089" t="s">
        <v>4786</v>
      </c>
      <c r="E2089" t="s">
        <v>11789</v>
      </c>
      <c r="F2089" t="s">
        <v>11790</v>
      </c>
      <c r="G2089" t="s">
        <v>634</v>
      </c>
      <c r="H2089" s="6">
        <v>285112</v>
      </c>
      <c r="I2089">
        <v>5558379654</v>
      </c>
      <c r="J2089" t="s">
        <v>11791</v>
      </c>
      <c r="K2089" s="1">
        <v>44600</v>
      </c>
    </row>
    <row r="2090" spans="1:11">
      <c r="A2090">
        <v>2089</v>
      </c>
      <c r="B2090" t="s">
        <v>11792</v>
      </c>
      <c r="C2090" t="s">
        <v>8045</v>
      </c>
      <c r="D2090" t="s">
        <v>5822</v>
      </c>
      <c r="E2090" t="s">
        <v>11793</v>
      </c>
      <c r="F2090" t="s">
        <v>11794</v>
      </c>
      <c r="G2090" t="s">
        <v>1674</v>
      </c>
      <c r="H2090" s="6">
        <v>103418</v>
      </c>
      <c r="I2090" t="s">
        <v>11795</v>
      </c>
      <c r="J2090" t="s">
        <v>11796</v>
      </c>
      <c r="K2090" s="1">
        <v>44568</v>
      </c>
    </row>
    <row r="2091" spans="1:11">
      <c r="A2091">
        <v>2090</v>
      </c>
      <c r="B2091" t="s">
        <v>11797</v>
      </c>
      <c r="C2091" t="s">
        <v>11798</v>
      </c>
      <c r="D2091" t="s">
        <v>3670</v>
      </c>
      <c r="E2091" t="s">
        <v>11799</v>
      </c>
      <c r="F2091" t="s">
        <v>11800</v>
      </c>
      <c r="G2091" t="s">
        <v>1243</v>
      </c>
      <c r="H2091" s="6">
        <v>57068</v>
      </c>
      <c r="I2091" t="s">
        <v>11801</v>
      </c>
      <c r="J2091" t="s">
        <v>11802</v>
      </c>
      <c r="K2091" s="1">
        <v>44623</v>
      </c>
    </row>
    <row r="2092" spans="1:11">
      <c r="A2092">
        <v>2091</v>
      </c>
      <c r="B2092" t="s">
        <v>11803</v>
      </c>
      <c r="C2092" t="s">
        <v>29</v>
      </c>
      <c r="D2092" t="s">
        <v>4984</v>
      </c>
      <c r="E2092" t="s">
        <v>11804</v>
      </c>
      <c r="F2092" t="s">
        <v>11805</v>
      </c>
      <c r="G2092" t="s">
        <v>763</v>
      </c>
      <c r="H2092" s="6">
        <v>100144</v>
      </c>
      <c r="I2092" t="s">
        <v>11806</v>
      </c>
      <c r="J2092" t="s">
        <v>11807</v>
      </c>
      <c r="K2092" s="1">
        <v>44661</v>
      </c>
    </row>
    <row r="2093" spans="1:11">
      <c r="A2093">
        <v>2092</v>
      </c>
      <c r="B2093" t="s">
        <v>11808</v>
      </c>
      <c r="C2093" t="s">
        <v>1023</v>
      </c>
      <c r="D2093" t="s">
        <v>7331</v>
      </c>
      <c r="E2093" t="s">
        <v>11809</v>
      </c>
      <c r="F2093" t="s">
        <v>11810</v>
      </c>
      <c r="G2093" t="s">
        <v>7497</v>
      </c>
      <c r="H2093" s="6">
        <v>170906</v>
      </c>
      <c r="I2093" t="s">
        <v>11811</v>
      </c>
      <c r="J2093" t="s">
        <v>11812</v>
      </c>
      <c r="K2093" s="1">
        <v>44069</v>
      </c>
    </row>
    <row r="2094" spans="1:11">
      <c r="A2094">
        <v>2093</v>
      </c>
      <c r="B2094" t="s">
        <v>11813</v>
      </c>
      <c r="C2094" t="s">
        <v>2005</v>
      </c>
      <c r="D2094" t="s">
        <v>5586</v>
      </c>
      <c r="E2094" t="s">
        <v>11814</v>
      </c>
      <c r="F2094" t="s">
        <v>11815</v>
      </c>
      <c r="G2094" t="s">
        <v>1857</v>
      </c>
      <c r="H2094" s="6">
        <v>265461</v>
      </c>
      <c r="I2094" t="s">
        <v>11816</v>
      </c>
      <c r="J2094" t="s">
        <v>11817</v>
      </c>
      <c r="K2094" s="1">
        <v>44083</v>
      </c>
    </row>
    <row r="2095" spans="1:11">
      <c r="A2095">
        <v>2094</v>
      </c>
      <c r="B2095" t="s">
        <v>11818</v>
      </c>
      <c r="C2095" t="s">
        <v>2237</v>
      </c>
      <c r="D2095" t="s">
        <v>11415</v>
      </c>
      <c r="E2095" t="s">
        <v>11819</v>
      </c>
      <c r="F2095" t="s">
        <v>11820</v>
      </c>
      <c r="G2095" t="s">
        <v>898</v>
      </c>
      <c r="H2095" s="6">
        <v>78921</v>
      </c>
      <c r="I2095" t="s">
        <v>11821</v>
      </c>
      <c r="J2095" t="s">
        <v>11822</v>
      </c>
      <c r="K2095" s="1">
        <v>44138</v>
      </c>
    </row>
    <row r="2096" spans="1:11">
      <c r="A2096">
        <v>2095</v>
      </c>
      <c r="B2096" t="s">
        <v>11823</v>
      </c>
      <c r="C2096" t="s">
        <v>630</v>
      </c>
      <c r="D2096" t="s">
        <v>6413</v>
      </c>
      <c r="E2096" t="s">
        <v>11824</v>
      </c>
      <c r="F2096" t="s">
        <v>11825</v>
      </c>
      <c r="G2096" t="s">
        <v>4188</v>
      </c>
      <c r="H2096" s="6">
        <v>154898</v>
      </c>
      <c r="I2096" t="s">
        <v>11826</v>
      </c>
      <c r="J2096" t="s">
        <v>11827</v>
      </c>
      <c r="K2096" s="1">
        <v>44110</v>
      </c>
    </row>
    <row r="2097" spans="1:11">
      <c r="A2097">
        <v>2096</v>
      </c>
      <c r="B2097" t="s">
        <v>11828</v>
      </c>
      <c r="C2097" t="s">
        <v>1269</v>
      </c>
      <c r="D2097" t="s">
        <v>5018</v>
      </c>
      <c r="E2097" t="s">
        <v>11829</v>
      </c>
      <c r="F2097" t="s">
        <v>11830</v>
      </c>
      <c r="G2097" t="s">
        <v>2838</v>
      </c>
      <c r="H2097" s="6">
        <v>221352</v>
      </c>
      <c r="I2097" t="s">
        <v>11831</v>
      </c>
      <c r="J2097" t="s">
        <v>11832</v>
      </c>
      <c r="K2097" s="1">
        <v>43921</v>
      </c>
    </row>
    <row r="2098" spans="1:11">
      <c r="A2098">
        <v>2097</v>
      </c>
      <c r="B2098" t="s">
        <v>11833</v>
      </c>
      <c r="C2098" t="s">
        <v>2313</v>
      </c>
      <c r="D2098" t="s">
        <v>8147</v>
      </c>
      <c r="E2098" t="s">
        <v>11834</v>
      </c>
      <c r="F2098" t="s">
        <v>11835</v>
      </c>
      <c r="G2098" t="s">
        <v>1337</v>
      </c>
      <c r="H2098" s="6">
        <v>48408</v>
      </c>
      <c r="I2098" t="s">
        <v>11836</v>
      </c>
      <c r="J2098" t="s">
        <v>11837</v>
      </c>
      <c r="K2098" s="1">
        <v>44098</v>
      </c>
    </row>
    <row r="2099" spans="1:11">
      <c r="A2099">
        <v>2098</v>
      </c>
      <c r="B2099" t="s">
        <v>11838</v>
      </c>
      <c r="C2099" t="s">
        <v>6606</v>
      </c>
      <c r="D2099" t="s">
        <v>3563</v>
      </c>
      <c r="E2099" t="s">
        <v>11839</v>
      </c>
      <c r="F2099" t="s">
        <v>11840</v>
      </c>
      <c r="G2099" t="s">
        <v>86</v>
      </c>
      <c r="H2099" s="6">
        <v>213929</v>
      </c>
      <c r="I2099" t="s">
        <v>11841</v>
      </c>
      <c r="J2099" t="s">
        <v>11842</v>
      </c>
      <c r="K2099" s="1">
        <v>44136</v>
      </c>
    </row>
    <row r="2100" spans="1:11">
      <c r="A2100">
        <v>2099</v>
      </c>
      <c r="B2100" t="s">
        <v>11843</v>
      </c>
      <c r="C2100" t="s">
        <v>3453</v>
      </c>
      <c r="D2100" t="s">
        <v>7220</v>
      </c>
      <c r="E2100" t="s">
        <v>11844</v>
      </c>
      <c r="F2100" t="s">
        <v>11845</v>
      </c>
      <c r="G2100" t="s">
        <v>1776</v>
      </c>
      <c r="H2100" s="6">
        <v>200803</v>
      </c>
      <c r="I2100">
        <f>1-884-549-6004</f>
        <v>-7436</v>
      </c>
      <c r="J2100" t="s">
        <v>11846</v>
      </c>
      <c r="K2100" s="1">
        <v>44606</v>
      </c>
    </row>
    <row r="2101" spans="1:11">
      <c r="A2101">
        <v>2100</v>
      </c>
      <c r="B2101" t="s">
        <v>11847</v>
      </c>
      <c r="C2101" t="s">
        <v>1326</v>
      </c>
      <c r="D2101" t="s">
        <v>2172</v>
      </c>
      <c r="E2101" t="s">
        <v>11848</v>
      </c>
      <c r="F2101" t="s">
        <v>11849</v>
      </c>
      <c r="G2101" t="s">
        <v>119</v>
      </c>
      <c r="H2101" s="6">
        <v>258325</v>
      </c>
      <c r="I2101" t="s">
        <v>11850</v>
      </c>
      <c r="J2101" t="s">
        <v>11851</v>
      </c>
      <c r="K2101" s="1">
        <v>43898</v>
      </c>
    </row>
    <row r="2102" spans="1:11">
      <c r="A2102">
        <v>2101</v>
      </c>
      <c r="B2102" t="s">
        <v>11852</v>
      </c>
      <c r="C2102" t="s">
        <v>7732</v>
      </c>
      <c r="D2102" t="s">
        <v>11768</v>
      </c>
      <c r="E2102" t="s">
        <v>11853</v>
      </c>
      <c r="F2102" t="s">
        <v>11854</v>
      </c>
      <c r="G2102" t="s">
        <v>553</v>
      </c>
      <c r="H2102" s="6">
        <v>79017</v>
      </c>
      <c r="I2102" t="s">
        <v>11855</v>
      </c>
      <c r="J2102" t="s">
        <v>11856</v>
      </c>
      <c r="K2102" s="1">
        <v>44039</v>
      </c>
    </row>
    <row r="2103" spans="1:11">
      <c r="A2103">
        <v>2102</v>
      </c>
      <c r="B2103" t="s">
        <v>11857</v>
      </c>
      <c r="C2103" t="s">
        <v>450</v>
      </c>
      <c r="D2103" t="s">
        <v>1136</v>
      </c>
      <c r="E2103" t="s">
        <v>11858</v>
      </c>
      <c r="F2103" t="s">
        <v>11859</v>
      </c>
      <c r="G2103" t="s">
        <v>5179</v>
      </c>
      <c r="H2103" s="6">
        <v>130009</v>
      </c>
      <c r="I2103">
        <v>7511212632</v>
      </c>
      <c r="J2103" t="s">
        <v>11860</v>
      </c>
      <c r="K2103" s="1">
        <v>44039</v>
      </c>
    </row>
    <row r="2104" spans="1:11">
      <c r="A2104">
        <v>2103</v>
      </c>
      <c r="B2104" t="s">
        <v>11861</v>
      </c>
      <c r="C2104" t="s">
        <v>10860</v>
      </c>
      <c r="D2104" t="s">
        <v>6325</v>
      </c>
      <c r="E2104" t="s">
        <v>11862</v>
      </c>
      <c r="F2104" t="s">
        <v>11863</v>
      </c>
      <c r="G2104" t="s">
        <v>770</v>
      </c>
      <c r="H2104" s="6">
        <v>254020</v>
      </c>
      <c r="I2104" t="s">
        <v>11864</v>
      </c>
      <c r="J2104" t="s">
        <v>11865</v>
      </c>
      <c r="K2104" s="1">
        <v>44657</v>
      </c>
    </row>
    <row r="2105" spans="1:11">
      <c r="A2105">
        <v>2104</v>
      </c>
      <c r="B2105" t="s">
        <v>11866</v>
      </c>
      <c r="C2105" t="s">
        <v>879</v>
      </c>
      <c r="D2105" t="s">
        <v>6536</v>
      </c>
      <c r="E2105" t="s">
        <v>11867</v>
      </c>
      <c r="F2105" t="s">
        <v>11868</v>
      </c>
      <c r="G2105" t="s">
        <v>1020</v>
      </c>
      <c r="H2105" s="6">
        <v>48893</v>
      </c>
      <c r="I2105" t="s">
        <v>11869</v>
      </c>
      <c r="J2105" t="s">
        <v>11870</v>
      </c>
      <c r="K2105" s="1">
        <v>43939</v>
      </c>
    </row>
    <row r="2106" spans="1:11">
      <c r="A2106">
        <v>2105</v>
      </c>
      <c r="B2106" t="s">
        <v>11871</v>
      </c>
      <c r="C2106" t="s">
        <v>1913</v>
      </c>
      <c r="D2106" t="s">
        <v>1869</v>
      </c>
      <c r="E2106" t="s">
        <v>11872</v>
      </c>
      <c r="F2106" t="s">
        <v>11873</v>
      </c>
      <c r="G2106" t="s">
        <v>462</v>
      </c>
      <c r="H2106" s="6">
        <v>121262</v>
      </c>
      <c r="I2106">
        <v>2131743899</v>
      </c>
      <c r="J2106" t="s">
        <v>11874</v>
      </c>
      <c r="K2106" s="1">
        <v>44586</v>
      </c>
    </row>
    <row r="2107" spans="1:11">
      <c r="A2107">
        <v>2106</v>
      </c>
      <c r="B2107" t="s">
        <v>11875</v>
      </c>
      <c r="C2107" t="s">
        <v>3471</v>
      </c>
      <c r="D2107" t="s">
        <v>2889</v>
      </c>
      <c r="E2107" t="s">
        <v>11876</v>
      </c>
      <c r="F2107" t="s">
        <v>11877</v>
      </c>
      <c r="G2107" t="s">
        <v>890</v>
      </c>
      <c r="H2107" s="6">
        <v>51462</v>
      </c>
      <c r="I2107" t="s">
        <v>11878</v>
      </c>
      <c r="J2107" t="s">
        <v>11879</v>
      </c>
      <c r="K2107" s="1">
        <v>44572</v>
      </c>
    </row>
    <row r="2108" spans="1:11">
      <c r="A2108">
        <v>2107</v>
      </c>
      <c r="B2108" t="s">
        <v>11880</v>
      </c>
      <c r="C2108" t="s">
        <v>217</v>
      </c>
      <c r="D2108" t="s">
        <v>40</v>
      </c>
      <c r="E2108" t="s">
        <v>11881</v>
      </c>
      <c r="F2108" t="s">
        <v>11882</v>
      </c>
      <c r="G2108" t="s">
        <v>282</v>
      </c>
      <c r="H2108" s="6">
        <v>203893</v>
      </c>
      <c r="I2108" t="s">
        <v>11883</v>
      </c>
      <c r="J2108" t="s">
        <v>11884</v>
      </c>
      <c r="K2108" s="1">
        <v>44126</v>
      </c>
    </row>
    <row r="2109" spans="1:11">
      <c r="A2109">
        <v>2108</v>
      </c>
      <c r="B2109" t="s">
        <v>11885</v>
      </c>
      <c r="C2109" t="s">
        <v>1596</v>
      </c>
      <c r="D2109" t="s">
        <v>257</v>
      </c>
      <c r="E2109" t="s">
        <v>11886</v>
      </c>
      <c r="F2109" t="s">
        <v>11887</v>
      </c>
      <c r="G2109" t="s">
        <v>1013</v>
      </c>
      <c r="H2109" s="6">
        <v>157931</v>
      </c>
      <c r="I2109" t="s">
        <v>11888</v>
      </c>
      <c r="J2109" t="s">
        <v>11889</v>
      </c>
      <c r="K2109" s="1">
        <v>44216</v>
      </c>
    </row>
    <row r="2110" spans="1:11">
      <c r="A2110">
        <v>2109</v>
      </c>
      <c r="B2110" t="s">
        <v>11890</v>
      </c>
      <c r="C2110" t="s">
        <v>186</v>
      </c>
      <c r="D2110" t="s">
        <v>186</v>
      </c>
      <c r="E2110" t="s">
        <v>11891</v>
      </c>
      <c r="F2110" t="s">
        <v>11892</v>
      </c>
      <c r="G2110" t="s">
        <v>2524</v>
      </c>
      <c r="H2110" s="6">
        <v>89589</v>
      </c>
      <c r="I2110">
        <f>1-35-156-2385</f>
        <v>-2575</v>
      </c>
      <c r="J2110" t="s">
        <v>11893</v>
      </c>
      <c r="K2110" s="1">
        <v>44316</v>
      </c>
    </row>
    <row r="2111" spans="1:11">
      <c r="A2111">
        <v>2110</v>
      </c>
      <c r="B2111" t="s">
        <v>11894</v>
      </c>
      <c r="C2111" t="s">
        <v>8483</v>
      </c>
      <c r="D2111" t="s">
        <v>11895</v>
      </c>
      <c r="E2111" t="s">
        <v>11896</v>
      </c>
      <c r="F2111" t="s">
        <v>8862</v>
      </c>
      <c r="G2111" t="s">
        <v>2317</v>
      </c>
      <c r="H2111" s="6">
        <v>195006</v>
      </c>
      <c r="I2111">
        <f>1-865-17-897</f>
        <v>-1778</v>
      </c>
      <c r="J2111" t="s">
        <v>11897</v>
      </c>
      <c r="K2111" s="1">
        <v>43884</v>
      </c>
    </row>
    <row r="2112" spans="1:11">
      <c r="A2112">
        <v>2111</v>
      </c>
      <c r="B2112" t="s">
        <v>11898</v>
      </c>
      <c r="C2112" t="s">
        <v>11899</v>
      </c>
      <c r="D2112" t="s">
        <v>11900</v>
      </c>
      <c r="E2112" t="s">
        <v>11901</v>
      </c>
      <c r="F2112" t="s">
        <v>11902</v>
      </c>
      <c r="G2112" t="s">
        <v>3792</v>
      </c>
      <c r="H2112" s="6">
        <v>195489</v>
      </c>
      <c r="I2112" t="s">
        <v>11903</v>
      </c>
      <c r="J2112" t="s">
        <v>11904</v>
      </c>
      <c r="K2112" s="1">
        <v>44012</v>
      </c>
    </row>
    <row r="2113" spans="1:11">
      <c r="A2113">
        <v>2112</v>
      </c>
      <c r="B2113" t="s">
        <v>11905</v>
      </c>
      <c r="C2113" t="s">
        <v>684</v>
      </c>
      <c r="D2113" t="s">
        <v>6444</v>
      </c>
      <c r="E2113" t="s">
        <v>11906</v>
      </c>
      <c r="F2113" t="s">
        <v>11907</v>
      </c>
      <c r="G2113" t="s">
        <v>8517</v>
      </c>
      <c r="H2113" s="6">
        <v>64879</v>
      </c>
      <c r="I2113" t="s">
        <v>11908</v>
      </c>
      <c r="J2113" t="s">
        <v>11909</v>
      </c>
      <c r="K2113" s="1">
        <v>44614</v>
      </c>
    </row>
    <row r="2114" spans="1:11">
      <c r="A2114">
        <v>2113</v>
      </c>
      <c r="B2114" t="s">
        <v>11910</v>
      </c>
      <c r="C2114" t="s">
        <v>2706</v>
      </c>
      <c r="D2114" t="s">
        <v>11547</v>
      </c>
      <c r="E2114" t="s">
        <v>11911</v>
      </c>
      <c r="F2114" t="s">
        <v>11912</v>
      </c>
      <c r="G2114" t="s">
        <v>1466</v>
      </c>
      <c r="H2114" s="6">
        <v>231131</v>
      </c>
      <c r="I2114" t="s">
        <v>11913</v>
      </c>
      <c r="J2114" t="s">
        <v>11914</v>
      </c>
      <c r="K2114" s="1">
        <v>43971</v>
      </c>
    </row>
    <row r="2115" spans="1:11">
      <c r="A2115">
        <v>2114</v>
      </c>
      <c r="B2115" t="s">
        <v>11915</v>
      </c>
      <c r="C2115" t="s">
        <v>6875</v>
      </c>
      <c r="D2115" t="s">
        <v>8531</v>
      </c>
      <c r="E2115" t="s">
        <v>11916</v>
      </c>
      <c r="F2115" t="s">
        <v>11917</v>
      </c>
      <c r="G2115" t="s">
        <v>2844</v>
      </c>
      <c r="H2115" s="6">
        <v>46554</v>
      </c>
      <c r="I2115" t="s">
        <v>11918</v>
      </c>
      <c r="J2115" t="s">
        <v>11919</v>
      </c>
      <c r="K2115" s="1">
        <v>44074</v>
      </c>
    </row>
    <row r="2116" spans="1:11">
      <c r="A2116">
        <v>2115</v>
      </c>
      <c r="B2116" t="s">
        <v>11920</v>
      </c>
      <c r="C2116" t="s">
        <v>466</v>
      </c>
      <c r="D2116" t="s">
        <v>11921</v>
      </c>
      <c r="E2116" t="s">
        <v>11922</v>
      </c>
      <c r="F2116" t="s">
        <v>11923</v>
      </c>
      <c r="G2116" t="s">
        <v>961</v>
      </c>
      <c r="H2116" s="6">
        <v>213644</v>
      </c>
      <c r="I2116" t="s">
        <v>11924</v>
      </c>
      <c r="J2116" t="s">
        <v>11925</v>
      </c>
      <c r="K2116" s="1">
        <v>44606</v>
      </c>
    </row>
    <row r="2117" spans="1:11">
      <c r="A2117">
        <v>2116</v>
      </c>
      <c r="B2117" t="s">
        <v>11926</v>
      </c>
      <c r="C2117" t="s">
        <v>778</v>
      </c>
      <c r="D2117" t="s">
        <v>2763</v>
      </c>
      <c r="E2117" t="s">
        <v>11927</v>
      </c>
      <c r="F2117" t="s">
        <v>11928</v>
      </c>
      <c r="G2117" t="s">
        <v>111</v>
      </c>
      <c r="H2117" s="6">
        <v>99447</v>
      </c>
      <c r="I2117" t="s">
        <v>11929</v>
      </c>
      <c r="J2117" t="s">
        <v>11930</v>
      </c>
      <c r="K2117" s="1">
        <v>44289</v>
      </c>
    </row>
    <row r="2118" spans="1:11">
      <c r="A2118">
        <v>2117</v>
      </c>
      <c r="B2118" t="s">
        <v>11931</v>
      </c>
      <c r="C2118" t="s">
        <v>1700</v>
      </c>
      <c r="D2118" t="s">
        <v>1186</v>
      </c>
      <c r="E2118" t="s">
        <v>11932</v>
      </c>
      <c r="F2118" t="s">
        <v>11933</v>
      </c>
      <c r="G2118" t="s">
        <v>3554</v>
      </c>
      <c r="H2118" s="6">
        <v>260589</v>
      </c>
      <c r="I2118" t="s">
        <v>11934</v>
      </c>
      <c r="J2118" t="s">
        <v>11935</v>
      </c>
      <c r="K2118" s="1">
        <v>43889</v>
      </c>
    </row>
    <row r="2119" spans="1:11">
      <c r="A2119">
        <v>2118</v>
      </c>
      <c r="B2119" t="s">
        <v>11936</v>
      </c>
      <c r="C2119" t="s">
        <v>3493</v>
      </c>
      <c r="D2119" t="s">
        <v>2020</v>
      </c>
      <c r="E2119" t="s">
        <v>11937</v>
      </c>
      <c r="F2119" t="s">
        <v>11938</v>
      </c>
      <c r="G2119" t="s">
        <v>792</v>
      </c>
      <c r="H2119" s="6">
        <v>97820</v>
      </c>
      <c r="I2119" t="s">
        <v>11939</v>
      </c>
      <c r="J2119" t="s">
        <v>11940</v>
      </c>
      <c r="K2119" s="1">
        <v>43938</v>
      </c>
    </row>
    <row r="2120" spans="1:11">
      <c r="A2120">
        <v>2119</v>
      </c>
      <c r="B2120" t="s">
        <v>11941</v>
      </c>
      <c r="C2120" t="s">
        <v>3287</v>
      </c>
      <c r="D2120" t="s">
        <v>7969</v>
      </c>
      <c r="E2120" t="s">
        <v>11942</v>
      </c>
      <c r="F2120" t="s">
        <v>11943</v>
      </c>
      <c r="G2120" t="s">
        <v>229</v>
      </c>
      <c r="H2120" s="6">
        <v>42264</v>
      </c>
      <c r="I2120" t="s">
        <v>11944</v>
      </c>
      <c r="J2120" t="s">
        <v>11945</v>
      </c>
      <c r="K2120" s="1">
        <v>43924</v>
      </c>
    </row>
    <row r="2121" spans="1:11">
      <c r="A2121">
        <v>2120</v>
      </c>
      <c r="B2121" t="s">
        <v>11946</v>
      </c>
      <c r="C2121" t="s">
        <v>8647</v>
      </c>
      <c r="D2121" t="s">
        <v>11947</v>
      </c>
      <c r="E2121" t="s">
        <v>11948</v>
      </c>
      <c r="F2121" t="s">
        <v>11949</v>
      </c>
      <c r="G2121" t="s">
        <v>4061</v>
      </c>
      <c r="H2121" s="6">
        <v>118583</v>
      </c>
      <c r="I2121" t="s">
        <v>11950</v>
      </c>
      <c r="J2121" t="s">
        <v>11951</v>
      </c>
      <c r="K2121" s="1">
        <v>43952</v>
      </c>
    </row>
    <row r="2122" spans="1:11">
      <c r="A2122">
        <v>2121</v>
      </c>
      <c r="B2122" t="s">
        <v>11952</v>
      </c>
      <c r="C2122" t="s">
        <v>1122</v>
      </c>
      <c r="D2122" t="s">
        <v>3926</v>
      </c>
      <c r="E2122" t="s">
        <v>11953</v>
      </c>
      <c r="F2122" t="s">
        <v>11954</v>
      </c>
      <c r="G2122" t="s">
        <v>237</v>
      </c>
      <c r="H2122" s="6">
        <v>246622</v>
      </c>
      <c r="I2122" t="s">
        <v>11955</v>
      </c>
      <c r="J2122" t="s">
        <v>11956</v>
      </c>
      <c r="K2122" s="1">
        <v>44476</v>
      </c>
    </row>
    <row r="2123" spans="1:11">
      <c r="A2123">
        <v>2122</v>
      </c>
      <c r="B2123" t="s">
        <v>11957</v>
      </c>
      <c r="C2123" t="s">
        <v>11958</v>
      </c>
      <c r="D2123" t="s">
        <v>5906</v>
      </c>
      <c r="E2123" t="s">
        <v>11959</v>
      </c>
      <c r="F2123" t="s">
        <v>11960</v>
      </c>
      <c r="G2123" t="s">
        <v>494</v>
      </c>
      <c r="H2123" s="6">
        <v>46769</v>
      </c>
      <c r="I2123" t="s">
        <v>11961</v>
      </c>
      <c r="J2123" t="s">
        <v>11962</v>
      </c>
      <c r="K2123" s="1">
        <v>44676</v>
      </c>
    </row>
    <row r="2124" spans="1:11">
      <c r="A2124">
        <v>2123</v>
      </c>
      <c r="B2124" t="s">
        <v>11963</v>
      </c>
      <c r="C2124" t="s">
        <v>1218</v>
      </c>
      <c r="D2124" t="s">
        <v>10138</v>
      </c>
      <c r="E2124" t="s">
        <v>11964</v>
      </c>
      <c r="F2124" t="s">
        <v>11965</v>
      </c>
      <c r="G2124" t="s">
        <v>509</v>
      </c>
      <c r="H2124" s="6">
        <v>135193</v>
      </c>
      <c r="I2124" t="s">
        <v>11966</v>
      </c>
      <c r="J2124" t="s">
        <v>11967</v>
      </c>
      <c r="K2124" s="1">
        <v>44132</v>
      </c>
    </row>
    <row r="2125" spans="1:11">
      <c r="A2125">
        <v>2124</v>
      </c>
      <c r="B2125" t="s">
        <v>11968</v>
      </c>
      <c r="C2125" t="s">
        <v>4881</v>
      </c>
      <c r="D2125" t="s">
        <v>4451</v>
      </c>
      <c r="E2125" t="s">
        <v>11969</v>
      </c>
      <c r="F2125" t="s">
        <v>11970</v>
      </c>
      <c r="G2125" t="s">
        <v>2392</v>
      </c>
      <c r="H2125" s="6">
        <v>159061</v>
      </c>
      <c r="I2125" t="s">
        <v>11971</v>
      </c>
      <c r="J2125" t="s">
        <v>11972</v>
      </c>
      <c r="K2125" s="1">
        <v>44078</v>
      </c>
    </row>
    <row r="2126" spans="1:11">
      <c r="A2126">
        <v>2125</v>
      </c>
      <c r="B2126" t="s">
        <v>11973</v>
      </c>
      <c r="C2126" t="s">
        <v>1616</v>
      </c>
      <c r="D2126" t="s">
        <v>7969</v>
      </c>
      <c r="E2126" t="s">
        <v>11974</v>
      </c>
      <c r="F2126" t="s">
        <v>11975</v>
      </c>
      <c r="G2126" t="s">
        <v>1257</v>
      </c>
      <c r="H2126" s="6">
        <v>105549</v>
      </c>
      <c r="I2126">
        <f>1-944-706-9471</f>
        <v>-11120</v>
      </c>
      <c r="J2126" t="s">
        <v>11976</v>
      </c>
      <c r="K2126" s="1">
        <v>43857</v>
      </c>
    </row>
    <row r="2127" spans="1:11">
      <c r="A2127">
        <v>2126</v>
      </c>
      <c r="B2127" t="s">
        <v>11977</v>
      </c>
      <c r="C2127" t="s">
        <v>3937</v>
      </c>
      <c r="D2127" t="s">
        <v>2889</v>
      </c>
      <c r="E2127" t="s">
        <v>11978</v>
      </c>
      <c r="F2127" t="s">
        <v>11979</v>
      </c>
      <c r="G2127" t="s">
        <v>1865</v>
      </c>
      <c r="H2127" s="6">
        <v>205176</v>
      </c>
      <c r="I2127" t="s">
        <v>11980</v>
      </c>
      <c r="J2127" t="s">
        <v>11981</v>
      </c>
      <c r="K2127" s="1">
        <v>43850</v>
      </c>
    </row>
    <row r="2128" spans="1:11">
      <c r="A2128">
        <v>2127</v>
      </c>
      <c r="B2128" t="s">
        <v>11982</v>
      </c>
      <c r="C2128" t="s">
        <v>5444</v>
      </c>
      <c r="D2128" t="s">
        <v>9184</v>
      </c>
      <c r="E2128" t="s">
        <v>11983</v>
      </c>
      <c r="F2128" t="s">
        <v>11984</v>
      </c>
      <c r="G2128" t="s">
        <v>1034</v>
      </c>
      <c r="H2128" s="6">
        <v>211855</v>
      </c>
      <c r="I2128" t="s">
        <v>11985</v>
      </c>
      <c r="J2128" t="s">
        <v>11986</v>
      </c>
      <c r="K2128" s="1">
        <v>44614</v>
      </c>
    </row>
    <row r="2129" spans="1:11">
      <c r="A2129">
        <v>2128</v>
      </c>
      <c r="B2129" t="s">
        <v>11987</v>
      </c>
      <c r="C2129" t="s">
        <v>1877</v>
      </c>
      <c r="D2129" t="s">
        <v>2074</v>
      </c>
      <c r="E2129" t="s">
        <v>11988</v>
      </c>
      <c r="F2129" t="s">
        <v>11989</v>
      </c>
      <c r="G2129" t="s">
        <v>23</v>
      </c>
      <c r="H2129" s="6">
        <v>287471</v>
      </c>
      <c r="I2129" t="s">
        <v>11990</v>
      </c>
      <c r="J2129" t="s">
        <v>11991</v>
      </c>
      <c r="K2129" s="1">
        <v>43890</v>
      </c>
    </row>
    <row r="2130" spans="1:11">
      <c r="A2130">
        <v>2129</v>
      </c>
      <c r="B2130" t="s">
        <v>11992</v>
      </c>
      <c r="C2130" t="s">
        <v>1462</v>
      </c>
      <c r="D2130" t="s">
        <v>4083</v>
      </c>
      <c r="E2130" t="s">
        <v>11738</v>
      </c>
      <c r="F2130" t="s">
        <v>11993</v>
      </c>
      <c r="G2130" t="s">
        <v>969</v>
      </c>
      <c r="H2130" s="6">
        <v>126868</v>
      </c>
      <c r="I2130" t="s">
        <v>11994</v>
      </c>
      <c r="J2130" t="s">
        <v>11995</v>
      </c>
      <c r="K2130" s="1">
        <v>44599</v>
      </c>
    </row>
    <row r="2131" spans="1:11">
      <c r="A2131">
        <v>2130</v>
      </c>
      <c r="B2131" t="s">
        <v>11996</v>
      </c>
      <c r="C2131" t="s">
        <v>2475</v>
      </c>
      <c r="D2131" t="s">
        <v>5167</v>
      </c>
      <c r="E2131" t="s">
        <v>11997</v>
      </c>
      <c r="F2131" t="s">
        <v>11998</v>
      </c>
      <c r="G2131" t="s">
        <v>329</v>
      </c>
      <c r="H2131" s="6">
        <v>181818</v>
      </c>
      <c r="I2131" t="s">
        <v>11999</v>
      </c>
      <c r="J2131" t="s">
        <v>12000</v>
      </c>
      <c r="K2131" s="1">
        <v>44297</v>
      </c>
    </row>
    <row r="2132" spans="1:11">
      <c r="A2132">
        <v>2131</v>
      </c>
      <c r="B2132" t="s">
        <v>12001</v>
      </c>
      <c r="C2132" t="s">
        <v>12002</v>
      </c>
      <c r="D2132" t="s">
        <v>3700</v>
      </c>
      <c r="E2132" t="s">
        <v>12003</v>
      </c>
      <c r="F2132" t="s">
        <v>12004</v>
      </c>
      <c r="G2132" t="s">
        <v>770</v>
      </c>
      <c r="H2132" s="6">
        <v>144537</v>
      </c>
      <c r="I2132" t="s">
        <v>12005</v>
      </c>
      <c r="J2132" t="s">
        <v>12006</v>
      </c>
      <c r="K2132" s="1">
        <v>44452</v>
      </c>
    </row>
    <row r="2133" spans="1:11">
      <c r="A2133">
        <v>2132</v>
      </c>
      <c r="B2133" t="s">
        <v>12007</v>
      </c>
      <c r="C2133" t="s">
        <v>565</v>
      </c>
      <c r="D2133" t="s">
        <v>6064</v>
      </c>
      <c r="E2133" t="s">
        <v>12008</v>
      </c>
      <c r="F2133" t="s">
        <v>12009</v>
      </c>
      <c r="G2133" t="s">
        <v>1473</v>
      </c>
      <c r="H2133" s="6">
        <v>210172</v>
      </c>
      <c r="I2133" t="s">
        <v>12010</v>
      </c>
      <c r="J2133" t="s">
        <v>12011</v>
      </c>
      <c r="K2133" s="1">
        <v>44023</v>
      </c>
    </row>
    <row r="2134" spans="1:11">
      <c r="A2134">
        <v>2133</v>
      </c>
      <c r="B2134" t="s">
        <v>12012</v>
      </c>
      <c r="C2134" t="s">
        <v>902</v>
      </c>
      <c r="D2134" t="s">
        <v>7070</v>
      </c>
      <c r="E2134" t="s">
        <v>12013</v>
      </c>
      <c r="F2134" t="s">
        <v>12014</v>
      </c>
      <c r="G2134" t="s">
        <v>3291</v>
      </c>
      <c r="H2134" s="6">
        <v>223099</v>
      </c>
      <c r="I2134" t="s">
        <v>12015</v>
      </c>
      <c r="J2134" t="s">
        <v>12016</v>
      </c>
      <c r="K2134" s="1">
        <v>44010</v>
      </c>
    </row>
    <row r="2135" spans="1:11">
      <c r="A2135">
        <v>2134</v>
      </c>
      <c r="B2135" t="s">
        <v>12017</v>
      </c>
      <c r="C2135" t="s">
        <v>64</v>
      </c>
      <c r="D2135" t="s">
        <v>677</v>
      </c>
      <c r="E2135" t="s">
        <v>12018</v>
      </c>
      <c r="F2135" t="s">
        <v>12019</v>
      </c>
      <c r="G2135" t="s">
        <v>1309</v>
      </c>
      <c r="H2135" s="6">
        <v>216100</v>
      </c>
      <c r="I2135" t="s">
        <v>12020</v>
      </c>
      <c r="J2135" t="s">
        <v>12021</v>
      </c>
      <c r="K2135" s="1">
        <v>44052</v>
      </c>
    </row>
    <row r="2136" spans="1:11">
      <c r="A2136">
        <v>2135</v>
      </c>
      <c r="B2136" t="s">
        <v>12022</v>
      </c>
      <c r="C2136" t="s">
        <v>3506</v>
      </c>
      <c r="D2136" t="s">
        <v>12023</v>
      </c>
      <c r="E2136" t="s">
        <v>12024</v>
      </c>
      <c r="F2136" t="s">
        <v>12025</v>
      </c>
      <c r="G2136" t="s">
        <v>43</v>
      </c>
      <c r="H2136" s="6">
        <v>173207</v>
      </c>
      <c r="I2136" t="s">
        <v>12026</v>
      </c>
      <c r="J2136" t="s">
        <v>12027</v>
      </c>
      <c r="K2136" s="1">
        <v>44629</v>
      </c>
    </row>
    <row r="2137" spans="1:11">
      <c r="A2137">
        <v>2136</v>
      </c>
      <c r="B2137" t="s">
        <v>12028</v>
      </c>
      <c r="C2137" t="s">
        <v>340</v>
      </c>
      <c r="D2137" t="s">
        <v>2013</v>
      </c>
      <c r="E2137" t="s">
        <v>12029</v>
      </c>
      <c r="F2137" t="s">
        <v>12030</v>
      </c>
      <c r="G2137" t="s">
        <v>734</v>
      </c>
      <c r="H2137" s="6">
        <v>283258</v>
      </c>
      <c r="I2137" t="s">
        <v>12031</v>
      </c>
      <c r="J2137" t="s">
        <v>12032</v>
      </c>
      <c r="K2137" s="1">
        <v>44452</v>
      </c>
    </row>
    <row r="2138" spans="1:11">
      <c r="A2138">
        <v>2137</v>
      </c>
      <c r="B2138" t="s">
        <v>12033</v>
      </c>
      <c r="C2138" t="s">
        <v>7054</v>
      </c>
      <c r="D2138" t="s">
        <v>996</v>
      </c>
      <c r="E2138" t="s">
        <v>12034</v>
      </c>
      <c r="F2138" t="s">
        <v>12035</v>
      </c>
      <c r="G2138" t="s">
        <v>861</v>
      </c>
      <c r="H2138" s="6">
        <v>168697</v>
      </c>
      <c r="I2138">
        <v>8059614990</v>
      </c>
      <c r="J2138" t="s">
        <v>12036</v>
      </c>
      <c r="K2138" s="1">
        <v>44156</v>
      </c>
    </row>
    <row r="2139" spans="1:11">
      <c r="A2139">
        <v>2138</v>
      </c>
      <c r="B2139" t="s">
        <v>12037</v>
      </c>
      <c r="C2139" t="s">
        <v>2719</v>
      </c>
      <c r="D2139" t="s">
        <v>107</v>
      </c>
      <c r="E2139" t="s">
        <v>12038</v>
      </c>
      <c r="F2139" t="s">
        <v>12039</v>
      </c>
      <c r="G2139" t="s">
        <v>1696</v>
      </c>
      <c r="H2139" s="6">
        <v>232887</v>
      </c>
      <c r="I2139" t="s">
        <v>12040</v>
      </c>
      <c r="J2139" t="s">
        <v>12041</v>
      </c>
      <c r="K2139" s="1">
        <v>44336</v>
      </c>
    </row>
    <row r="2140" spans="1:11">
      <c r="A2140">
        <v>2139</v>
      </c>
      <c r="B2140" t="s">
        <v>12042</v>
      </c>
      <c r="C2140" t="s">
        <v>4750</v>
      </c>
      <c r="D2140" t="s">
        <v>9162</v>
      </c>
      <c r="E2140" t="s">
        <v>12043</v>
      </c>
      <c r="F2140" t="s">
        <v>12044</v>
      </c>
      <c r="G2140" t="s">
        <v>379</v>
      </c>
      <c r="H2140" s="6">
        <v>233891</v>
      </c>
      <c r="I2140" t="s">
        <v>12045</v>
      </c>
      <c r="J2140" t="s">
        <v>12046</v>
      </c>
      <c r="K2140" s="1">
        <v>44240</v>
      </c>
    </row>
    <row r="2141" spans="1:11">
      <c r="A2141">
        <v>2140</v>
      </c>
      <c r="B2141" t="s">
        <v>12047</v>
      </c>
      <c r="C2141" t="s">
        <v>2570</v>
      </c>
      <c r="D2141" t="s">
        <v>2725</v>
      </c>
      <c r="E2141" t="s">
        <v>12048</v>
      </c>
      <c r="F2141" t="s">
        <v>12049</v>
      </c>
      <c r="G2141" t="s">
        <v>977</v>
      </c>
      <c r="H2141" s="6">
        <v>98219</v>
      </c>
      <c r="I2141">
        <f>1-937-712-2352</f>
        <v>-4000</v>
      </c>
      <c r="J2141" t="s">
        <v>12050</v>
      </c>
      <c r="K2141" s="1">
        <v>44607</v>
      </c>
    </row>
    <row r="2142" spans="1:11">
      <c r="A2142">
        <v>2141</v>
      </c>
      <c r="B2142" t="s">
        <v>12051</v>
      </c>
      <c r="C2142" t="s">
        <v>12052</v>
      </c>
      <c r="D2142" t="s">
        <v>7494</v>
      </c>
      <c r="E2142" t="s">
        <v>12053</v>
      </c>
      <c r="F2142" t="s">
        <v>7144</v>
      </c>
      <c r="G2142" t="s">
        <v>5570</v>
      </c>
      <c r="H2142" s="6">
        <v>189875</v>
      </c>
      <c r="I2142" t="s">
        <v>12054</v>
      </c>
      <c r="J2142" t="s">
        <v>12055</v>
      </c>
      <c r="K2142" s="1">
        <v>44142</v>
      </c>
    </row>
    <row r="2143" spans="1:11">
      <c r="A2143">
        <v>2142</v>
      </c>
      <c r="B2143" t="s">
        <v>12056</v>
      </c>
      <c r="C2143" t="s">
        <v>4158</v>
      </c>
      <c r="D2143" t="s">
        <v>4738</v>
      </c>
      <c r="E2143" t="s">
        <v>12057</v>
      </c>
      <c r="F2143" t="s">
        <v>12058</v>
      </c>
      <c r="G2143" t="s">
        <v>418</v>
      </c>
      <c r="H2143" s="6">
        <v>130811</v>
      </c>
      <c r="I2143" t="s">
        <v>12059</v>
      </c>
      <c r="J2143" t="s">
        <v>12060</v>
      </c>
      <c r="K2143" s="1">
        <v>44007</v>
      </c>
    </row>
    <row r="2144" spans="1:11">
      <c r="A2144">
        <v>2143</v>
      </c>
      <c r="B2144" t="s">
        <v>12061</v>
      </c>
      <c r="C2144" t="s">
        <v>767</v>
      </c>
      <c r="D2144" t="s">
        <v>107</v>
      </c>
      <c r="E2144" t="s">
        <v>12062</v>
      </c>
      <c r="F2144" t="s">
        <v>11141</v>
      </c>
      <c r="G2144" t="s">
        <v>2844</v>
      </c>
      <c r="H2144" s="6">
        <v>261082</v>
      </c>
      <c r="I2144">
        <f>1-239-431-8075</f>
        <v>-8744</v>
      </c>
      <c r="J2144" t="s">
        <v>12063</v>
      </c>
      <c r="K2144" s="1">
        <v>43928</v>
      </c>
    </row>
    <row r="2145" spans="1:11">
      <c r="A2145">
        <v>2144</v>
      </c>
      <c r="B2145" t="s">
        <v>12064</v>
      </c>
      <c r="C2145" t="s">
        <v>2513</v>
      </c>
      <c r="D2145" t="s">
        <v>6122</v>
      </c>
      <c r="E2145" t="s">
        <v>12065</v>
      </c>
      <c r="F2145" t="s">
        <v>12066</v>
      </c>
      <c r="G2145" t="s">
        <v>2905</v>
      </c>
      <c r="H2145" s="6">
        <v>260857</v>
      </c>
      <c r="I2145" t="s">
        <v>12067</v>
      </c>
      <c r="J2145" t="s">
        <v>12068</v>
      </c>
      <c r="K2145" s="1">
        <v>44639</v>
      </c>
    </row>
    <row r="2146" spans="1:11">
      <c r="A2146">
        <v>2145</v>
      </c>
      <c r="B2146" t="s">
        <v>12069</v>
      </c>
      <c r="C2146" t="s">
        <v>943</v>
      </c>
      <c r="D2146" t="s">
        <v>407</v>
      </c>
      <c r="E2146" t="s">
        <v>12070</v>
      </c>
      <c r="F2146" t="s">
        <v>12071</v>
      </c>
      <c r="G2146" t="s">
        <v>1257</v>
      </c>
      <c r="H2146" s="6">
        <v>286773</v>
      </c>
      <c r="I2146" t="s">
        <v>12072</v>
      </c>
      <c r="J2146" t="s">
        <v>12073</v>
      </c>
      <c r="K2146" s="1">
        <v>44349</v>
      </c>
    </row>
    <row r="2147" spans="1:11">
      <c r="A2147">
        <v>2146</v>
      </c>
      <c r="B2147" t="s">
        <v>12074</v>
      </c>
      <c r="C2147" t="s">
        <v>3545</v>
      </c>
      <c r="D2147" t="s">
        <v>4451</v>
      </c>
      <c r="E2147" t="s">
        <v>12075</v>
      </c>
      <c r="F2147" t="s">
        <v>12076</v>
      </c>
      <c r="G2147" t="s">
        <v>2317</v>
      </c>
      <c r="H2147" s="6">
        <v>88622</v>
      </c>
      <c r="I2147" t="s">
        <v>12077</v>
      </c>
      <c r="J2147" t="s">
        <v>12078</v>
      </c>
      <c r="K2147" s="1">
        <v>44152</v>
      </c>
    </row>
    <row r="2148" spans="1:11">
      <c r="A2148">
        <v>2147</v>
      </c>
      <c r="B2148" t="s">
        <v>12079</v>
      </c>
      <c r="C2148" t="s">
        <v>2713</v>
      </c>
      <c r="D2148" t="s">
        <v>6035</v>
      </c>
      <c r="E2148" t="s">
        <v>12080</v>
      </c>
      <c r="F2148" t="s">
        <v>12081</v>
      </c>
      <c r="G2148" t="s">
        <v>1027</v>
      </c>
      <c r="H2148" s="6">
        <v>221775</v>
      </c>
      <c r="I2148" t="s">
        <v>12082</v>
      </c>
      <c r="J2148" t="s">
        <v>12083</v>
      </c>
      <c r="K2148" s="1">
        <v>44549</v>
      </c>
    </row>
    <row r="2149" spans="1:11">
      <c r="A2149">
        <v>2148</v>
      </c>
      <c r="B2149" t="s">
        <v>12084</v>
      </c>
      <c r="C2149" t="s">
        <v>318</v>
      </c>
      <c r="D2149" t="s">
        <v>1393</v>
      </c>
      <c r="E2149" t="s">
        <v>12085</v>
      </c>
      <c r="F2149" t="s">
        <v>12086</v>
      </c>
      <c r="G2149" t="s">
        <v>1309</v>
      </c>
      <c r="H2149" s="6">
        <v>202145</v>
      </c>
      <c r="I2149" t="s">
        <v>12087</v>
      </c>
      <c r="J2149" t="s">
        <v>12088</v>
      </c>
      <c r="K2149" s="1">
        <v>44450</v>
      </c>
    </row>
    <row r="2150" spans="1:11">
      <c r="A2150">
        <v>2149</v>
      </c>
      <c r="B2150" t="s">
        <v>12089</v>
      </c>
      <c r="C2150" t="s">
        <v>10746</v>
      </c>
      <c r="D2150" t="s">
        <v>1010</v>
      </c>
      <c r="E2150" t="s">
        <v>12090</v>
      </c>
      <c r="F2150" t="s">
        <v>3448</v>
      </c>
      <c r="G2150" t="s">
        <v>142</v>
      </c>
      <c r="H2150" s="6">
        <v>248550</v>
      </c>
      <c r="I2150" t="s">
        <v>12091</v>
      </c>
      <c r="J2150" t="s">
        <v>12092</v>
      </c>
      <c r="K2150" s="1">
        <v>44191</v>
      </c>
    </row>
    <row r="2151" spans="1:11">
      <c r="A2151">
        <v>2150</v>
      </c>
      <c r="B2151" t="s">
        <v>12093</v>
      </c>
      <c r="C2151" t="s">
        <v>8078</v>
      </c>
      <c r="D2151" t="s">
        <v>708</v>
      </c>
      <c r="E2151" t="s">
        <v>12094</v>
      </c>
      <c r="F2151" t="s">
        <v>12095</v>
      </c>
      <c r="G2151" t="s">
        <v>3095</v>
      </c>
      <c r="H2151" s="6">
        <v>128392</v>
      </c>
      <c r="I2151" t="s">
        <v>12096</v>
      </c>
      <c r="J2151" t="s">
        <v>12097</v>
      </c>
      <c r="K2151" s="1">
        <v>44104</v>
      </c>
    </row>
    <row r="2152" spans="1:11">
      <c r="A2152">
        <v>2151</v>
      </c>
      <c r="B2152" t="s">
        <v>12098</v>
      </c>
      <c r="C2152" t="s">
        <v>8121</v>
      </c>
      <c r="D2152" t="s">
        <v>3833</v>
      </c>
      <c r="E2152" t="s">
        <v>12099</v>
      </c>
      <c r="F2152" t="s">
        <v>12100</v>
      </c>
      <c r="G2152" t="s">
        <v>831</v>
      </c>
      <c r="H2152" s="6">
        <v>143066</v>
      </c>
      <c r="I2152" t="s">
        <v>12101</v>
      </c>
      <c r="J2152" t="s">
        <v>12102</v>
      </c>
      <c r="K2152" s="1">
        <v>43878</v>
      </c>
    </row>
    <row r="2153" spans="1:11">
      <c r="A2153">
        <v>2152</v>
      </c>
      <c r="B2153" t="s">
        <v>12103</v>
      </c>
      <c r="C2153" t="s">
        <v>7337</v>
      </c>
      <c r="D2153" t="s">
        <v>982</v>
      </c>
      <c r="E2153" t="s">
        <v>12104</v>
      </c>
      <c r="F2153" t="s">
        <v>12105</v>
      </c>
      <c r="G2153" t="s">
        <v>1466</v>
      </c>
      <c r="H2153" s="6">
        <v>284915</v>
      </c>
      <c r="I2153">
        <v>1671070825</v>
      </c>
      <c r="J2153" t="s">
        <v>12106</v>
      </c>
      <c r="K2153" s="1">
        <v>44318</v>
      </c>
    </row>
    <row r="2154" spans="1:11">
      <c r="A2154">
        <v>2153</v>
      </c>
      <c r="B2154" t="s">
        <v>12107</v>
      </c>
      <c r="C2154" t="s">
        <v>4714</v>
      </c>
      <c r="D2154" t="s">
        <v>6393</v>
      </c>
      <c r="E2154" t="s">
        <v>12108</v>
      </c>
      <c r="F2154" t="s">
        <v>12109</v>
      </c>
      <c r="G2154" t="s">
        <v>906</v>
      </c>
      <c r="H2154" s="6">
        <v>191346</v>
      </c>
      <c r="I2154" t="s">
        <v>12110</v>
      </c>
      <c r="J2154" t="s">
        <v>12111</v>
      </c>
      <c r="K2154" s="1">
        <v>44468</v>
      </c>
    </row>
    <row r="2155" spans="1:11">
      <c r="A2155">
        <v>2154</v>
      </c>
      <c r="B2155" t="s">
        <v>12112</v>
      </c>
      <c r="C2155" t="s">
        <v>549</v>
      </c>
      <c r="D2155" t="s">
        <v>1024</v>
      </c>
      <c r="E2155" t="s">
        <v>12113</v>
      </c>
      <c r="F2155" t="s">
        <v>12114</v>
      </c>
      <c r="G2155" t="s">
        <v>402</v>
      </c>
      <c r="H2155" s="6">
        <v>220185</v>
      </c>
      <c r="I2155" t="s">
        <v>12115</v>
      </c>
      <c r="J2155" t="s">
        <v>12116</v>
      </c>
      <c r="K2155" s="1">
        <v>44491</v>
      </c>
    </row>
    <row r="2156" spans="1:11">
      <c r="A2156">
        <v>2155</v>
      </c>
      <c r="B2156" t="s">
        <v>12117</v>
      </c>
      <c r="C2156" t="s">
        <v>6137</v>
      </c>
      <c r="D2156" t="s">
        <v>9067</v>
      </c>
      <c r="E2156" t="s">
        <v>12118</v>
      </c>
      <c r="F2156" t="s">
        <v>12119</v>
      </c>
      <c r="G2156" t="s">
        <v>969</v>
      </c>
      <c r="H2156" s="6">
        <v>147573</v>
      </c>
      <c r="I2156">
        <f>1-140-340-3998</f>
        <v>-4477</v>
      </c>
      <c r="J2156" t="s">
        <v>12120</v>
      </c>
      <c r="K2156" s="1">
        <v>44356</v>
      </c>
    </row>
    <row r="2157" spans="1:11">
      <c r="A2157">
        <v>2156</v>
      </c>
      <c r="B2157" t="s">
        <v>12121</v>
      </c>
      <c r="C2157" t="s">
        <v>2074</v>
      </c>
      <c r="D2157" t="s">
        <v>2514</v>
      </c>
      <c r="E2157" t="s">
        <v>12122</v>
      </c>
      <c r="F2157" t="s">
        <v>12123</v>
      </c>
      <c r="G2157" t="s">
        <v>111</v>
      </c>
      <c r="H2157" s="6">
        <v>134919</v>
      </c>
      <c r="I2157" t="s">
        <v>12124</v>
      </c>
      <c r="J2157" t="s">
        <v>12125</v>
      </c>
      <c r="K2157" s="1">
        <v>43990</v>
      </c>
    </row>
    <row r="2158" spans="1:11">
      <c r="A2158">
        <v>2157</v>
      </c>
      <c r="B2158" t="s">
        <v>12126</v>
      </c>
      <c r="C2158" t="s">
        <v>4254</v>
      </c>
      <c r="D2158" t="s">
        <v>7148</v>
      </c>
      <c r="E2158" t="s">
        <v>12127</v>
      </c>
      <c r="F2158" t="s">
        <v>12128</v>
      </c>
      <c r="G2158" t="s">
        <v>5929</v>
      </c>
      <c r="H2158" s="6">
        <v>105444</v>
      </c>
      <c r="I2158" t="s">
        <v>12129</v>
      </c>
      <c r="J2158" t="s">
        <v>12130</v>
      </c>
      <c r="K2158" s="1">
        <v>44492</v>
      </c>
    </row>
    <row r="2159" spans="1:11">
      <c r="A2159">
        <v>2158</v>
      </c>
      <c r="B2159" t="s">
        <v>12131</v>
      </c>
      <c r="C2159" t="s">
        <v>5330</v>
      </c>
      <c r="D2159" t="s">
        <v>4744</v>
      </c>
      <c r="E2159" t="s">
        <v>12132</v>
      </c>
      <c r="F2159" t="s">
        <v>12133</v>
      </c>
      <c r="G2159" t="s">
        <v>5708</v>
      </c>
      <c r="H2159" s="6">
        <v>90004</v>
      </c>
      <c r="I2159" t="s">
        <v>12134</v>
      </c>
      <c r="J2159" t="s">
        <v>12135</v>
      </c>
      <c r="K2159" s="1">
        <v>44654</v>
      </c>
    </row>
    <row r="2160" spans="1:11">
      <c r="A2160">
        <v>2159</v>
      </c>
      <c r="B2160" t="s">
        <v>12136</v>
      </c>
      <c r="C2160" t="s">
        <v>4910</v>
      </c>
      <c r="D2160" t="s">
        <v>311</v>
      </c>
      <c r="E2160" t="s">
        <v>12137</v>
      </c>
      <c r="F2160" t="s">
        <v>12138</v>
      </c>
      <c r="G2160" t="s">
        <v>1337</v>
      </c>
      <c r="H2160" s="6">
        <v>274711</v>
      </c>
      <c r="I2160" t="s">
        <v>12139</v>
      </c>
      <c r="J2160" t="s">
        <v>12140</v>
      </c>
      <c r="K2160" s="1">
        <v>44291</v>
      </c>
    </row>
    <row r="2161" spans="1:11">
      <c r="A2161">
        <v>2160</v>
      </c>
      <c r="B2161" t="s">
        <v>12141</v>
      </c>
      <c r="C2161" t="s">
        <v>3169</v>
      </c>
      <c r="D2161" t="s">
        <v>3249</v>
      </c>
      <c r="E2161" t="s">
        <v>12142</v>
      </c>
      <c r="F2161" t="s">
        <v>12143</v>
      </c>
      <c r="G2161" t="s">
        <v>1182</v>
      </c>
      <c r="H2161" s="6">
        <v>265696</v>
      </c>
      <c r="I2161" t="s">
        <v>12144</v>
      </c>
      <c r="J2161" t="s">
        <v>12145</v>
      </c>
      <c r="K2161" s="1">
        <v>44576</v>
      </c>
    </row>
    <row r="2162" spans="1:11">
      <c r="A2162">
        <v>2161</v>
      </c>
      <c r="B2162" t="s">
        <v>12146</v>
      </c>
      <c r="C2162" t="s">
        <v>2218</v>
      </c>
      <c r="D2162" t="s">
        <v>1541</v>
      </c>
      <c r="E2162" t="s">
        <v>12147</v>
      </c>
      <c r="F2162" t="s">
        <v>12148</v>
      </c>
      <c r="G2162" t="s">
        <v>282</v>
      </c>
      <c r="H2162" s="6">
        <v>245914</v>
      </c>
      <c r="I2162" t="s">
        <v>12149</v>
      </c>
      <c r="J2162" t="s">
        <v>12150</v>
      </c>
      <c r="K2162" s="1">
        <v>43896</v>
      </c>
    </row>
    <row r="2163" spans="1:11">
      <c r="A2163">
        <v>2162</v>
      </c>
      <c r="B2163" t="s">
        <v>12151</v>
      </c>
      <c r="C2163" t="s">
        <v>744</v>
      </c>
      <c r="D2163" t="s">
        <v>9073</v>
      </c>
      <c r="E2163" t="s">
        <v>12152</v>
      </c>
      <c r="F2163" t="s">
        <v>12153</v>
      </c>
      <c r="G2163" t="s">
        <v>2351</v>
      </c>
      <c r="H2163" s="6">
        <v>85190</v>
      </c>
      <c r="I2163" t="s">
        <v>12154</v>
      </c>
      <c r="J2163" t="s">
        <v>12155</v>
      </c>
      <c r="K2163" s="1">
        <v>43935</v>
      </c>
    </row>
    <row r="2164" spans="1:11">
      <c r="A2164">
        <v>2163</v>
      </c>
      <c r="B2164" t="s">
        <v>12156</v>
      </c>
      <c r="C2164" t="s">
        <v>1038</v>
      </c>
      <c r="D2164" t="s">
        <v>12157</v>
      </c>
      <c r="E2164" t="s">
        <v>12158</v>
      </c>
      <c r="F2164" t="s">
        <v>12159</v>
      </c>
      <c r="G2164" t="s">
        <v>329</v>
      </c>
      <c r="H2164" s="6">
        <v>62729</v>
      </c>
      <c r="I2164" t="s">
        <v>12160</v>
      </c>
      <c r="J2164" t="s">
        <v>12161</v>
      </c>
      <c r="K2164" s="1">
        <v>44058</v>
      </c>
    </row>
    <row r="2165" spans="1:11">
      <c r="A2165">
        <v>2164</v>
      </c>
      <c r="B2165" t="s">
        <v>12162</v>
      </c>
      <c r="C2165" t="s">
        <v>1828</v>
      </c>
      <c r="D2165" t="s">
        <v>887</v>
      </c>
      <c r="E2165" t="s">
        <v>12163</v>
      </c>
      <c r="F2165" t="s">
        <v>12164</v>
      </c>
      <c r="G2165" t="s">
        <v>553</v>
      </c>
      <c r="H2165" s="6">
        <v>251090</v>
      </c>
      <c r="I2165" t="s">
        <v>12165</v>
      </c>
      <c r="J2165" t="s">
        <v>12166</v>
      </c>
      <c r="K2165" s="1">
        <v>44621</v>
      </c>
    </row>
    <row r="2166" spans="1:11">
      <c r="A2166">
        <v>2165</v>
      </c>
      <c r="B2166" t="s">
        <v>12167</v>
      </c>
      <c r="C2166" t="s">
        <v>264</v>
      </c>
      <c r="D2166" t="s">
        <v>1679</v>
      </c>
      <c r="E2166" t="s">
        <v>12168</v>
      </c>
      <c r="F2166" t="s">
        <v>12169</v>
      </c>
      <c r="G2166" t="s">
        <v>1776</v>
      </c>
      <c r="H2166" s="6">
        <v>111088</v>
      </c>
      <c r="I2166" t="s">
        <v>12170</v>
      </c>
      <c r="J2166" t="s">
        <v>12171</v>
      </c>
      <c r="K2166" s="1">
        <v>44144</v>
      </c>
    </row>
    <row r="2167" spans="1:11">
      <c r="A2167">
        <v>2166</v>
      </c>
      <c r="B2167" t="s">
        <v>12172</v>
      </c>
      <c r="C2167" t="s">
        <v>1641</v>
      </c>
      <c r="D2167" t="s">
        <v>10370</v>
      </c>
      <c r="E2167" t="s">
        <v>12173</v>
      </c>
      <c r="F2167" t="s">
        <v>343</v>
      </c>
      <c r="G2167" t="s">
        <v>770</v>
      </c>
      <c r="H2167" s="6">
        <v>82128</v>
      </c>
      <c r="I2167" t="s">
        <v>12174</v>
      </c>
      <c r="J2167" t="s">
        <v>12175</v>
      </c>
      <c r="K2167" s="1">
        <v>44473</v>
      </c>
    </row>
    <row r="2168" spans="1:11">
      <c r="A2168">
        <v>2167</v>
      </c>
      <c r="B2168" t="s">
        <v>12176</v>
      </c>
      <c r="C2168" t="s">
        <v>47</v>
      </c>
      <c r="D2168" t="s">
        <v>4423</v>
      </c>
      <c r="E2168" t="s">
        <v>8603</v>
      </c>
      <c r="F2168" t="s">
        <v>12177</v>
      </c>
      <c r="G2168" t="s">
        <v>371</v>
      </c>
      <c r="H2168" s="6">
        <v>135543</v>
      </c>
      <c r="I2168">
        <f>1-755-739-4688</f>
        <v>-6181</v>
      </c>
      <c r="J2168" t="s">
        <v>12178</v>
      </c>
      <c r="K2168" s="1">
        <v>44582</v>
      </c>
    </row>
    <row r="2169" spans="1:11">
      <c r="A2169">
        <v>2168</v>
      </c>
      <c r="B2169" t="s">
        <v>12179</v>
      </c>
      <c r="C2169" t="s">
        <v>2328</v>
      </c>
      <c r="D2169" t="s">
        <v>6158</v>
      </c>
      <c r="E2169" t="s">
        <v>12180</v>
      </c>
      <c r="F2169" t="s">
        <v>12181</v>
      </c>
      <c r="G2169" t="s">
        <v>1027</v>
      </c>
      <c r="H2169" s="6">
        <v>162663</v>
      </c>
      <c r="I2169" t="s">
        <v>12182</v>
      </c>
      <c r="J2169" t="s">
        <v>12183</v>
      </c>
      <c r="K2169" s="1">
        <v>44348</v>
      </c>
    </row>
    <row r="2170" spans="1:11">
      <c r="A2170">
        <v>2169</v>
      </c>
      <c r="B2170" t="s">
        <v>12184</v>
      </c>
      <c r="C2170" t="s">
        <v>6202</v>
      </c>
      <c r="D2170" t="s">
        <v>2937</v>
      </c>
      <c r="E2170" t="s">
        <v>12185</v>
      </c>
      <c r="F2170" t="s">
        <v>6204</v>
      </c>
      <c r="G2170" t="s">
        <v>1481</v>
      </c>
      <c r="H2170" s="6">
        <v>121403</v>
      </c>
      <c r="I2170" t="s">
        <v>12186</v>
      </c>
      <c r="J2170" t="s">
        <v>12187</v>
      </c>
      <c r="K2170" s="1">
        <v>43850</v>
      </c>
    </row>
    <row r="2171" spans="1:11">
      <c r="A2171">
        <v>2170</v>
      </c>
      <c r="B2171" t="s">
        <v>12188</v>
      </c>
      <c r="C2171" t="s">
        <v>8006</v>
      </c>
      <c r="D2171" t="s">
        <v>12189</v>
      </c>
      <c r="E2171" t="s">
        <v>12190</v>
      </c>
      <c r="F2171" t="s">
        <v>12191</v>
      </c>
      <c r="G2171" t="s">
        <v>696</v>
      </c>
      <c r="H2171" s="6">
        <v>179823</v>
      </c>
      <c r="I2171" t="s">
        <v>12192</v>
      </c>
      <c r="J2171" t="s">
        <v>12193</v>
      </c>
      <c r="K2171" s="1">
        <v>44456</v>
      </c>
    </row>
    <row r="2172" spans="1:11">
      <c r="A2172">
        <v>2171</v>
      </c>
      <c r="B2172" t="s">
        <v>12194</v>
      </c>
      <c r="C2172" t="s">
        <v>3460</v>
      </c>
      <c r="D2172" t="s">
        <v>8404</v>
      </c>
      <c r="E2172" t="s">
        <v>12195</v>
      </c>
      <c r="F2172" t="s">
        <v>12196</v>
      </c>
      <c r="G2172" t="s">
        <v>126</v>
      </c>
      <c r="H2172" s="6">
        <v>45356</v>
      </c>
      <c r="I2172" t="s">
        <v>12197</v>
      </c>
      <c r="J2172" t="s">
        <v>12198</v>
      </c>
      <c r="K2172" s="1">
        <v>43929</v>
      </c>
    </row>
    <row r="2173" spans="1:11">
      <c r="A2173">
        <v>2172</v>
      </c>
      <c r="B2173" t="s">
        <v>12199</v>
      </c>
      <c r="C2173" t="s">
        <v>1662</v>
      </c>
      <c r="D2173" t="s">
        <v>745</v>
      </c>
      <c r="E2173" t="s">
        <v>12200</v>
      </c>
      <c r="F2173" t="s">
        <v>12201</v>
      </c>
      <c r="G2173" t="s">
        <v>2195</v>
      </c>
      <c r="H2173" s="6">
        <v>65785</v>
      </c>
      <c r="I2173" t="s">
        <v>12202</v>
      </c>
      <c r="J2173" t="s">
        <v>12203</v>
      </c>
      <c r="K2173" s="1">
        <v>44216</v>
      </c>
    </row>
    <row r="2174" spans="1:11">
      <c r="A2174">
        <v>2173</v>
      </c>
      <c r="B2174" t="s">
        <v>12204</v>
      </c>
      <c r="C2174" t="s">
        <v>8663</v>
      </c>
      <c r="D2174" t="s">
        <v>2250</v>
      </c>
      <c r="E2174" t="s">
        <v>12205</v>
      </c>
      <c r="F2174" t="s">
        <v>12206</v>
      </c>
      <c r="G2174" t="s">
        <v>800</v>
      </c>
      <c r="H2174" s="6">
        <v>59166</v>
      </c>
      <c r="I2174" t="s">
        <v>12207</v>
      </c>
      <c r="J2174" t="s">
        <v>12208</v>
      </c>
      <c r="K2174" s="1">
        <v>44515</v>
      </c>
    </row>
    <row r="2175" spans="1:11">
      <c r="A2175">
        <v>2174</v>
      </c>
      <c r="B2175" t="s">
        <v>12209</v>
      </c>
      <c r="C2175" t="s">
        <v>474</v>
      </c>
      <c r="D2175" t="s">
        <v>8115</v>
      </c>
      <c r="E2175" t="s">
        <v>12210</v>
      </c>
      <c r="F2175" t="s">
        <v>12211</v>
      </c>
      <c r="G2175" t="s">
        <v>3264</v>
      </c>
      <c r="H2175" s="6">
        <v>207600</v>
      </c>
      <c r="I2175" t="s">
        <v>12212</v>
      </c>
      <c r="J2175" t="s">
        <v>12213</v>
      </c>
      <c r="K2175" s="1">
        <v>43857</v>
      </c>
    </row>
    <row r="2176" spans="1:11">
      <c r="A2176">
        <v>2175</v>
      </c>
      <c r="B2176" t="s">
        <v>12214</v>
      </c>
      <c r="C2176" t="s">
        <v>872</v>
      </c>
      <c r="D2176" t="s">
        <v>12215</v>
      </c>
      <c r="E2176" t="s">
        <v>12216</v>
      </c>
      <c r="F2176" t="s">
        <v>12217</v>
      </c>
      <c r="G2176" t="s">
        <v>620</v>
      </c>
      <c r="H2176" s="6">
        <v>224699</v>
      </c>
      <c r="I2176" t="s">
        <v>12218</v>
      </c>
      <c r="J2176" t="s">
        <v>12219</v>
      </c>
      <c r="K2176" s="1">
        <v>43943</v>
      </c>
    </row>
    <row r="2177" spans="1:11">
      <c r="A2177">
        <v>2176</v>
      </c>
      <c r="B2177" t="s">
        <v>12220</v>
      </c>
      <c r="C2177" t="s">
        <v>2457</v>
      </c>
      <c r="D2177" t="s">
        <v>1486</v>
      </c>
      <c r="E2177" t="s">
        <v>12221</v>
      </c>
      <c r="F2177" t="s">
        <v>12222</v>
      </c>
      <c r="G2177" t="s">
        <v>2070</v>
      </c>
      <c r="H2177" s="6">
        <v>214964</v>
      </c>
      <c r="I2177" t="s">
        <v>12223</v>
      </c>
      <c r="J2177" t="s">
        <v>12224</v>
      </c>
      <c r="K2177" s="1">
        <v>43937</v>
      </c>
    </row>
    <row r="2178" spans="1:11">
      <c r="A2178">
        <v>2177</v>
      </c>
      <c r="B2178" t="s">
        <v>12225</v>
      </c>
      <c r="C2178" t="s">
        <v>12226</v>
      </c>
      <c r="D2178" t="s">
        <v>74</v>
      </c>
      <c r="E2178" t="s">
        <v>12227</v>
      </c>
      <c r="F2178" t="s">
        <v>12228</v>
      </c>
      <c r="G2178" t="s">
        <v>8517</v>
      </c>
      <c r="H2178" s="6">
        <v>70254</v>
      </c>
      <c r="I2178">
        <v>4225725307</v>
      </c>
      <c r="J2178" t="s">
        <v>12229</v>
      </c>
      <c r="K2178" s="1">
        <v>43915</v>
      </c>
    </row>
    <row r="2179" spans="1:11">
      <c r="A2179">
        <v>2178</v>
      </c>
      <c r="B2179" t="s">
        <v>12230</v>
      </c>
      <c r="C2179" t="s">
        <v>434</v>
      </c>
      <c r="D2179" t="s">
        <v>9067</v>
      </c>
      <c r="E2179" t="s">
        <v>12231</v>
      </c>
      <c r="F2179" t="s">
        <v>12232</v>
      </c>
      <c r="G2179" t="s">
        <v>620</v>
      </c>
      <c r="H2179" s="6">
        <v>167784</v>
      </c>
      <c r="I2179" t="s">
        <v>12233</v>
      </c>
      <c r="J2179" t="s">
        <v>12234</v>
      </c>
      <c r="K2179" s="1">
        <v>44391</v>
      </c>
    </row>
    <row r="2180" spans="1:11">
      <c r="A2180">
        <v>2179</v>
      </c>
      <c r="B2180" t="s">
        <v>12235</v>
      </c>
      <c r="C2180" t="s">
        <v>3086</v>
      </c>
      <c r="D2180" t="s">
        <v>6596</v>
      </c>
      <c r="E2180" t="s">
        <v>12236</v>
      </c>
      <c r="F2180" t="s">
        <v>12237</v>
      </c>
      <c r="G2180" t="s">
        <v>213</v>
      </c>
      <c r="H2180" s="6">
        <v>132773</v>
      </c>
      <c r="I2180" t="s">
        <v>12238</v>
      </c>
      <c r="J2180" t="s">
        <v>12239</v>
      </c>
      <c r="K2180" s="1">
        <v>44062</v>
      </c>
    </row>
    <row r="2181" spans="1:11">
      <c r="A2181">
        <v>2180</v>
      </c>
      <c r="B2181" t="s">
        <v>12240</v>
      </c>
      <c r="C2181" t="s">
        <v>2513</v>
      </c>
      <c r="D2181" t="s">
        <v>3237</v>
      </c>
      <c r="E2181" t="s">
        <v>12241</v>
      </c>
      <c r="F2181" t="s">
        <v>12242</v>
      </c>
      <c r="G2181" t="s">
        <v>3306</v>
      </c>
      <c r="H2181" s="6">
        <v>65316</v>
      </c>
      <c r="I2181" t="s">
        <v>12243</v>
      </c>
      <c r="J2181" t="s">
        <v>12244</v>
      </c>
      <c r="K2181" s="1">
        <v>43973</v>
      </c>
    </row>
    <row r="2182" spans="1:11">
      <c r="A2182">
        <v>2181</v>
      </c>
      <c r="B2182" t="s">
        <v>12245</v>
      </c>
      <c r="C2182" t="s">
        <v>542</v>
      </c>
      <c r="D2182" t="s">
        <v>2801</v>
      </c>
      <c r="E2182" t="s">
        <v>12246</v>
      </c>
      <c r="F2182" t="s">
        <v>12247</v>
      </c>
      <c r="G2182" t="s">
        <v>182</v>
      </c>
      <c r="H2182" s="6">
        <v>56846</v>
      </c>
      <c r="I2182" t="s">
        <v>12248</v>
      </c>
      <c r="J2182" t="s">
        <v>12249</v>
      </c>
      <c r="K2182" s="1">
        <v>43835</v>
      </c>
    </row>
    <row r="2183" spans="1:11">
      <c r="A2183">
        <v>2182</v>
      </c>
      <c r="B2183" t="s">
        <v>12250</v>
      </c>
      <c r="C2183" t="s">
        <v>1421</v>
      </c>
      <c r="D2183" t="s">
        <v>4241</v>
      </c>
      <c r="E2183" t="s">
        <v>12251</v>
      </c>
      <c r="F2183" t="s">
        <v>12252</v>
      </c>
      <c r="G2183" t="s">
        <v>290</v>
      </c>
      <c r="H2183" s="6">
        <v>171912</v>
      </c>
      <c r="I2183" t="s">
        <v>12253</v>
      </c>
      <c r="J2183" t="s">
        <v>12254</v>
      </c>
      <c r="K2183" s="1">
        <v>44372</v>
      </c>
    </row>
    <row r="2184" spans="1:11">
      <c r="A2184">
        <v>2183</v>
      </c>
      <c r="B2184" t="s">
        <v>12255</v>
      </c>
      <c r="C2184" t="s">
        <v>4178</v>
      </c>
      <c r="D2184" t="s">
        <v>812</v>
      </c>
      <c r="E2184" t="s">
        <v>12256</v>
      </c>
      <c r="F2184" t="s">
        <v>12257</v>
      </c>
      <c r="G2184" t="s">
        <v>2317</v>
      </c>
      <c r="H2184" s="6">
        <v>80222</v>
      </c>
      <c r="I2184" t="s">
        <v>12258</v>
      </c>
      <c r="J2184" t="s">
        <v>12259</v>
      </c>
      <c r="K2184" s="1">
        <v>43963</v>
      </c>
    </row>
    <row r="2185" spans="1:11">
      <c r="A2185">
        <v>2184</v>
      </c>
      <c r="B2185" t="s">
        <v>12260</v>
      </c>
      <c r="C2185" t="s">
        <v>7868</v>
      </c>
      <c r="D2185" t="s">
        <v>1415</v>
      </c>
      <c r="E2185" t="s">
        <v>12261</v>
      </c>
      <c r="F2185" t="s">
        <v>12262</v>
      </c>
      <c r="G2185" t="s">
        <v>1637</v>
      </c>
      <c r="H2185" s="6">
        <v>269281</v>
      </c>
      <c r="I2185" t="s">
        <v>12263</v>
      </c>
      <c r="J2185" t="s">
        <v>12264</v>
      </c>
      <c r="K2185" s="1">
        <v>44666</v>
      </c>
    </row>
    <row r="2186" spans="1:11">
      <c r="A2186">
        <v>2185</v>
      </c>
      <c r="B2186" t="s">
        <v>12265</v>
      </c>
      <c r="C2186" t="s">
        <v>630</v>
      </c>
      <c r="D2186" t="s">
        <v>2559</v>
      </c>
      <c r="E2186" t="s">
        <v>12266</v>
      </c>
      <c r="F2186" t="s">
        <v>12267</v>
      </c>
      <c r="G2186" t="s">
        <v>1473</v>
      </c>
      <c r="H2186" s="6">
        <v>132371</v>
      </c>
      <c r="I2186" t="s">
        <v>12268</v>
      </c>
      <c r="J2186" t="s">
        <v>12269</v>
      </c>
      <c r="K2186" s="1">
        <v>44005</v>
      </c>
    </row>
    <row r="2187" spans="1:11">
      <c r="A2187">
        <v>2186</v>
      </c>
      <c r="B2187" t="s">
        <v>12270</v>
      </c>
      <c r="C2187" t="s">
        <v>7344</v>
      </c>
      <c r="D2187" t="s">
        <v>5723</v>
      </c>
      <c r="E2187" t="s">
        <v>12271</v>
      </c>
      <c r="F2187" t="s">
        <v>12272</v>
      </c>
      <c r="G2187" t="s">
        <v>553</v>
      </c>
      <c r="H2187" s="6">
        <v>48011</v>
      </c>
      <c r="I2187" t="s">
        <v>12273</v>
      </c>
      <c r="J2187" t="s">
        <v>12274</v>
      </c>
      <c r="K2187" s="1">
        <v>44150</v>
      </c>
    </row>
    <row r="2188" spans="1:11">
      <c r="A2188">
        <v>2187</v>
      </c>
      <c r="B2188" t="s">
        <v>12275</v>
      </c>
      <c r="C2188" t="s">
        <v>995</v>
      </c>
      <c r="D2188" t="s">
        <v>12276</v>
      </c>
      <c r="E2188" t="s">
        <v>12277</v>
      </c>
      <c r="F2188" t="s">
        <v>12278</v>
      </c>
      <c r="G2188" t="s">
        <v>2772</v>
      </c>
      <c r="H2188" s="6">
        <v>63553</v>
      </c>
      <c r="I2188" t="s">
        <v>12279</v>
      </c>
      <c r="J2188" t="s">
        <v>12280</v>
      </c>
      <c r="K2188" s="1">
        <v>43907</v>
      </c>
    </row>
    <row r="2189" spans="1:11">
      <c r="A2189">
        <v>2188</v>
      </c>
      <c r="B2189" t="s">
        <v>12281</v>
      </c>
      <c r="C2189" t="s">
        <v>4636</v>
      </c>
      <c r="D2189" t="s">
        <v>5693</v>
      </c>
      <c r="E2189" t="s">
        <v>12282</v>
      </c>
      <c r="F2189" t="s">
        <v>12283</v>
      </c>
      <c r="G2189" t="s">
        <v>770</v>
      </c>
      <c r="H2189" s="6">
        <v>236252</v>
      </c>
      <c r="I2189" t="s">
        <v>12284</v>
      </c>
      <c r="J2189" t="s">
        <v>12285</v>
      </c>
      <c r="K2189" s="1">
        <v>44209</v>
      </c>
    </row>
    <row r="2190" spans="1:11">
      <c r="A2190">
        <v>2189</v>
      </c>
      <c r="B2190" t="s">
        <v>12286</v>
      </c>
      <c r="C2190" t="s">
        <v>2865</v>
      </c>
      <c r="D2190" t="s">
        <v>5934</v>
      </c>
      <c r="E2190" t="s">
        <v>12287</v>
      </c>
      <c r="F2190" t="s">
        <v>12288</v>
      </c>
      <c r="G2190" t="s">
        <v>734</v>
      </c>
      <c r="H2190" s="6">
        <v>256818</v>
      </c>
      <c r="I2190" t="s">
        <v>12289</v>
      </c>
      <c r="J2190" t="s">
        <v>12290</v>
      </c>
      <c r="K2190" s="1">
        <v>44312</v>
      </c>
    </row>
    <row r="2191" spans="1:11">
      <c r="A2191">
        <v>2190</v>
      </c>
      <c r="B2191" t="s">
        <v>12291</v>
      </c>
      <c r="C2191" t="s">
        <v>2895</v>
      </c>
      <c r="D2191" t="s">
        <v>6901</v>
      </c>
      <c r="E2191" t="s">
        <v>12292</v>
      </c>
      <c r="F2191" t="s">
        <v>12293</v>
      </c>
      <c r="G2191" t="s">
        <v>134</v>
      </c>
      <c r="H2191" s="6">
        <v>74013</v>
      </c>
      <c r="I2191" t="s">
        <v>12294</v>
      </c>
      <c r="J2191" t="s">
        <v>12295</v>
      </c>
      <c r="K2191" s="1">
        <v>44458</v>
      </c>
    </row>
    <row r="2192" spans="1:11">
      <c r="A2192">
        <v>2191</v>
      </c>
      <c r="B2192" t="s">
        <v>12296</v>
      </c>
      <c r="C2192" t="s">
        <v>4530</v>
      </c>
      <c r="D2192" t="s">
        <v>2990</v>
      </c>
      <c r="E2192" t="s">
        <v>12297</v>
      </c>
      <c r="F2192" t="s">
        <v>12298</v>
      </c>
      <c r="G2192" t="s">
        <v>1769</v>
      </c>
      <c r="H2192" s="6">
        <v>229502</v>
      </c>
      <c r="I2192" t="s">
        <v>12299</v>
      </c>
      <c r="J2192" t="s">
        <v>12300</v>
      </c>
      <c r="K2192" s="1">
        <v>44671</v>
      </c>
    </row>
    <row r="2193" spans="1:11">
      <c r="A2193">
        <v>2192</v>
      </c>
      <c r="B2193" t="s">
        <v>12301</v>
      </c>
      <c r="C2193" t="s">
        <v>2415</v>
      </c>
      <c r="D2193" t="s">
        <v>4971</v>
      </c>
      <c r="E2193" t="s">
        <v>12302</v>
      </c>
      <c r="F2193" t="s">
        <v>12303</v>
      </c>
      <c r="G2193" t="s">
        <v>478</v>
      </c>
      <c r="H2193" s="6">
        <v>80910</v>
      </c>
      <c r="I2193" t="s">
        <v>12304</v>
      </c>
      <c r="J2193" t="s">
        <v>12305</v>
      </c>
      <c r="K2193" s="1">
        <v>44368</v>
      </c>
    </row>
    <row r="2194" spans="1:11">
      <c r="A2194">
        <v>2193</v>
      </c>
      <c r="B2194" s="2" t="s">
        <v>12306</v>
      </c>
      <c r="C2194" t="s">
        <v>4284</v>
      </c>
      <c r="D2194" t="s">
        <v>1024</v>
      </c>
      <c r="E2194" t="s">
        <v>12307</v>
      </c>
      <c r="F2194" t="s">
        <v>12308</v>
      </c>
      <c r="G2194" t="s">
        <v>3394</v>
      </c>
      <c r="H2194" s="6">
        <v>79836</v>
      </c>
      <c r="I2194" t="s">
        <v>12309</v>
      </c>
      <c r="J2194" t="s">
        <v>12310</v>
      </c>
      <c r="K2194" s="1">
        <v>43947</v>
      </c>
    </row>
    <row r="2195" spans="1:11">
      <c r="A2195">
        <v>2194</v>
      </c>
      <c r="B2195" t="s">
        <v>12311</v>
      </c>
      <c r="C2195" t="s">
        <v>225</v>
      </c>
      <c r="D2195" t="s">
        <v>3018</v>
      </c>
      <c r="E2195" t="s">
        <v>12312</v>
      </c>
      <c r="F2195" t="s">
        <v>12313</v>
      </c>
      <c r="G2195" t="s">
        <v>478</v>
      </c>
      <c r="H2195" s="6">
        <v>120087</v>
      </c>
      <c r="I2195">
        <f>1-418-782-5236</f>
        <v>-6435</v>
      </c>
      <c r="J2195" t="s">
        <v>12314</v>
      </c>
      <c r="K2195" s="1">
        <v>44411</v>
      </c>
    </row>
    <row r="2196" spans="1:11">
      <c r="A2196">
        <v>2195</v>
      </c>
      <c r="B2196" t="s">
        <v>12315</v>
      </c>
      <c r="C2196" t="s">
        <v>4714</v>
      </c>
      <c r="D2196" t="s">
        <v>1247</v>
      </c>
      <c r="E2196" t="s">
        <v>12316</v>
      </c>
      <c r="F2196" t="s">
        <v>12317</v>
      </c>
      <c r="G2196" t="s">
        <v>861</v>
      </c>
      <c r="H2196" s="6">
        <v>56047</v>
      </c>
      <c r="I2196">
        <v>1624703862</v>
      </c>
      <c r="J2196" t="s">
        <v>12318</v>
      </c>
      <c r="K2196" s="1">
        <v>44482</v>
      </c>
    </row>
    <row r="2197" spans="1:11">
      <c r="A2197">
        <v>2196</v>
      </c>
      <c r="B2197" t="s">
        <v>12319</v>
      </c>
      <c r="C2197" t="s">
        <v>701</v>
      </c>
      <c r="D2197" t="s">
        <v>107</v>
      </c>
      <c r="E2197" t="s">
        <v>12320</v>
      </c>
      <c r="F2197" t="s">
        <v>12321</v>
      </c>
      <c r="G2197" t="s">
        <v>509</v>
      </c>
      <c r="H2197" s="6">
        <v>264347</v>
      </c>
      <c r="I2197" t="s">
        <v>12322</v>
      </c>
      <c r="J2197" t="s">
        <v>12323</v>
      </c>
      <c r="K2197" s="1">
        <v>44426</v>
      </c>
    </row>
    <row r="2198" spans="1:11">
      <c r="A2198">
        <v>2197</v>
      </c>
      <c r="B2198" t="s">
        <v>12324</v>
      </c>
      <c r="C2198" t="s">
        <v>3965</v>
      </c>
      <c r="D2198" t="s">
        <v>3409</v>
      </c>
      <c r="E2198" t="s">
        <v>12325</v>
      </c>
      <c r="F2198" t="s">
        <v>12326</v>
      </c>
      <c r="G2198" t="s">
        <v>808</v>
      </c>
      <c r="H2198" s="6">
        <v>174704</v>
      </c>
      <c r="I2198" t="s">
        <v>12327</v>
      </c>
      <c r="J2198" t="s">
        <v>12328</v>
      </c>
      <c r="K2198" s="1">
        <v>44136</v>
      </c>
    </row>
    <row r="2199" spans="1:11">
      <c r="A2199">
        <v>2198</v>
      </c>
      <c r="B2199" t="s">
        <v>12329</v>
      </c>
      <c r="C2199" t="s">
        <v>3303</v>
      </c>
      <c r="D2199" t="s">
        <v>2984</v>
      </c>
      <c r="E2199" t="s">
        <v>4326</v>
      </c>
      <c r="F2199" t="s">
        <v>12330</v>
      </c>
      <c r="G2199" t="s">
        <v>33</v>
      </c>
      <c r="H2199" s="6">
        <v>117295</v>
      </c>
      <c r="I2199">
        <v>1800337906</v>
      </c>
      <c r="J2199" t="s">
        <v>12331</v>
      </c>
      <c r="K2199" s="1">
        <v>44202</v>
      </c>
    </row>
    <row r="2200" spans="1:11">
      <c r="A2200">
        <v>2199</v>
      </c>
      <c r="B2200" t="s">
        <v>12332</v>
      </c>
      <c r="C2200" t="s">
        <v>7833</v>
      </c>
      <c r="D2200" t="s">
        <v>1135</v>
      </c>
      <c r="E2200" t="s">
        <v>12333</v>
      </c>
      <c r="F2200" t="s">
        <v>12334</v>
      </c>
      <c r="G2200" t="s">
        <v>977</v>
      </c>
      <c r="H2200" s="6">
        <v>56812</v>
      </c>
      <c r="I2200" t="s">
        <v>12335</v>
      </c>
      <c r="J2200" t="s">
        <v>12336</v>
      </c>
      <c r="K2200" s="1">
        <v>44372</v>
      </c>
    </row>
    <row r="2201" spans="1:11">
      <c r="A2201">
        <v>2200</v>
      </c>
      <c r="B2201" t="s">
        <v>12337</v>
      </c>
      <c r="C2201" t="s">
        <v>233</v>
      </c>
      <c r="D2201" t="s">
        <v>4248</v>
      </c>
      <c r="E2201" t="s">
        <v>12338</v>
      </c>
      <c r="F2201" t="s">
        <v>12339</v>
      </c>
      <c r="G2201" t="s">
        <v>734</v>
      </c>
      <c r="H2201" s="6">
        <v>146203</v>
      </c>
      <c r="I2201" t="s">
        <v>12340</v>
      </c>
      <c r="J2201" t="s">
        <v>12341</v>
      </c>
      <c r="K2201" s="1">
        <v>44678</v>
      </c>
    </row>
    <row r="2202" spans="1:11">
      <c r="A2202">
        <v>2201</v>
      </c>
      <c r="B2202" t="s">
        <v>12342</v>
      </c>
      <c r="C2202" t="s">
        <v>1565</v>
      </c>
      <c r="D2202" t="s">
        <v>459</v>
      </c>
      <c r="E2202" t="s">
        <v>12343</v>
      </c>
      <c r="F2202" t="s">
        <v>12344</v>
      </c>
      <c r="G2202" t="s">
        <v>3435</v>
      </c>
      <c r="H2202" s="6">
        <v>91290</v>
      </c>
      <c r="I2202" t="s">
        <v>12345</v>
      </c>
      <c r="J2202" t="s">
        <v>12346</v>
      </c>
      <c r="K2202" s="1">
        <v>44466</v>
      </c>
    </row>
    <row r="2203" spans="1:11">
      <c r="A2203">
        <v>2202</v>
      </c>
      <c r="B2203" t="s">
        <v>12347</v>
      </c>
      <c r="C2203" t="s">
        <v>3695</v>
      </c>
      <c r="D2203" t="s">
        <v>3018</v>
      </c>
      <c r="E2203" t="s">
        <v>12348</v>
      </c>
      <c r="F2203" t="s">
        <v>12349</v>
      </c>
      <c r="G2203" t="s">
        <v>1345</v>
      </c>
      <c r="H2203" s="6">
        <v>178307</v>
      </c>
      <c r="I2203" t="s">
        <v>12350</v>
      </c>
      <c r="J2203" t="s">
        <v>12351</v>
      </c>
      <c r="K2203" s="1">
        <v>44573</v>
      </c>
    </row>
    <row r="2204" spans="1:11">
      <c r="A2204">
        <v>2203</v>
      </c>
      <c r="B2204" t="s">
        <v>12352</v>
      </c>
      <c r="C2204" t="s">
        <v>5182</v>
      </c>
      <c r="D2204" t="s">
        <v>7915</v>
      </c>
      <c r="E2204" t="s">
        <v>12353</v>
      </c>
      <c r="F2204" t="s">
        <v>12354</v>
      </c>
      <c r="G2204" t="s">
        <v>823</v>
      </c>
      <c r="H2204" s="6">
        <v>275521</v>
      </c>
      <c r="I2204" t="s">
        <v>12355</v>
      </c>
      <c r="J2204" t="s">
        <v>12356</v>
      </c>
      <c r="K2204" s="1">
        <v>44568</v>
      </c>
    </row>
    <row r="2205" spans="1:11">
      <c r="A2205">
        <v>2204</v>
      </c>
      <c r="B2205" t="s">
        <v>12357</v>
      </c>
      <c r="C2205" t="s">
        <v>64</v>
      </c>
      <c r="D2205" t="s">
        <v>996</v>
      </c>
      <c r="E2205" t="s">
        <v>12358</v>
      </c>
      <c r="F2205" t="s">
        <v>12359</v>
      </c>
      <c r="G2205" t="s">
        <v>8517</v>
      </c>
      <c r="H2205" s="6">
        <v>288218</v>
      </c>
      <c r="I2205" t="s">
        <v>12360</v>
      </c>
      <c r="J2205" t="s">
        <v>12361</v>
      </c>
      <c r="K2205" s="1">
        <v>44508</v>
      </c>
    </row>
    <row r="2206" spans="1:11">
      <c r="A2206">
        <v>2205</v>
      </c>
      <c r="B2206" t="s">
        <v>12362</v>
      </c>
      <c r="C2206" t="s">
        <v>1211</v>
      </c>
      <c r="D2206" t="s">
        <v>996</v>
      </c>
      <c r="E2206" t="s">
        <v>10621</v>
      </c>
      <c r="F2206" t="s">
        <v>12363</v>
      </c>
      <c r="G2206" t="s">
        <v>2615</v>
      </c>
      <c r="H2206" s="6">
        <v>276332</v>
      </c>
      <c r="I2206" t="s">
        <v>12364</v>
      </c>
      <c r="J2206" t="s">
        <v>12365</v>
      </c>
      <c r="K2206" s="1">
        <v>44696</v>
      </c>
    </row>
    <row r="2207" spans="1:11">
      <c r="A2207">
        <v>2206</v>
      </c>
      <c r="B2207" t="s">
        <v>12366</v>
      </c>
      <c r="C2207" t="s">
        <v>2888</v>
      </c>
      <c r="D2207" t="s">
        <v>5630</v>
      </c>
      <c r="E2207" t="s">
        <v>12367</v>
      </c>
      <c r="F2207" t="s">
        <v>12368</v>
      </c>
      <c r="G2207" t="s">
        <v>1501</v>
      </c>
      <c r="H2207" s="6">
        <v>252412</v>
      </c>
      <c r="I2207" t="s">
        <v>12369</v>
      </c>
      <c r="J2207" t="s">
        <v>12370</v>
      </c>
      <c r="K2207" s="1">
        <v>44049</v>
      </c>
    </row>
    <row r="2208" spans="1:11">
      <c r="A2208">
        <v>2207</v>
      </c>
      <c r="B2208" t="s">
        <v>12371</v>
      </c>
      <c r="C2208" t="s">
        <v>12372</v>
      </c>
      <c r="D2208" t="s">
        <v>8293</v>
      </c>
      <c r="E2208" t="s">
        <v>12373</v>
      </c>
      <c r="F2208" t="s">
        <v>12374</v>
      </c>
      <c r="G2208" t="s">
        <v>1418</v>
      </c>
      <c r="H2208" s="6">
        <v>264968</v>
      </c>
      <c r="I2208" t="s">
        <v>12375</v>
      </c>
      <c r="J2208" t="s">
        <v>12376</v>
      </c>
      <c r="K2208" s="1">
        <v>44391</v>
      </c>
    </row>
    <row r="2209" spans="1:11">
      <c r="A2209">
        <v>2208</v>
      </c>
      <c r="B2209" t="s">
        <v>12377</v>
      </c>
      <c r="C2209" t="s">
        <v>7262</v>
      </c>
      <c r="D2209" t="s">
        <v>271</v>
      </c>
      <c r="E2209" t="s">
        <v>12378</v>
      </c>
      <c r="F2209" t="s">
        <v>12181</v>
      </c>
      <c r="G2209" t="s">
        <v>1652</v>
      </c>
      <c r="H2209" s="6">
        <v>70812</v>
      </c>
      <c r="I2209" t="s">
        <v>12379</v>
      </c>
      <c r="J2209" t="s">
        <v>12380</v>
      </c>
      <c r="K2209" s="1">
        <v>44459</v>
      </c>
    </row>
    <row r="2210" spans="1:11">
      <c r="A2210">
        <v>2209</v>
      </c>
      <c r="B2210" t="s">
        <v>12381</v>
      </c>
      <c r="C2210" t="s">
        <v>1869</v>
      </c>
      <c r="D2210" t="s">
        <v>8015</v>
      </c>
      <c r="E2210" t="s">
        <v>12382</v>
      </c>
      <c r="F2210" t="s">
        <v>12383</v>
      </c>
      <c r="G2210" t="s">
        <v>23</v>
      </c>
      <c r="H2210" s="6">
        <v>48157</v>
      </c>
      <c r="I2210" t="s">
        <v>12384</v>
      </c>
      <c r="J2210" t="s">
        <v>12385</v>
      </c>
      <c r="K2210" s="1">
        <v>43987</v>
      </c>
    </row>
    <row r="2211" spans="1:11">
      <c r="A2211">
        <v>2210</v>
      </c>
      <c r="B2211" t="s">
        <v>12386</v>
      </c>
      <c r="C2211" t="s">
        <v>2313</v>
      </c>
      <c r="D2211" t="s">
        <v>1115</v>
      </c>
      <c r="E2211" t="s">
        <v>12387</v>
      </c>
      <c r="F2211" t="s">
        <v>12388</v>
      </c>
      <c r="G2211" t="s">
        <v>337</v>
      </c>
      <c r="H2211" s="6">
        <v>159521</v>
      </c>
      <c r="I2211" t="s">
        <v>12389</v>
      </c>
      <c r="J2211" t="s">
        <v>12390</v>
      </c>
      <c r="K2211" s="1">
        <v>44373</v>
      </c>
    </row>
    <row r="2212" spans="1:11">
      <c r="A2212">
        <v>2211</v>
      </c>
      <c r="B2212" t="s">
        <v>12391</v>
      </c>
      <c r="C2212" t="s">
        <v>4768</v>
      </c>
      <c r="D2212" t="s">
        <v>8692</v>
      </c>
      <c r="E2212" t="s">
        <v>12392</v>
      </c>
      <c r="F2212" t="s">
        <v>12393</v>
      </c>
      <c r="G2212" t="s">
        <v>2343</v>
      </c>
      <c r="H2212" s="6">
        <v>88870</v>
      </c>
      <c r="I2212" t="s">
        <v>12394</v>
      </c>
      <c r="J2212" t="s">
        <v>12395</v>
      </c>
      <c r="K2212" s="1">
        <v>43902</v>
      </c>
    </row>
    <row r="2213" spans="1:11">
      <c r="A2213">
        <v>2212</v>
      </c>
      <c r="B2213" t="s">
        <v>12396</v>
      </c>
      <c r="C2213" t="s">
        <v>2865</v>
      </c>
      <c r="D2213" t="s">
        <v>8136</v>
      </c>
      <c r="E2213" t="s">
        <v>12397</v>
      </c>
      <c r="F2213" t="s">
        <v>12398</v>
      </c>
      <c r="G2213" t="s">
        <v>3945</v>
      </c>
      <c r="H2213" s="6">
        <v>125932</v>
      </c>
      <c r="I2213">
        <v>9592715253</v>
      </c>
      <c r="J2213" t="s">
        <v>12399</v>
      </c>
      <c r="K2213" s="1">
        <v>43911</v>
      </c>
    </row>
    <row r="2214" spans="1:11">
      <c r="A2214">
        <v>2213</v>
      </c>
      <c r="B2214" t="s">
        <v>12400</v>
      </c>
      <c r="C2214" t="s">
        <v>3337</v>
      </c>
      <c r="D2214" t="s">
        <v>12401</v>
      </c>
      <c r="E2214" t="s">
        <v>12402</v>
      </c>
      <c r="F2214" t="s">
        <v>12403</v>
      </c>
      <c r="G2214" t="s">
        <v>4729</v>
      </c>
      <c r="H2214" s="6">
        <v>87623</v>
      </c>
      <c r="I2214" t="s">
        <v>12404</v>
      </c>
      <c r="J2214" t="s">
        <v>12405</v>
      </c>
      <c r="K2214" s="1">
        <v>43988</v>
      </c>
    </row>
    <row r="2215" spans="1:11">
      <c r="A2215">
        <v>2214</v>
      </c>
      <c r="B2215" t="s">
        <v>12406</v>
      </c>
      <c r="C2215" t="s">
        <v>5330</v>
      </c>
      <c r="D2215" t="s">
        <v>1129</v>
      </c>
      <c r="E2215" t="s">
        <v>12407</v>
      </c>
      <c r="F2215" t="s">
        <v>12408</v>
      </c>
      <c r="G2215" t="s">
        <v>853</v>
      </c>
      <c r="H2215" s="6">
        <v>162945</v>
      </c>
      <c r="I2215" t="s">
        <v>12409</v>
      </c>
      <c r="J2215" t="s">
        <v>12410</v>
      </c>
      <c r="K2215" s="1">
        <v>44632</v>
      </c>
    </row>
    <row r="2216" spans="1:11">
      <c r="A2216">
        <v>2215</v>
      </c>
      <c r="B2216" t="s">
        <v>12411</v>
      </c>
      <c r="C2216" t="s">
        <v>2388</v>
      </c>
      <c r="D2216" t="s">
        <v>805</v>
      </c>
      <c r="E2216" t="s">
        <v>12412</v>
      </c>
      <c r="F2216" t="s">
        <v>12413</v>
      </c>
      <c r="G2216" t="s">
        <v>3207</v>
      </c>
      <c r="H2216" s="6">
        <v>260802</v>
      </c>
      <c r="I2216" t="s">
        <v>12414</v>
      </c>
      <c r="J2216" t="s">
        <v>12415</v>
      </c>
      <c r="K2216" s="1">
        <v>43946</v>
      </c>
    </row>
    <row r="2217" spans="1:11">
      <c r="A2217">
        <v>2216</v>
      </c>
      <c r="B2217" t="s">
        <v>12416</v>
      </c>
      <c r="C2217" t="s">
        <v>2374</v>
      </c>
      <c r="D2217" t="s">
        <v>10866</v>
      </c>
      <c r="E2217" t="s">
        <v>12417</v>
      </c>
      <c r="F2217" t="s">
        <v>12418</v>
      </c>
      <c r="G2217" t="s">
        <v>4560</v>
      </c>
      <c r="H2217" s="6">
        <v>97954</v>
      </c>
      <c r="I2217">
        <f>1-448-681-9378</f>
        <v>-10506</v>
      </c>
      <c r="J2217" t="s">
        <v>12419</v>
      </c>
      <c r="K2217" s="1">
        <v>43934</v>
      </c>
    </row>
    <row r="2218" spans="1:11">
      <c r="A2218">
        <v>2217</v>
      </c>
      <c r="B2218" t="s">
        <v>12420</v>
      </c>
      <c r="C2218" t="s">
        <v>7054</v>
      </c>
      <c r="D2218" t="s">
        <v>8820</v>
      </c>
      <c r="E2218" t="s">
        <v>12421</v>
      </c>
      <c r="F2218" t="s">
        <v>12422</v>
      </c>
      <c r="G2218" t="s">
        <v>2496</v>
      </c>
      <c r="H2218" s="6">
        <v>42817</v>
      </c>
      <c r="I2218" t="s">
        <v>12423</v>
      </c>
      <c r="J2218" t="s">
        <v>12424</v>
      </c>
      <c r="K2218" s="1">
        <v>44325</v>
      </c>
    </row>
    <row r="2219" spans="1:11">
      <c r="A2219">
        <v>2218</v>
      </c>
      <c r="B2219" t="s">
        <v>12425</v>
      </c>
      <c r="C2219" t="s">
        <v>3106</v>
      </c>
      <c r="D2219" t="s">
        <v>7171</v>
      </c>
      <c r="E2219" t="s">
        <v>12426</v>
      </c>
      <c r="F2219" t="s">
        <v>12427</v>
      </c>
      <c r="G2219" t="s">
        <v>954</v>
      </c>
      <c r="H2219" s="6">
        <v>275860</v>
      </c>
      <c r="I2219" t="s">
        <v>12428</v>
      </c>
      <c r="J2219" t="s">
        <v>12429</v>
      </c>
      <c r="K2219" s="1">
        <v>44077</v>
      </c>
    </row>
    <row r="2220" spans="1:11">
      <c r="A2220">
        <v>2219</v>
      </c>
      <c r="B2220" t="s">
        <v>12430</v>
      </c>
      <c r="C2220" t="s">
        <v>2513</v>
      </c>
      <c r="D2220" t="s">
        <v>8728</v>
      </c>
      <c r="E2220" t="s">
        <v>12431</v>
      </c>
      <c r="F2220" t="s">
        <v>12432</v>
      </c>
      <c r="G2220" t="s">
        <v>89</v>
      </c>
      <c r="H2220" s="6">
        <v>108535</v>
      </c>
      <c r="I2220" t="s">
        <v>12433</v>
      </c>
      <c r="J2220" t="s">
        <v>12434</v>
      </c>
      <c r="K2220" s="1">
        <v>44273</v>
      </c>
    </row>
    <row r="2221" spans="1:11">
      <c r="A2221">
        <v>2220</v>
      </c>
      <c r="B2221" t="s">
        <v>12435</v>
      </c>
      <c r="C2221" t="s">
        <v>4768</v>
      </c>
      <c r="D2221" t="s">
        <v>573</v>
      </c>
      <c r="E2221" t="s">
        <v>12436</v>
      </c>
      <c r="F2221" t="s">
        <v>12437</v>
      </c>
      <c r="G2221" t="s">
        <v>969</v>
      </c>
      <c r="H2221" s="6">
        <v>280472</v>
      </c>
      <c r="I2221" t="s">
        <v>12438</v>
      </c>
      <c r="J2221" t="s">
        <v>12439</v>
      </c>
      <c r="K2221" s="1">
        <v>44301</v>
      </c>
    </row>
    <row r="2222" spans="1:11">
      <c r="A2222">
        <v>2221</v>
      </c>
      <c r="B2222" t="s">
        <v>12440</v>
      </c>
      <c r="C2222" t="s">
        <v>730</v>
      </c>
      <c r="D2222" t="s">
        <v>218</v>
      </c>
      <c r="E2222" t="s">
        <v>12441</v>
      </c>
      <c r="F2222" t="s">
        <v>7865</v>
      </c>
      <c r="G2222" t="s">
        <v>2137</v>
      </c>
      <c r="H2222" s="6">
        <v>222385</v>
      </c>
      <c r="I2222" t="s">
        <v>12442</v>
      </c>
      <c r="J2222" t="s">
        <v>12443</v>
      </c>
      <c r="K2222" s="1">
        <v>44276</v>
      </c>
    </row>
    <row r="2223" spans="1:11">
      <c r="A2223">
        <v>2222</v>
      </c>
      <c r="B2223" t="s">
        <v>12444</v>
      </c>
      <c r="C2223" t="s">
        <v>9949</v>
      </c>
      <c r="D2223" t="s">
        <v>2535</v>
      </c>
      <c r="E2223" t="s">
        <v>12445</v>
      </c>
      <c r="F2223" t="s">
        <v>12446</v>
      </c>
      <c r="G2223" t="s">
        <v>221</v>
      </c>
      <c r="H2223" s="6">
        <v>168706</v>
      </c>
      <c r="I2223" t="s">
        <v>12447</v>
      </c>
      <c r="J2223" t="s">
        <v>12448</v>
      </c>
      <c r="K2223" s="1">
        <v>44596</v>
      </c>
    </row>
    <row r="2224" spans="1:11">
      <c r="A2224">
        <v>2223</v>
      </c>
      <c r="B2224" t="s">
        <v>12449</v>
      </c>
      <c r="C2224" t="s">
        <v>5602</v>
      </c>
      <c r="D2224" t="s">
        <v>57</v>
      </c>
      <c r="E2224" t="s">
        <v>12450</v>
      </c>
      <c r="F2224" t="s">
        <v>12451</v>
      </c>
      <c r="G2224" t="s">
        <v>7497</v>
      </c>
      <c r="H2224" s="6">
        <v>45933</v>
      </c>
      <c r="I2224" t="s">
        <v>12452</v>
      </c>
      <c r="J2224" t="s">
        <v>12453</v>
      </c>
      <c r="K2224" s="1">
        <v>44283</v>
      </c>
    </row>
    <row r="2225" spans="1:11">
      <c r="A2225">
        <v>2224</v>
      </c>
      <c r="B2225" t="s">
        <v>12454</v>
      </c>
      <c r="C2225" t="s">
        <v>2053</v>
      </c>
      <c r="D2225" t="s">
        <v>4858</v>
      </c>
      <c r="E2225" t="s">
        <v>12455</v>
      </c>
      <c r="F2225" t="s">
        <v>12456</v>
      </c>
      <c r="G2225" t="s">
        <v>2343</v>
      </c>
      <c r="H2225" s="6">
        <v>205588</v>
      </c>
      <c r="I2225" t="s">
        <v>12457</v>
      </c>
      <c r="J2225" t="s">
        <v>12458</v>
      </c>
      <c r="K2225" s="1">
        <v>43917</v>
      </c>
    </row>
    <row r="2226" spans="1:11">
      <c r="A2226">
        <v>2225</v>
      </c>
      <c r="B2226" t="s">
        <v>12459</v>
      </c>
      <c r="C2226" t="s">
        <v>6007</v>
      </c>
      <c r="D2226" t="s">
        <v>7693</v>
      </c>
      <c r="E2226" t="s">
        <v>12460</v>
      </c>
      <c r="F2226" t="s">
        <v>12461</v>
      </c>
      <c r="G2226" t="s">
        <v>306</v>
      </c>
      <c r="H2226" s="6">
        <v>75648</v>
      </c>
      <c r="I2226" t="s">
        <v>12462</v>
      </c>
      <c r="J2226" t="s">
        <v>12463</v>
      </c>
      <c r="K2226" s="1">
        <v>44430</v>
      </c>
    </row>
    <row r="2227" spans="1:11">
      <c r="A2227">
        <v>2226</v>
      </c>
      <c r="B2227" t="s">
        <v>12464</v>
      </c>
      <c r="C2227" t="s">
        <v>7262</v>
      </c>
      <c r="D2227" t="s">
        <v>3204</v>
      </c>
      <c r="E2227" t="s">
        <v>12465</v>
      </c>
      <c r="F2227" t="s">
        <v>12466</v>
      </c>
      <c r="G2227" t="s">
        <v>486</v>
      </c>
      <c r="H2227" s="6">
        <v>246930</v>
      </c>
      <c r="I2227" t="s">
        <v>12467</v>
      </c>
      <c r="J2227" t="s">
        <v>12468</v>
      </c>
      <c r="K2227" s="1">
        <v>43834</v>
      </c>
    </row>
    <row r="2228" spans="1:11">
      <c r="A2228">
        <v>2227</v>
      </c>
      <c r="B2228" t="s">
        <v>12469</v>
      </c>
      <c r="C2228" t="s">
        <v>1663</v>
      </c>
      <c r="D2228" t="s">
        <v>10939</v>
      </c>
      <c r="E2228" t="s">
        <v>12470</v>
      </c>
      <c r="F2228" t="s">
        <v>12471</v>
      </c>
      <c r="G2228" t="s">
        <v>1795</v>
      </c>
      <c r="H2228" s="6">
        <v>195198</v>
      </c>
      <c r="I2228" t="s">
        <v>12472</v>
      </c>
      <c r="J2228" t="s">
        <v>12473</v>
      </c>
      <c r="K2228" s="1">
        <v>44221</v>
      </c>
    </row>
    <row r="2229" spans="1:11">
      <c r="A2229">
        <v>2228</v>
      </c>
      <c r="B2229" t="s">
        <v>12474</v>
      </c>
      <c r="C2229" t="s">
        <v>7238</v>
      </c>
      <c r="D2229" t="s">
        <v>5196</v>
      </c>
      <c r="E2229" t="s">
        <v>12475</v>
      </c>
      <c r="F2229" t="s">
        <v>12476</v>
      </c>
      <c r="G2229" t="s">
        <v>778</v>
      </c>
      <c r="H2229" s="6">
        <v>154308</v>
      </c>
      <c r="I2229" t="s">
        <v>12477</v>
      </c>
      <c r="J2229" t="s">
        <v>12478</v>
      </c>
      <c r="K2229" s="1">
        <v>44206</v>
      </c>
    </row>
    <row r="2230" spans="1:11">
      <c r="A2230">
        <v>2229</v>
      </c>
      <c r="B2230" t="s">
        <v>12479</v>
      </c>
      <c r="C2230" t="s">
        <v>9664</v>
      </c>
      <c r="D2230" t="s">
        <v>12480</v>
      </c>
      <c r="E2230" t="s">
        <v>12481</v>
      </c>
      <c r="F2230" t="s">
        <v>12482</v>
      </c>
      <c r="G2230" t="s">
        <v>1865</v>
      </c>
      <c r="H2230" s="6">
        <v>92432</v>
      </c>
      <c r="I2230" t="s">
        <v>12483</v>
      </c>
      <c r="J2230" t="s">
        <v>12484</v>
      </c>
      <c r="K2230" s="1">
        <v>44018</v>
      </c>
    </row>
    <row r="2231" spans="1:11">
      <c r="A2231">
        <v>2230</v>
      </c>
      <c r="B2231" t="s">
        <v>12485</v>
      </c>
      <c r="C2231" t="s">
        <v>9747</v>
      </c>
      <c r="D2231" t="s">
        <v>451</v>
      </c>
      <c r="E2231" t="s">
        <v>12486</v>
      </c>
      <c r="F2231" t="s">
        <v>12487</v>
      </c>
      <c r="G2231" t="s">
        <v>5179</v>
      </c>
      <c r="H2231" s="6">
        <v>211429</v>
      </c>
      <c r="I2231" t="s">
        <v>12488</v>
      </c>
      <c r="J2231" t="s">
        <v>12489</v>
      </c>
      <c r="K2231" s="1">
        <v>44371</v>
      </c>
    </row>
    <row r="2232" spans="1:11">
      <c r="A2232">
        <v>2231</v>
      </c>
      <c r="B2232" t="s">
        <v>12490</v>
      </c>
      <c r="C2232" t="s">
        <v>5555</v>
      </c>
      <c r="D2232" t="s">
        <v>966</v>
      </c>
      <c r="E2232" t="s">
        <v>12491</v>
      </c>
      <c r="F2232" t="s">
        <v>12492</v>
      </c>
      <c r="G2232" t="s">
        <v>4919</v>
      </c>
      <c r="H2232" s="6">
        <v>40103</v>
      </c>
      <c r="I2232" t="s">
        <v>12493</v>
      </c>
      <c r="J2232" t="s">
        <v>12494</v>
      </c>
      <c r="K2232" s="1">
        <v>44122</v>
      </c>
    </row>
    <row r="2233" spans="1:11">
      <c r="A2233">
        <v>2232</v>
      </c>
      <c r="B2233" t="s">
        <v>12495</v>
      </c>
      <c r="C2233" t="s">
        <v>2769</v>
      </c>
      <c r="D2233" t="s">
        <v>1679</v>
      </c>
      <c r="E2233" t="s">
        <v>12496</v>
      </c>
      <c r="F2233" t="s">
        <v>7222</v>
      </c>
      <c r="G2233" t="s">
        <v>642</v>
      </c>
      <c r="H2233" s="6">
        <v>253539</v>
      </c>
      <c r="I2233">
        <v>6878369423</v>
      </c>
      <c r="J2233" t="s">
        <v>12497</v>
      </c>
      <c r="K2233" s="1">
        <v>44327</v>
      </c>
    </row>
    <row r="2234" spans="1:11">
      <c r="A2234">
        <v>2233</v>
      </c>
      <c r="B2234" t="s">
        <v>12498</v>
      </c>
      <c r="C2234" t="s">
        <v>1519</v>
      </c>
      <c r="D2234" t="s">
        <v>12499</v>
      </c>
      <c r="E2234" t="s">
        <v>12500</v>
      </c>
      <c r="F2234" t="s">
        <v>12501</v>
      </c>
      <c r="G2234" t="s">
        <v>5475</v>
      </c>
      <c r="H2234" s="6">
        <v>42217</v>
      </c>
      <c r="I2234" t="s">
        <v>12502</v>
      </c>
      <c r="J2234" t="s">
        <v>12503</v>
      </c>
      <c r="K2234" s="1">
        <v>44427</v>
      </c>
    </row>
    <row r="2235" spans="1:11">
      <c r="A2235">
        <v>2234</v>
      </c>
      <c r="B2235" t="s">
        <v>12504</v>
      </c>
      <c r="C2235" t="s">
        <v>12505</v>
      </c>
      <c r="D2235" t="s">
        <v>12506</v>
      </c>
      <c r="E2235" t="s">
        <v>12507</v>
      </c>
      <c r="F2235" t="s">
        <v>12508</v>
      </c>
      <c r="G2235" t="s">
        <v>371</v>
      </c>
      <c r="H2235" s="6">
        <v>94272</v>
      </c>
      <c r="I2235" t="s">
        <v>12509</v>
      </c>
      <c r="J2235" t="s">
        <v>12510</v>
      </c>
      <c r="K2235" s="1">
        <v>44447</v>
      </c>
    </row>
    <row r="2236" spans="1:11">
      <c r="A2236">
        <v>2235</v>
      </c>
      <c r="B2236" t="s">
        <v>12511</v>
      </c>
      <c r="C2236" t="s">
        <v>1891</v>
      </c>
      <c r="D2236" t="s">
        <v>155</v>
      </c>
      <c r="E2236" t="s">
        <v>12512</v>
      </c>
      <c r="F2236" t="s">
        <v>12513</v>
      </c>
      <c r="G2236" t="s">
        <v>282</v>
      </c>
      <c r="H2236" s="6">
        <v>185653</v>
      </c>
      <c r="I2236" t="s">
        <v>12514</v>
      </c>
      <c r="J2236" t="s">
        <v>12515</v>
      </c>
      <c r="K2236" s="1">
        <v>44370</v>
      </c>
    </row>
    <row r="2237" spans="1:11">
      <c r="A2237">
        <v>2236</v>
      </c>
      <c r="B2237" t="s">
        <v>12516</v>
      </c>
      <c r="C2237" t="s">
        <v>752</v>
      </c>
      <c r="D2237" t="s">
        <v>7800</v>
      </c>
      <c r="E2237" t="s">
        <v>12517</v>
      </c>
      <c r="F2237" t="s">
        <v>12518</v>
      </c>
      <c r="G2237" t="s">
        <v>418</v>
      </c>
      <c r="H2237" s="6">
        <v>158133</v>
      </c>
      <c r="I2237" t="s">
        <v>12519</v>
      </c>
      <c r="J2237" t="s">
        <v>12520</v>
      </c>
      <c r="K2237" s="1">
        <v>44192</v>
      </c>
    </row>
    <row r="2238" spans="1:11">
      <c r="A2238">
        <v>2237</v>
      </c>
      <c r="B2238" t="s">
        <v>12521</v>
      </c>
      <c r="C2238" t="s">
        <v>1877</v>
      </c>
      <c r="D2238" t="s">
        <v>10561</v>
      </c>
      <c r="E2238" t="s">
        <v>12522</v>
      </c>
      <c r="F2238" t="s">
        <v>12523</v>
      </c>
      <c r="G2238" t="s">
        <v>5929</v>
      </c>
      <c r="H2238" s="6">
        <v>279829</v>
      </c>
      <c r="I2238" t="s">
        <v>12524</v>
      </c>
      <c r="J2238" t="s">
        <v>12525</v>
      </c>
      <c r="K2238" s="1">
        <v>44163</v>
      </c>
    </row>
    <row r="2239" spans="1:11">
      <c r="A2239">
        <v>2238</v>
      </c>
      <c r="B2239" t="s">
        <v>12526</v>
      </c>
      <c r="C2239" t="s">
        <v>3663</v>
      </c>
      <c r="D2239" t="s">
        <v>2814</v>
      </c>
      <c r="E2239" t="s">
        <v>12527</v>
      </c>
      <c r="F2239" t="s">
        <v>12528</v>
      </c>
      <c r="G2239" t="s">
        <v>1795</v>
      </c>
      <c r="H2239" s="6">
        <v>206885</v>
      </c>
      <c r="I2239" t="s">
        <v>12529</v>
      </c>
      <c r="J2239" t="s">
        <v>12530</v>
      </c>
      <c r="K2239" s="1">
        <v>44056</v>
      </c>
    </row>
    <row r="2240" spans="1:11">
      <c r="A2240">
        <v>2239</v>
      </c>
      <c r="B2240" t="s">
        <v>12531</v>
      </c>
      <c r="C2240" t="s">
        <v>2865</v>
      </c>
      <c r="D2240" t="s">
        <v>2403</v>
      </c>
      <c r="E2240" t="s">
        <v>12532</v>
      </c>
      <c r="F2240" t="s">
        <v>12533</v>
      </c>
      <c r="G2240" t="s">
        <v>2710</v>
      </c>
      <c r="H2240" s="6">
        <v>277685</v>
      </c>
      <c r="I2240" t="s">
        <v>12534</v>
      </c>
      <c r="J2240" t="s">
        <v>12535</v>
      </c>
      <c r="K2240" s="1">
        <v>44653</v>
      </c>
    </row>
    <row r="2241" spans="1:11">
      <c r="A2241">
        <v>2240</v>
      </c>
      <c r="B2241" t="s">
        <v>12536</v>
      </c>
      <c r="C2241" t="s">
        <v>278</v>
      </c>
      <c r="D2241" t="s">
        <v>8927</v>
      </c>
      <c r="E2241" t="s">
        <v>11793</v>
      </c>
      <c r="F2241" t="s">
        <v>12537</v>
      </c>
      <c r="G2241" t="s">
        <v>1102</v>
      </c>
      <c r="H2241" s="6">
        <v>207038</v>
      </c>
      <c r="I2241" t="s">
        <v>12538</v>
      </c>
      <c r="J2241" t="s">
        <v>12539</v>
      </c>
      <c r="K2241" s="1">
        <v>44531</v>
      </c>
    </row>
    <row r="2242" spans="1:11">
      <c r="A2242">
        <v>2241</v>
      </c>
      <c r="B2242" t="s">
        <v>12540</v>
      </c>
      <c r="C2242" t="s">
        <v>6476</v>
      </c>
      <c r="D2242" t="s">
        <v>4802</v>
      </c>
      <c r="E2242" t="s">
        <v>12541</v>
      </c>
      <c r="F2242" t="s">
        <v>12542</v>
      </c>
      <c r="G2242" t="s">
        <v>1652</v>
      </c>
      <c r="H2242" s="6">
        <v>235870</v>
      </c>
      <c r="I2242" t="s">
        <v>12543</v>
      </c>
      <c r="J2242" t="s">
        <v>12544</v>
      </c>
      <c r="K2242" s="1">
        <v>44235</v>
      </c>
    </row>
    <row r="2243" spans="1:11">
      <c r="A2243">
        <v>2242</v>
      </c>
      <c r="B2243" t="s">
        <v>12545</v>
      </c>
      <c r="C2243" t="s">
        <v>2012</v>
      </c>
      <c r="D2243" t="s">
        <v>2238</v>
      </c>
      <c r="E2243" t="s">
        <v>12546</v>
      </c>
      <c r="F2243" t="s">
        <v>12547</v>
      </c>
      <c r="G2243" t="s">
        <v>410</v>
      </c>
      <c r="H2243" s="6">
        <v>272551</v>
      </c>
      <c r="I2243" t="s">
        <v>12548</v>
      </c>
      <c r="J2243" t="s">
        <v>12549</v>
      </c>
      <c r="K2243" s="1">
        <v>44431</v>
      </c>
    </row>
    <row r="2244" spans="1:11">
      <c r="A2244">
        <v>2243</v>
      </c>
      <c r="B2244" t="s">
        <v>12550</v>
      </c>
      <c r="C2244" t="s">
        <v>10860</v>
      </c>
      <c r="D2244" t="s">
        <v>1716</v>
      </c>
      <c r="E2244" t="s">
        <v>12551</v>
      </c>
      <c r="F2244" t="s">
        <v>12552</v>
      </c>
      <c r="G2244" t="s">
        <v>1569</v>
      </c>
      <c r="H2244" s="6">
        <v>205334</v>
      </c>
      <c r="I2244" t="s">
        <v>12553</v>
      </c>
      <c r="J2244" t="s">
        <v>12554</v>
      </c>
      <c r="K2244" s="1">
        <v>44676</v>
      </c>
    </row>
    <row r="2245" spans="1:11">
      <c r="A2245">
        <v>2244</v>
      </c>
      <c r="B2245" t="s">
        <v>12555</v>
      </c>
      <c r="C2245" t="s">
        <v>1608</v>
      </c>
      <c r="D2245" t="s">
        <v>4674</v>
      </c>
      <c r="E2245" t="s">
        <v>12556</v>
      </c>
      <c r="F2245" t="s">
        <v>12557</v>
      </c>
      <c r="G2245" t="s">
        <v>1824</v>
      </c>
      <c r="H2245" s="6">
        <v>148178</v>
      </c>
      <c r="I2245" t="s">
        <v>12558</v>
      </c>
      <c r="J2245" t="s">
        <v>12559</v>
      </c>
      <c r="K2245" s="1">
        <v>44433</v>
      </c>
    </row>
    <row r="2246" spans="1:11">
      <c r="A2246">
        <v>2245</v>
      </c>
      <c r="B2246" t="s">
        <v>12560</v>
      </c>
      <c r="C2246" t="s">
        <v>9051</v>
      </c>
      <c r="D2246" t="s">
        <v>9184</v>
      </c>
      <c r="E2246" t="s">
        <v>12561</v>
      </c>
      <c r="F2246" t="s">
        <v>12562</v>
      </c>
      <c r="G2246" t="s">
        <v>546</v>
      </c>
      <c r="H2246" s="6">
        <v>45094</v>
      </c>
      <c r="I2246" t="s">
        <v>12563</v>
      </c>
      <c r="J2246" t="s">
        <v>12564</v>
      </c>
      <c r="K2246" s="1">
        <v>44600</v>
      </c>
    </row>
    <row r="2247" spans="1:11">
      <c r="A2247">
        <v>2246</v>
      </c>
      <c r="B2247" t="s">
        <v>12565</v>
      </c>
      <c r="C2247" t="s">
        <v>4104</v>
      </c>
      <c r="D2247" t="s">
        <v>4858</v>
      </c>
      <c r="E2247" t="s">
        <v>12566</v>
      </c>
      <c r="F2247" t="s">
        <v>12567</v>
      </c>
      <c r="G2247" t="s">
        <v>2838</v>
      </c>
      <c r="H2247" s="6">
        <v>250715</v>
      </c>
      <c r="I2247" t="s">
        <v>12568</v>
      </c>
      <c r="J2247" t="s">
        <v>12569</v>
      </c>
      <c r="K2247" s="1">
        <v>44545</v>
      </c>
    </row>
    <row r="2248" spans="1:11">
      <c r="A2248">
        <v>2247</v>
      </c>
      <c r="B2248" t="s">
        <v>12570</v>
      </c>
      <c r="C2248" t="s">
        <v>1693</v>
      </c>
      <c r="D2248" t="s">
        <v>6221</v>
      </c>
      <c r="E2248" t="s">
        <v>12571</v>
      </c>
      <c r="F2248" t="s">
        <v>12572</v>
      </c>
      <c r="G2248" t="s">
        <v>1605</v>
      </c>
      <c r="H2248" s="6">
        <v>113615</v>
      </c>
      <c r="I2248" t="s">
        <v>12573</v>
      </c>
      <c r="J2248" t="s">
        <v>12574</v>
      </c>
      <c r="K2248" s="1">
        <v>44495</v>
      </c>
    </row>
    <row r="2249" spans="1:11">
      <c r="A2249">
        <v>2248</v>
      </c>
      <c r="B2249" t="s">
        <v>12575</v>
      </c>
      <c r="C2249" t="s">
        <v>5103</v>
      </c>
      <c r="D2249" t="s">
        <v>287</v>
      </c>
      <c r="E2249" t="s">
        <v>12576</v>
      </c>
      <c r="F2249" t="s">
        <v>12577</v>
      </c>
      <c r="G2249" t="s">
        <v>3095</v>
      </c>
      <c r="H2249" s="6">
        <v>174329</v>
      </c>
      <c r="I2249" t="s">
        <v>12578</v>
      </c>
      <c r="J2249" t="s">
        <v>12579</v>
      </c>
      <c r="K2249" s="1">
        <v>44505</v>
      </c>
    </row>
    <row r="2250" spans="1:11">
      <c r="A2250">
        <v>2249</v>
      </c>
      <c r="B2250" t="s">
        <v>12580</v>
      </c>
      <c r="C2250" t="s">
        <v>64</v>
      </c>
      <c r="D2250" t="s">
        <v>2990</v>
      </c>
      <c r="E2250" t="s">
        <v>12581</v>
      </c>
      <c r="F2250" t="s">
        <v>11849</v>
      </c>
      <c r="G2250" t="s">
        <v>60</v>
      </c>
      <c r="H2250" s="6">
        <v>67019</v>
      </c>
      <c r="I2250">
        <f>1-20-795-7200</f>
        <v>-8014</v>
      </c>
      <c r="J2250" t="s">
        <v>12582</v>
      </c>
      <c r="K2250" s="1">
        <v>44545</v>
      </c>
    </row>
    <row r="2251" spans="1:11">
      <c r="A2251">
        <v>2250</v>
      </c>
      <c r="B2251" t="s">
        <v>12583</v>
      </c>
      <c r="C2251" t="s">
        <v>5602</v>
      </c>
      <c r="D2251" t="s">
        <v>12584</v>
      </c>
      <c r="E2251" t="s">
        <v>4558</v>
      </c>
      <c r="F2251" t="s">
        <v>4877</v>
      </c>
      <c r="G2251" t="s">
        <v>1508</v>
      </c>
      <c r="H2251" s="6">
        <v>87986</v>
      </c>
      <c r="I2251" t="s">
        <v>12585</v>
      </c>
      <c r="J2251" t="s">
        <v>12586</v>
      </c>
      <c r="K2251" s="1">
        <v>44529</v>
      </c>
    </row>
    <row r="2252" spans="1:11">
      <c r="A2252">
        <v>2251</v>
      </c>
      <c r="B2252" t="s">
        <v>12587</v>
      </c>
      <c r="C2252" t="s">
        <v>1192</v>
      </c>
      <c r="D2252" t="s">
        <v>828</v>
      </c>
      <c r="E2252" t="s">
        <v>12588</v>
      </c>
      <c r="F2252" t="s">
        <v>12589</v>
      </c>
      <c r="G2252" t="s">
        <v>402</v>
      </c>
      <c r="H2252" s="6">
        <v>282480</v>
      </c>
      <c r="I2252" t="s">
        <v>12590</v>
      </c>
      <c r="J2252" t="s">
        <v>12591</v>
      </c>
      <c r="K2252" s="1">
        <v>44133</v>
      </c>
    </row>
    <row r="2253" spans="1:11">
      <c r="A2253">
        <v>2252</v>
      </c>
      <c r="B2253" t="s">
        <v>12592</v>
      </c>
      <c r="C2253" t="s">
        <v>2612</v>
      </c>
      <c r="D2253" t="s">
        <v>10886</v>
      </c>
      <c r="E2253" t="s">
        <v>12593</v>
      </c>
      <c r="F2253" t="s">
        <v>12594</v>
      </c>
      <c r="G2253" t="s">
        <v>969</v>
      </c>
      <c r="H2253" s="6">
        <v>168808</v>
      </c>
      <c r="I2253" t="s">
        <v>12595</v>
      </c>
      <c r="J2253" t="s">
        <v>12596</v>
      </c>
      <c r="K2253" s="1">
        <v>44068</v>
      </c>
    </row>
    <row r="2254" spans="1:11">
      <c r="A2254">
        <v>2253</v>
      </c>
      <c r="B2254" t="s">
        <v>12597</v>
      </c>
      <c r="C2254" t="s">
        <v>1166</v>
      </c>
      <c r="D2254" t="s">
        <v>1842</v>
      </c>
      <c r="E2254" t="s">
        <v>12598</v>
      </c>
      <c r="F2254" t="s">
        <v>12599</v>
      </c>
      <c r="G2254" t="s">
        <v>1222</v>
      </c>
      <c r="H2254" s="6">
        <v>90104</v>
      </c>
      <c r="I2254">
        <v>6864940475</v>
      </c>
      <c r="J2254" t="s">
        <v>12600</v>
      </c>
      <c r="K2254" s="1">
        <v>43996</v>
      </c>
    </row>
    <row r="2255" spans="1:11">
      <c r="A2255">
        <v>2254</v>
      </c>
      <c r="B2255" t="s">
        <v>12601</v>
      </c>
      <c r="C2255" t="s">
        <v>1648</v>
      </c>
      <c r="D2255" t="s">
        <v>1045</v>
      </c>
      <c r="E2255" t="s">
        <v>12602</v>
      </c>
      <c r="F2255" t="s">
        <v>12603</v>
      </c>
      <c r="G2255" t="s">
        <v>1605</v>
      </c>
      <c r="H2255" s="6">
        <v>250346</v>
      </c>
      <c r="I2255">
        <v>2381532229</v>
      </c>
      <c r="J2255" t="s">
        <v>12604</v>
      </c>
      <c r="K2255" s="1">
        <v>43996</v>
      </c>
    </row>
    <row r="2256" spans="1:11">
      <c r="A2256">
        <v>2255</v>
      </c>
      <c r="B2256" t="s">
        <v>12605</v>
      </c>
      <c r="C2256" t="s">
        <v>1596</v>
      </c>
      <c r="D2256" t="s">
        <v>8168</v>
      </c>
      <c r="E2256" t="s">
        <v>12606</v>
      </c>
      <c r="F2256" t="s">
        <v>12607</v>
      </c>
      <c r="G2256" t="s">
        <v>43</v>
      </c>
      <c r="H2256" s="6">
        <v>277760</v>
      </c>
      <c r="I2256" t="s">
        <v>12608</v>
      </c>
      <c r="J2256" t="s">
        <v>12609</v>
      </c>
      <c r="K2256" s="1">
        <v>44165</v>
      </c>
    </row>
    <row r="2257" spans="1:11">
      <c r="A2257">
        <v>2256</v>
      </c>
      <c r="B2257" t="s">
        <v>12610</v>
      </c>
      <c r="C2257" t="s">
        <v>233</v>
      </c>
      <c r="D2257" t="s">
        <v>1478</v>
      </c>
      <c r="E2257" t="s">
        <v>12611</v>
      </c>
      <c r="F2257" t="s">
        <v>12612</v>
      </c>
      <c r="G2257" t="s">
        <v>4061</v>
      </c>
      <c r="H2257" s="6">
        <v>247890</v>
      </c>
      <c r="I2257" t="s">
        <v>12613</v>
      </c>
      <c r="J2257" t="s">
        <v>12614</v>
      </c>
      <c r="K2257" s="1">
        <v>44411</v>
      </c>
    </row>
    <row r="2258" spans="1:11">
      <c r="A2258">
        <v>2257</v>
      </c>
      <c r="B2258" t="s">
        <v>12615</v>
      </c>
      <c r="C2258" t="s">
        <v>2409</v>
      </c>
      <c r="D2258" t="s">
        <v>5346</v>
      </c>
      <c r="E2258" t="s">
        <v>12616</v>
      </c>
      <c r="F2258" t="s">
        <v>12617</v>
      </c>
      <c r="G2258" t="s">
        <v>561</v>
      </c>
      <c r="H2258" s="6">
        <v>42876</v>
      </c>
      <c r="I2258" t="s">
        <v>12618</v>
      </c>
      <c r="J2258" t="s">
        <v>12619</v>
      </c>
      <c r="K2258" s="1">
        <v>44055</v>
      </c>
    </row>
    <row r="2259" spans="1:11">
      <c r="A2259">
        <v>2258</v>
      </c>
      <c r="B2259" t="s">
        <v>12620</v>
      </c>
      <c r="C2259" t="s">
        <v>1363</v>
      </c>
      <c r="D2259" t="s">
        <v>8531</v>
      </c>
      <c r="E2259" t="s">
        <v>12621</v>
      </c>
      <c r="F2259" t="s">
        <v>12622</v>
      </c>
      <c r="G2259" t="s">
        <v>337</v>
      </c>
      <c r="H2259" s="6">
        <v>87074</v>
      </c>
      <c r="I2259" t="s">
        <v>12623</v>
      </c>
      <c r="J2259" t="s">
        <v>12624</v>
      </c>
      <c r="K2259" s="1">
        <v>44263</v>
      </c>
    </row>
    <row r="2260" spans="1:11">
      <c r="A2260">
        <v>2259</v>
      </c>
      <c r="B2260" t="s">
        <v>12625</v>
      </c>
      <c r="C2260" t="s">
        <v>12626</v>
      </c>
      <c r="D2260" t="s">
        <v>2403</v>
      </c>
      <c r="E2260" t="s">
        <v>12627</v>
      </c>
      <c r="F2260" t="s">
        <v>12628</v>
      </c>
      <c r="G2260" t="s">
        <v>418</v>
      </c>
      <c r="H2260" s="6">
        <v>65133</v>
      </c>
      <c r="I2260" t="s">
        <v>12629</v>
      </c>
      <c r="J2260" t="s">
        <v>12630</v>
      </c>
      <c r="K2260" s="1">
        <v>43955</v>
      </c>
    </row>
    <row r="2261" spans="1:11">
      <c r="A2261">
        <v>2260</v>
      </c>
      <c r="B2261" t="s">
        <v>12631</v>
      </c>
      <c r="C2261" t="s">
        <v>827</v>
      </c>
      <c r="D2261" t="s">
        <v>1716</v>
      </c>
      <c r="E2261" t="s">
        <v>12632</v>
      </c>
      <c r="F2261" t="s">
        <v>12633</v>
      </c>
      <c r="G2261" t="s">
        <v>1095</v>
      </c>
      <c r="H2261" s="6">
        <v>243292</v>
      </c>
      <c r="I2261" t="s">
        <v>12634</v>
      </c>
      <c r="J2261" t="s">
        <v>12635</v>
      </c>
      <c r="K2261" s="1">
        <v>44028</v>
      </c>
    </row>
    <row r="2262" spans="1:11">
      <c r="A2262">
        <v>2261</v>
      </c>
      <c r="B2262" t="s">
        <v>12636</v>
      </c>
      <c r="C2262" t="s">
        <v>505</v>
      </c>
      <c r="D2262" t="s">
        <v>6901</v>
      </c>
      <c r="E2262" t="s">
        <v>12637</v>
      </c>
      <c r="F2262" t="s">
        <v>12638</v>
      </c>
      <c r="G2262" t="s">
        <v>23</v>
      </c>
      <c r="H2262" s="6">
        <v>191447</v>
      </c>
      <c r="I2262" t="s">
        <v>12639</v>
      </c>
      <c r="J2262" t="s">
        <v>12640</v>
      </c>
      <c r="K2262" s="1">
        <v>43848</v>
      </c>
    </row>
    <row r="2263" spans="1:11">
      <c r="A2263">
        <v>2262</v>
      </c>
      <c r="B2263" t="s">
        <v>12641</v>
      </c>
      <c r="C2263" t="s">
        <v>3217</v>
      </c>
      <c r="D2263" t="s">
        <v>6536</v>
      </c>
      <c r="E2263" t="s">
        <v>12642</v>
      </c>
      <c r="F2263" t="s">
        <v>12643</v>
      </c>
      <c r="G2263" t="s">
        <v>174</v>
      </c>
      <c r="H2263" s="6">
        <v>200573</v>
      </c>
      <c r="I2263" t="s">
        <v>12644</v>
      </c>
      <c r="J2263" t="s">
        <v>12645</v>
      </c>
      <c r="K2263" s="1">
        <v>44634</v>
      </c>
    </row>
    <row r="2264" spans="1:11">
      <c r="A2264">
        <v>2263</v>
      </c>
      <c r="B2264" t="s">
        <v>12646</v>
      </c>
      <c r="C2264" t="s">
        <v>6476</v>
      </c>
      <c r="D2264" t="s">
        <v>1009</v>
      </c>
      <c r="E2264" t="s">
        <v>12647</v>
      </c>
      <c r="F2264" t="s">
        <v>12648</v>
      </c>
      <c r="G2264" t="s">
        <v>1330</v>
      </c>
      <c r="H2264" s="6">
        <v>260642</v>
      </c>
      <c r="I2264" t="s">
        <v>12649</v>
      </c>
      <c r="J2264" t="s">
        <v>12650</v>
      </c>
      <c r="K2264" s="1">
        <v>43923</v>
      </c>
    </row>
    <row r="2265" spans="1:11">
      <c r="A2265">
        <v>2264</v>
      </c>
      <c r="B2265" t="s">
        <v>12651</v>
      </c>
      <c r="C2265" t="s">
        <v>6079</v>
      </c>
      <c r="D2265" t="s">
        <v>5822</v>
      </c>
      <c r="E2265" t="s">
        <v>12652</v>
      </c>
      <c r="F2265" t="s">
        <v>12653</v>
      </c>
      <c r="G2265" t="s">
        <v>4729</v>
      </c>
      <c r="H2265" s="6">
        <v>51650</v>
      </c>
      <c r="I2265">
        <v>8291722445</v>
      </c>
      <c r="J2265" t="s">
        <v>12654</v>
      </c>
      <c r="K2265" s="1">
        <v>44148</v>
      </c>
    </row>
    <row r="2266" spans="1:11">
      <c r="A2266">
        <v>2265</v>
      </c>
      <c r="B2266" t="s">
        <v>12655</v>
      </c>
      <c r="C2266" t="s">
        <v>3080</v>
      </c>
      <c r="D2266" t="s">
        <v>6809</v>
      </c>
      <c r="E2266" t="s">
        <v>12656</v>
      </c>
      <c r="F2266" t="s">
        <v>12657</v>
      </c>
      <c r="G2266" t="s">
        <v>329</v>
      </c>
      <c r="H2266" s="6">
        <v>122414</v>
      </c>
      <c r="I2266" t="s">
        <v>12658</v>
      </c>
      <c r="J2266" t="s">
        <v>12659</v>
      </c>
      <c r="K2266" s="1">
        <v>44683</v>
      </c>
    </row>
    <row r="2267" spans="1:11">
      <c r="A2267">
        <v>2266</v>
      </c>
      <c r="B2267" t="s">
        <v>12660</v>
      </c>
      <c r="C2267" t="s">
        <v>843</v>
      </c>
      <c r="D2267" t="s">
        <v>3006</v>
      </c>
      <c r="E2267" t="s">
        <v>12661</v>
      </c>
      <c r="F2267" t="s">
        <v>12662</v>
      </c>
      <c r="G2267" t="s">
        <v>86</v>
      </c>
      <c r="H2267" s="6">
        <v>211950</v>
      </c>
      <c r="I2267" t="s">
        <v>12663</v>
      </c>
      <c r="J2267" t="s">
        <v>12664</v>
      </c>
      <c r="K2267" s="1">
        <v>44422</v>
      </c>
    </row>
    <row r="2268" spans="1:11">
      <c r="A2268">
        <v>2267</v>
      </c>
      <c r="B2268" t="s">
        <v>12665</v>
      </c>
      <c r="C2268" t="s">
        <v>2066</v>
      </c>
      <c r="D2268" t="s">
        <v>2340</v>
      </c>
      <c r="E2268" t="s">
        <v>12666</v>
      </c>
      <c r="F2268" t="s">
        <v>12667</v>
      </c>
      <c r="G2268" t="s">
        <v>119</v>
      </c>
      <c r="H2268" s="6">
        <v>121307</v>
      </c>
      <c r="I2268" t="s">
        <v>12668</v>
      </c>
      <c r="J2268" t="s">
        <v>12669</v>
      </c>
      <c r="K2268" s="1">
        <v>44216</v>
      </c>
    </row>
    <row r="2269" spans="1:11">
      <c r="A2269">
        <v>2268</v>
      </c>
      <c r="B2269" t="s">
        <v>12670</v>
      </c>
      <c r="C2269" t="s">
        <v>521</v>
      </c>
      <c r="D2269" t="s">
        <v>2200</v>
      </c>
      <c r="E2269" t="s">
        <v>12671</v>
      </c>
      <c r="F2269" t="s">
        <v>12672</v>
      </c>
      <c r="G2269" t="s">
        <v>2364</v>
      </c>
      <c r="H2269" s="6">
        <v>126661</v>
      </c>
      <c r="I2269" t="s">
        <v>12673</v>
      </c>
      <c r="J2269" t="s">
        <v>12674</v>
      </c>
      <c r="K2269" s="1">
        <v>44595</v>
      </c>
    </row>
    <row r="2270" spans="1:11">
      <c r="A2270">
        <v>2269</v>
      </c>
      <c r="B2270" t="s">
        <v>12675</v>
      </c>
      <c r="C2270" t="s">
        <v>2706</v>
      </c>
      <c r="D2270" t="s">
        <v>4916</v>
      </c>
      <c r="E2270" t="s">
        <v>12676</v>
      </c>
      <c r="F2270" t="s">
        <v>12677</v>
      </c>
      <c r="G2270" t="s">
        <v>174</v>
      </c>
      <c r="H2270" s="6">
        <v>158348</v>
      </c>
      <c r="I2270">
        <v>1315794276</v>
      </c>
      <c r="J2270" t="s">
        <v>12678</v>
      </c>
      <c r="K2270" s="1">
        <v>44601</v>
      </c>
    </row>
    <row r="2271" spans="1:11">
      <c r="A2271">
        <v>2270</v>
      </c>
      <c r="B2271" t="s">
        <v>12679</v>
      </c>
      <c r="C2271" t="s">
        <v>1828</v>
      </c>
      <c r="D2271" t="s">
        <v>3256</v>
      </c>
      <c r="E2271" t="s">
        <v>12680</v>
      </c>
      <c r="F2271" t="s">
        <v>12681</v>
      </c>
      <c r="G2271" t="s">
        <v>1619</v>
      </c>
      <c r="H2271" s="6">
        <v>247683</v>
      </c>
      <c r="I2271" t="s">
        <v>12682</v>
      </c>
      <c r="J2271" t="s">
        <v>12683</v>
      </c>
      <c r="K2271" s="1">
        <v>44251</v>
      </c>
    </row>
    <row r="2272" spans="1:11">
      <c r="A2272">
        <v>2271</v>
      </c>
      <c r="B2272" t="s">
        <v>12684</v>
      </c>
      <c r="C2272" t="s">
        <v>4342</v>
      </c>
      <c r="D2272" t="s">
        <v>1135</v>
      </c>
      <c r="E2272" t="s">
        <v>12685</v>
      </c>
      <c r="F2272" t="s">
        <v>12686</v>
      </c>
      <c r="G2272" t="s">
        <v>969</v>
      </c>
      <c r="H2272" s="6">
        <v>169958</v>
      </c>
      <c r="I2272" t="s">
        <v>12687</v>
      </c>
      <c r="J2272" t="s">
        <v>12688</v>
      </c>
      <c r="K2272" s="1">
        <v>44273</v>
      </c>
    </row>
    <row r="2273" spans="1:11">
      <c r="A2273">
        <v>2272</v>
      </c>
      <c r="B2273" t="s">
        <v>12689</v>
      </c>
      <c r="C2273" t="s">
        <v>5115</v>
      </c>
      <c r="D2273" t="s">
        <v>6273</v>
      </c>
      <c r="E2273" t="s">
        <v>12690</v>
      </c>
      <c r="F2273" t="s">
        <v>12691</v>
      </c>
      <c r="G2273" t="s">
        <v>1924</v>
      </c>
      <c r="H2273" s="6">
        <v>93224</v>
      </c>
      <c r="I2273" t="s">
        <v>12692</v>
      </c>
      <c r="J2273" t="s">
        <v>12693</v>
      </c>
      <c r="K2273" s="1">
        <v>44004</v>
      </c>
    </row>
    <row r="2274" spans="1:11">
      <c r="A2274">
        <v>2273</v>
      </c>
      <c r="B2274" t="s">
        <v>12694</v>
      </c>
      <c r="C2274" t="s">
        <v>1540</v>
      </c>
      <c r="D2274" t="s">
        <v>930</v>
      </c>
      <c r="E2274" t="s">
        <v>12695</v>
      </c>
      <c r="F2274" t="s">
        <v>12696</v>
      </c>
      <c r="G2274" t="s">
        <v>43</v>
      </c>
      <c r="H2274" s="6">
        <v>170970</v>
      </c>
      <c r="I2274" t="s">
        <v>12697</v>
      </c>
      <c r="J2274" t="s">
        <v>12698</v>
      </c>
      <c r="K2274" s="1">
        <v>44539</v>
      </c>
    </row>
    <row r="2275" spans="1:11">
      <c r="A2275">
        <v>2274</v>
      </c>
      <c r="B2275" t="s">
        <v>12699</v>
      </c>
      <c r="C2275" t="s">
        <v>9664</v>
      </c>
      <c r="D2275" t="s">
        <v>4904</v>
      </c>
      <c r="E2275" t="s">
        <v>12700</v>
      </c>
      <c r="F2275" t="s">
        <v>12701</v>
      </c>
      <c r="G2275" t="s">
        <v>961</v>
      </c>
      <c r="H2275" s="6">
        <v>246578</v>
      </c>
      <c r="I2275" t="s">
        <v>12702</v>
      </c>
      <c r="J2275" t="s">
        <v>12703</v>
      </c>
      <c r="K2275" s="1">
        <v>44074</v>
      </c>
    </row>
    <row r="2276" spans="1:11">
      <c r="A2276">
        <v>2275</v>
      </c>
      <c r="B2276" t="s">
        <v>12704</v>
      </c>
      <c r="C2276" t="s">
        <v>521</v>
      </c>
      <c r="D2276" t="s">
        <v>3611</v>
      </c>
      <c r="E2276" t="s">
        <v>12705</v>
      </c>
      <c r="F2276" t="s">
        <v>12706</v>
      </c>
      <c r="G2276" t="s">
        <v>726</v>
      </c>
      <c r="H2276" s="6">
        <v>130029</v>
      </c>
      <c r="I2276" t="s">
        <v>12707</v>
      </c>
      <c r="J2276" t="s">
        <v>12708</v>
      </c>
      <c r="K2276" s="1">
        <v>44630</v>
      </c>
    </row>
    <row r="2277" spans="1:11">
      <c r="A2277">
        <v>2276</v>
      </c>
      <c r="B2277" t="s">
        <v>12709</v>
      </c>
      <c r="C2277" t="s">
        <v>12710</v>
      </c>
      <c r="D2277" t="s">
        <v>4140</v>
      </c>
      <c r="E2277" t="s">
        <v>12711</v>
      </c>
      <c r="F2277" t="s">
        <v>10873</v>
      </c>
      <c r="G2277" t="s">
        <v>546</v>
      </c>
      <c r="H2277" s="6">
        <v>228938</v>
      </c>
      <c r="I2277">
        <v>6336966007</v>
      </c>
      <c r="J2277" t="s">
        <v>12712</v>
      </c>
      <c r="K2277" s="1">
        <v>44002</v>
      </c>
    </row>
    <row r="2278" spans="1:11">
      <c r="A2278">
        <v>2277</v>
      </c>
      <c r="B2278" t="s">
        <v>12713</v>
      </c>
      <c r="C2278" t="s">
        <v>5286</v>
      </c>
      <c r="D2278" t="s">
        <v>2127</v>
      </c>
      <c r="E2278" t="s">
        <v>12714</v>
      </c>
      <c r="F2278" t="s">
        <v>12715</v>
      </c>
      <c r="G2278" t="s">
        <v>371</v>
      </c>
      <c r="H2278" s="6">
        <v>138999</v>
      </c>
      <c r="I2278" t="s">
        <v>12716</v>
      </c>
      <c r="J2278" t="s">
        <v>12717</v>
      </c>
      <c r="K2278" s="1">
        <v>44637</v>
      </c>
    </row>
    <row r="2279" spans="1:11">
      <c r="A2279">
        <v>2278</v>
      </c>
      <c r="B2279" t="s">
        <v>12718</v>
      </c>
      <c r="C2279" t="s">
        <v>5467</v>
      </c>
      <c r="D2279" t="s">
        <v>11181</v>
      </c>
      <c r="E2279" t="s">
        <v>12719</v>
      </c>
      <c r="F2279" t="s">
        <v>12720</v>
      </c>
      <c r="G2279" t="s">
        <v>1689</v>
      </c>
      <c r="H2279" s="6">
        <v>211621</v>
      </c>
      <c r="I2279" t="s">
        <v>12721</v>
      </c>
      <c r="J2279" t="s">
        <v>12722</v>
      </c>
      <c r="K2279" s="1">
        <v>43967</v>
      </c>
    </row>
    <row r="2280" spans="1:11">
      <c r="A2280">
        <v>2279</v>
      </c>
      <c r="B2280" t="s">
        <v>12723</v>
      </c>
      <c r="C2280" t="s">
        <v>5574</v>
      </c>
      <c r="D2280" t="s">
        <v>4389</v>
      </c>
      <c r="E2280" t="s">
        <v>11959</v>
      </c>
      <c r="F2280" t="s">
        <v>12724</v>
      </c>
      <c r="G2280" t="s">
        <v>158</v>
      </c>
      <c r="H2280" s="6">
        <v>233706</v>
      </c>
      <c r="I2280">
        <v>1669569024</v>
      </c>
      <c r="J2280" t="s">
        <v>12725</v>
      </c>
      <c r="K2280" s="1">
        <v>43844</v>
      </c>
    </row>
    <row r="2281" spans="1:11">
      <c r="A2281">
        <v>2280</v>
      </c>
      <c r="B2281" t="s">
        <v>12726</v>
      </c>
      <c r="C2281" t="s">
        <v>1341</v>
      </c>
      <c r="D2281" t="s">
        <v>2528</v>
      </c>
      <c r="E2281" t="s">
        <v>12727</v>
      </c>
      <c r="F2281" t="s">
        <v>12728</v>
      </c>
      <c r="G2281" t="s">
        <v>260</v>
      </c>
      <c r="H2281" s="6">
        <v>69233</v>
      </c>
      <c r="I2281">
        <v>9118924586</v>
      </c>
      <c r="J2281" t="s">
        <v>12729</v>
      </c>
      <c r="K2281" s="1">
        <v>44451</v>
      </c>
    </row>
    <row r="2282" spans="1:11">
      <c r="A2282">
        <v>2281</v>
      </c>
      <c r="B2282" t="s">
        <v>12730</v>
      </c>
      <c r="C2282" t="s">
        <v>7868</v>
      </c>
      <c r="D2282" t="s">
        <v>234</v>
      </c>
      <c r="E2282" t="s">
        <v>12731</v>
      </c>
      <c r="F2282" t="s">
        <v>12732</v>
      </c>
      <c r="G2282" t="s">
        <v>1273</v>
      </c>
      <c r="H2282" s="6">
        <v>248710</v>
      </c>
      <c r="I2282" t="s">
        <v>12733</v>
      </c>
      <c r="J2282" t="s">
        <v>12734</v>
      </c>
      <c r="K2282" s="1">
        <v>43887</v>
      </c>
    </row>
    <row r="2283" spans="1:11">
      <c r="A2283">
        <v>2282</v>
      </c>
      <c r="B2283" t="s">
        <v>12735</v>
      </c>
      <c r="C2283" t="s">
        <v>2834</v>
      </c>
      <c r="D2283" t="s">
        <v>2956</v>
      </c>
      <c r="E2283" t="s">
        <v>12736</v>
      </c>
      <c r="F2283" t="s">
        <v>12737</v>
      </c>
      <c r="G2283" t="s">
        <v>1265</v>
      </c>
      <c r="H2283" s="6">
        <v>45313</v>
      </c>
      <c r="I2283" t="s">
        <v>12738</v>
      </c>
      <c r="J2283" t="s">
        <v>12739</v>
      </c>
      <c r="K2283" s="1">
        <v>44188</v>
      </c>
    </row>
    <row r="2284" spans="1:11">
      <c r="A2284">
        <v>2283</v>
      </c>
      <c r="B2284" t="s">
        <v>12740</v>
      </c>
      <c r="C2284" t="s">
        <v>910</v>
      </c>
      <c r="D2284" t="s">
        <v>7415</v>
      </c>
      <c r="E2284" t="s">
        <v>12741</v>
      </c>
      <c r="F2284" t="s">
        <v>12742</v>
      </c>
      <c r="G2284" t="s">
        <v>5570</v>
      </c>
      <c r="H2284" s="6">
        <v>135597</v>
      </c>
      <c r="I2284" t="s">
        <v>12743</v>
      </c>
      <c r="J2284" t="s">
        <v>12744</v>
      </c>
      <c r="K2284" s="1">
        <v>44482</v>
      </c>
    </row>
    <row r="2285" spans="1:11">
      <c r="A2285">
        <v>2284</v>
      </c>
      <c r="B2285" t="s">
        <v>12745</v>
      </c>
      <c r="C2285" t="s">
        <v>827</v>
      </c>
      <c r="D2285" t="s">
        <v>1686</v>
      </c>
      <c r="E2285" t="s">
        <v>7715</v>
      </c>
      <c r="F2285" t="s">
        <v>12746</v>
      </c>
      <c r="G2285" t="s">
        <v>282</v>
      </c>
      <c r="H2285" s="6">
        <v>41458</v>
      </c>
      <c r="I2285" t="s">
        <v>12747</v>
      </c>
      <c r="J2285" t="s">
        <v>12748</v>
      </c>
      <c r="K2285" s="1">
        <v>44663</v>
      </c>
    </row>
    <row r="2286" spans="1:11">
      <c r="A2286">
        <v>2285</v>
      </c>
      <c r="B2286" t="s">
        <v>12749</v>
      </c>
      <c r="C2286" t="s">
        <v>3784</v>
      </c>
      <c r="D2286" t="s">
        <v>3852</v>
      </c>
      <c r="E2286" t="s">
        <v>12750</v>
      </c>
      <c r="F2286" t="s">
        <v>12751</v>
      </c>
      <c r="G2286" t="s">
        <v>182</v>
      </c>
      <c r="H2286" s="6">
        <v>85746</v>
      </c>
      <c r="I2286" t="s">
        <v>12752</v>
      </c>
      <c r="J2286" t="s">
        <v>12753</v>
      </c>
      <c r="K2286" s="1">
        <v>44469</v>
      </c>
    </row>
    <row r="2287" spans="1:11">
      <c r="A2287">
        <v>2286</v>
      </c>
      <c r="B2287" t="s">
        <v>12754</v>
      </c>
      <c r="C2287" t="s">
        <v>2962</v>
      </c>
      <c r="D2287" t="s">
        <v>8109</v>
      </c>
      <c r="E2287" t="s">
        <v>12755</v>
      </c>
      <c r="F2287" t="s">
        <v>12756</v>
      </c>
      <c r="G2287" t="s">
        <v>1424</v>
      </c>
      <c r="H2287" s="6">
        <v>96979</v>
      </c>
      <c r="I2287" t="s">
        <v>12757</v>
      </c>
      <c r="J2287" t="s">
        <v>12758</v>
      </c>
      <c r="K2287" s="1">
        <v>43845</v>
      </c>
    </row>
    <row r="2288" spans="1:11">
      <c r="A2288">
        <v>2287</v>
      </c>
      <c r="B2288" t="s">
        <v>12759</v>
      </c>
      <c r="C2288" t="s">
        <v>3539</v>
      </c>
      <c r="D2288" t="s">
        <v>4751</v>
      </c>
      <c r="E2288" t="s">
        <v>12760</v>
      </c>
      <c r="F2288" t="s">
        <v>12761</v>
      </c>
      <c r="G2288" t="s">
        <v>1095</v>
      </c>
      <c r="H2288" s="6">
        <v>61671</v>
      </c>
      <c r="I2288" t="s">
        <v>12762</v>
      </c>
      <c r="J2288" t="s">
        <v>12763</v>
      </c>
      <c r="K2288" s="1">
        <v>44216</v>
      </c>
    </row>
    <row r="2289" spans="1:11">
      <c r="A2289">
        <v>2288</v>
      </c>
      <c r="B2289" t="s">
        <v>12764</v>
      </c>
      <c r="C2289" t="s">
        <v>390</v>
      </c>
      <c r="D2289" t="s">
        <v>3852</v>
      </c>
      <c r="E2289" t="s">
        <v>3898</v>
      </c>
      <c r="F2289" t="s">
        <v>12765</v>
      </c>
      <c r="G2289" t="s">
        <v>1345</v>
      </c>
      <c r="H2289" s="6">
        <v>234027</v>
      </c>
      <c r="I2289" t="s">
        <v>12766</v>
      </c>
      <c r="J2289" t="s">
        <v>12767</v>
      </c>
      <c r="K2289" s="1">
        <v>44461</v>
      </c>
    </row>
    <row r="2290" spans="1:11">
      <c r="A2290">
        <v>2289</v>
      </c>
      <c r="B2290" t="s">
        <v>12768</v>
      </c>
      <c r="C2290" t="s">
        <v>5815</v>
      </c>
      <c r="D2290" t="s">
        <v>1968</v>
      </c>
      <c r="E2290" t="s">
        <v>12769</v>
      </c>
      <c r="F2290" t="s">
        <v>12770</v>
      </c>
      <c r="G2290" t="s">
        <v>853</v>
      </c>
      <c r="H2290" s="6">
        <v>92384</v>
      </c>
      <c r="I2290" t="s">
        <v>12771</v>
      </c>
      <c r="J2290" t="s">
        <v>12772</v>
      </c>
      <c r="K2290" s="1">
        <v>44300</v>
      </c>
    </row>
    <row r="2291" spans="1:11">
      <c r="A2291">
        <v>2290</v>
      </c>
      <c r="B2291" t="s">
        <v>12773</v>
      </c>
      <c r="C2291" t="s">
        <v>10691</v>
      </c>
      <c r="D2291" t="s">
        <v>9524</v>
      </c>
      <c r="E2291" t="s">
        <v>12774</v>
      </c>
      <c r="F2291" t="s">
        <v>12775</v>
      </c>
      <c r="G2291" t="s">
        <v>868</v>
      </c>
      <c r="H2291" s="6">
        <v>214609</v>
      </c>
      <c r="I2291" t="s">
        <v>12776</v>
      </c>
      <c r="J2291" t="s">
        <v>12777</v>
      </c>
      <c r="K2291" s="1">
        <v>44294</v>
      </c>
    </row>
    <row r="2292" spans="1:11">
      <c r="A2292">
        <v>2291</v>
      </c>
      <c r="B2292" t="s">
        <v>12778</v>
      </c>
      <c r="C2292" t="s">
        <v>3211</v>
      </c>
      <c r="D2292" t="s">
        <v>8205</v>
      </c>
      <c r="E2292" t="s">
        <v>12779</v>
      </c>
      <c r="F2292" t="s">
        <v>12780</v>
      </c>
      <c r="G2292" t="s">
        <v>823</v>
      </c>
      <c r="H2292" s="6">
        <v>91400</v>
      </c>
      <c r="I2292" t="s">
        <v>12781</v>
      </c>
      <c r="J2292" t="s">
        <v>12782</v>
      </c>
      <c r="K2292" s="1">
        <v>44548</v>
      </c>
    </row>
    <row r="2293" spans="1:11">
      <c r="A2293">
        <v>2292</v>
      </c>
      <c r="B2293" t="s">
        <v>12783</v>
      </c>
      <c r="C2293" t="s">
        <v>2053</v>
      </c>
      <c r="D2293" t="s">
        <v>8630</v>
      </c>
      <c r="E2293" t="s">
        <v>12784</v>
      </c>
      <c r="F2293" t="s">
        <v>12785</v>
      </c>
      <c r="G2293" t="s">
        <v>2509</v>
      </c>
      <c r="H2293" s="6">
        <v>116700</v>
      </c>
      <c r="I2293" t="s">
        <v>12786</v>
      </c>
      <c r="J2293" t="s">
        <v>12787</v>
      </c>
      <c r="K2293" s="1">
        <v>44649</v>
      </c>
    </row>
    <row r="2294" spans="1:11">
      <c r="A2294">
        <v>2293</v>
      </c>
      <c r="B2294" t="s">
        <v>12788</v>
      </c>
      <c r="C2294" t="s">
        <v>11563</v>
      </c>
      <c r="D2294" t="s">
        <v>3887</v>
      </c>
      <c r="E2294" t="s">
        <v>12789</v>
      </c>
      <c r="F2294" t="s">
        <v>12790</v>
      </c>
      <c r="G2294" t="s">
        <v>612</v>
      </c>
      <c r="H2294" s="6">
        <v>153132</v>
      </c>
      <c r="I2294" t="s">
        <v>12791</v>
      </c>
      <c r="J2294" t="s">
        <v>12792</v>
      </c>
      <c r="K2294" s="1">
        <v>44353</v>
      </c>
    </row>
    <row r="2295" spans="1:11">
      <c r="A2295">
        <v>2294</v>
      </c>
      <c r="B2295" t="s">
        <v>12793</v>
      </c>
      <c r="C2295" t="s">
        <v>917</v>
      </c>
      <c r="D2295" t="s">
        <v>6393</v>
      </c>
      <c r="E2295" t="s">
        <v>12794</v>
      </c>
      <c r="F2295" t="s">
        <v>12795</v>
      </c>
      <c r="G2295" t="s">
        <v>5577</v>
      </c>
      <c r="H2295" s="6">
        <v>68931</v>
      </c>
      <c r="I2295" t="s">
        <v>12796</v>
      </c>
      <c r="J2295" t="s">
        <v>12797</v>
      </c>
      <c r="K2295" s="1">
        <v>44079</v>
      </c>
    </row>
    <row r="2296" spans="1:11">
      <c r="A2296">
        <v>2295</v>
      </c>
      <c r="B2296" t="s">
        <v>12798</v>
      </c>
      <c r="C2296" t="s">
        <v>8734</v>
      </c>
      <c r="D2296" t="s">
        <v>982</v>
      </c>
      <c r="E2296" t="s">
        <v>12799</v>
      </c>
      <c r="F2296" t="s">
        <v>12800</v>
      </c>
      <c r="G2296" t="s">
        <v>1337</v>
      </c>
      <c r="H2296" s="6">
        <v>162607</v>
      </c>
      <c r="I2296" t="s">
        <v>12801</v>
      </c>
      <c r="J2296" t="s">
        <v>12802</v>
      </c>
      <c r="K2296" s="1">
        <v>44619</v>
      </c>
    </row>
    <row r="2297" spans="1:11">
      <c r="A2297">
        <v>2296</v>
      </c>
      <c r="B2297" t="s">
        <v>12803</v>
      </c>
      <c r="C2297" t="s">
        <v>9156</v>
      </c>
      <c r="D2297" t="s">
        <v>7984</v>
      </c>
      <c r="E2297" t="s">
        <v>12804</v>
      </c>
      <c r="F2297" t="s">
        <v>12805</v>
      </c>
      <c r="G2297" t="s">
        <v>174</v>
      </c>
      <c r="H2297" s="6">
        <v>251880</v>
      </c>
      <c r="I2297" t="s">
        <v>12806</v>
      </c>
      <c r="J2297" t="s">
        <v>12807</v>
      </c>
      <c r="K2297" s="1">
        <v>44349</v>
      </c>
    </row>
    <row r="2298" spans="1:11">
      <c r="A2298">
        <v>2297</v>
      </c>
      <c r="B2298" t="s">
        <v>12808</v>
      </c>
      <c r="C2298" t="s">
        <v>474</v>
      </c>
      <c r="D2298" t="s">
        <v>3350</v>
      </c>
      <c r="E2298" t="s">
        <v>12809</v>
      </c>
      <c r="F2298" t="s">
        <v>11502</v>
      </c>
      <c r="G2298" t="s">
        <v>1605</v>
      </c>
      <c r="H2298" s="6">
        <v>163447</v>
      </c>
      <c r="I2298" t="s">
        <v>12810</v>
      </c>
      <c r="J2298" t="s">
        <v>12811</v>
      </c>
      <c r="K2298" s="1">
        <v>44018</v>
      </c>
    </row>
    <row r="2299" spans="1:11">
      <c r="A2299">
        <v>2298</v>
      </c>
      <c r="B2299" t="s">
        <v>12812</v>
      </c>
      <c r="C2299" t="s">
        <v>3255</v>
      </c>
      <c r="D2299" t="s">
        <v>3682</v>
      </c>
      <c r="E2299" t="s">
        <v>12813</v>
      </c>
      <c r="F2299" t="s">
        <v>12814</v>
      </c>
      <c r="G2299" t="s">
        <v>890</v>
      </c>
      <c r="H2299" s="6">
        <v>78002</v>
      </c>
      <c r="I2299" t="s">
        <v>12815</v>
      </c>
      <c r="J2299" t="s">
        <v>12816</v>
      </c>
      <c r="K2299" s="1">
        <v>44254</v>
      </c>
    </row>
    <row r="2300" spans="1:11">
      <c r="A2300">
        <v>2299</v>
      </c>
      <c r="B2300" t="s">
        <v>12817</v>
      </c>
      <c r="C2300" t="s">
        <v>3551</v>
      </c>
      <c r="D2300" t="s">
        <v>1934</v>
      </c>
      <c r="E2300" t="s">
        <v>12818</v>
      </c>
      <c r="F2300" t="s">
        <v>12819</v>
      </c>
      <c r="G2300" t="s">
        <v>1536</v>
      </c>
      <c r="H2300" s="6">
        <v>82260</v>
      </c>
      <c r="I2300" t="s">
        <v>12820</v>
      </c>
      <c r="J2300" t="s">
        <v>12821</v>
      </c>
      <c r="K2300" s="1">
        <v>44618</v>
      </c>
    </row>
    <row r="2301" spans="1:11">
      <c r="A2301">
        <v>2300</v>
      </c>
      <c r="B2301" t="s">
        <v>12822</v>
      </c>
      <c r="C2301" t="s">
        <v>1861</v>
      </c>
      <c r="D2301" t="s">
        <v>6243</v>
      </c>
      <c r="E2301" t="s">
        <v>12823</v>
      </c>
      <c r="F2301" t="s">
        <v>12824</v>
      </c>
      <c r="G2301" t="s">
        <v>1776</v>
      </c>
      <c r="H2301" s="6">
        <v>107020</v>
      </c>
      <c r="I2301" t="s">
        <v>12825</v>
      </c>
      <c r="J2301" t="s">
        <v>12826</v>
      </c>
      <c r="K2301" s="1">
        <v>44133</v>
      </c>
    </row>
    <row r="2302" spans="1:11">
      <c r="A2302">
        <v>2301</v>
      </c>
      <c r="B2302" t="s">
        <v>12827</v>
      </c>
      <c r="C2302" t="s">
        <v>1071</v>
      </c>
      <c r="D2302" t="s">
        <v>1901</v>
      </c>
      <c r="E2302" t="s">
        <v>12828</v>
      </c>
      <c r="F2302" t="s">
        <v>12829</v>
      </c>
      <c r="G2302" t="s">
        <v>386</v>
      </c>
      <c r="H2302" s="6">
        <v>61508</v>
      </c>
      <c r="I2302" t="s">
        <v>12830</v>
      </c>
      <c r="J2302" t="s">
        <v>12831</v>
      </c>
      <c r="K2302" s="1">
        <v>44151</v>
      </c>
    </row>
    <row r="2303" spans="1:11">
      <c r="A2303">
        <v>2302</v>
      </c>
      <c r="B2303" t="s">
        <v>12832</v>
      </c>
      <c r="C2303" t="s">
        <v>943</v>
      </c>
      <c r="D2303" t="s">
        <v>2701</v>
      </c>
      <c r="E2303" t="s">
        <v>12833</v>
      </c>
      <c r="F2303" t="s">
        <v>12834</v>
      </c>
      <c r="G2303" t="s">
        <v>2885</v>
      </c>
      <c r="H2303" s="6">
        <v>256789</v>
      </c>
      <c r="I2303" t="s">
        <v>12835</v>
      </c>
      <c r="J2303" t="s">
        <v>12836</v>
      </c>
      <c r="K2303" s="1">
        <v>44016</v>
      </c>
    </row>
    <row r="2304" spans="1:11">
      <c r="A2304">
        <v>2303</v>
      </c>
      <c r="B2304" t="s">
        <v>12837</v>
      </c>
      <c r="C2304" t="s">
        <v>3746</v>
      </c>
      <c r="D2304" t="s">
        <v>1314</v>
      </c>
      <c r="E2304" t="s">
        <v>12838</v>
      </c>
      <c r="F2304" t="s">
        <v>12839</v>
      </c>
      <c r="G2304" t="s">
        <v>337</v>
      </c>
      <c r="H2304" s="6">
        <v>257667</v>
      </c>
      <c r="I2304" t="s">
        <v>12840</v>
      </c>
      <c r="J2304" t="s">
        <v>12841</v>
      </c>
      <c r="K2304" s="1">
        <v>44498</v>
      </c>
    </row>
    <row r="2305" spans="1:11">
      <c r="A2305">
        <v>2304</v>
      </c>
      <c r="B2305" t="s">
        <v>12842</v>
      </c>
      <c r="C2305" t="s">
        <v>670</v>
      </c>
      <c r="D2305" t="s">
        <v>12843</v>
      </c>
      <c r="E2305" t="s">
        <v>12844</v>
      </c>
      <c r="F2305" t="s">
        <v>12845</v>
      </c>
      <c r="G2305" t="s">
        <v>711</v>
      </c>
      <c r="H2305" s="6">
        <v>193579</v>
      </c>
      <c r="I2305" t="s">
        <v>12846</v>
      </c>
      <c r="J2305" t="s">
        <v>12847</v>
      </c>
      <c r="K2305" s="1">
        <v>44508</v>
      </c>
    </row>
    <row r="2306" spans="1:11">
      <c r="A2306">
        <v>2305</v>
      </c>
      <c r="B2306" t="s">
        <v>12848</v>
      </c>
      <c r="C2306" t="s">
        <v>4530</v>
      </c>
      <c r="D2306" t="s">
        <v>5839</v>
      </c>
      <c r="E2306" t="s">
        <v>12849</v>
      </c>
      <c r="F2306" t="s">
        <v>12850</v>
      </c>
      <c r="G2306" t="s">
        <v>268</v>
      </c>
      <c r="H2306" s="6">
        <v>64883</v>
      </c>
      <c r="I2306">
        <v>3290552810</v>
      </c>
      <c r="J2306" t="s">
        <v>12851</v>
      </c>
      <c r="K2306" s="1">
        <v>44193</v>
      </c>
    </row>
    <row r="2307" spans="1:11">
      <c r="A2307">
        <v>2306</v>
      </c>
      <c r="B2307" t="s">
        <v>12852</v>
      </c>
      <c r="C2307" t="s">
        <v>5039</v>
      </c>
      <c r="D2307" t="s">
        <v>2075</v>
      </c>
      <c r="E2307" t="s">
        <v>12853</v>
      </c>
      <c r="F2307" t="s">
        <v>12854</v>
      </c>
      <c r="G2307" t="s">
        <v>5708</v>
      </c>
      <c r="H2307" s="6">
        <v>247011</v>
      </c>
      <c r="I2307" t="s">
        <v>12855</v>
      </c>
      <c r="J2307" t="s">
        <v>12856</v>
      </c>
      <c r="K2307" s="1">
        <v>44501</v>
      </c>
    </row>
    <row r="2308" spans="1:11">
      <c r="A2308">
        <v>2307</v>
      </c>
      <c r="B2308" t="s">
        <v>12857</v>
      </c>
      <c r="C2308" t="s">
        <v>2976</v>
      </c>
      <c r="D2308" t="s">
        <v>2403</v>
      </c>
      <c r="E2308" t="s">
        <v>12858</v>
      </c>
      <c r="F2308" t="s">
        <v>12751</v>
      </c>
      <c r="G2308" t="s">
        <v>89</v>
      </c>
      <c r="H2308" s="6">
        <v>151400</v>
      </c>
      <c r="I2308">
        <v>5425875834</v>
      </c>
      <c r="J2308" t="s">
        <v>12859</v>
      </c>
      <c r="K2308" s="1">
        <v>44508</v>
      </c>
    </row>
    <row r="2309" spans="1:11">
      <c r="A2309">
        <v>2308</v>
      </c>
      <c r="B2309" t="s">
        <v>12860</v>
      </c>
      <c r="C2309" t="s">
        <v>2534</v>
      </c>
      <c r="D2309" t="s">
        <v>8630</v>
      </c>
      <c r="E2309" t="s">
        <v>12861</v>
      </c>
      <c r="F2309" t="s">
        <v>5981</v>
      </c>
      <c r="G2309" t="s">
        <v>2123</v>
      </c>
      <c r="H2309" s="6">
        <v>125135</v>
      </c>
      <c r="I2309" t="s">
        <v>12862</v>
      </c>
      <c r="J2309" t="s">
        <v>12863</v>
      </c>
      <c r="K2309" s="1">
        <v>44141</v>
      </c>
    </row>
    <row r="2310" spans="1:11">
      <c r="A2310">
        <v>2309</v>
      </c>
      <c r="B2310" t="s">
        <v>12864</v>
      </c>
      <c r="C2310" t="s">
        <v>2793</v>
      </c>
      <c r="D2310" t="s">
        <v>2368</v>
      </c>
      <c r="E2310" t="s">
        <v>12865</v>
      </c>
      <c r="F2310" t="s">
        <v>12866</v>
      </c>
      <c r="G2310" t="s">
        <v>5179</v>
      </c>
      <c r="H2310" s="6">
        <v>175200</v>
      </c>
      <c r="I2310" t="s">
        <v>12867</v>
      </c>
      <c r="J2310" t="s">
        <v>12868</v>
      </c>
      <c r="K2310" s="1">
        <v>44089</v>
      </c>
    </row>
    <row r="2311" spans="1:11">
      <c r="A2311">
        <v>2310</v>
      </c>
      <c r="B2311" t="s">
        <v>12869</v>
      </c>
      <c r="C2311" t="s">
        <v>6137</v>
      </c>
      <c r="D2311" t="s">
        <v>1072</v>
      </c>
      <c r="E2311" t="s">
        <v>12870</v>
      </c>
      <c r="F2311" t="s">
        <v>12871</v>
      </c>
      <c r="G2311" t="s">
        <v>4560</v>
      </c>
      <c r="H2311" s="6">
        <v>55273</v>
      </c>
      <c r="I2311" t="s">
        <v>12872</v>
      </c>
      <c r="J2311" t="s">
        <v>12873</v>
      </c>
      <c r="K2311" s="1">
        <v>44589</v>
      </c>
    </row>
    <row r="2312" spans="1:11">
      <c r="A2312">
        <v>2311</v>
      </c>
      <c r="B2312" t="s">
        <v>12874</v>
      </c>
      <c r="C2312" t="s">
        <v>662</v>
      </c>
      <c r="D2312" t="s">
        <v>279</v>
      </c>
      <c r="E2312" t="s">
        <v>12875</v>
      </c>
      <c r="F2312" t="s">
        <v>12876</v>
      </c>
      <c r="G2312" t="s">
        <v>4061</v>
      </c>
      <c r="H2312" s="6">
        <v>167614</v>
      </c>
      <c r="I2312" t="s">
        <v>12877</v>
      </c>
      <c r="J2312" t="s">
        <v>12878</v>
      </c>
      <c r="K2312" s="1">
        <v>44388</v>
      </c>
    </row>
    <row r="2313" spans="1:11">
      <c r="A2313">
        <v>2312</v>
      </c>
      <c r="B2313" t="s">
        <v>12879</v>
      </c>
      <c r="C2313" t="s">
        <v>4518</v>
      </c>
      <c r="D2313" t="s">
        <v>6307</v>
      </c>
      <c r="E2313" t="s">
        <v>12880</v>
      </c>
      <c r="F2313" t="s">
        <v>12881</v>
      </c>
      <c r="G2313" t="s">
        <v>2070</v>
      </c>
      <c r="H2313" s="6">
        <v>245874</v>
      </c>
      <c r="I2313" t="s">
        <v>12882</v>
      </c>
      <c r="J2313" t="s">
        <v>12883</v>
      </c>
      <c r="K2313" s="1">
        <v>44350</v>
      </c>
    </row>
    <row r="2314" spans="1:11">
      <c r="A2314">
        <v>2313</v>
      </c>
      <c r="B2314" t="s">
        <v>12884</v>
      </c>
      <c r="C2314" t="s">
        <v>7262</v>
      </c>
      <c r="D2314" t="s">
        <v>9447</v>
      </c>
      <c r="E2314" t="s">
        <v>12885</v>
      </c>
      <c r="F2314" t="s">
        <v>12886</v>
      </c>
      <c r="G2314" t="s">
        <v>977</v>
      </c>
      <c r="H2314" s="6">
        <v>205504</v>
      </c>
      <c r="I2314">
        <v>6175371586</v>
      </c>
      <c r="J2314" t="s">
        <v>12887</v>
      </c>
      <c r="K2314" s="1">
        <v>44530</v>
      </c>
    </row>
    <row r="2315" spans="1:11">
      <c r="A2315">
        <v>2314</v>
      </c>
      <c r="B2315" t="s">
        <v>12888</v>
      </c>
      <c r="C2315" t="s">
        <v>434</v>
      </c>
      <c r="D2315" t="s">
        <v>9879</v>
      </c>
      <c r="E2315" t="s">
        <v>12889</v>
      </c>
      <c r="F2315" t="s">
        <v>12890</v>
      </c>
      <c r="G2315" t="s">
        <v>3394</v>
      </c>
      <c r="H2315" s="6">
        <v>100083</v>
      </c>
      <c r="I2315" t="s">
        <v>12891</v>
      </c>
      <c r="J2315" t="s">
        <v>12892</v>
      </c>
      <c r="K2315" s="1">
        <v>44584</v>
      </c>
    </row>
    <row r="2316" spans="1:11">
      <c r="A2316">
        <v>2315</v>
      </c>
      <c r="B2316" t="s">
        <v>12893</v>
      </c>
      <c r="C2316" t="s">
        <v>6586</v>
      </c>
      <c r="D2316" t="s">
        <v>1634</v>
      </c>
      <c r="E2316" t="s">
        <v>12894</v>
      </c>
      <c r="F2316" t="s">
        <v>12895</v>
      </c>
      <c r="G2316" t="s">
        <v>3435</v>
      </c>
      <c r="H2316" s="6">
        <v>279759</v>
      </c>
      <c r="I2316">
        <f>1-849-973-3305</f>
        <v>-5126</v>
      </c>
      <c r="J2316" t="s">
        <v>12896</v>
      </c>
      <c r="K2316" s="1">
        <v>43974</v>
      </c>
    </row>
    <row r="2317" spans="1:11">
      <c r="A2317">
        <v>2316</v>
      </c>
      <c r="B2317" t="s">
        <v>12897</v>
      </c>
      <c r="C2317" t="s">
        <v>375</v>
      </c>
      <c r="D2317" t="s">
        <v>12898</v>
      </c>
      <c r="E2317" t="s">
        <v>12899</v>
      </c>
      <c r="F2317" t="s">
        <v>12900</v>
      </c>
      <c r="G2317" t="s">
        <v>6088</v>
      </c>
      <c r="H2317" s="6">
        <v>193352</v>
      </c>
      <c r="I2317" t="s">
        <v>12901</v>
      </c>
      <c r="J2317" t="s">
        <v>12902</v>
      </c>
      <c r="K2317" s="1">
        <v>44176</v>
      </c>
    </row>
    <row r="2318" spans="1:11">
      <c r="A2318">
        <v>2317</v>
      </c>
      <c r="B2318" t="s">
        <v>12903</v>
      </c>
      <c r="C2318" t="s">
        <v>209</v>
      </c>
      <c r="D2318" t="s">
        <v>12904</v>
      </c>
      <c r="E2318" t="s">
        <v>12905</v>
      </c>
      <c r="F2318" t="s">
        <v>12906</v>
      </c>
      <c r="G2318" t="s">
        <v>229</v>
      </c>
      <c r="H2318" s="6">
        <v>70705</v>
      </c>
      <c r="I2318" t="s">
        <v>12907</v>
      </c>
      <c r="J2318" t="s">
        <v>12908</v>
      </c>
      <c r="K2318" s="1">
        <v>44416</v>
      </c>
    </row>
    <row r="2319" spans="1:11">
      <c r="A2319">
        <v>2318</v>
      </c>
      <c r="B2319" t="s">
        <v>12909</v>
      </c>
      <c r="C2319" t="s">
        <v>663</v>
      </c>
      <c r="D2319" t="s">
        <v>6434</v>
      </c>
      <c r="E2319" t="s">
        <v>12910</v>
      </c>
      <c r="F2319" t="s">
        <v>12911</v>
      </c>
      <c r="G2319" t="s">
        <v>1508</v>
      </c>
      <c r="H2319" s="6">
        <v>270462</v>
      </c>
      <c r="I2319" t="s">
        <v>12912</v>
      </c>
      <c r="J2319" t="s">
        <v>12913</v>
      </c>
      <c r="K2319" s="1">
        <v>44290</v>
      </c>
    </row>
    <row r="2320" spans="1:11">
      <c r="A2320">
        <v>2319</v>
      </c>
      <c r="B2320" t="s">
        <v>12914</v>
      </c>
      <c r="C2320" t="s">
        <v>5996</v>
      </c>
      <c r="D2320" t="s">
        <v>6834</v>
      </c>
      <c r="E2320" t="s">
        <v>12915</v>
      </c>
      <c r="F2320" t="s">
        <v>12916</v>
      </c>
      <c r="G2320" t="s">
        <v>1873</v>
      </c>
      <c r="H2320" s="6">
        <v>84603</v>
      </c>
      <c r="I2320" t="s">
        <v>12917</v>
      </c>
      <c r="J2320" t="s">
        <v>12918</v>
      </c>
      <c r="K2320" s="1">
        <v>44032</v>
      </c>
    </row>
    <row r="2321" spans="1:11">
      <c r="A2321">
        <v>2320</v>
      </c>
      <c r="B2321" t="s">
        <v>12919</v>
      </c>
      <c r="C2321" t="s">
        <v>5467</v>
      </c>
      <c r="D2321" t="s">
        <v>1314</v>
      </c>
      <c r="E2321" t="s">
        <v>3075</v>
      </c>
      <c r="F2321" t="s">
        <v>12920</v>
      </c>
      <c r="G2321" t="s">
        <v>394</v>
      </c>
      <c r="H2321" s="6">
        <v>88473</v>
      </c>
      <c r="I2321" t="s">
        <v>12921</v>
      </c>
      <c r="J2321" t="s">
        <v>12922</v>
      </c>
      <c r="K2321" s="1">
        <v>44239</v>
      </c>
    </row>
    <row r="2322" spans="1:11">
      <c r="A2322">
        <v>2321</v>
      </c>
      <c r="B2322" t="s">
        <v>12923</v>
      </c>
      <c r="C2322" t="s">
        <v>4234</v>
      </c>
      <c r="D2322" t="s">
        <v>3682</v>
      </c>
      <c r="E2322" t="s">
        <v>12924</v>
      </c>
      <c r="F2322" t="s">
        <v>12925</v>
      </c>
      <c r="G2322" t="s">
        <v>237</v>
      </c>
      <c r="H2322" s="6">
        <v>102610</v>
      </c>
      <c r="I2322">
        <v>9634125152</v>
      </c>
      <c r="J2322" t="s">
        <v>12926</v>
      </c>
      <c r="K2322" s="1">
        <v>44273</v>
      </c>
    </row>
    <row r="2323" spans="1:11">
      <c r="A2323">
        <v>2322</v>
      </c>
      <c r="B2323" t="s">
        <v>12927</v>
      </c>
      <c r="C2323" t="s">
        <v>857</v>
      </c>
      <c r="D2323" t="s">
        <v>903</v>
      </c>
      <c r="E2323" t="s">
        <v>12928</v>
      </c>
      <c r="F2323" t="s">
        <v>12929</v>
      </c>
      <c r="G2323" t="s">
        <v>3095</v>
      </c>
      <c r="H2323" s="6">
        <v>91840</v>
      </c>
      <c r="I2323" t="s">
        <v>12930</v>
      </c>
      <c r="J2323" t="s">
        <v>12931</v>
      </c>
      <c r="K2323" s="1">
        <v>44195</v>
      </c>
    </row>
    <row r="2324" spans="1:11">
      <c r="A2324">
        <v>2323</v>
      </c>
      <c r="B2324" t="s">
        <v>12932</v>
      </c>
      <c r="C2324" t="s">
        <v>4209</v>
      </c>
      <c r="D2324" t="s">
        <v>1848</v>
      </c>
      <c r="E2324" t="s">
        <v>12933</v>
      </c>
      <c r="F2324" t="s">
        <v>12934</v>
      </c>
      <c r="G2324" t="s">
        <v>926</v>
      </c>
      <c r="H2324" s="6">
        <v>247081</v>
      </c>
      <c r="I2324" t="s">
        <v>12935</v>
      </c>
      <c r="J2324" t="s">
        <v>12936</v>
      </c>
      <c r="K2324" s="1">
        <v>44144</v>
      </c>
    </row>
    <row r="2325" spans="1:11">
      <c r="A2325">
        <v>2324</v>
      </c>
      <c r="B2325" t="s">
        <v>12937</v>
      </c>
      <c r="C2325" t="s">
        <v>2656</v>
      </c>
      <c r="D2325" t="s">
        <v>1172</v>
      </c>
      <c r="E2325" t="s">
        <v>12938</v>
      </c>
      <c r="F2325" t="s">
        <v>12939</v>
      </c>
      <c r="G2325" t="s">
        <v>371</v>
      </c>
      <c r="H2325" s="6">
        <v>40755</v>
      </c>
      <c r="I2325" t="s">
        <v>12940</v>
      </c>
      <c r="J2325" t="s">
        <v>12941</v>
      </c>
      <c r="K2325" s="1">
        <v>44546</v>
      </c>
    </row>
    <row r="2326" spans="1:11">
      <c r="A2326">
        <v>2325</v>
      </c>
      <c r="B2326" t="s">
        <v>12942</v>
      </c>
      <c r="C2326" t="s">
        <v>3796</v>
      </c>
      <c r="D2326" t="s">
        <v>671</v>
      </c>
      <c r="E2326" t="s">
        <v>12943</v>
      </c>
      <c r="F2326" t="s">
        <v>12944</v>
      </c>
      <c r="G2326" t="s">
        <v>1367</v>
      </c>
      <c r="H2326" s="6">
        <v>160026</v>
      </c>
      <c r="I2326" t="s">
        <v>12945</v>
      </c>
      <c r="J2326" t="s">
        <v>12946</v>
      </c>
      <c r="K2326" s="1">
        <v>44599</v>
      </c>
    </row>
    <row r="2327" spans="1:11">
      <c r="A2327">
        <v>2326</v>
      </c>
      <c r="B2327" t="s">
        <v>12947</v>
      </c>
      <c r="C2327" t="s">
        <v>3796</v>
      </c>
      <c r="D2327" t="s">
        <v>8351</v>
      </c>
      <c r="E2327" t="s">
        <v>12948</v>
      </c>
      <c r="F2327" t="s">
        <v>12949</v>
      </c>
      <c r="G2327" t="s">
        <v>2710</v>
      </c>
      <c r="H2327" s="6">
        <v>163763</v>
      </c>
      <c r="I2327" t="s">
        <v>12950</v>
      </c>
      <c r="J2327" t="s">
        <v>12951</v>
      </c>
      <c r="K2327" s="1">
        <v>43836</v>
      </c>
    </row>
    <row r="2328" spans="1:11">
      <c r="A2328">
        <v>2327</v>
      </c>
      <c r="B2328" t="s">
        <v>12952</v>
      </c>
      <c r="C2328" t="s">
        <v>6181</v>
      </c>
      <c r="D2328" t="s">
        <v>3440</v>
      </c>
      <c r="E2328" t="s">
        <v>12953</v>
      </c>
      <c r="F2328" t="s">
        <v>12954</v>
      </c>
      <c r="G2328" t="s">
        <v>1280</v>
      </c>
      <c r="H2328" s="6">
        <v>283144</v>
      </c>
      <c r="I2328" t="s">
        <v>12955</v>
      </c>
      <c r="J2328" t="s">
        <v>12956</v>
      </c>
      <c r="K2328" s="1">
        <v>44320</v>
      </c>
    </row>
    <row r="2329" spans="1:11">
      <c r="A2329">
        <v>2328</v>
      </c>
      <c r="B2329" t="s">
        <v>12957</v>
      </c>
      <c r="C2329" t="s">
        <v>5028</v>
      </c>
      <c r="D2329" t="s">
        <v>8743</v>
      </c>
      <c r="E2329" t="s">
        <v>12958</v>
      </c>
      <c r="F2329" t="s">
        <v>12959</v>
      </c>
      <c r="G2329" t="s">
        <v>298</v>
      </c>
      <c r="H2329" s="6">
        <v>42760</v>
      </c>
      <c r="I2329" t="s">
        <v>12960</v>
      </c>
      <c r="J2329" t="s">
        <v>12961</v>
      </c>
      <c r="K2329" s="1">
        <v>44639</v>
      </c>
    </row>
    <row r="2330" spans="1:11">
      <c r="A2330">
        <v>2329</v>
      </c>
      <c r="B2330" t="s">
        <v>12962</v>
      </c>
      <c r="C2330" t="s">
        <v>767</v>
      </c>
      <c r="D2330" t="s">
        <v>2684</v>
      </c>
      <c r="E2330" t="s">
        <v>12963</v>
      </c>
      <c r="F2330" t="s">
        <v>12964</v>
      </c>
      <c r="G2330" t="s">
        <v>3382</v>
      </c>
      <c r="H2330" s="6">
        <v>233429</v>
      </c>
      <c r="I2330" t="s">
        <v>12965</v>
      </c>
      <c r="J2330" t="s">
        <v>12966</v>
      </c>
      <c r="K2330" s="1">
        <v>43909</v>
      </c>
    </row>
    <row r="2331" spans="1:11">
      <c r="A2331">
        <v>2330</v>
      </c>
      <c r="B2331" t="s">
        <v>12967</v>
      </c>
      <c r="C2331" t="s">
        <v>731</v>
      </c>
      <c r="D2331" t="s">
        <v>2048</v>
      </c>
      <c r="E2331" t="s">
        <v>12968</v>
      </c>
      <c r="F2331" t="s">
        <v>12969</v>
      </c>
      <c r="G2331" t="s">
        <v>2885</v>
      </c>
      <c r="H2331" s="6">
        <v>81403</v>
      </c>
      <c r="I2331">
        <v>8637129327</v>
      </c>
      <c r="J2331" t="s">
        <v>12970</v>
      </c>
      <c r="K2331" s="1">
        <v>43950</v>
      </c>
    </row>
    <row r="2332" spans="1:11">
      <c r="A2332">
        <v>2331</v>
      </c>
      <c r="B2332" t="s">
        <v>12971</v>
      </c>
      <c r="C2332" t="s">
        <v>11768</v>
      </c>
      <c r="D2332" t="s">
        <v>3955</v>
      </c>
      <c r="E2332" t="s">
        <v>12972</v>
      </c>
      <c r="F2332" t="s">
        <v>12973</v>
      </c>
      <c r="G2332" t="s">
        <v>60</v>
      </c>
      <c r="H2332" s="6">
        <v>270388</v>
      </c>
      <c r="I2332" t="s">
        <v>12974</v>
      </c>
      <c r="J2332" t="s">
        <v>12975</v>
      </c>
      <c r="K2332" s="1">
        <v>44043</v>
      </c>
    </row>
    <row r="2333" spans="1:11">
      <c r="A2333">
        <v>2332</v>
      </c>
      <c r="B2333" t="s">
        <v>12976</v>
      </c>
      <c r="C2333" t="s">
        <v>3211</v>
      </c>
      <c r="D2333" t="s">
        <v>12977</v>
      </c>
      <c r="E2333" t="s">
        <v>12978</v>
      </c>
      <c r="F2333" t="s">
        <v>12979</v>
      </c>
      <c r="G2333" t="s">
        <v>868</v>
      </c>
      <c r="H2333" s="6">
        <v>207987</v>
      </c>
      <c r="I2333">
        <f>1-750-435-3170</f>
        <v>-4354</v>
      </c>
      <c r="J2333" t="s">
        <v>12980</v>
      </c>
      <c r="K2333" s="1">
        <v>44284</v>
      </c>
    </row>
    <row r="2334" spans="1:11">
      <c r="A2334">
        <v>2333</v>
      </c>
      <c r="B2334" s="2" t="s">
        <v>12981</v>
      </c>
      <c r="C2334" t="s">
        <v>5833</v>
      </c>
      <c r="D2334" t="s">
        <v>9045</v>
      </c>
      <c r="E2334" t="s">
        <v>12982</v>
      </c>
      <c r="F2334" t="s">
        <v>12983</v>
      </c>
      <c r="G2334" t="s">
        <v>1309</v>
      </c>
      <c r="H2334" s="6">
        <v>81552</v>
      </c>
      <c r="I2334" t="s">
        <v>12984</v>
      </c>
      <c r="J2334" t="s">
        <v>12985</v>
      </c>
      <c r="K2334" s="1">
        <v>43848</v>
      </c>
    </row>
    <row r="2335" spans="1:11">
      <c r="A2335">
        <v>2334</v>
      </c>
      <c r="B2335" t="s">
        <v>12986</v>
      </c>
      <c r="C2335" t="s">
        <v>8373</v>
      </c>
      <c r="D2335" t="s">
        <v>880</v>
      </c>
      <c r="E2335" t="s">
        <v>12987</v>
      </c>
      <c r="F2335" t="s">
        <v>12988</v>
      </c>
      <c r="G2335" t="s">
        <v>1769</v>
      </c>
      <c r="H2335" s="6">
        <v>249482</v>
      </c>
      <c r="I2335" t="s">
        <v>12989</v>
      </c>
      <c r="J2335" t="s">
        <v>12990</v>
      </c>
      <c r="K2335" s="1">
        <v>43873</v>
      </c>
    </row>
    <row r="2336" spans="1:11">
      <c r="A2336">
        <v>2335</v>
      </c>
      <c r="B2336" t="s">
        <v>12991</v>
      </c>
      <c r="C2336" t="s">
        <v>1434</v>
      </c>
      <c r="D2336" t="s">
        <v>1283</v>
      </c>
      <c r="E2336" t="s">
        <v>12992</v>
      </c>
      <c r="F2336" t="s">
        <v>12993</v>
      </c>
      <c r="G2336" t="s">
        <v>1944</v>
      </c>
      <c r="H2336" s="6">
        <v>105589</v>
      </c>
      <c r="I2336" t="s">
        <v>12994</v>
      </c>
      <c r="J2336" t="s">
        <v>12995</v>
      </c>
      <c r="K2336" s="1">
        <v>44173</v>
      </c>
    </row>
    <row r="2337" spans="1:11">
      <c r="A2337">
        <v>2336</v>
      </c>
      <c r="B2337" t="s">
        <v>12996</v>
      </c>
      <c r="C2337" t="s">
        <v>5945</v>
      </c>
      <c r="D2337" t="s">
        <v>5915</v>
      </c>
      <c r="E2337" t="s">
        <v>12997</v>
      </c>
      <c r="F2337" t="s">
        <v>12998</v>
      </c>
      <c r="G2337" t="s">
        <v>517</v>
      </c>
      <c r="H2337" s="6">
        <v>100505</v>
      </c>
      <c r="I2337" t="s">
        <v>12999</v>
      </c>
      <c r="J2337" t="s">
        <v>13000</v>
      </c>
      <c r="K2337" s="1">
        <v>44213</v>
      </c>
    </row>
    <row r="2338" spans="1:11">
      <c r="A2338">
        <v>2337</v>
      </c>
      <c r="B2338" t="s">
        <v>13001</v>
      </c>
      <c r="C2338" t="s">
        <v>10591</v>
      </c>
      <c r="D2338" t="s">
        <v>4370</v>
      </c>
      <c r="E2338" t="s">
        <v>13002</v>
      </c>
      <c r="F2338" t="s">
        <v>13003</v>
      </c>
      <c r="G2338" t="s">
        <v>2496</v>
      </c>
      <c r="H2338" s="6">
        <v>116461</v>
      </c>
      <c r="I2338" t="s">
        <v>13004</v>
      </c>
      <c r="J2338" t="s">
        <v>13005</v>
      </c>
      <c r="K2338" s="1">
        <v>44608</v>
      </c>
    </row>
    <row r="2339" spans="1:11">
      <c r="A2339">
        <v>2338</v>
      </c>
      <c r="B2339" t="s">
        <v>13006</v>
      </c>
      <c r="C2339" t="s">
        <v>2212</v>
      </c>
      <c r="D2339" t="s">
        <v>8592</v>
      </c>
      <c r="E2339" t="s">
        <v>13007</v>
      </c>
      <c r="F2339" t="s">
        <v>13008</v>
      </c>
      <c r="G2339" t="s">
        <v>3449</v>
      </c>
      <c r="H2339" s="6">
        <v>218735</v>
      </c>
      <c r="I2339" t="s">
        <v>13009</v>
      </c>
      <c r="J2339" t="s">
        <v>13010</v>
      </c>
      <c r="K2339" s="1">
        <v>44065</v>
      </c>
    </row>
    <row r="2340" spans="1:11">
      <c r="A2340">
        <v>2339</v>
      </c>
      <c r="B2340" t="s">
        <v>13011</v>
      </c>
      <c r="C2340" t="s">
        <v>2219</v>
      </c>
      <c r="D2340" t="s">
        <v>6387</v>
      </c>
      <c r="E2340" t="s">
        <v>13012</v>
      </c>
      <c r="F2340" t="s">
        <v>13013</v>
      </c>
      <c r="G2340" t="s">
        <v>553</v>
      </c>
      <c r="H2340" s="6">
        <v>60505</v>
      </c>
      <c r="I2340" t="s">
        <v>13014</v>
      </c>
      <c r="J2340" t="s">
        <v>13015</v>
      </c>
      <c r="K2340" s="1">
        <v>44117</v>
      </c>
    </row>
    <row r="2341" spans="1:11">
      <c r="A2341">
        <v>2340</v>
      </c>
      <c r="B2341" t="s">
        <v>13016</v>
      </c>
      <c r="C2341" t="s">
        <v>2706</v>
      </c>
      <c r="D2341" t="s">
        <v>11060</v>
      </c>
      <c r="E2341" t="s">
        <v>13017</v>
      </c>
      <c r="F2341" t="s">
        <v>13018</v>
      </c>
      <c r="G2341" t="s">
        <v>1396</v>
      </c>
      <c r="H2341" s="6">
        <v>254426</v>
      </c>
      <c r="I2341" t="s">
        <v>13019</v>
      </c>
      <c r="J2341" t="s">
        <v>13020</v>
      </c>
      <c r="K2341" s="1">
        <v>44044</v>
      </c>
    </row>
    <row r="2342" spans="1:11">
      <c r="A2342">
        <v>2341</v>
      </c>
      <c r="B2342" t="s">
        <v>13021</v>
      </c>
      <c r="C2342" t="s">
        <v>827</v>
      </c>
      <c r="D2342" t="s">
        <v>4774</v>
      </c>
      <c r="E2342" t="s">
        <v>13022</v>
      </c>
      <c r="F2342" t="s">
        <v>13023</v>
      </c>
      <c r="G2342" t="s">
        <v>1466</v>
      </c>
      <c r="H2342" s="6">
        <v>108879</v>
      </c>
      <c r="I2342" t="s">
        <v>13024</v>
      </c>
      <c r="J2342" t="s">
        <v>13025</v>
      </c>
      <c r="K2342" s="1">
        <v>44137</v>
      </c>
    </row>
    <row r="2343" spans="1:11">
      <c r="A2343">
        <v>2342</v>
      </c>
      <c r="B2343" t="s">
        <v>13026</v>
      </c>
      <c r="C2343" t="s">
        <v>4178</v>
      </c>
      <c r="D2343" t="s">
        <v>147</v>
      </c>
      <c r="E2343" t="s">
        <v>13027</v>
      </c>
      <c r="F2343" t="s">
        <v>13028</v>
      </c>
      <c r="G2343" t="s">
        <v>1776</v>
      </c>
      <c r="H2343" s="6">
        <v>261039</v>
      </c>
      <c r="I2343" t="s">
        <v>13029</v>
      </c>
      <c r="J2343" t="s">
        <v>13030</v>
      </c>
      <c r="K2343" s="1">
        <v>43959</v>
      </c>
    </row>
    <row r="2344" spans="1:11">
      <c r="A2344">
        <v>2343</v>
      </c>
      <c r="B2344" t="s">
        <v>13031</v>
      </c>
      <c r="C2344" t="s">
        <v>2962</v>
      </c>
      <c r="D2344" t="s">
        <v>731</v>
      </c>
      <c r="E2344" t="s">
        <v>13032</v>
      </c>
      <c r="F2344" t="s">
        <v>13033</v>
      </c>
      <c r="G2344" t="s">
        <v>2496</v>
      </c>
      <c r="H2344" s="6">
        <v>138465</v>
      </c>
      <c r="I2344" t="s">
        <v>13034</v>
      </c>
      <c r="J2344" t="s">
        <v>13035</v>
      </c>
      <c r="K2344" s="1">
        <v>44290</v>
      </c>
    </row>
    <row r="2345" spans="1:11">
      <c r="A2345">
        <v>2344</v>
      </c>
      <c r="B2345" t="s">
        <v>13036</v>
      </c>
      <c r="C2345" t="s">
        <v>6362</v>
      </c>
      <c r="D2345" t="s">
        <v>13037</v>
      </c>
      <c r="E2345" t="s">
        <v>13038</v>
      </c>
      <c r="F2345" t="s">
        <v>7917</v>
      </c>
      <c r="G2345" t="s">
        <v>1666</v>
      </c>
      <c r="H2345" s="6">
        <v>156785</v>
      </c>
      <c r="I2345" t="s">
        <v>13039</v>
      </c>
      <c r="J2345" t="s">
        <v>13040</v>
      </c>
      <c r="K2345" s="1">
        <v>43926</v>
      </c>
    </row>
    <row r="2346" spans="1:11">
      <c r="A2346">
        <v>2345</v>
      </c>
      <c r="B2346" t="s">
        <v>13041</v>
      </c>
      <c r="C2346" t="s">
        <v>2913</v>
      </c>
      <c r="D2346" t="s">
        <v>7027</v>
      </c>
      <c r="E2346" t="s">
        <v>13042</v>
      </c>
      <c r="F2346" t="s">
        <v>13043</v>
      </c>
      <c r="G2346" t="s">
        <v>1445</v>
      </c>
      <c r="H2346" s="6">
        <v>223889</v>
      </c>
      <c r="I2346" t="s">
        <v>13044</v>
      </c>
      <c r="J2346" t="s">
        <v>13045</v>
      </c>
      <c r="K2346" s="1">
        <v>44396</v>
      </c>
    </row>
    <row r="2347" spans="1:11">
      <c r="A2347">
        <v>2346</v>
      </c>
      <c r="B2347" t="s">
        <v>13046</v>
      </c>
      <c r="C2347" t="s">
        <v>1578</v>
      </c>
      <c r="D2347" t="s">
        <v>11150</v>
      </c>
      <c r="E2347" t="s">
        <v>13047</v>
      </c>
      <c r="F2347" t="s">
        <v>13048</v>
      </c>
      <c r="G2347" t="s">
        <v>182</v>
      </c>
      <c r="H2347" s="6">
        <v>199801</v>
      </c>
      <c r="I2347" t="s">
        <v>13049</v>
      </c>
      <c r="J2347" t="s">
        <v>13050</v>
      </c>
      <c r="K2347" s="1">
        <v>44142</v>
      </c>
    </row>
    <row r="2348" spans="1:11">
      <c r="A2348">
        <v>2347</v>
      </c>
      <c r="B2348" t="s">
        <v>13051</v>
      </c>
      <c r="C2348" t="s">
        <v>8121</v>
      </c>
      <c r="D2348" t="s">
        <v>2487</v>
      </c>
      <c r="E2348" t="s">
        <v>13052</v>
      </c>
      <c r="F2348" t="s">
        <v>13053</v>
      </c>
      <c r="G2348" t="s">
        <v>1222</v>
      </c>
      <c r="H2348" s="6">
        <v>86293</v>
      </c>
      <c r="I2348" t="s">
        <v>13054</v>
      </c>
      <c r="J2348" t="s">
        <v>13055</v>
      </c>
      <c r="K2348" s="1">
        <v>44268</v>
      </c>
    </row>
    <row r="2349" spans="1:11">
      <c r="A2349">
        <v>2348</v>
      </c>
      <c r="B2349" t="s">
        <v>13056</v>
      </c>
      <c r="C2349" t="s">
        <v>8446</v>
      </c>
      <c r="D2349" t="s">
        <v>6085</v>
      </c>
      <c r="E2349" t="s">
        <v>13057</v>
      </c>
      <c r="F2349" t="s">
        <v>13058</v>
      </c>
      <c r="G2349" t="s">
        <v>71</v>
      </c>
      <c r="H2349" s="6">
        <v>187463</v>
      </c>
      <c r="I2349" t="s">
        <v>13059</v>
      </c>
      <c r="J2349" t="s">
        <v>13060</v>
      </c>
      <c r="K2349" s="1">
        <v>44260</v>
      </c>
    </row>
    <row r="2350" spans="1:11">
      <c r="A2350">
        <v>2349</v>
      </c>
      <c r="B2350" t="s">
        <v>13061</v>
      </c>
      <c r="C2350" t="s">
        <v>1462</v>
      </c>
      <c r="D2350" t="s">
        <v>7432</v>
      </c>
      <c r="E2350" t="s">
        <v>13062</v>
      </c>
      <c r="F2350" t="s">
        <v>13063</v>
      </c>
      <c r="G2350" t="s">
        <v>478</v>
      </c>
      <c r="H2350" s="6">
        <v>42739</v>
      </c>
      <c r="I2350">
        <f>1-761-592-4317</f>
        <v>-5669</v>
      </c>
      <c r="J2350" t="s">
        <v>13064</v>
      </c>
      <c r="K2350" s="1">
        <v>44045</v>
      </c>
    </row>
    <row r="2351" spans="1:11">
      <c r="A2351">
        <v>2350</v>
      </c>
      <c r="B2351" t="s">
        <v>13065</v>
      </c>
      <c r="C2351" t="s">
        <v>1172</v>
      </c>
      <c r="D2351" t="s">
        <v>9447</v>
      </c>
      <c r="E2351" t="s">
        <v>13066</v>
      </c>
      <c r="F2351" t="s">
        <v>13067</v>
      </c>
      <c r="G2351" t="s">
        <v>3709</v>
      </c>
      <c r="H2351" s="6">
        <v>130535</v>
      </c>
      <c r="I2351">
        <f>1-794-6-3213</f>
        <v>-4012</v>
      </c>
      <c r="J2351" t="s">
        <v>13068</v>
      </c>
      <c r="K2351" s="1">
        <v>44101</v>
      </c>
    </row>
    <row r="2352" spans="1:11">
      <c r="A2352">
        <v>2351</v>
      </c>
      <c r="B2352" t="s">
        <v>13069</v>
      </c>
      <c r="C2352" t="s">
        <v>13070</v>
      </c>
      <c r="D2352" t="s">
        <v>11541</v>
      </c>
      <c r="E2352" t="s">
        <v>13071</v>
      </c>
      <c r="F2352" t="s">
        <v>13072</v>
      </c>
      <c r="G2352" t="s">
        <v>650</v>
      </c>
      <c r="H2352" s="6">
        <v>84291</v>
      </c>
      <c r="I2352" t="s">
        <v>13073</v>
      </c>
      <c r="J2352" t="s">
        <v>13074</v>
      </c>
      <c r="K2352" s="1">
        <v>44301</v>
      </c>
    </row>
    <row r="2353" spans="1:11">
      <c r="A2353">
        <v>2352</v>
      </c>
      <c r="B2353" t="s">
        <v>13075</v>
      </c>
      <c r="C2353" t="s">
        <v>2662</v>
      </c>
      <c r="D2353" t="s">
        <v>4774</v>
      </c>
      <c r="E2353" t="s">
        <v>13076</v>
      </c>
      <c r="F2353" t="s">
        <v>13077</v>
      </c>
      <c r="G2353" t="s">
        <v>5077</v>
      </c>
      <c r="H2353" s="6">
        <v>215820</v>
      </c>
      <c r="I2353" t="s">
        <v>13078</v>
      </c>
      <c r="J2353" t="s">
        <v>13079</v>
      </c>
      <c r="K2353" s="1">
        <v>43989</v>
      </c>
    </row>
    <row r="2354" spans="1:11">
      <c r="A2354">
        <v>2353</v>
      </c>
      <c r="B2354" t="s">
        <v>13080</v>
      </c>
      <c r="C2354" t="s">
        <v>333</v>
      </c>
      <c r="D2354" t="s">
        <v>4479</v>
      </c>
      <c r="E2354" t="s">
        <v>13081</v>
      </c>
      <c r="F2354" t="s">
        <v>13082</v>
      </c>
      <c r="G2354" t="s">
        <v>3566</v>
      </c>
      <c r="H2354" s="6">
        <v>176717</v>
      </c>
      <c r="I2354" t="s">
        <v>13083</v>
      </c>
      <c r="J2354" t="s">
        <v>13084</v>
      </c>
      <c r="K2354" s="1">
        <v>44427</v>
      </c>
    </row>
    <row r="2355" spans="1:11">
      <c r="A2355">
        <v>2354</v>
      </c>
      <c r="B2355" t="s">
        <v>13085</v>
      </c>
      <c r="C2355" t="s">
        <v>13086</v>
      </c>
      <c r="D2355" t="s">
        <v>513</v>
      </c>
      <c r="E2355" t="s">
        <v>13087</v>
      </c>
      <c r="F2355" t="s">
        <v>13088</v>
      </c>
      <c r="G2355" t="s">
        <v>926</v>
      </c>
      <c r="H2355" s="6">
        <v>73708</v>
      </c>
      <c r="I2355" t="s">
        <v>13089</v>
      </c>
      <c r="J2355" t="s">
        <v>13090</v>
      </c>
      <c r="K2355" s="1">
        <v>44154</v>
      </c>
    </row>
    <row r="2356" spans="1:11">
      <c r="A2356">
        <v>2355</v>
      </c>
      <c r="B2356" t="s">
        <v>13091</v>
      </c>
      <c r="C2356" t="s">
        <v>406</v>
      </c>
      <c r="D2356" t="s">
        <v>2828</v>
      </c>
      <c r="E2356" t="s">
        <v>13092</v>
      </c>
      <c r="F2356" t="s">
        <v>13093</v>
      </c>
      <c r="G2356" t="s">
        <v>60</v>
      </c>
      <c r="H2356" s="6">
        <v>165662</v>
      </c>
      <c r="I2356" t="s">
        <v>13094</v>
      </c>
      <c r="J2356" t="s">
        <v>13095</v>
      </c>
      <c r="K2356" s="1">
        <v>44282</v>
      </c>
    </row>
    <row r="2357" spans="1:11">
      <c r="A2357">
        <v>2356</v>
      </c>
      <c r="B2357" t="s">
        <v>13096</v>
      </c>
      <c r="C2357" t="s">
        <v>2047</v>
      </c>
      <c r="D2357" t="s">
        <v>8293</v>
      </c>
      <c r="E2357" t="s">
        <v>13097</v>
      </c>
      <c r="F2357" t="s">
        <v>13098</v>
      </c>
      <c r="G2357" t="s">
        <v>462</v>
      </c>
      <c r="H2357" s="6">
        <v>245229</v>
      </c>
      <c r="I2357" t="s">
        <v>13099</v>
      </c>
      <c r="J2357" t="s">
        <v>13100</v>
      </c>
      <c r="K2357" s="1">
        <v>44613</v>
      </c>
    </row>
    <row r="2358" spans="1:11">
      <c r="A2358">
        <v>2357</v>
      </c>
      <c r="B2358" t="s">
        <v>13101</v>
      </c>
      <c r="C2358" t="s">
        <v>5160</v>
      </c>
      <c r="D2358" t="s">
        <v>5103</v>
      </c>
      <c r="E2358" t="s">
        <v>13102</v>
      </c>
      <c r="F2358" t="s">
        <v>13103</v>
      </c>
      <c r="G2358" t="s">
        <v>2392</v>
      </c>
      <c r="H2358" s="6">
        <v>67540</v>
      </c>
      <c r="I2358" t="s">
        <v>13104</v>
      </c>
      <c r="J2358" t="s">
        <v>13105</v>
      </c>
      <c r="K2358" s="1">
        <v>43958</v>
      </c>
    </row>
    <row r="2359" spans="1:11">
      <c r="A2359">
        <v>2358</v>
      </c>
      <c r="B2359" t="s">
        <v>13106</v>
      </c>
      <c r="C2359" t="s">
        <v>233</v>
      </c>
      <c r="D2359" t="s">
        <v>2514</v>
      </c>
      <c r="E2359" t="s">
        <v>13107</v>
      </c>
      <c r="F2359" t="s">
        <v>13108</v>
      </c>
      <c r="G2359" t="s">
        <v>1924</v>
      </c>
      <c r="H2359" s="6">
        <v>273530</v>
      </c>
      <c r="I2359" t="s">
        <v>13109</v>
      </c>
      <c r="J2359" t="s">
        <v>13110</v>
      </c>
      <c r="K2359" s="1">
        <v>44185</v>
      </c>
    </row>
    <row r="2360" spans="1:11">
      <c r="A2360">
        <v>2359</v>
      </c>
      <c r="B2360" t="s">
        <v>13111</v>
      </c>
      <c r="C2360" t="s">
        <v>1003</v>
      </c>
      <c r="D2360" t="s">
        <v>2744</v>
      </c>
      <c r="E2360" t="s">
        <v>13112</v>
      </c>
      <c r="F2360" t="s">
        <v>13113</v>
      </c>
      <c r="G2360" t="s">
        <v>1881</v>
      </c>
      <c r="H2360" s="6">
        <v>106441</v>
      </c>
      <c r="I2360" t="s">
        <v>13114</v>
      </c>
      <c r="J2360" t="s">
        <v>13115</v>
      </c>
      <c r="K2360" s="1">
        <v>44385</v>
      </c>
    </row>
    <row r="2361" spans="1:11">
      <c r="A2361">
        <v>2360</v>
      </c>
      <c r="B2361" t="s">
        <v>13116</v>
      </c>
      <c r="C2361" t="s">
        <v>8006</v>
      </c>
      <c r="D2361" t="s">
        <v>11156</v>
      </c>
      <c r="E2361" t="s">
        <v>13117</v>
      </c>
      <c r="F2361" t="s">
        <v>13118</v>
      </c>
      <c r="G2361" t="s">
        <v>1367</v>
      </c>
      <c r="H2361" s="6">
        <v>111830</v>
      </c>
      <c r="I2361" t="s">
        <v>13119</v>
      </c>
      <c r="J2361" t="s">
        <v>13120</v>
      </c>
      <c r="K2361" s="1">
        <v>44278</v>
      </c>
    </row>
    <row r="2362" spans="1:11">
      <c r="A2362">
        <v>2361</v>
      </c>
      <c r="B2362" t="s">
        <v>13121</v>
      </c>
      <c r="C2362" t="s">
        <v>1891</v>
      </c>
      <c r="D2362" t="s">
        <v>4122</v>
      </c>
      <c r="E2362" t="s">
        <v>13122</v>
      </c>
      <c r="F2362" t="s">
        <v>13123</v>
      </c>
      <c r="G2362" t="s">
        <v>3709</v>
      </c>
      <c r="H2362" s="6">
        <v>137426</v>
      </c>
      <c r="I2362">
        <v>383757850</v>
      </c>
      <c r="J2362" t="s">
        <v>13124</v>
      </c>
      <c r="K2362" s="1">
        <v>44136</v>
      </c>
    </row>
    <row r="2363" spans="1:11">
      <c r="A2363">
        <v>2362</v>
      </c>
      <c r="B2363" t="s">
        <v>13125</v>
      </c>
      <c r="C2363" t="s">
        <v>2066</v>
      </c>
      <c r="D2363" t="s">
        <v>6019</v>
      </c>
      <c r="E2363" t="s">
        <v>13126</v>
      </c>
      <c r="F2363" t="s">
        <v>13127</v>
      </c>
      <c r="G2363" t="s">
        <v>1222</v>
      </c>
      <c r="H2363" s="6">
        <v>248525</v>
      </c>
      <c r="I2363">
        <f>1-2-351-2237</f>
        <v>-2589</v>
      </c>
      <c r="J2363" t="s">
        <v>13128</v>
      </c>
      <c r="K2363" s="1">
        <v>44697</v>
      </c>
    </row>
    <row r="2364" spans="1:11">
      <c r="A2364">
        <v>2363</v>
      </c>
      <c r="B2364" t="s">
        <v>13129</v>
      </c>
      <c r="C2364" t="s">
        <v>3310</v>
      </c>
      <c r="D2364" t="s">
        <v>4845</v>
      </c>
      <c r="E2364" t="s">
        <v>13130</v>
      </c>
      <c r="F2364" t="s">
        <v>13131</v>
      </c>
      <c r="G2364" t="s">
        <v>1027</v>
      </c>
      <c r="H2364" s="6">
        <v>76127</v>
      </c>
      <c r="I2364" t="s">
        <v>13132</v>
      </c>
      <c r="J2364" t="s">
        <v>13133</v>
      </c>
      <c r="K2364" s="1">
        <v>44265</v>
      </c>
    </row>
    <row r="2365" spans="1:11">
      <c r="A2365">
        <v>2364</v>
      </c>
      <c r="B2365" t="s">
        <v>13134</v>
      </c>
      <c r="C2365" t="s">
        <v>2191</v>
      </c>
      <c r="D2365" t="s">
        <v>7726</v>
      </c>
      <c r="E2365" t="s">
        <v>13135</v>
      </c>
      <c r="F2365" t="s">
        <v>13136</v>
      </c>
      <c r="G2365" t="s">
        <v>1189</v>
      </c>
      <c r="H2365" s="6">
        <v>52821</v>
      </c>
      <c r="I2365" t="s">
        <v>13137</v>
      </c>
      <c r="J2365" t="s">
        <v>13138</v>
      </c>
      <c r="K2365" s="1">
        <v>44265</v>
      </c>
    </row>
    <row r="2366" spans="1:11">
      <c r="A2366">
        <v>2365</v>
      </c>
      <c r="B2366" t="s">
        <v>13139</v>
      </c>
      <c r="C2366" t="s">
        <v>1456</v>
      </c>
      <c r="D2366" t="s">
        <v>2950</v>
      </c>
      <c r="E2366" t="s">
        <v>13140</v>
      </c>
      <c r="F2366" t="s">
        <v>13141</v>
      </c>
      <c r="G2366" t="s">
        <v>166</v>
      </c>
      <c r="H2366" s="6">
        <v>276912</v>
      </c>
      <c r="I2366" t="s">
        <v>13142</v>
      </c>
      <c r="J2366" t="s">
        <v>13143</v>
      </c>
      <c r="K2366" s="1">
        <v>44456</v>
      </c>
    </row>
    <row r="2367" spans="1:11">
      <c r="A2367">
        <v>2366</v>
      </c>
      <c r="B2367" t="s">
        <v>13144</v>
      </c>
      <c r="C2367" t="s">
        <v>13145</v>
      </c>
      <c r="D2367" t="s">
        <v>789</v>
      </c>
      <c r="E2367" t="s">
        <v>13146</v>
      </c>
      <c r="F2367" t="s">
        <v>13147</v>
      </c>
      <c r="G2367" t="s">
        <v>1280</v>
      </c>
      <c r="H2367" s="6">
        <v>209921</v>
      </c>
      <c r="I2367">
        <v>7921036532</v>
      </c>
      <c r="J2367" t="s">
        <v>13148</v>
      </c>
      <c r="K2367" s="1">
        <v>43955</v>
      </c>
    </row>
    <row r="2368" spans="1:11">
      <c r="A2368">
        <v>2367</v>
      </c>
      <c r="B2368" t="s">
        <v>13149</v>
      </c>
      <c r="C2368" t="s">
        <v>482</v>
      </c>
      <c r="D2368" t="s">
        <v>4172</v>
      </c>
      <c r="E2368" t="s">
        <v>13150</v>
      </c>
      <c r="F2368" t="s">
        <v>13151</v>
      </c>
      <c r="G2368" t="s">
        <v>3009</v>
      </c>
      <c r="H2368" s="6">
        <v>145919</v>
      </c>
      <c r="I2368" t="s">
        <v>13152</v>
      </c>
      <c r="J2368" t="s">
        <v>13153</v>
      </c>
      <c r="K2368" s="1">
        <v>44170</v>
      </c>
    </row>
    <row r="2369" spans="1:11">
      <c r="A2369">
        <v>2368</v>
      </c>
      <c r="B2369" t="s">
        <v>13154</v>
      </c>
      <c r="C2369" t="s">
        <v>5045</v>
      </c>
      <c r="D2369" t="s">
        <v>1934</v>
      </c>
      <c r="E2369" t="s">
        <v>13155</v>
      </c>
      <c r="F2369" t="s">
        <v>13156</v>
      </c>
      <c r="G2369" t="s">
        <v>33</v>
      </c>
      <c r="H2369" s="6">
        <v>134614</v>
      </c>
      <c r="I2369" t="s">
        <v>13157</v>
      </c>
      <c r="J2369" t="s">
        <v>13158</v>
      </c>
      <c r="K2369" s="1">
        <v>44277</v>
      </c>
    </row>
    <row r="2370" spans="1:11">
      <c r="A2370">
        <v>2369</v>
      </c>
      <c r="B2370" t="s">
        <v>13159</v>
      </c>
      <c r="C2370" t="s">
        <v>5821</v>
      </c>
      <c r="D2370" t="s">
        <v>4002</v>
      </c>
      <c r="E2370" t="s">
        <v>13160</v>
      </c>
      <c r="F2370" t="s">
        <v>13161</v>
      </c>
      <c r="G2370" t="s">
        <v>954</v>
      </c>
      <c r="H2370" s="6">
        <v>207597</v>
      </c>
      <c r="I2370" t="s">
        <v>13162</v>
      </c>
      <c r="J2370" t="s">
        <v>13163</v>
      </c>
      <c r="K2370" s="1">
        <v>44086</v>
      </c>
    </row>
    <row r="2371" spans="1:11">
      <c r="A2371">
        <v>2370</v>
      </c>
      <c r="B2371" t="s">
        <v>13164</v>
      </c>
      <c r="C2371" t="s">
        <v>2872</v>
      </c>
      <c r="D2371" t="s">
        <v>7667</v>
      </c>
      <c r="E2371" t="s">
        <v>13165</v>
      </c>
      <c r="F2371" t="s">
        <v>13166</v>
      </c>
      <c r="G2371" t="s">
        <v>883</v>
      </c>
      <c r="H2371" s="6">
        <v>179574</v>
      </c>
      <c r="I2371" t="s">
        <v>13167</v>
      </c>
      <c r="J2371" t="s">
        <v>13168</v>
      </c>
      <c r="K2371" s="1">
        <v>44026</v>
      </c>
    </row>
    <row r="2372" spans="1:11">
      <c r="A2372">
        <v>2371</v>
      </c>
      <c r="B2372" t="s">
        <v>13169</v>
      </c>
      <c r="C2372" t="s">
        <v>3453</v>
      </c>
      <c r="D2372" t="s">
        <v>13170</v>
      </c>
      <c r="E2372" t="s">
        <v>13171</v>
      </c>
      <c r="F2372" t="s">
        <v>13172</v>
      </c>
      <c r="G2372" t="s">
        <v>4188</v>
      </c>
      <c r="H2372" s="6">
        <v>243868</v>
      </c>
      <c r="I2372" t="s">
        <v>13173</v>
      </c>
      <c r="J2372" t="s">
        <v>13174</v>
      </c>
      <c r="K2372" s="1">
        <v>44692</v>
      </c>
    </row>
    <row r="2373" spans="1:11">
      <c r="A2373">
        <v>2372</v>
      </c>
      <c r="B2373" t="s">
        <v>13175</v>
      </c>
      <c r="C2373" t="s">
        <v>965</v>
      </c>
      <c r="D2373" t="s">
        <v>2334</v>
      </c>
      <c r="E2373" t="s">
        <v>13176</v>
      </c>
      <c r="F2373" t="s">
        <v>13177</v>
      </c>
      <c r="G2373" t="s">
        <v>2343</v>
      </c>
      <c r="H2373" s="6">
        <v>178960</v>
      </c>
      <c r="I2373" t="s">
        <v>13178</v>
      </c>
      <c r="J2373" t="s">
        <v>13179</v>
      </c>
      <c r="K2373" s="1">
        <v>44604</v>
      </c>
    </row>
    <row r="2374" spans="1:11">
      <c r="A2374">
        <v>2373</v>
      </c>
      <c r="B2374" t="s">
        <v>13180</v>
      </c>
      <c r="C2374" t="s">
        <v>2133</v>
      </c>
      <c r="D2374" t="s">
        <v>11386</v>
      </c>
      <c r="E2374" t="s">
        <v>13181</v>
      </c>
      <c r="F2374" t="s">
        <v>13182</v>
      </c>
      <c r="G2374" t="s">
        <v>2885</v>
      </c>
      <c r="H2374" s="6">
        <v>222816</v>
      </c>
      <c r="I2374" t="s">
        <v>13183</v>
      </c>
      <c r="J2374" t="s">
        <v>13184</v>
      </c>
      <c r="K2374" s="1">
        <v>44265</v>
      </c>
    </row>
    <row r="2375" spans="1:11">
      <c r="A2375">
        <v>2374</v>
      </c>
      <c r="B2375" t="s">
        <v>13185</v>
      </c>
      <c r="C2375" t="s">
        <v>8045</v>
      </c>
      <c r="D2375" t="s">
        <v>2707</v>
      </c>
      <c r="E2375" t="s">
        <v>13186</v>
      </c>
      <c r="F2375" t="s">
        <v>13187</v>
      </c>
      <c r="G2375" t="s">
        <v>770</v>
      </c>
      <c r="H2375" s="6">
        <v>104988</v>
      </c>
      <c r="I2375" t="s">
        <v>13188</v>
      </c>
      <c r="J2375" t="s">
        <v>13189</v>
      </c>
      <c r="K2375" s="1">
        <v>44524</v>
      </c>
    </row>
    <row r="2376" spans="1:11">
      <c r="A2376">
        <v>2375</v>
      </c>
      <c r="B2376" t="s">
        <v>13190</v>
      </c>
      <c r="C2376" t="s">
        <v>11768</v>
      </c>
      <c r="D2376" t="s">
        <v>3385</v>
      </c>
      <c r="E2376" t="s">
        <v>13191</v>
      </c>
      <c r="F2376" t="s">
        <v>13192</v>
      </c>
      <c r="G2376" t="s">
        <v>7497</v>
      </c>
      <c r="H2376" s="6">
        <v>201422</v>
      </c>
      <c r="I2376" t="s">
        <v>13193</v>
      </c>
      <c r="J2376" t="s">
        <v>13194</v>
      </c>
      <c r="K2376" s="1">
        <v>44223</v>
      </c>
    </row>
    <row r="2377" spans="1:11">
      <c r="A2377">
        <v>2376</v>
      </c>
      <c r="B2377" t="s">
        <v>13195</v>
      </c>
      <c r="C2377" t="s">
        <v>1685</v>
      </c>
      <c r="D2377" t="s">
        <v>4438</v>
      </c>
      <c r="E2377" t="s">
        <v>13196</v>
      </c>
      <c r="F2377" t="s">
        <v>13197</v>
      </c>
      <c r="G2377" t="s">
        <v>734</v>
      </c>
      <c r="H2377" s="6">
        <v>159450</v>
      </c>
      <c r="I2377" t="s">
        <v>13198</v>
      </c>
      <c r="J2377" t="s">
        <v>13199</v>
      </c>
      <c r="K2377" s="1">
        <v>44575</v>
      </c>
    </row>
    <row r="2378" spans="1:11">
      <c r="A2378">
        <v>2377</v>
      </c>
      <c r="B2378" t="s">
        <v>13200</v>
      </c>
      <c r="C2378" t="s">
        <v>1512</v>
      </c>
      <c r="D2378" t="s">
        <v>982</v>
      </c>
      <c r="E2378" t="s">
        <v>13201</v>
      </c>
      <c r="F2378" t="s">
        <v>13202</v>
      </c>
      <c r="G2378" t="s">
        <v>2710</v>
      </c>
      <c r="H2378" s="6">
        <v>209762</v>
      </c>
      <c r="I2378" t="s">
        <v>13203</v>
      </c>
      <c r="J2378" t="s">
        <v>13204</v>
      </c>
      <c r="K2378" s="1">
        <v>44328</v>
      </c>
    </row>
    <row r="2379" spans="1:11">
      <c r="A2379">
        <v>2378</v>
      </c>
      <c r="B2379" t="s">
        <v>13205</v>
      </c>
      <c r="C2379" t="s">
        <v>1009</v>
      </c>
      <c r="D2379" t="s">
        <v>6455</v>
      </c>
      <c r="E2379" t="s">
        <v>13206</v>
      </c>
      <c r="F2379" t="s">
        <v>13207</v>
      </c>
      <c r="G2379" t="s">
        <v>394</v>
      </c>
      <c r="H2379" s="6">
        <v>205129</v>
      </c>
      <c r="I2379" t="s">
        <v>13208</v>
      </c>
      <c r="J2379" t="s">
        <v>13209</v>
      </c>
      <c r="K2379" s="1">
        <v>43851</v>
      </c>
    </row>
    <row r="2380" spans="1:11">
      <c r="A2380">
        <v>2379</v>
      </c>
      <c r="B2380" t="s">
        <v>13210</v>
      </c>
      <c r="C2380" t="s">
        <v>1428</v>
      </c>
      <c r="D2380" t="s">
        <v>1058</v>
      </c>
      <c r="E2380" t="s">
        <v>13211</v>
      </c>
      <c r="F2380" t="s">
        <v>13212</v>
      </c>
      <c r="G2380" t="s">
        <v>831</v>
      </c>
      <c r="H2380" s="6">
        <v>95139</v>
      </c>
      <c r="I2380" t="s">
        <v>13213</v>
      </c>
      <c r="J2380" t="s">
        <v>13214</v>
      </c>
      <c r="K2380" s="1">
        <v>43979</v>
      </c>
    </row>
    <row r="2381" spans="1:11">
      <c r="A2381">
        <v>2380</v>
      </c>
      <c r="B2381" t="s">
        <v>13215</v>
      </c>
      <c r="C2381" t="s">
        <v>3887</v>
      </c>
      <c r="D2381" t="s">
        <v>3955</v>
      </c>
      <c r="E2381" t="s">
        <v>3433</v>
      </c>
      <c r="F2381" t="s">
        <v>13216</v>
      </c>
      <c r="G2381" t="s">
        <v>1280</v>
      </c>
      <c r="H2381" s="6">
        <v>40333</v>
      </c>
      <c r="I2381" t="s">
        <v>13217</v>
      </c>
      <c r="J2381" t="s">
        <v>13218</v>
      </c>
      <c r="K2381" s="1">
        <v>44603</v>
      </c>
    </row>
    <row r="2382" spans="1:11">
      <c r="A2382">
        <v>2381</v>
      </c>
      <c r="B2382" t="s">
        <v>13219</v>
      </c>
      <c r="C2382" t="s">
        <v>5352</v>
      </c>
      <c r="D2382" t="s">
        <v>4278</v>
      </c>
      <c r="E2382" t="s">
        <v>13220</v>
      </c>
      <c r="F2382" t="s">
        <v>13221</v>
      </c>
      <c r="G2382" t="s">
        <v>111</v>
      </c>
      <c r="H2382" s="6">
        <v>143010</v>
      </c>
      <c r="I2382" t="s">
        <v>13222</v>
      </c>
      <c r="J2382" t="s">
        <v>13223</v>
      </c>
      <c r="K2382" s="1">
        <v>44248</v>
      </c>
    </row>
    <row r="2383" spans="1:11">
      <c r="A2383">
        <v>2382</v>
      </c>
      <c r="B2383" t="s">
        <v>13224</v>
      </c>
      <c r="C2383" t="s">
        <v>5336</v>
      </c>
      <c r="D2383" t="s">
        <v>3275</v>
      </c>
      <c r="E2383" t="s">
        <v>9001</v>
      </c>
      <c r="F2383" t="s">
        <v>13225</v>
      </c>
      <c r="G2383" t="s">
        <v>823</v>
      </c>
      <c r="H2383" s="6">
        <v>159271</v>
      </c>
      <c r="I2383" t="s">
        <v>13226</v>
      </c>
      <c r="J2383" t="s">
        <v>13227</v>
      </c>
      <c r="K2383" s="1">
        <v>44411</v>
      </c>
    </row>
    <row r="2384" spans="1:11">
      <c r="A2384">
        <v>2383</v>
      </c>
      <c r="B2384" t="s">
        <v>13228</v>
      </c>
      <c r="C2384" t="s">
        <v>7262</v>
      </c>
      <c r="D2384" t="s">
        <v>11461</v>
      </c>
      <c r="E2384" t="s">
        <v>13229</v>
      </c>
      <c r="F2384" t="s">
        <v>13230</v>
      </c>
      <c r="G2384" t="s">
        <v>1824</v>
      </c>
      <c r="H2384" s="6">
        <v>108638</v>
      </c>
      <c r="I2384" t="s">
        <v>13231</v>
      </c>
      <c r="J2384" t="s">
        <v>13232</v>
      </c>
      <c r="K2384" s="1">
        <v>44523</v>
      </c>
    </row>
    <row r="2385" spans="1:11">
      <c r="A2385">
        <v>2384</v>
      </c>
      <c r="B2385" t="s">
        <v>13233</v>
      </c>
      <c r="C2385" t="s">
        <v>256</v>
      </c>
      <c r="D2385" t="s">
        <v>7338</v>
      </c>
      <c r="E2385" t="s">
        <v>13234</v>
      </c>
      <c r="F2385" t="s">
        <v>13235</v>
      </c>
      <c r="G2385" t="s">
        <v>2158</v>
      </c>
      <c r="H2385" s="6">
        <v>278855</v>
      </c>
      <c r="I2385">
        <v>6480940275</v>
      </c>
      <c r="J2385" t="s">
        <v>13236</v>
      </c>
      <c r="K2385" s="1">
        <v>44048</v>
      </c>
    </row>
    <row r="2386" spans="1:11">
      <c r="A2386">
        <v>2385</v>
      </c>
      <c r="B2386" t="s">
        <v>13237</v>
      </c>
      <c r="C2386" t="s">
        <v>7009</v>
      </c>
      <c r="D2386" t="s">
        <v>13238</v>
      </c>
      <c r="E2386" t="s">
        <v>13239</v>
      </c>
      <c r="F2386" t="s">
        <v>13240</v>
      </c>
      <c r="G2386" t="s">
        <v>868</v>
      </c>
      <c r="H2386" s="6">
        <v>196896</v>
      </c>
      <c r="I2386" t="s">
        <v>13241</v>
      </c>
      <c r="J2386" t="s">
        <v>13242</v>
      </c>
      <c r="K2386" s="1">
        <v>44622</v>
      </c>
    </row>
    <row r="2387" spans="1:11">
      <c r="A2387">
        <v>2386</v>
      </c>
      <c r="B2387" t="s">
        <v>13243</v>
      </c>
      <c r="C2387" t="s">
        <v>2713</v>
      </c>
      <c r="D2387" t="s">
        <v>6455</v>
      </c>
      <c r="E2387" t="s">
        <v>13244</v>
      </c>
      <c r="F2387" t="s">
        <v>13245</v>
      </c>
      <c r="G2387" t="s">
        <v>3566</v>
      </c>
      <c r="H2387" s="6">
        <v>198922</v>
      </c>
      <c r="I2387" t="s">
        <v>13246</v>
      </c>
      <c r="J2387" t="s">
        <v>13247</v>
      </c>
      <c r="K2387" s="1">
        <v>44539</v>
      </c>
    </row>
    <row r="2388" spans="1:11">
      <c r="A2388">
        <v>2387</v>
      </c>
      <c r="B2388" t="s">
        <v>13248</v>
      </c>
      <c r="C2388" t="s">
        <v>146</v>
      </c>
      <c r="D2388" t="s">
        <v>2801</v>
      </c>
      <c r="E2388" t="s">
        <v>13249</v>
      </c>
      <c r="F2388" t="s">
        <v>13250</v>
      </c>
      <c r="G2388" t="s">
        <v>1501</v>
      </c>
      <c r="H2388" s="6">
        <v>171467</v>
      </c>
      <c r="I2388" t="s">
        <v>13251</v>
      </c>
      <c r="J2388" t="s">
        <v>13252</v>
      </c>
      <c r="K2388" s="1">
        <v>44400</v>
      </c>
    </row>
    <row r="2389" spans="1:11">
      <c r="A2389">
        <v>2388</v>
      </c>
      <c r="B2389" t="s">
        <v>13253</v>
      </c>
      <c r="C2389" t="s">
        <v>2184</v>
      </c>
      <c r="D2389" t="s">
        <v>1386</v>
      </c>
      <c r="E2389" t="s">
        <v>13254</v>
      </c>
      <c r="F2389" t="s">
        <v>13255</v>
      </c>
      <c r="G2389" t="s">
        <v>7497</v>
      </c>
      <c r="H2389" s="6">
        <v>230274</v>
      </c>
      <c r="I2389" t="s">
        <v>13256</v>
      </c>
      <c r="J2389" t="s">
        <v>13257</v>
      </c>
      <c r="K2389" s="1">
        <v>44126</v>
      </c>
    </row>
    <row r="2390" spans="1:11">
      <c r="A2390">
        <v>2389</v>
      </c>
      <c r="B2390" t="s">
        <v>13258</v>
      </c>
      <c r="C2390" t="s">
        <v>5160</v>
      </c>
      <c r="D2390" t="s">
        <v>13259</v>
      </c>
      <c r="E2390" t="s">
        <v>3100</v>
      </c>
      <c r="F2390" t="s">
        <v>13260</v>
      </c>
      <c r="G2390" t="s">
        <v>778</v>
      </c>
      <c r="H2390" s="6">
        <v>80733</v>
      </c>
      <c r="I2390" t="s">
        <v>13261</v>
      </c>
      <c r="J2390" t="s">
        <v>13262</v>
      </c>
      <c r="K2390" s="1">
        <v>44436</v>
      </c>
    </row>
    <row r="2391" spans="1:11">
      <c r="A2391">
        <v>2390</v>
      </c>
      <c r="B2391" t="s">
        <v>13263</v>
      </c>
      <c r="C2391" t="s">
        <v>7732</v>
      </c>
      <c r="D2391" t="s">
        <v>3700</v>
      </c>
      <c r="E2391" t="s">
        <v>13264</v>
      </c>
      <c r="F2391" t="s">
        <v>13265</v>
      </c>
      <c r="G2391" t="s">
        <v>80</v>
      </c>
      <c r="H2391" s="6">
        <v>115329</v>
      </c>
      <c r="I2391" t="s">
        <v>13266</v>
      </c>
      <c r="J2391" t="s">
        <v>13267</v>
      </c>
      <c r="K2391" s="1">
        <v>44110</v>
      </c>
    </row>
    <row r="2392" spans="1:11">
      <c r="A2392">
        <v>2391</v>
      </c>
      <c r="B2392" t="s">
        <v>13268</v>
      </c>
      <c r="C2392" t="s">
        <v>2422</v>
      </c>
      <c r="D2392" t="s">
        <v>13269</v>
      </c>
      <c r="E2392" t="s">
        <v>13270</v>
      </c>
      <c r="F2392" t="s">
        <v>13271</v>
      </c>
      <c r="G2392" t="s">
        <v>890</v>
      </c>
      <c r="H2392" s="6">
        <v>286293</v>
      </c>
      <c r="I2392" t="s">
        <v>13272</v>
      </c>
      <c r="J2392" t="s">
        <v>13273</v>
      </c>
      <c r="K2392" s="1">
        <v>43958</v>
      </c>
    </row>
    <row r="2393" spans="1:11">
      <c r="A2393">
        <v>2392</v>
      </c>
      <c r="B2393" t="s">
        <v>13274</v>
      </c>
      <c r="C2393" t="s">
        <v>13275</v>
      </c>
      <c r="D2393" t="s">
        <v>3604</v>
      </c>
      <c r="E2393" t="s">
        <v>13276</v>
      </c>
      <c r="F2393" t="s">
        <v>13277</v>
      </c>
      <c r="G2393" t="s">
        <v>13278</v>
      </c>
      <c r="H2393" s="6">
        <v>46513</v>
      </c>
      <c r="I2393" t="s">
        <v>13279</v>
      </c>
      <c r="J2393" t="s">
        <v>13280</v>
      </c>
      <c r="K2393" s="1">
        <v>43973</v>
      </c>
    </row>
    <row r="2394" spans="1:11">
      <c r="A2394">
        <v>2393</v>
      </c>
      <c r="B2394" t="s">
        <v>13281</v>
      </c>
      <c r="C2394" t="s">
        <v>2776</v>
      </c>
      <c r="D2394" t="s">
        <v>458</v>
      </c>
      <c r="E2394" t="s">
        <v>13282</v>
      </c>
      <c r="F2394" t="s">
        <v>13283</v>
      </c>
      <c r="G2394" t="s">
        <v>800</v>
      </c>
      <c r="H2394" s="6">
        <v>206856</v>
      </c>
      <c r="I2394" t="s">
        <v>13284</v>
      </c>
      <c r="J2394" t="s">
        <v>13285</v>
      </c>
      <c r="K2394" s="1">
        <v>44392</v>
      </c>
    </row>
    <row r="2395" spans="1:11">
      <c r="A2395">
        <v>2394</v>
      </c>
      <c r="B2395" t="s">
        <v>13286</v>
      </c>
      <c r="C2395" t="s">
        <v>654</v>
      </c>
      <c r="D2395" t="s">
        <v>4418</v>
      </c>
      <c r="E2395" t="s">
        <v>13287</v>
      </c>
      <c r="F2395" t="s">
        <v>13288</v>
      </c>
      <c r="G2395" t="s">
        <v>89</v>
      </c>
      <c r="H2395" s="6">
        <v>217721</v>
      </c>
      <c r="I2395">
        <f>1-384-821-8201</f>
        <v>-9405</v>
      </c>
      <c r="J2395" t="s">
        <v>13289</v>
      </c>
      <c r="K2395" s="1">
        <v>44497</v>
      </c>
    </row>
    <row r="2396" spans="1:11">
      <c r="A2396">
        <v>2395</v>
      </c>
      <c r="B2396" t="s">
        <v>13290</v>
      </c>
      <c r="C2396" t="s">
        <v>2642</v>
      </c>
      <c r="D2396" t="s">
        <v>1766</v>
      </c>
      <c r="E2396" t="s">
        <v>13291</v>
      </c>
      <c r="F2396" t="s">
        <v>13292</v>
      </c>
      <c r="G2396" t="s">
        <v>770</v>
      </c>
      <c r="H2396" s="6">
        <v>97292</v>
      </c>
      <c r="I2396">
        <v>4916787669</v>
      </c>
      <c r="J2396" t="s">
        <v>13293</v>
      </c>
      <c r="K2396" s="1">
        <v>44483</v>
      </c>
    </row>
    <row r="2397" spans="1:11">
      <c r="A2397">
        <v>2396</v>
      </c>
      <c r="B2397" t="s">
        <v>13294</v>
      </c>
      <c r="C2397" t="s">
        <v>8734</v>
      </c>
      <c r="D2397" t="s">
        <v>13295</v>
      </c>
      <c r="E2397" t="s">
        <v>13296</v>
      </c>
      <c r="F2397" t="s">
        <v>13297</v>
      </c>
      <c r="G2397" t="s">
        <v>808</v>
      </c>
      <c r="H2397" s="6">
        <v>136274</v>
      </c>
      <c r="I2397">
        <v>4623703037</v>
      </c>
      <c r="J2397" t="s">
        <v>13298</v>
      </c>
      <c r="K2397" s="1">
        <v>44506</v>
      </c>
    </row>
    <row r="2398" spans="1:11">
      <c r="A2398">
        <v>2397</v>
      </c>
      <c r="B2398" t="s">
        <v>13299</v>
      </c>
      <c r="C2398" t="s">
        <v>1226</v>
      </c>
      <c r="D2398" t="s">
        <v>2074</v>
      </c>
      <c r="E2398" t="s">
        <v>13300</v>
      </c>
      <c r="F2398" t="s">
        <v>13301</v>
      </c>
      <c r="G2398" t="s">
        <v>1418</v>
      </c>
      <c r="H2398" s="6">
        <v>270083</v>
      </c>
      <c r="I2398" t="s">
        <v>13302</v>
      </c>
      <c r="J2398" t="s">
        <v>13303</v>
      </c>
      <c r="K2398" s="1">
        <v>44187</v>
      </c>
    </row>
    <row r="2399" spans="1:11">
      <c r="A2399">
        <v>2398</v>
      </c>
      <c r="B2399" t="s">
        <v>13304</v>
      </c>
      <c r="C2399" t="s">
        <v>13305</v>
      </c>
      <c r="D2399" t="s">
        <v>936</v>
      </c>
      <c r="E2399" t="s">
        <v>10410</v>
      </c>
      <c r="F2399" t="s">
        <v>13306</v>
      </c>
      <c r="G2399" t="s">
        <v>1605</v>
      </c>
      <c r="H2399" s="6">
        <v>221643</v>
      </c>
      <c r="I2399" t="s">
        <v>13307</v>
      </c>
      <c r="J2399" t="s">
        <v>13308</v>
      </c>
      <c r="K2399" s="1">
        <v>44509</v>
      </c>
    </row>
    <row r="2400" spans="1:11">
      <c r="A2400">
        <v>2399</v>
      </c>
      <c r="B2400" t="s">
        <v>13309</v>
      </c>
      <c r="C2400" t="s">
        <v>7953</v>
      </c>
      <c r="D2400" t="s">
        <v>10886</v>
      </c>
      <c r="E2400" t="s">
        <v>13310</v>
      </c>
      <c r="F2400" t="s">
        <v>13311</v>
      </c>
      <c r="G2400" t="s">
        <v>282</v>
      </c>
      <c r="H2400" s="6">
        <v>114819</v>
      </c>
      <c r="I2400" t="s">
        <v>13312</v>
      </c>
      <c r="J2400" t="s">
        <v>13313</v>
      </c>
      <c r="K2400" s="1">
        <v>44162</v>
      </c>
    </row>
    <row r="2401" spans="1:11">
      <c r="A2401">
        <v>2400</v>
      </c>
      <c r="B2401" t="s">
        <v>13314</v>
      </c>
      <c r="C2401" t="s">
        <v>1663</v>
      </c>
      <c r="D2401" t="s">
        <v>5381</v>
      </c>
      <c r="E2401" t="s">
        <v>13315</v>
      </c>
      <c r="F2401" t="s">
        <v>13316</v>
      </c>
      <c r="G2401" t="s">
        <v>290</v>
      </c>
      <c r="H2401" s="6">
        <v>248007</v>
      </c>
      <c r="I2401" t="s">
        <v>13317</v>
      </c>
      <c r="J2401" t="s">
        <v>13318</v>
      </c>
      <c r="K2401" s="1">
        <v>44106</v>
      </c>
    </row>
    <row r="2402" spans="1:11">
      <c r="A2402">
        <v>2401</v>
      </c>
      <c r="B2402" t="s">
        <v>13319</v>
      </c>
      <c r="C2402" t="s">
        <v>2225</v>
      </c>
      <c r="D2402" t="s">
        <v>2822</v>
      </c>
      <c r="E2402" t="s">
        <v>13320</v>
      </c>
      <c r="F2402" t="s">
        <v>13321</v>
      </c>
      <c r="G2402" t="s">
        <v>351</v>
      </c>
      <c r="H2402" s="6">
        <v>215706</v>
      </c>
      <c r="I2402" t="s">
        <v>13322</v>
      </c>
      <c r="J2402" t="s">
        <v>13323</v>
      </c>
      <c r="K2402" s="1">
        <v>44176</v>
      </c>
    </row>
    <row r="2403" spans="1:11">
      <c r="A2403">
        <v>2402</v>
      </c>
      <c r="B2403" t="s">
        <v>13324</v>
      </c>
      <c r="C2403" t="s">
        <v>5103</v>
      </c>
      <c r="D2403" t="s">
        <v>10917</v>
      </c>
      <c r="E2403" t="s">
        <v>13325</v>
      </c>
      <c r="F2403" t="s">
        <v>4776</v>
      </c>
      <c r="G2403" t="s">
        <v>1182</v>
      </c>
      <c r="H2403" s="6">
        <v>135474</v>
      </c>
      <c r="I2403" t="s">
        <v>13326</v>
      </c>
      <c r="J2403" t="s">
        <v>13327</v>
      </c>
      <c r="K2403" s="1">
        <v>44283</v>
      </c>
    </row>
    <row r="2404" spans="1:11">
      <c r="A2404">
        <v>2403</v>
      </c>
      <c r="B2404" t="s">
        <v>13328</v>
      </c>
      <c r="C2404" t="s">
        <v>3230</v>
      </c>
      <c r="D2404" t="s">
        <v>5979</v>
      </c>
      <c r="E2404" t="s">
        <v>13329</v>
      </c>
      <c r="F2404" t="s">
        <v>13330</v>
      </c>
      <c r="G2404" t="s">
        <v>1020</v>
      </c>
      <c r="H2404" s="6">
        <v>176073</v>
      </c>
      <c r="I2404" t="s">
        <v>13331</v>
      </c>
      <c r="J2404" t="s">
        <v>13332</v>
      </c>
      <c r="K2404" s="1">
        <v>44544</v>
      </c>
    </row>
    <row r="2405" spans="1:11">
      <c r="A2405">
        <v>2404</v>
      </c>
      <c r="B2405" t="s">
        <v>13333</v>
      </c>
      <c r="C2405" t="s">
        <v>4128</v>
      </c>
      <c r="D2405" t="s">
        <v>9569</v>
      </c>
      <c r="E2405" t="s">
        <v>13334</v>
      </c>
      <c r="F2405" t="s">
        <v>13335</v>
      </c>
      <c r="G2405" t="s">
        <v>2638</v>
      </c>
      <c r="H2405" s="6">
        <v>219531</v>
      </c>
      <c r="I2405" t="s">
        <v>13336</v>
      </c>
      <c r="J2405" t="s">
        <v>13337</v>
      </c>
      <c r="K2405" s="1">
        <v>43912</v>
      </c>
    </row>
    <row r="2406" spans="1:11">
      <c r="A2406">
        <v>2405</v>
      </c>
      <c r="B2406" t="s">
        <v>13338</v>
      </c>
      <c r="C2406" t="s">
        <v>13086</v>
      </c>
      <c r="D2406" t="s">
        <v>483</v>
      </c>
      <c r="E2406" t="s">
        <v>13339</v>
      </c>
      <c r="F2406" t="s">
        <v>13340</v>
      </c>
      <c r="G2406" t="s">
        <v>620</v>
      </c>
      <c r="H2406" s="6">
        <v>213841</v>
      </c>
      <c r="I2406">
        <v>4397995127</v>
      </c>
      <c r="J2406" t="s">
        <v>13341</v>
      </c>
      <c r="K2406" s="1">
        <v>44346</v>
      </c>
    </row>
    <row r="2407" spans="1:11">
      <c r="A2407">
        <v>2406</v>
      </c>
      <c r="B2407" t="s">
        <v>13342</v>
      </c>
      <c r="C2407" t="s">
        <v>2012</v>
      </c>
      <c r="D2407" t="s">
        <v>8743</v>
      </c>
      <c r="E2407" t="s">
        <v>13343</v>
      </c>
      <c r="F2407" t="s">
        <v>13344</v>
      </c>
      <c r="G2407" t="s">
        <v>3709</v>
      </c>
      <c r="H2407" s="6">
        <v>67011</v>
      </c>
      <c r="I2407" t="s">
        <v>13345</v>
      </c>
      <c r="J2407" t="s">
        <v>13346</v>
      </c>
      <c r="K2407" s="1">
        <v>44216</v>
      </c>
    </row>
    <row r="2408" spans="1:11">
      <c r="A2408">
        <v>2407</v>
      </c>
      <c r="B2408" t="s">
        <v>13347</v>
      </c>
      <c r="C2408" t="s">
        <v>7609</v>
      </c>
      <c r="D2408" t="s">
        <v>1921</v>
      </c>
      <c r="E2408" t="s">
        <v>13348</v>
      </c>
      <c r="F2408" t="s">
        <v>13349</v>
      </c>
      <c r="G2408" t="s">
        <v>23</v>
      </c>
      <c r="H2408" s="6">
        <v>101918</v>
      </c>
      <c r="I2408" t="s">
        <v>13350</v>
      </c>
      <c r="J2408" t="s">
        <v>13351</v>
      </c>
      <c r="K2408" s="1">
        <v>43865</v>
      </c>
    </row>
    <row r="2409" spans="1:11">
      <c r="A2409">
        <v>2408</v>
      </c>
      <c r="B2409" t="s">
        <v>13352</v>
      </c>
      <c r="C2409" t="s">
        <v>879</v>
      </c>
      <c r="D2409" t="s">
        <v>467</v>
      </c>
      <c r="E2409" t="s">
        <v>13353</v>
      </c>
      <c r="F2409" t="s">
        <v>13354</v>
      </c>
      <c r="G2409" t="s">
        <v>2524</v>
      </c>
      <c r="H2409" s="6">
        <v>272180</v>
      </c>
      <c r="I2409" t="s">
        <v>13355</v>
      </c>
      <c r="J2409" t="s">
        <v>13356</v>
      </c>
      <c r="K2409" s="1">
        <v>44323</v>
      </c>
    </row>
    <row r="2410" spans="1:11">
      <c r="A2410">
        <v>2409</v>
      </c>
      <c r="B2410" t="s">
        <v>13357</v>
      </c>
      <c r="C2410" t="s">
        <v>2066</v>
      </c>
      <c r="D2410" t="s">
        <v>6961</v>
      </c>
      <c r="E2410" t="s">
        <v>13358</v>
      </c>
      <c r="F2410" t="s">
        <v>13359</v>
      </c>
      <c r="G2410" t="s">
        <v>306</v>
      </c>
      <c r="H2410" s="6">
        <v>93778</v>
      </c>
      <c r="I2410" t="s">
        <v>13360</v>
      </c>
      <c r="J2410" t="s">
        <v>13361</v>
      </c>
      <c r="K2410" s="1">
        <v>44241</v>
      </c>
    </row>
    <row r="2411" spans="1:11">
      <c r="A2411">
        <v>2410</v>
      </c>
      <c r="B2411" t="s">
        <v>13362</v>
      </c>
      <c r="C2411" t="s">
        <v>3506</v>
      </c>
      <c r="D2411" t="s">
        <v>6208</v>
      </c>
      <c r="E2411" t="s">
        <v>13363</v>
      </c>
      <c r="F2411" t="s">
        <v>13364</v>
      </c>
      <c r="G2411" t="s">
        <v>985</v>
      </c>
      <c r="H2411" s="6">
        <v>201915</v>
      </c>
      <c r="I2411" t="s">
        <v>13365</v>
      </c>
      <c r="J2411" t="s">
        <v>13366</v>
      </c>
      <c r="K2411" s="1">
        <v>44335</v>
      </c>
    </row>
    <row r="2412" spans="1:11">
      <c r="A2412">
        <v>2411</v>
      </c>
      <c r="B2412" t="s">
        <v>13367</v>
      </c>
      <c r="C2412" t="s">
        <v>3663</v>
      </c>
      <c r="D2412" t="s">
        <v>617</v>
      </c>
      <c r="E2412" t="s">
        <v>13368</v>
      </c>
      <c r="F2412" t="s">
        <v>13369</v>
      </c>
      <c r="G2412" t="s">
        <v>2297</v>
      </c>
      <c r="H2412" s="6">
        <v>256059</v>
      </c>
      <c r="I2412" t="s">
        <v>13370</v>
      </c>
      <c r="J2412" t="s">
        <v>13371</v>
      </c>
      <c r="K2412" s="1">
        <v>43912</v>
      </c>
    </row>
    <row r="2413" spans="1:11">
      <c r="A2413">
        <v>2412</v>
      </c>
      <c r="B2413" t="s">
        <v>13372</v>
      </c>
      <c r="C2413" t="s">
        <v>422</v>
      </c>
      <c r="D2413" t="s">
        <v>2619</v>
      </c>
      <c r="E2413" t="s">
        <v>6896</v>
      </c>
      <c r="F2413" t="s">
        <v>13373</v>
      </c>
      <c r="G2413" t="s">
        <v>43</v>
      </c>
      <c r="H2413" s="6">
        <v>58853</v>
      </c>
      <c r="I2413">
        <v>8642268721</v>
      </c>
      <c r="J2413" t="s">
        <v>13374</v>
      </c>
      <c r="K2413" s="1">
        <v>44255</v>
      </c>
    </row>
    <row r="2414" spans="1:11">
      <c r="A2414">
        <v>2413</v>
      </c>
      <c r="B2414" t="s">
        <v>13375</v>
      </c>
      <c r="C2414" t="s">
        <v>2184</v>
      </c>
      <c r="D2414" t="s">
        <v>1092</v>
      </c>
      <c r="E2414" t="s">
        <v>13376</v>
      </c>
      <c r="F2414" t="s">
        <v>13377</v>
      </c>
      <c r="G2414" t="s">
        <v>1501</v>
      </c>
      <c r="H2414" s="6">
        <v>150074</v>
      </c>
      <c r="I2414" t="s">
        <v>13378</v>
      </c>
      <c r="J2414" t="s">
        <v>13379</v>
      </c>
      <c r="K2414" s="1">
        <v>44105</v>
      </c>
    </row>
    <row r="2415" spans="1:11">
      <c r="A2415">
        <v>2414</v>
      </c>
      <c r="B2415" t="s">
        <v>13380</v>
      </c>
      <c r="C2415" t="s">
        <v>6967</v>
      </c>
      <c r="D2415" t="s">
        <v>1193</v>
      </c>
      <c r="E2415" t="s">
        <v>13381</v>
      </c>
      <c r="F2415" t="s">
        <v>13382</v>
      </c>
      <c r="G2415" t="s">
        <v>1666</v>
      </c>
      <c r="H2415" s="6">
        <v>114992</v>
      </c>
      <c r="I2415">
        <v>5864021958</v>
      </c>
      <c r="J2415" t="s">
        <v>13383</v>
      </c>
      <c r="K2415" s="1">
        <v>44482</v>
      </c>
    </row>
    <row r="2416" spans="1:11">
      <c r="A2416">
        <v>2415</v>
      </c>
      <c r="B2416" t="s">
        <v>13384</v>
      </c>
      <c r="C2416" t="s">
        <v>6968</v>
      </c>
      <c r="D2416" t="s">
        <v>7350</v>
      </c>
      <c r="E2416" t="s">
        <v>13385</v>
      </c>
      <c r="F2416" t="s">
        <v>13386</v>
      </c>
      <c r="G2416" t="s">
        <v>3968</v>
      </c>
      <c r="H2416" s="6">
        <v>149560</v>
      </c>
      <c r="I2416" t="s">
        <v>13387</v>
      </c>
      <c r="J2416" t="s">
        <v>13388</v>
      </c>
      <c r="K2416" s="1">
        <v>44644</v>
      </c>
    </row>
    <row r="2417" spans="1:11">
      <c r="A2417">
        <v>2416</v>
      </c>
      <c r="B2417" t="s">
        <v>13389</v>
      </c>
      <c r="C2417" t="s">
        <v>3086</v>
      </c>
      <c r="D2417" t="s">
        <v>2801</v>
      </c>
      <c r="E2417" t="s">
        <v>13390</v>
      </c>
      <c r="F2417" t="s">
        <v>13391</v>
      </c>
      <c r="G2417" t="s">
        <v>1189</v>
      </c>
      <c r="H2417" s="6">
        <v>174279</v>
      </c>
      <c r="I2417" t="s">
        <v>13392</v>
      </c>
      <c r="J2417" t="s">
        <v>13393</v>
      </c>
      <c r="K2417" s="1">
        <v>43879</v>
      </c>
    </row>
    <row r="2418" spans="1:11">
      <c r="A2418">
        <v>2417</v>
      </c>
      <c r="B2418" t="s">
        <v>13394</v>
      </c>
      <c r="C2418" t="s">
        <v>2800</v>
      </c>
      <c r="D2418" t="s">
        <v>4479</v>
      </c>
      <c r="E2418" t="s">
        <v>13395</v>
      </c>
      <c r="F2418" t="s">
        <v>13396</v>
      </c>
      <c r="G2418" t="s">
        <v>2364</v>
      </c>
      <c r="H2418" s="6">
        <v>236827</v>
      </c>
      <c r="I2418" t="s">
        <v>13397</v>
      </c>
      <c r="J2418" t="s">
        <v>13398</v>
      </c>
      <c r="K2418" s="1">
        <v>44444</v>
      </c>
    </row>
    <row r="2419" spans="1:11">
      <c r="A2419">
        <v>2418</v>
      </c>
      <c r="B2419" t="s">
        <v>13399</v>
      </c>
      <c r="C2419" t="s">
        <v>2059</v>
      </c>
      <c r="D2419" t="s">
        <v>4774</v>
      </c>
      <c r="E2419" t="s">
        <v>13400</v>
      </c>
      <c r="F2419" t="s">
        <v>13401</v>
      </c>
      <c r="G2419" t="s">
        <v>688</v>
      </c>
      <c r="H2419" s="6">
        <v>235126</v>
      </c>
      <c r="I2419" t="s">
        <v>13402</v>
      </c>
      <c r="J2419" t="s">
        <v>13403</v>
      </c>
      <c r="K2419" s="1">
        <v>44685</v>
      </c>
    </row>
    <row r="2420" spans="1:11">
      <c r="A2420">
        <v>2419</v>
      </c>
      <c r="B2420" t="s">
        <v>13404</v>
      </c>
      <c r="C2420" t="s">
        <v>5636</v>
      </c>
      <c r="D2420" t="s">
        <v>287</v>
      </c>
      <c r="E2420" t="s">
        <v>13405</v>
      </c>
      <c r="F2420" t="s">
        <v>13406</v>
      </c>
      <c r="G2420" t="s">
        <v>190</v>
      </c>
      <c r="H2420" s="6">
        <v>167142</v>
      </c>
      <c r="I2420" t="s">
        <v>13407</v>
      </c>
      <c r="J2420" t="s">
        <v>13408</v>
      </c>
      <c r="K2420" s="1">
        <v>43849</v>
      </c>
    </row>
    <row r="2421" spans="1:11">
      <c r="A2421">
        <v>2420</v>
      </c>
      <c r="B2421" t="s">
        <v>13409</v>
      </c>
      <c r="C2421" t="s">
        <v>752</v>
      </c>
      <c r="D2421" t="s">
        <v>1877</v>
      </c>
      <c r="E2421" t="s">
        <v>13410</v>
      </c>
      <c r="F2421" t="s">
        <v>13411</v>
      </c>
      <c r="G2421" t="s">
        <v>6088</v>
      </c>
      <c r="H2421" s="6">
        <v>119548</v>
      </c>
      <c r="I2421" t="s">
        <v>13412</v>
      </c>
      <c r="J2421" t="s">
        <v>13413</v>
      </c>
      <c r="K2421" s="1">
        <v>44498</v>
      </c>
    </row>
    <row r="2422" spans="1:11">
      <c r="A2422">
        <v>2421</v>
      </c>
      <c r="B2422" t="s">
        <v>13414</v>
      </c>
      <c r="C2422" t="s">
        <v>6013</v>
      </c>
      <c r="D2422" t="s">
        <v>3350</v>
      </c>
      <c r="E2422" t="s">
        <v>13415</v>
      </c>
      <c r="F2422" t="s">
        <v>13416</v>
      </c>
      <c r="G2422" t="s">
        <v>5475</v>
      </c>
      <c r="H2422" s="6">
        <v>148272</v>
      </c>
      <c r="I2422" t="s">
        <v>13417</v>
      </c>
      <c r="J2422" t="s">
        <v>13418</v>
      </c>
      <c r="K2422" s="1">
        <v>44131</v>
      </c>
    </row>
    <row r="2423" spans="1:11">
      <c r="A2423">
        <v>2422</v>
      </c>
      <c r="B2423" t="s">
        <v>13419</v>
      </c>
      <c r="C2423" t="s">
        <v>8483</v>
      </c>
      <c r="D2423" t="s">
        <v>2075</v>
      </c>
      <c r="E2423" t="s">
        <v>13420</v>
      </c>
      <c r="F2423" t="s">
        <v>13421</v>
      </c>
      <c r="G2423" t="s">
        <v>1424</v>
      </c>
      <c r="H2423" s="6">
        <v>259449</v>
      </c>
      <c r="I2423">
        <f>1-666-285-2791</f>
        <v>-3741</v>
      </c>
      <c r="J2423" t="s">
        <v>13422</v>
      </c>
      <c r="K2423" s="1">
        <v>43938</v>
      </c>
    </row>
    <row r="2424" spans="1:11">
      <c r="A2424">
        <v>2423</v>
      </c>
      <c r="B2424" t="s">
        <v>13423</v>
      </c>
      <c r="C2424" t="s">
        <v>1434</v>
      </c>
      <c r="D2424" t="s">
        <v>310</v>
      </c>
      <c r="E2424" t="s">
        <v>13424</v>
      </c>
      <c r="F2424" t="s">
        <v>13425</v>
      </c>
      <c r="G2424" t="s">
        <v>142</v>
      </c>
      <c r="H2424" s="6">
        <v>154780</v>
      </c>
      <c r="I2424" t="s">
        <v>13426</v>
      </c>
      <c r="J2424" t="s">
        <v>13427</v>
      </c>
      <c r="K2424" s="1">
        <v>44349</v>
      </c>
    </row>
    <row r="2425" spans="1:11">
      <c r="A2425">
        <v>2424</v>
      </c>
      <c r="B2425" t="s">
        <v>13428</v>
      </c>
      <c r="C2425" t="s">
        <v>774</v>
      </c>
      <c r="D2425" t="s">
        <v>13429</v>
      </c>
      <c r="E2425" t="s">
        <v>13430</v>
      </c>
      <c r="F2425" t="s">
        <v>13431</v>
      </c>
      <c r="G2425" t="s">
        <v>2378</v>
      </c>
      <c r="H2425" s="6">
        <v>204506</v>
      </c>
      <c r="I2425" t="s">
        <v>13432</v>
      </c>
      <c r="J2425" t="s">
        <v>13433</v>
      </c>
      <c r="K2425" s="1">
        <v>44228</v>
      </c>
    </row>
    <row r="2426" spans="1:11">
      <c r="A2426">
        <v>2425</v>
      </c>
      <c r="B2426" t="s">
        <v>13434</v>
      </c>
      <c r="C2426" t="s">
        <v>4234</v>
      </c>
      <c r="D2426" t="s">
        <v>3972</v>
      </c>
      <c r="E2426" t="s">
        <v>13435</v>
      </c>
      <c r="F2426" t="s">
        <v>13436</v>
      </c>
      <c r="G2426" t="s">
        <v>2419</v>
      </c>
      <c r="H2426" s="6">
        <v>192606</v>
      </c>
      <c r="I2426" t="s">
        <v>13437</v>
      </c>
      <c r="J2426" t="s">
        <v>13438</v>
      </c>
      <c r="K2426" s="1">
        <v>44191</v>
      </c>
    </row>
    <row r="2427" spans="1:11">
      <c r="A2427">
        <v>2426</v>
      </c>
      <c r="B2427" t="s">
        <v>13439</v>
      </c>
      <c r="C2427" t="s">
        <v>3676</v>
      </c>
      <c r="D2427" t="s">
        <v>5921</v>
      </c>
      <c r="E2427" t="s">
        <v>13440</v>
      </c>
      <c r="F2427" t="s">
        <v>13441</v>
      </c>
      <c r="G2427" t="s">
        <v>2905</v>
      </c>
      <c r="H2427" s="6">
        <v>221718</v>
      </c>
      <c r="I2427" t="s">
        <v>13442</v>
      </c>
      <c r="J2427" t="s">
        <v>13443</v>
      </c>
      <c r="K2427" s="1">
        <v>44595</v>
      </c>
    </row>
    <row r="2428" spans="1:11">
      <c r="A2428">
        <v>2427</v>
      </c>
      <c r="B2428" t="s">
        <v>13444</v>
      </c>
      <c r="C2428" t="s">
        <v>450</v>
      </c>
      <c r="D2428" t="s">
        <v>701</v>
      </c>
      <c r="E2428" t="s">
        <v>13445</v>
      </c>
      <c r="F2428" t="s">
        <v>13446</v>
      </c>
      <c r="G2428" t="s">
        <v>2496</v>
      </c>
      <c r="H2428" s="6">
        <v>52640</v>
      </c>
      <c r="I2428" t="s">
        <v>13447</v>
      </c>
      <c r="J2428" t="s">
        <v>13448</v>
      </c>
      <c r="K2428" s="1">
        <v>43995</v>
      </c>
    </row>
    <row r="2429" spans="1:11">
      <c r="A2429">
        <v>2428</v>
      </c>
      <c r="B2429" t="s">
        <v>13449</v>
      </c>
      <c r="C2429" t="s">
        <v>5461</v>
      </c>
      <c r="D2429" t="s">
        <v>8067</v>
      </c>
      <c r="E2429" t="s">
        <v>13450</v>
      </c>
      <c r="F2429" t="s">
        <v>13451</v>
      </c>
      <c r="G2429" t="s">
        <v>454</v>
      </c>
      <c r="H2429" s="6">
        <v>51998</v>
      </c>
      <c r="I2429" t="s">
        <v>13452</v>
      </c>
      <c r="J2429" t="s">
        <v>13453</v>
      </c>
      <c r="K2429" s="1">
        <v>44675</v>
      </c>
    </row>
    <row r="2430" spans="1:11">
      <c r="A2430">
        <v>2429</v>
      </c>
      <c r="B2430" t="s">
        <v>13454</v>
      </c>
      <c r="C2430" t="s">
        <v>1385</v>
      </c>
      <c r="D2430" t="s">
        <v>13259</v>
      </c>
      <c r="E2430" t="s">
        <v>13455</v>
      </c>
      <c r="F2430" t="s">
        <v>8878</v>
      </c>
      <c r="G2430" t="s">
        <v>890</v>
      </c>
      <c r="H2430" s="6">
        <v>215067</v>
      </c>
      <c r="I2430" t="s">
        <v>13456</v>
      </c>
      <c r="J2430" t="s">
        <v>13457</v>
      </c>
      <c r="K2430" s="1">
        <v>44279</v>
      </c>
    </row>
    <row r="2431" spans="1:11">
      <c r="A2431">
        <v>2430</v>
      </c>
      <c r="B2431" t="s">
        <v>13458</v>
      </c>
      <c r="C2431" t="s">
        <v>5899</v>
      </c>
      <c r="D2431" t="s">
        <v>5544</v>
      </c>
      <c r="E2431" t="s">
        <v>13459</v>
      </c>
      <c r="F2431" t="s">
        <v>13460</v>
      </c>
      <c r="G2431" t="s">
        <v>823</v>
      </c>
      <c r="H2431" s="6">
        <v>173844</v>
      </c>
      <c r="I2431" t="s">
        <v>13461</v>
      </c>
      <c r="J2431" t="s">
        <v>13462</v>
      </c>
      <c r="K2431" s="1">
        <v>44671</v>
      </c>
    </row>
    <row r="2432" spans="1:11">
      <c r="A2432">
        <v>2431</v>
      </c>
      <c r="B2432" t="s">
        <v>13463</v>
      </c>
      <c r="C2432" t="s">
        <v>11767</v>
      </c>
      <c r="D2432" t="s">
        <v>12898</v>
      </c>
      <c r="E2432" t="s">
        <v>602</v>
      </c>
      <c r="F2432" t="s">
        <v>11003</v>
      </c>
      <c r="G2432" t="s">
        <v>1605</v>
      </c>
      <c r="H2432" s="6">
        <v>92473</v>
      </c>
      <c r="I2432" t="s">
        <v>13464</v>
      </c>
      <c r="J2432" t="s">
        <v>13465</v>
      </c>
      <c r="K2432" s="1">
        <v>44563</v>
      </c>
    </row>
    <row r="2433" spans="1:11">
      <c r="A2433">
        <v>2432</v>
      </c>
      <c r="B2433" t="s">
        <v>13466</v>
      </c>
      <c r="C2433" t="s">
        <v>2026</v>
      </c>
      <c r="D2433" t="s">
        <v>3160</v>
      </c>
      <c r="E2433" t="s">
        <v>13467</v>
      </c>
      <c r="F2433" t="s">
        <v>13468</v>
      </c>
      <c r="G2433" t="s">
        <v>454</v>
      </c>
      <c r="H2433" s="6">
        <v>246752</v>
      </c>
      <c r="I2433" t="s">
        <v>13469</v>
      </c>
      <c r="J2433" t="s">
        <v>13470</v>
      </c>
      <c r="K2433" s="1">
        <v>44683</v>
      </c>
    </row>
    <row r="2434" spans="1:11">
      <c r="A2434">
        <v>2433</v>
      </c>
      <c r="B2434" t="s">
        <v>13471</v>
      </c>
      <c r="C2434" t="s">
        <v>2570</v>
      </c>
      <c r="D2434" t="s">
        <v>2707</v>
      </c>
      <c r="E2434" t="s">
        <v>13472</v>
      </c>
      <c r="F2434" t="s">
        <v>13473</v>
      </c>
      <c r="G2434" t="s">
        <v>1404</v>
      </c>
      <c r="H2434" s="6">
        <v>230947</v>
      </c>
      <c r="I2434" t="s">
        <v>13474</v>
      </c>
      <c r="J2434" t="s">
        <v>13475</v>
      </c>
      <c r="K2434" s="1">
        <v>43941</v>
      </c>
    </row>
    <row r="2435" spans="1:11">
      <c r="A2435">
        <v>2434</v>
      </c>
      <c r="B2435" t="s">
        <v>13476</v>
      </c>
      <c r="C2435" t="s">
        <v>278</v>
      </c>
      <c r="D2435" t="s">
        <v>7827</v>
      </c>
      <c r="E2435" t="s">
        <v>13477</v>
      </c>
      <c r="F2435" t="s">
        <v>13478</v>
      </c>
      <c r="G2435" t="s">
        <v>2638</v>
      </c>
      <c r="H2435" s="6">
        <v>113841</v>
      </c>
      <c r="I2435" t="s">
        <v>13479</v>
      </c>
      <c r="J2435" t="s">
        <v>13480</v>
      </c>
      <c r="K2435" s="1">
        <v>43964</v>
      </c>
    </row>
    <row r="2436" spans="1:11">
      <c r="A2436">
        <v>2435</v>
      </c>
      <c r="B2436" t="s">
        <v>13481</v>
      </c>
      <c r="C2436" t="s">
        <v>1553</v>
      </c>
      <c r="D2436" t="s">
        <v>6002</v>
      </c>
      <c r="E2436" t="s">
        <v>13482</v>
      </c>
      <c r="F2436" t="s">
        <v>13483</v>
      </c>
      <c r="G2436" t="s">
        <v>2030</v>
      </c>
      <c r="H2436" s="6">
        <v>235437</v>
      </c>
      <c r="I2436" t="s">
        <v>13484</v>
      </c>
      <c r="J2436" t="s">
        <v>13485</v>
      </c>
      <c r="K2436" s="1">
        <v>44522</v>
      </c>
    </row>
    <row r="2437" spans="1:11">
      <c r="A2437">
        <v>2436</v>
      </c>
      <c r="B2437" t="s">
        <v>13486</v>
      </c>
      <c r="C2437" t="s">
        <v>310</v>
      </c>
      <c r="D2437" t="s">
        <v>8045</v>
      </c>
      <c r="E2437" t="s">
        <v>13487</v>
      </c>
      <c r="F2437" t="s">
        <v>13488</v>
      </c>
      <c r="G2437" t="s">
        <v>792</v>
      </c>
      <c r="H2437" s="6">
        <v>169439</v>
      </c>
      <c r="I2437" t="s">
        <v>13489</v>
      </c>
      <c r="J2437" t="s">
        <v>13490</v>
      </c>
      <c r="K2437" s="1">
        <v>43907</v>
      </c>
    </row>
    <row r="2438" spans="1:11">
      <c r="A2438">
        <v>2437</v>
      </c>
      <c r="B2438" t="s">
        <v>13491</v>
      </c>
      <c r="C2438" t="s">
        <v>2034</v>
      </c>
      <c r="D2438" t="s">
        <v>4978</v>
      </c>
      <c r="E2438" t="s">
        <v>13492</v>
      </c>
      <c r="F2438" t="s">
        <v>13493</v>
      </c>
      <c r="G2438" t="s">
        <v>4805</v>
      </c>
      <c r="H2438" s="6">
        <v>88530</v>
      </c>
      <c r="I2438" t="s">
        <v>13494</v>
      </c>
      <c r="J2438" t="s">
        <v>13495</v>
      </c>
      <c r="K2438" s="1">
        <v>44547</v>
      </c>
    </row>
    <row r="2439" spans="1:11">
      <c r="A2439">
        <v>2438</v>
      </c>
      <c r="B2439" t="s">
        <v>13496</v>
      </c>
      <c r="C2439" t="s">
        <v>3287</v>
      </c>
      <c r="D2439" t="s">
        <v>3231</v>
      </c>
      <c r="E2439" t="s">
        <v>13497</v>
      </c>
      <c r="F2439" t="s">
        <v>13498</v>
      </c>
      <c r="G2439" t="s">
        <v>597</v>
      </c>
      <c r="H2439" s="6">
        <v>65009</v>
      </c>
      <c r="I2439" t="s">
        <v>13499</v>
      </c>
      <c r="J2439" t="s">
        <v>13500</v>
      </c>
      <c r="K2439" s="1">
        <v>43968</v>
      </c>
    </row>
    <row r="2440" spans="1:11">
      <c r="A2440">
        <v>2439</v>
      </c>
      <c r="B2440" t="s">
        <v>13501</v>
      </c>
      <c r="C2440" t="s">
        <v>5253</v>
      </c>
      <c r="D2440" t="s">
        <v>8278</v>
      </c>
      <c r="E2440" t="s">
        <v>13502</v>
      </c>
      <c r="F2440" t="s">
        <v>13503</v>
      </c>
      <c r="G2440" t="s">
        <v>6088</v>
      </c>
      <c r="H2440" s="6">
        <v>182921</v>
      </c>
      <c r="I2440" t="s">
        <v>13504</v>
      </c>
      <c r="J2440" t="s">
        <v>13505</v>
      </c>
      <c r="K2440" s="1">
        <v>43938</v>
      </c>
    </row>
    <row r="2441" spans="1:11">
      <c r="A2441">
        <v>2440</v>
      </c>
      <c r="B2441" t="s">
        <v>13506</v>
      </c>
      <c r="C2441" t="s">
        <v>1091</v>
      </c>
      <c r="D2441" t="s">
        <v>1123</v>
      </c>
      <c r="E2441" t="s">
        <v>13507</v>
      </c>
      <c r="F2441" t="s">
        <v>13508</v>
      </c>
      <c r="G2441" t="s">
        <v>688</v>
      </c>
      <c r="H2441" s="6">
        <v>77469</v>
      </c>
      <c r="I2441" t="s">
        <v>13509</v>
      </c>
      <c r="J2441" t="s">
        <v>13510</v>
      </c>
      <c r="K2441" s="1">
        <v>44558</v>
      </c>
    </row>
    <row r="2442" spans="1:11">
      <c r="A2442">
        <v>2441</v>
      </c>
      <c r="B2442" t="s">
        <v>13511</v>
      </c>
      <c r="C2442" t="s">
        <v>8108</v>
      </c>
      <c r="D2442" t="s">
        <v>5630</v>
      </c>
      <c r="E2442" t="s">
        <v>13512</v>
      </c>
      <c r="F2442" t="s">
        <v>13513</v>
      </c>
      <c r="G2442" t="s">
        <v>1795</v>
      </c>
      <c r="H2442" s="6">
        <v>117206</v>
      </c>
      <c r="I2442" t="s">
        <v>13514</v>
      </c>
      <c r="J2442" t="s">
        <v>13515</v>
      </c>
      <c r="K2442" s="1">
        <v>44610</v>
      </c>
    </row>
    <row r="2443" spans="1:11">
      <c r="A2443">
        <v>2442</v>
      </c>
      <c r="B2443" t="s">
        <v>13516</v>
      </c>
      <c r="C2443" t="s">
        <v>827</v>
      </c>
      <c r="D2443" t="s">
        <v>4217</v>
      </c>
      <c r="E2443" t="s">
        <v>13517</v>
      </c>
      <c r="F2443" t="s">
        <v>13518</v>
      </c>
      <c r="G2443" t="s">
        <v>274</v>
      </c>
      <c r="H2443" s="6">
        <v>204286</v>
      </c>
      <c r="I2443" t="s">
        <v>13519</v>
      </c>
      <c r="J2443" t="s">
        <v>13520</v>
      </c>
      <c r="K2443" s="1">
        <v>44362</v>
      </c>
    </row>
    <row r="2444" spans="1:11">
      <c r="A2444">
        <v>2443</v>
      </c>
      <c r="B2444" t="s">
        <v>13521</v>
      </c>
      <c r="C2444" t="s">
        <v>9503</v>
      </c>
      <c r="D2444" t="s">
        <v>7969</v>
      </c>
      <c r="E2444" t="s">
        <v>13522</v>
      </c>
      <c r="F2444" t="s">
        <v>13523</v>
      </c>
      <c r="G2444" t="s">
        <v>229</v>
      </c>
      <c r="H2444" s="6">
        <v>196013</v>
      </c>
      <c r="I2444" t="s">
        <v>13524</v>
      </c>
      <c r="J2444" t="s">
        <v>13525</v>
      </c>
      <c r="K2444" s="1">
        <v>44659</v>
      </c>
    </row>
    <row r="2445" spans="1:11">
      <c r="A2445">
        <v>2444</v>
      </c>
      <c r="B2445" t="s">
        <v>13526</v>
      </c>
      <c r="C2445" t="s">
        <v>6860</v>
      </c>
      <c r="D2445" t="s">
        <v>13429</v>
      </c>
      <c r="E2445" t="s">
        <v>13527</v>
      </c>
      <c r="F2445" t="s">
        <v>13528</v>
      </c>
      <c r="G2445" t="s">
        <v>4560</v>
      </c>
      <c r="H2445" s="6">
        <v>229218</v>
      </c>
      <c r="I2445" t="s">
        <v>13529</v>
      </c>
      <c r="J2445" t="s">
        <v>13530</v>
      </c>
      <c r="K2445" s="1">
        <v>44499</v>
      </c>
    </row>
    <row r="2446" spans="1:11">
      <c r="A2446">
        <v>2445</v>
      </c>
      <c r="B2446" t="s">
        <v>13531</v>
      </c>
      <c r="C2446" t="s">
        <v>4342</v>
      </c>
      <c r="D2446" t="s">
        <v>2977</v>
      </c>
      <c r="E2446" t="s">
        <v>13532</v>
      </c>
      <c r="F2446" t="s">
        <v>13533</v>
      </c>
      <c r="G2446" t="s">
        <v>394</v>
      </c>
      <c r="H2446" s="6">
        <v>54846</v>
      </c>
      <c r="I2446" t="s">
        <v>13534</v>
      </c>
      <c r="J2446" t="s">
        <v>13535</v>
      </c>
      <c r="K2446" s="1">
        <v>44431</v>
      </c>
    </row>
    <row r="2447" spans="1:11">
      <c r="A2447">
        <v>2446</v>
      </c>
      <c r="B2447" t="s">
        <v>13536</v>
      </c>
      <c r="C2447" t="s">
        <v>2500</v>
      </c>
      <c r="D2447" t="s">
        <v>10511</v>
      </c>
      <c r="E2447" t="s">
        <v>13537</v>
      </c>
      <c r="F2447" t="s">
        <v>13538</v>
      </c>
      <c r="G2447" t="s">
        <v>831</v>
      </c>
      <c r="H2447" s="6">
        <v>200752</v>
      </c>
      <c r="I2447" t="s">
        <v>13539</v>
      </c>
      <c r="J2447" t="s">
        <v>13540</v>
      </c>
      <c r="K2447" s="1">
        <v>44479</v>
      </c>
    </row>
    <row r="2448" spans="1:11">
      <c r="A2448">
        <v>2447</v>
      </c>
      <c r="B2448" t="s">
        <v>13541</v>
      </c>
      <c r="C2448" t="s">
        <v>1979</v>
      </c>
      <c r="D2448" t="s">
        <v>580</v>
      </c>
      <c r="E2448" t="s">
        <v>13542</v>
      </c>
      <c r="F2448" t="s">
        <v>13543</v>
      </c>
      <c r="G2448" t="s">
        <v>597</v>
      </c>
      <c r="H2448" s="6">
        <v>230570</v>
      </c>
      <c r="I2448" t="s">
        <v>13544</v>
      </c>
      <c r="J2448" t="s">
        <v>13545</v>
      </c>
      <c r="K2448" s="1">
        <v>44578</v>
      </c>
    </row>
    <row r="2449" spans="1:11">
      <c r="A2449">
        <v>2448</v>
      </c>
      <c r="B2449" t="s">
        <v>13546</v>
      </c>
      <c r="C2449" t="s">
        <v>1356</v>
      </c>
      <c r="D2449" t="s">
        <v>13429</v>
      </c>
      <c r="E2449" t="s">
        <v>13547</v>
      </c>
      <c r="F2449" t="s">
        <v>13548</v>
      </c>
      <c r="G2449" t="s">
        <v>1689</v>
      </c>
      <c r="H2449" s="6">
        <v>64298</v>
      </c>
      <c r="I2449" t="s">
        <v>13549</v>
      </c>
      <c r="J2449" t="s">
        <v>13550</v>
      </c>
      <c r="K2449" s="1">
        <v>44220</v>
      </c>
    </row>
    <row r="2450" spans="1:11">
      <c r="A2450">
        <v>2449</v>
      </c>
      <c r="B2450" t="s">
        <v>13551</v>
      </c>
      <c r="C2450" t="s">
        <v>9629</v>
      </c>
      <c r="D2450" t="s">
        <v>13552</v>
      </c>
      <c r="E2450" t="s">
        <v>13553</v>
      </c>
      <c r="F2450" t="s">
        <v>13554</v>
      </c>
      <c r="G2450" t="s">
        <v>402</v>
      </c>
      <c r="H2450" s="6">
        <v>71671</v>
      </c>
      <c r="I2450" t="s">
        <v>13555</v>
      </c>
      <c r="J2450" t="s">
        <v>13556</v>
      </c>
      <c r="K2450" s="1">
        <v>44227</v>
      </c>
    </row>
    <row r="2451" spans="1:11">
      <c r="A2451">
        <v>2450</v>
      </c>
      <c r="B2451" t="s">
        <v>13557</v>
      </c>
      <c r="C2451" t="s">
        <v>4325</v>
      </c>
      <c r="D2451" t="s">
        <v>7995</v>
      </c>
      <c r="E2451" t="s">
        <v>13558</v>
      </c>
      <c r="F2451" t="s">
        <v>13559</v>
      </c>
      <c r="G2451" t="s">
        <v>2509</v>
      </c>
      <c r="H2451" s="6">
        <v>78507</v>
      </c>
      <c r="I2451" t="s">
        <v>13560</v>
      </c>
      <c r="J2451" t="s">
        <v>13561</v>
      </c>
      <c r="K2451" s="1">
        <v>44258</v>
      </c>
    </row>
    <row r="2452" spans="1:11">
      <c r="A2452">
        <v>2451</v>
      </c>
      <c r="B2452" t="s">
        <v>13562</v>
      </c>
      <c r="C2452" t="s">
        <v>929</v>
      </c>
      <c r="D2452" t="s">
        <v>2937</v>
      </c>
      <c r="E2452" t="s">
        <v>13563</v>
      </c>
      <c r="F2452" t="s">
        <v>13564</v>
      </c>
      <c r="G2452" t="s">
        <v>237</v>
      </c>
      <c r="H2452" s="6">
        <v>131770</v>
      </c>
      <c r="I2452" t="s">
        <v>13565</v>
      </c>
      <c r="J2452" t="s">
        <v>13566</v>
      </c>
      <c r="K2452" s="1">
        <v>44038</v>
      </c>
    </row>
    <row r="2453" spans="1:11">
      <c r="A2453">
        <v>2452</v>
      </c>
      <c r="B2453" t="s">
        <v>13567</v>
      </c>
      <c r="C2453" t="s">
        <v>2225</v>
      </c>
      <c r="D2453" t="s">
        <v>1463</v>
      </c>
      <c r="E2453" t="s">
        <v>13568</v>
      </c>
      <c r="F2453" t="s">
        <v>13569</v>
      </c>
      <c r="G2453" t="s">
        <v>3968</v>
      </c>
      <c r="H2453" s="6">
        <v>106001</v>
      </c>
      <c r="I2453" t="s">
        <v>13570</v>
      </c>
      <c r="J2453" t="s">
        <v>13571</v>
      </c>
      <c r="K2453" s="1">
        <v>44178</v>
      </c>
    </row>
    <row r="2454" spans="1:11">
      <c r="A2454">
        <v>2453</v>
      </c>
      <c r="B2454" t="s">
        <v>13572</v>
      </c>
      <c r="C2454" t="s">
        <v>3937</v>
      </c>
      <c r="D2454" t="s">
        <v>1663</v>
      </c>
      <c r="E2454" t="s">
        <v>12894</v>
      </c>
      <c r="F2454" t="s">
        <v>13573</v>
      </c>
      <c r="G2454" t="s">
        <v>150</v>
      </c>
      <c r="H2454" s="6">
        <v>157896</v>
      </c>
      <c r="I2454" t="s">
        <v>13574</v>
      </c>
      <c r="J2454" t="s">
        <v>13575</v>
      </c>
      <c r="K2454" s="1">
        <v>44199</v>
      </c>
    </row>
    <row r="2455" spans="1:11">
      <c r="A2455">
        <v>2454</v>
      </c>
      <c r="B2455" t="s">
        <v>13576</v>
      </c>
      <c r="C2455" t="s">
        <v>2534</v>
      </c>
      <c r="D2455" t="s">
        <v>6725</v>
      </c>
      <c r="E2455" t="s">
        <v>13577</v>
      </c>
      <c r="F2455" t="s">
        <v>13578</v>
      </c>
      <c r="G2455" t="s">
        <v>1481</v>
      </c>
      <c r="H2455" s="6">
        <v>282922</v>
      </c>
      <c r="I2455">
        <v>394431738</v>
      </c>
      <c r="J2455" t="s">
        <v>13579</v>
      </c>
      <c r="K2455" s="1">
        <v>43875</v>
      </c>
    </row>
    <row r="2456" spans="1:11">
      <c r="A2456">
        <v>2455</v>
      </c>
      <c r="B2456" t="s">
        <v>13580</v>
      </c>
      <c r="C2456" t="s">
        <v>10814</v>
      </c>
      <c r="D2456" t="s">
        <v>5126</v>
      </c>
      <c r="E2456" t="s">
        <v>13581</v>
      </c>
      <c r="F2456" t="s">
        <v>13582</v>
      </c>
      <c r="G2456" t="s">
        <v>282</v>
      </c>
      <c r="H2456" s="6">
        <v>253147</v>
      </c>
      <c r="I2456">
        <v>2878584638</v>
      </c>
      <c r="J2456" t="s">
        <v>13583</v>
      </c>
      <c r="K2456" s="1">
        <v>44563</v>
      </c>
    </row>
    <row r="2457" spans="1:11">
      <c r="A2457">
        <v>2456</v>
      </c>
      <c r="B2457" t="s">
        <v>13584</v>
      </c>
      <c r="C2457" t="s">
        <v>264</v>
      </c>
      <c r="D2457" t="s">
        <v>6259</v>
      </c>
      <c r="E2457" t="s">
        <v>13585</v>
      </c>
      <c r="F2457" t="s">
        <v>13586</v>
      </c>
      <c r="G2457" t="s">
        <v>1396</v>
      </c>
      <c r="H2457" s="6">
        <v>233791</v>
      </c>
      <c r="I2457">
        <v>2418308843</v>
      </c>
      <c r="J2457" t="s">
        <v>13587</v>
      </c>
      <c r="K2457" s="1">
        <v>44442</v>
      </c>
    </row>
    <row r="2458" spans="1:11">
      <c r="A2458">
        <v>2457</v>
      </c>
      <c r="B2458" t="s">
        <v>13588</v>
      </c>
      <c r="C2458" t="s">
        <v>7726</v>
      </c>
      <c r="D2458" t="s">
        <v>12480</v>
      </c>
      <c r="E2458" t="s">
        <v>13589</v>
      </c>
      <c r="F2458" t="s">
        <v>13590</v>
      </c>
      <c r="G2458" t="s">
        <v>1776</v>
      </c>
      <c r="H2458" s="6">
        <v>176089</v>
      </c>
      <c r="I2458" t="s">
        <v>13591</v>
      </c>
      <c r="J2458" t="s">
        <v>13592</v>
      </c>
      <c r="K2458" s="1">
        <v>44469</v>
      </c>
    </row>
    <row r="2459" spans="1:11">
      <c r="A2459">
        <v>2458</v>
      </c>
      <c r="B2459" t="s">
        <v>13593</v>
      </c>
      <c r="C2459" t="s">
        <v>3192</v>
      </c>
      <c r="D2459" t="s">
        <v>6944</v>
      </c>
      <c r="E2459" t="s">
        <v>13594</v>
      </c>
      <c r="F2459" t="s">
        <v>13595</v>
      </c>
      <c r="G2459" t="s">
        <v>3046</v>
      </c>
      <c r="H2459" s="6">
        <v>56879</v>
      </c>
      <c r="I2459" t="s">
        <v>13596</v>
      </c>
      <c r="J2459" t="s">
        <v>13597</v>
      </c>
      <c r="K2459" s="1">
        <v>44532</v>
      </c>
    </row>
    <row r="2460" spans="1:11">
      <c r="A2460">
        <v>2459</v>
      </c>
      <c r="B2460" t="s">
        <v>13598</v>
      </c>
      <c r="C2460" t="s">
        <v>1293</v>
      </c>
      <c r="D2460" t="s">
        <v>13599</v>
      </c>
      <c r="E2460" t="s">
        <v>13600</v>
      </c>
      <c r="F2460" t="s">
        <v>13601</v>
      </c>
      <c r="G2460" t="s">
        <v>1666</v>
      </c>
      <c r="H2460" s="6">
        <v>93850</v>
      </c>
      <c r="I2460" t="s">
        <v>13602</v>
      </c>
      <c r="J2460" t="s">
        <v>13603</v>
      </c>
      <c r="K2460" s="1">
        <v>44137</v>
      </c>
    </row>
    <row r="2461" spans="1:11">
      <c r="A2461">
        <v>2460</v>
      </c>
      <c r="B2461" t="s">
        <v>13604</v>
      </c>
      <c r="C2461" t="s">
        <v>5070</v>
      </c>
      <c r="D2461" t="s">
        <v>5562</v>
      </c>
      <c r="E2461" t="s">
        <v>13605</v>
      </c>
      <c r="F2461" t="s">
        <v>13606</v>
      </c>
      <c r="G2461" t="s">
        <v>33</v>
      </c>
      <c r="H2461" s="6">
        <v>184051</v>
      </c>
      <c r="I2461" t="s">
        <v>13607</v>
      </c>
      <c r="J2461" t="s">
        <v>13608</v>
      </c>
      <c r="K2461" s="1">
        <v>44401</v>
      </c>
    </row>
    <row r="2462" spans="1:11">
      <c r="A2462">
        <v>2461</v>
      </c>
      <c r="B2462" t="s">
        <v>13609</v>
      </c>
      <c r="C2462" t="s">
        <v>2480</v>
      </c>
      <c r="D2462" t="s">
        <v>4166</v>
      </c>
      <c r="E2462" t="s">
        <v>13610</v>
      </c>
      <c r="F2462" t="s">
        <v>13611</v>
      </c>
      <c r="G2462" t="s">
        <v>883</v>
      </c>
      <c r="H2462" s="6">
        <v>51040</v>
      </c>
      <c r="I2462" t="s">
        <v>13612</v>
      </c>
      <c r="J2462" t="s">
        <v>13613</v>
      </c>
      <c r="K2462" s="1">
        <v>44096</v>
      </c>
    </row>
    <row r="2463" spans="1:11">
      <c r="A2463">
        <v>2462</v>
      </c>
      <c r="B2463" t="s">
        <v>13614</v>
      </c>
      <c r="C2463" t="s">
        <v>3295</v>
      </c>
      <c r="D2463" t="s">
        <v>1547</v>
      </c>
      <c r="E2463" t="s">
        <v>13615</v>
      </c>
      <c r="F2463" t="s">
        <v>13616</v>
      </c>
      <c r="G2463" t="s">
        <v>134</v>
      </c>
      <c r="H2463" s="6">
        <v>163035</v>
      </c>
      <c r="I2463" t="s">
        <v>13617</v>
      </c>
      <c r="J2463" t="s">
        <v>13618</v>
      </c>
      <c r="K2463" s="1">
        <v>44457</v>
      </c>
    </row>
    <row r="2464" spans="1:11">
      <c r="A2464">
        <v>2463</v>
      </c>
      <c r="B2464" t="s">
        <v>13619</v>
      </c>
      <c r="C2464" t="s">
        <v>6968</v>
      </c>
      <c r="D2464" t="s">
        <v>7478</v>
      </c>
      <c r="E2464" t="s">
        <v>13620</v>
      </c>
      <c r="F2464" t="s">
        <v>13621</v>
      </c>
      <c r="G2464" t="s">
        <v>792</v>
      </c>
      <c r="H2464" s="6">
        <v>132688</v>
      </c>
      <c r="I2464" t="s">
        <v>13622</v>
      </c>
      <c r="J2464" t="s">
        <v>13623</v>
      </c>
      <c r="K2464" s="1">
        <v>44264</v>
      </c>
    </row>
    <row r="2465" spans="1:11">
      <c r="A2465">
        <v>2464</v>
      </c>
      <c r="B2465" t="s">
        <v>13624</v>
      </c>
      <c r="C2465" t="s">
        <v>4216</v>
      </c>
      <c r="D2465" t="s">
        <v>4261</v>
      </c>
      <c r="E2465" t="s">
        <v>13625</v>
      </c>
      <c r="F2465" t="s">
        <v>13626</v>
      </c>
      <c r="G2465" t="s">
        <v>5570</v>
      </c>
      <c r="H2465" s="6">
        <v>265814</v>
      </c>
      <c r="I2465" t="s">
        <v>13627</v>
      </c>
      <c r="J2465" t="s">
        <v>13628</v>
      </c>
      <c r="K2465" s="1">
        <v>44477</v>
      </c>
    </row>
    <row r="2466" spans="1:11">
      <c r="A2466">
        <v>2465</v>
      </c>
      <c r="B2466" t="s">
        <v>13629</v>
      </c>
      <c r="C2466" t="s">
        <v>7238</v>
      </c>
      <c r="D2466" t="s">
        <v>483</v>
      </c>
      <c r="E2466" t="s">
        <v>13630</v>
      </c>
      <c r="F2466" t="s">
        <v>13631</v>
      </c>
      <c r="G2466" t="s">
        <v>977</v>
      </c>
      <c r="H2466" s="6">
        <v>129832</v>
      </c>
      <c r="I2466" t="s">
        <v>13632</v>
      </c>
      <c r="J2466" t="s">
        <v>13633</v>
      </c>
      <c r="K2466" s="1">
        <v>44147</v>
      </c>
    </row>
    <row r="2467" spans="1:11">
      <c r="A2467">
        <v>2466</v>
      </c>
      <c r="B2467" t="s">
        <v>13634</v>
      </c>
      <c r="C2467" t="s">
        <v>4247</v>
      </c>
      <c r="D2467" t="s">
        <v>302</v>
      </c>
      <c r="E2467" t="s">
        <v>13635</v>
      </c>
      <c r="F2467" t="s">
        <v>13636</v>
      </c>
      <c r="G2467" t="s">
        <v>853</v>
      </c>
      <c r="H2467" s="6">
        <v>234088</v>
      </c>
      <c r="I2467" t="s">
        <v>13637</v>
      </c>
      <c r="J2467" t="s">
        <v>13638</v>
      </c>
      <c r="K2467" s="1">
        <v>44204</v>
      </c>
    </row>
    <row r="2468" spans="1:11">
      <c r="A2468">
        <v>2467</v>
      </c>
      <c r="B2468" t="s">
        <v>13639</v>
      </c>
      <c r="C2468" t="s">
        <v>4325</v>
      </c>
      <c r="D2468" t="s">
        <v>812</v>
      </c>
      <c r="E2468" t="s">
        <v>13640</v>
      </c>
      <c r="F2468" t="s">
        <v>13641</v>
      </c>
      <c r="G2468" t="s">
        <v>4188</v>
      </c>
      <c r="H2468" s="6">
        <v>66121</v>
      </c>
      <c r="I2468" t="s">
        <v>13642</v>
      </c>
      <c r="J2468" t="s">
        <v>13643</v>
      </c>
      <c r="K2468" s="1">
        <v>43847</v>
      </c>
    </row>
    <row r="2469" spans="1:11">
      <c r="A2469">
        <v>2468</v>
      </c>
      <c r="B2469" t="s">
        <v>13644</v>
      </c>
      <c r="C2469" t="s">
        <v>5562</v>
      </c>
      <c r="D2469" t="s">
        <v>13645</v>
      </c>
      <c r="E2469" t="s">
        <v>6372</v>
      </c>
      <c r="F2469" t="s">
        <v>13646</v>
      </c>
      <c r="G2469" t="s">
        <v>1330</v>
      </c>
      <c r="H2469" s="6">
        <v>113254</v>
      </c>
      <c r="I2469" t="s">
        <v>13647</v>
      </c>
      <c r="J2469" t="s">
        <v>13648</v>
      </c>
      <c r="K2469" s="1">
        <v>44680</v>
      </c>
    </row>
    <row r="2470" spans="1:11">
      <c r="A2470">
        <v>2469</v>
      </c>
      <c r="B2470" t="s">
        <v>13649</v>
      </c>
      <c r="C2470" t="s">
        <v>383</v>
      </c>
      <c r="D2470" t="s">
        <v>2127</v>
      </c>
      <c r="E2470" t="s">
        <v>13650</v>
      </c>
      <c r="F2470" t="s">
        <v>13651</v>
      </c>
      <c r="G2470" t="s">
        <v>268</v>
      </c>
      <c r="H2470" s="6">
        <v>102130</v>
      </c>
      <c r="I2470" t="s">
        <v>13652</v>
      </c>
      <c r="J2470" t="s">
        <v>13653</v>
      </c>
      <c r="K2470" s="1">
        <v>44032</v>
      </c>
    </row>
    <row r="2471" spans="1:11">
      <c r="A2471">
        <v>2470</v>
      </c>
      <c r="B2471" t="s">
        <v>13654</v>
      </c>
      <c r="C2471" t="s">
        <v>10303</v>
      </c>
      <c r="D2471" t="s">
        <v>951</v>
      </c>
      <c r="E2471" t="s">
        <v>13655</v>
      </c>
      <c r="F2471" t="s">
        <v>13656</v>
      </c>
      <c r="G2471" t="s">
        <v>1857</v>
      </c>
      <c r="H2471" s="6">
        <v>207871</v>
      </c>
      <c r="I2471">
        <v>7021188400</v>
      </c>
      <c r="J2471" t="s">
        <v>13657</v>
      </c>
      <c r="K2471" s="1">
        <v>44495</v>
      </c>
    </row>
    <row r="2472" spans="1:11">
      <c r="A2472">
        <v>2471</v>
      </c>
      <c r="B2472" t="s">
        <v>13658</v>
      </c>
      <c r="C2472" t="s">
        <v>5500</v>
      </c>
      <c r="D2472" t="s">
        <v>1379</v>
      </c>
      <c r="E2472" t="s">
        <v>13659</v>
      </c>
      <c r="F2472" t="s">
        <v>13660</v>
      </c>
      <c r="G2472" t="s">
        <v>3449</v>
      </c>
      <c r="H2472" s="6">
        <v>123153</v>
      </c>
      <c r="I2472" t="s">
        <v>13661</v>
      </c>
      <c r="J2472" t="s">
        <v>13662</v>
      </c>
      <c r="K2472" s="1">
        <v>43986</v>
      </c>
    </row>
    <row r="2473" spans="1:11">
      <c r="A2473">
        <v>2472</v>
      </c>
      <c r="B2473" t="s">
        <v>13663</v>
      </c>
      <c r="C2473" t="s">
        <v>4568</v>
      </c>
      <c r="D2473" t="s">
        <v>2067</v>
      </c>
      <c r="E2473" t="s">
        <v>13664</v>
      </c>
      <c r="F2473" t="s">
        <v>13665</v>
      </c>
      <c r="G2473" t="s">
        <v>4919</v>
      </c>
      <c r="H2473" s="6">
        <v>270169</v>
      </c>
      <c r="I2473">
        <f>1-742-395-4159</f>
        <v>-5295</v>
      </c>
      <c r="J2473" t="s">
        <v>13666</v>
      </c>
      <c r="K2473" s="1">
        <v>44145</v>
      </c>
    </row>
    <row r="2474" spans="1:11">
      <c r="A2474">
        <v>2473</v>
      </c>
      <c r="B2474" t="s">
        <v>13667</v>
      </c>
      <c r="C2474" t="s">
        <v>1057</v>
      </c>
      <c r="D2474" t="s">
        <v>8001</v>
      </c>
      <c r="E2474" t="s">
        <v>13668</v>
      </c>
      <c r="F2474" t="s">
        <v>13669</v>
      </c>
      <c r="G2474" t="s">
        <v>119</v>
      </c>
      <c r="H2474" s="6">
        <v>130712</v>
      </c>
      <c r="I2474" t="s">
        <v>13670</v>
      </c>
      <c r="J2474" t="s">
        <v>13671</v>
      </c>
      <c r="K2474" s="1">
        <v>43995</v>
      </c>
    </row>
    <row r="2475" spans="1:11">
      <c r="A2475">
        <v>2474</v>
      </c>
      <c r="B2475" t="s">
        <v>13672</v>
      </c>
      <c r="C2475" t="s">
        <v>5148</v>
      </c>
      <c r="D2475" t="s">
        <v>8309</v>
      </c>
      <c r="E2475" t="s">
        <v>13673</v>
      </c>
      <c r="F2475" t="s">
        <v>13674</v>
      </c>
      <c r="G2475" t="s">
        <v>1273</v>
      </c>
      <c r="H2475" s="6">
        <v>49593</v>
      </c>
      <c r="I2475" t="s">
        <v>13675</v>
      </c>
      <c r="J2475" t="s">
        <v>13676</v>
      </c>
      <c r="K2475" s="1">
        <v>43908</v>
      </c>
    </row>
    <row r="2476" spans="1:11">
      <c r="A2476">
        <v>2475</v>
      </c>
      <c r="B2476" t="s">
        <v>13677</v>
      </c>
      <c r="C2476" t="s">
        <v>1106</v>
      </c>
      <c r="D2476" t="s">
        <v>2185</v>
      </c>
      <c r="E2476" t="s">
        <v>13678</v>
      </c>
      <c r="F2476" t="s">
        <v>13401</v>
      </c>
      <c r="G2476" t="s">
        <v>2158</v>
      </c>
      <c r="H2476" s="6">
        <v>278428</v>
      </c>
      <c r="I2476" t="s">
        <v>13679</v>
      </c>
      <c r="J2476" t="s">
        <v>13680</v>
      </c>
      <c r="K2476" s="1">
        <v>44393</v>
      </c>
    </row>
    <row r="2477" spans="1:11">
      <c r="A2477">
        <v>2476</v>
      </c>
      <c r="B2477" t="s">
        <v>13681</v>
      </c>
      <c r="C2477" t="s">
        <v>4184</v>
      </c>
      <c r="D2477" t="s">
        <v>601</v>
      </c>
      <c r="E2477" t="s">
        <v>13682</v>
      </c>
      <c r="F2477" t="s">
        <v>13683</v>
      </c>
      <c r="G2477" t="s">
        <v>1189</v>
      </c>
      <c r="H2477" s="6">
        <v>79374</v>
      </c>
      <c r="I2477" t="s">
        <v>13684</v>
      </c>
      <c r="J2477" t="s">
        <v>13685</v>
      </c>
      <c r="K2477" s="1">
        <v>43968</v>
      </c>
    </row>
    <row r="2478" spans="1:11">
      <c r="A2478">
        <v>2477</v>
      </c>
      <c r="B2478" t="s">
        <v>13686</v>
      </c>
      <c r="C2478" t="s">
        <v>4518</v>
      </c>
      <c r="D2478" t="s">
        <v>6944</v>
      </c>
      <c r="E2478" t="s">
        <v>13687</v>
      </c>
      <c r="F2478" t="s">
        <v>13688</v>
      </c>
      <c r="G2478" t="s">
        <v>2496</v>
      </c>
      <c r="H2478" s="6">
        <v>241879</v>
      </c>
      <c r="I2478" t="s">
        <v>13689</v>
      </c>
      <c r="J2478" t="s">
        <v>13690</v>
      </c>
      <c r="K2478" s="1">
        <v>44499</v>
      </c>
    </row>
    <row r="2479" spans="1:11">
      <c r="A2479">
        <v>2478</v>
      </c>
      <c r="B2479" t="s">
        <v>13691</v>
      </c>
      <c r="C2479" t="s">
        <v>13692</v>
      </c>
      <c r="D2479" t="s">
        <v>3453</v>
      </c>
      <c r="E2479" t="s">
        <v>13693</v>
      </c>
      <c r="F2479" t="s">
        <v>13694</v>
      </c>
      <c r="G2479" t="s">
        <v>800</v>
      </c>
      <c r="H2479" s="6">
        <v>223111</v>
      </c>
      <c r="I2479" t="s">
        <v>13695</v>
      </c>
      <c r="J2479" t="s">
        <v>13696</v>
      </c>
      <c r="K2479" s="1">
        <v>44252</v>
      </c>
    </row>
    <row r="2480" spans="1:11">
      <c r="A2480">
        <v>2479</v>
      </c>
      <c r="B2480" t="s">
        <v>13697</v>
      </c>
      <c r="C2480" t="s">
        <v>8871</v>
      </c>
      <c r="D2480" t="s">
        <v>6596</v>
      </c>
      <c r="E2480" t="s">
        <v>13698</v>
      </c>
      <c r="F2480" t="s">
        <v>13699</v>
      </c>
      <c r="G2480" t="s">
        <v>1881</v>
      </c>
      <c r="H2480" s="6">
        <v>62710</v>
      </c>
      <c r="I2480" t="s">
        <v>13700</v>
      </c>
      <c r="J2480" t="s">
        <v>13701</v>
      </c>
      <c r="K2480" s="1">
        <v>44429</v>
      </c>
    </row>
    <row r="2481" spans="1:11">
      <c r="A2481">
        <v>2480</v>
      </c>
      <c r="B2481" t="s">
        <v>13702</v>
      </c>
      <c r="C2481" t="s">
        <v>4104</v>
      </c>
      <c r="D2481" t="s">
        <v>2669</v>
      </c>
      <c r="E2481" t="s">
        <v>13703</v>
      </c>
      <c r="F2481" t="s">
        <v>13704</v>
      </c>
      <c r="G2481" t="s">
        <v>517</v>
      </c>
      <c r="H2481" s="6">
        <v>206292</v>
      </c>
      <c r="I2481">
        <f>1-528-41-9377</f>
        <v>-9945</v>
      </c>
      <c r="J2481" t="s">
        <v>13705</v>
      </c>
      <c r="K2481" s="1">
        <v>44508</v>
      </c>
    </row>
    <row r="2482" spans="1:11">
      <c r="A2482">
        <v>2481</v>
      </c>
      <c r="B2482" t="s">
        <v>13706</v>
      </c>
      <c r="C2482" t="s">
        <v>11197</v>
      </c>
      <c r="D2482" t="s">
        <v>2423</v>
      </c>
      <c r="E2482" t="s">
        <v>13707</v>
      </c>
      <c r="F2482" t="s">
        <v>13708</v>
      </c>
      <c r="G2482" t="s">
        <v>969</v>
      </c>
      <c r="H2482" s="6">
        <v>221465</v>
      </c>
      <c r="I2482">
        <v>989799734</v>
      </c>
      <c r="J2482" t="s">
        <v>13709</v>
      </c>
      <c r="K2482" s="1">
        <v>43927</v>
      </c>
    </row>
    <row r="2483" spans="1:11">
      <c r="A2483">
        <v>2482</v>
      </c>
      <c r="B2483" t="s">
        <v>13710</v>
      </c>
      <c r="C2483" t="s">
        <v>5833</v>
      </c>
      <c r="D2483" t="s">
        <v>2984</v>
      </c>
      <c r="E2483" t="s">
        <v>13711</v>
      </c>
      <c r="F2483" t="s">
        <v>13712</v>
      </c>
      <c r="G2483" t="s">
        <v>1726</v>
      </c>
      <c r="H2483" s="6">
        <v>148198</v>
      </c>
      <c r="I2483" t="s">
        <v>13713</v>
      </c>
      <c r="J2483" t="s">
        <v>13714</v>
      </c>
      <c r="K2483" s="1">
        <v>44255</v>
      </c>
    </row>
    <row r="2484" spans="1:11">
      <c r="A2484">
        <v>2483</v>
      </c>
      <c r="B2484" t="s">
        <v>13715</v>
      </c>
      <c r="C2484" t="s">
        <v>1834</v>
      </c>
      <c r="D2484" t="s">
        <v>2853</v>
      </c>
      <c r="E2484" t="s">
        <v>13716</v>
      </c>
      <c r="F2484" t="s">
        <v>13717</v>
      </c>
      <c r="G2484" t="s">
        <v>470</v>
      </c>
      <c r="H2484" s="6">
        <v>61656</v>
      </c>
      <c r="I2484" t="s">
        <v>13718</v>
      </c>
      <c r="J2484" t="s">
        <v>13719</v>
      </c>
      <c r="K2484" s="1">
        <v>44704</v>
      </c>
    </row>
    <row r="2485" spans="1:11">
      <c r="A2485">
        <v>2484</v>
      </c>
      <c r="B2485" t="s">
        <v>13720</v>
      </c>
      <c r="C2485" t="s">
        <v>5905</v>
      </c>
      <c r="D2485" t="s">
        <v>1934</v>
      </c>
      <c r="E2485" t="s">
        <v>13721</v>
      </c>
      <c r="F2485" t="s">
        <v>13722</v>
      </c>
      <c r="G2485" t="s">
        <v>150</v>
      </c>
      <c r="H2485" s="6">
        <v>217595</v>
      </c>
      <c r="I2485" t="s">
        <v>13723</v>
      </c>
      <c r="J2485" t="s">
        <v>13724</v>
      </c>
      <c r="K2485" s="1">
        <v>44339</v>
      </c>
    </row>
    <row r="2486" spans="1:11">
      <c r="A2486">
        <v>2485</v>
      </c>
      <c r="B2486" t="s">
        <v>13725</v>
      </c>
      <c r="C2486" t="s">
        <v>4192</v>
      </c>
      <c r="D2486" t="s">
        <v>6482</v>
      </c>
      <c r="E2486" t="s">
        <v>13726</v>
      </c>
      <c r="F2486" t="s">
        <v>13727</v>
      </c>
      <c r="G2486" t="s">
        <v>379</v>
      </c>
      <c r="H2486" s="6">
        <v>89236</v>
      </c>
      <c r="I2486" t="s">
        <v>13728</v>
      </c>
      <c r="J2486" t="s">
        <v>13729</v>
      </c>
      <c r="K2486" s="1">
        <v>44489</v>
      </c>
    </row>
    <row r="2487" spans="1:11">
      <c r="A2487">
        <v>2486</v>
      </c>
      <c r="B2487" t="s">
        <v>13730</v>
      </c>
      <c r="C2487" t="s">
        <v>2493</v>
      </c>
      <c r="D2487" t="s">
        <v>2231</v>
      </c>
      <c r="E2487" t="s">
        <v>13731</v>
      </c>
      <c r="F2487" t="s">
        <v>13732</v>
      </c>
      <c r="G2487" t="s">
        <v>80</v>
      </c>
      <c r="H2487" s="6">
        <v>79033</v>
      </c>
      <c r="I2487">
        <v>4429933652</v>
      </c>
      <c r="J2487" t="s">
        <v>13733</v>
      </c>
      <c r="K2487" s="1">
        <v>44338</v>
      </c>
    </row>
    <row r="2488" spans="1:11">
      <c r="A2488">
        <v>2487</v>
      </c>
      <c r="B2488" t="s">
        <v>13734</v>
      </c>
      <c r="C2488" t="s">
        <v>6627</v>
      </c>
      <c r="D2488" t="s">
        <v>8850</v>
      </c>
      <c r="E2488" t="s">
        <v>13735</v>
      </c>
      <c r="F2488" t="s">
        <v>13736</v>
      </c>
      <c r="G2488" t="s">
        <v>688</v>
      </c>
      <c r="H2488" s="6">
        <v>40218</v>
      </c>
      <c r="I2488" t="s">
        <v>13737</v>
      </c>
      <c r="J2488" t="s">
        <v>13738</v>
      </c>
      <c r="K2488" s="1">
        <v>44237</v>
      </c>
    </row>
    <row r="2489" spans="1:11">
      <c r="A2489">
        <v>2488</v>
      </c>
      <c r="B2489" t="s">
        <v>13739</v>
      </c>
      <c r="C2489" t="s">
        <v>13740</v>
      </c>
      <c r="D2489" t="s">
        <v>7899</v>
      </c>
      <c r="E2489" t="s">
        <v>13741</v>
      </c>
      <c r="F2489" t="s">
        <v>13742</v>
      </c>
      <c r="G2489" t="s">
        <v>1689</v>
      </c>
      <c r="H2489" s="6">
        <v>119345</v>
      </c>
      <c r="I2489" t="s">
        <v>13743</v>
      </c>
      <c r="J2489" t="s">
        <v>13744</v>
      </c>
      <c r="K2489" s="1">
        <v>44473</v>
      </c>
    </row>
    <row r="2490" spans="1:11">
      <c r="A2490">
        <v>2489</v>
      </c>
      <c r="B2490" t="s">
        <v>13745</v>
      </c>
      <c r="C2490" t="s">
        <v>6493</v>
      </c>
      <c r="D2490" t="s">
        <v>376</v>
      </c>
      <c r="E2490" t="s">
        <v>13746</v>
      </c>
      <c r="F2490" t="s">
        <v>13747</v>
      </c>
      <c r="G2490" t="s">
        <v>3382</v>
      </c>
      <c r="H2490" s="6">
        <v>237437</v>
      </c>
      <c r="I2490" t="s">
        <v>13748</v>
      </c>
      <c r="J2490" t="s">
        <v>13749</v>
      </c>
      <c r="K2490" s="1">
        <v>44664</v>
      </c>
    </row>
    <row r="2491" spans="1:11">
      <c r="A2491">
        <v>2490</v>
      </c>
      <c r="B2491" t="s">
        <v>13750</v>
      </c>
      <c r="C2491" t="s">
        <v>5899</v>
      </c>
      <c r="D2491" t="s">
        <v>7432</v>
      </c>
      <c r="E2491" t="s">
        <v>13751</v>
      </c>
      <c r="F2491" t="s">
        <v>13752</v>
      </c>
      <c r="G2491" t="s">
        <v>748</v>
      </c>
      <c r="H2491" s="6">
        <v>254320</v>
      </c>
      <c r="I2491" t="s">
        <v>13753</v>
      </c>
      <c r="J2491" t="s">
        <v>13754</v>
      </c>
      <c r="K2491" s="1">
        <v>44369</v>
      </c>
    </row>
    <row r="2492" spans="1:11">
      <c r="A2492">
        <v>2491</v>
      </c>
      <c r="B2492" t="s">
        <v>13755</v>
      </c>
      <c r="C2492" t="s">
        <v>3610</v>
      </c>
      <c r="D2492" t="s">
        <v>7350</v>
      </c>
      <c r="E2492" t="s">
        <v>13756</v>
      </c>
      <c r="F2492" t="s">
        <v>13757</v>
      </c>
      <c r="G2492" t="s">
        <v>371</v>
      </c>
      <c r="H2492" s="6">
        <v>213011</v>
      </c>
      <c r="I2492" t="s">
        <v>13758</v>
      </c>
      <c r="J2492" t="s">
        <v>13759</v>
      </c>
      <c r="K2492" s="1">
        <v>44413</v>
      </c>
    </row>
    <row r="2493" spans="1:11">
      <c r="A2493">
        <v>2492</v>
      </c>
      <c r="B2493" t="s">
        <v>13760</v>
      </c>
      <c r="C2493" t="s">
        <v>2237</v>
      </c>
      <c r="D2493" t="s">
        <v>1107</v>
      </c>
      <c r="E2493" t="s">
        <v>13761</v>
      </c>
      <c r="F2493" t="s">
        <v>13762</v>
      </c>
      <c r="G2493" t="s">
        <v>2123</v>
      </c>
      <c r="H2493" s="6">
        <v>214208</v>
      </c>
      <c r="I2493" t="s">
        <v>13763</v>
      </c>
      <c r="J2493" t="s">
        <v>13764</v>
      </c>
      <c r="K2493" s="1">
        <v>44266</v>
      </c>
    </row>
    <row r="2494" spans="1:11">
      <c r="A2494">
        <v>2493</v>
      </c>
      <c r="B2494" t="s">
        <v>13765</v>
      </c>
      <c r="C2494" t="s">
        <v>3880</v>
      </c>
      <c r="D2494" t="s">
        <v>903</v>
      </c>
      <c r="E2494" t="s">
        <v>13766</v>
      </c>
      <c r="F2494" t="s">
        <v>13767</v>
      </c>
      <c r="G2494" t="s">
        <v>1095</v>
      </c>
      <c r="H2494" s="6">
        <v>215743</v>
      </c>
      <c r="I2494" t="s">
        <v>13768</v>
      </c>
      <c r="J2494" t="s">
        <v>13769</v>
      </c>
      <c r="K2494" s="1">
        <v>43873</v>
      </c>
    </row>
    <row r="2495" spans="1:11">
      <c r="A2495">
        <v>2494</v>
      </c>
      <c r="B2495" t="s">
        <v>13770</v>
      </c>
      <c r="C2495" t="s">
        <v>11317</v>
      </c>
      <c r="D2495" t="s">
        <v>5183</v>
      </c>
      <c r="E2495" t="s">
        <v>13771</v>
      </c>
      <c r="F2495" t="s">
        <v>13772</v>
      </c>
      <c r="G2495" t="s">
        <v>2905</v>
      </c>
      <c r="H2495" s="6">
        <v>227618</v>
      </c>
      <c r="I2495">
        <v>7337179645</v>
      </c>
      <c r="J2495" t="s">
        <v>13773</v>
      </c>
      <c r="K2495" s="1">
        <v>44505</v>
      </c>
    </row>
    <row r="2496" spans="1:11">
      <c r="A2496">
        <v>2495</v>
      </c>
      <c r="B2496" t="s">
        <v>13774</v>
      </c>
      <c r="C2496" t="s">
        <v>29</v>
      </c>
      <c r="D2496" t="s">
        <v>4217</v>
      </c>
      <c r="E2496" t="s">
        <v>13775</v>
      </c>
      <c r="F2496" t="s">
        <v>13776</v>
      </c>
      <c r="G2496" t="s">
        <v>1067</v>
      </c>
      <c r="H2496" s="6">
        <v>251094</v>
      </c>
      <c r="I2496" t="s">
        <v>13777</v>
      </c>
      <c r="J2496" t="s">
        <v>13778</v>
      </c>
      <c r="K2496" s="1">
        <v>44316</v>
      </c>
    </row>
    <row r="2497" spans="1:11">
      <c r="A2497">
        <v>2496</v>
      </c>
      <c r="B2497" t="s">
        <v>13779</v>
      </c>
      <c r="C2497" t="s">
        <v>6493</v>
      </c>
      <c r="D2497" t="s">
        <v>573</v>
      </c>
      <c r="E2497" t="s">
        <v>13780</v>
      </c>
      <c r="F2497" t="s">
        <v>13781</v>
      </c>
      <c r="G2497" t="s">
        <v>386</v>
      </c>
      <c r="H2497" s="6">
        <v>190611</v>
      </c>
      <c r="I2497" t="s">
        <v>13782</v>
      </c>
      <c r="J2497" t="s">
        <v>13783</v>
      </c>
      <c r="K2497" s="1">
        <v>44270</v>
      </c>
    </row>
    <row r="2498" spans="1:11">
      <c r="A2498">
        <v>2497</v>
      </c>
      <c r="B2498" t="s">
        <v>13784</v>
      </c>
      <c r="C2498" t="s">
        <v>8514</v>
      </c>
      <c r="D2498" t="s">
        <v>3700</v>
      </c>
      <c r="E2498" t="s">
        <v>9604</v>
      </c>
      <c r="F2498" t="s">
        <v>13785</v>
      </c>
      <c r="G2498" t="s">
        <v>1445</v>
      </c>
      <c r="H2498" s="6">
        <v>251709</v>
      </c>
      <c r="I2498" t="s">
        <v>13786</v>
      </c>
      <c r="J2498" t="s">
        <v>13787</v>
      </c>
      <c r="K2498" s="1">
        <v>44545</v>
      </c>
    </row>
    <row r="2499" spans="1:11">
      <c r="A2499">
        <v>2498</v>
      </c>
      <c r="B2499" t="s">
        <v>13788</v>
      </c>
      <c r="C2499" t="s">
        <v>3248</v>
      </c>
      <c r="D2499" t="s">
        <v>3740</v>
      </c>
      <c r="E2499" t="s">
        <v>13789</v>
      </c>
      <c r="F2499" t="s">
        <v>13790</v>
      </c>
      <c r="G2499" t="s">
        <v>3314</v>
      </c>
      <c r="H2499" s="6">
        <v>112547</v>
      </c>
      <c r="I2499" t="s">
        <v>13791</v>
      </c>
      <c r="J2499" t="s">
        <v>13792</v>
      </c>
      <c r="K2499" s="1">
        <v>44282</v>
      </c>
    </row>
    <row r="2500" spans="1:11">
      <c r="A2500">
        <v>2499</v>
      </c>
      <c r="B2500" t="s">
        <v>13793</v>
      </c>
      <c r="C2500" t="s">
        <v>5011</v>
      </c>
      <c r="D2500" t="s">
        <v>7800</v>
      </c>
      <c r="E2500" t="s">
        <v>13794</v>
      </c>
      <c r="F2500" t="s">
        <v>13795</v>
      </c>
      <c r="G2500" t="s">
        <v>119</v>
      </c>
      <c r="H2500" s="6">
        <v>46600</v>
      </c>
      <c r="I2500" t="s">
        <v>13796</v>
      </c>
      <c r="J2500" t="s">
        <v>13797</v>
      </c>
      <c r="K2500" s="1">
        <v>44627</v>
      </c>
    </row>
    <row r="2501" spans="1:11">
      <c r="A2501">
        <v>2500</v>
      </c>
      <c r="B2501" t="s">
        <v>13798</v>
      </c>
      <c r="C2501" t="s">
        <v>6137</v>
      </c>
      <c r="D2501" t="s">
        <v>655</v>
      </c>
      <c r="E2501" t="s">
        <v>13799</v>
      </c>
      <c r="F2501" t="s">
        <v>13800</v>
      </c>
      <c r="G2501" t="s">
        <v>190</v>
      </c>
      <c r="H2501" s="6">
        <v>165325</v>
      </c>
      <c r="I2501" t="s">
        <v>13801</v>
      </c>
      <c r="J2501" t="s">
        <v>13802</v>
      </c>
      <c r="K2501" s="1">
        <v>43934</v>
      </c>
    </row>
    <row r="2502" spans="1:11">
      <c r="A2502">
        <v>2501</v>
      </c>
      <c r="B2502" t="s">
        <v>13803</v>
      </c>
      <c r="C2502" t="s">
        <v>6476</v>
      </c>
      <c r="D2502" t="s">
        <v>3682</v>
      </c>
      <c r="E2502" t="s">
        <v>13804</v>
      </c>
      <c r="F2502" t="s">
        <v>13805</v>
      </c>
      <c r="G2502" t="s">
        <v>446</v>
      </c>
      <c r="H2502" s="6">
        <v>227194</v>
      </c>
      <c r="I2502" t="s">
        <v>13806</v>
      </c>
      <c r="J2502" t="s">
        <v>13807</v>
      </c>
      <c r="K2502" s="1">
        <v>44062</v>
      </c>
    </row>
    <row r="2503" spans="1:11">
      <c r="A2503">
        <v>2502</v>
      </c>
      <c r="B2503" t="s">
        <v>13808</v>
      </c>
      <c r="C2503" t="s">
        <v>241</v>
      </c>
      <c r="D2503" t="s">
        <v>4942</v>
      </c>
      <c r="E2503" t="s">
        <v>13809</v>
      </c>
      <c r="F2503" t="s">
        <v>13810</v>
      </c>
      <c r="G2503" t="s">
        <v>634</v>
      </c>
      <c r="H2503" s="6">
        <v>48750</v>
      </c>
      <c r="I2503">
        <v>4915281375</v>
      </c>
      <c r="J2503" t="s">
        <v>13811</v>
      </c>
      <c r="K2503" s="1">
        <v>44247</v>
      </c>
    </row>
    <row r="2504" spans="1:11">
      <c r="A2504">
        <v>2503</v>
      </c>
      <c r="B2504" t="s">
        <v>13812</v>
      </c>
      <c r="C2504" t="s">
        <v>10038</v>
      </c>
      <c r="D2504" t="s">
        <v>1051</v>
      </c>
      <c r="E2504" t="s">
        <v>13813</v>
      </c>
      <c r="F2504" t="s">
        <v>13814</v>
      </c>
      <c r="G2504" t="s">
        <v>3027</v>
      </c>
      <c r="H2504" s="6">
        <v>84831</v>
      </c>
      <c r="I2504" t="s">
        <v>13815</v>
      </c>
      <c r="J2504" t="s">
        <v>13816</v>
      </c>
      <c r="K2504" s="1">
        <v>44377</v>
      </c>
    </row>
    <row r="2505" spans="1:11">
      <c r="A2505">
        <v>2504</v>
      </c>
      <c r="B2505" t="s">
        <v>13817</v>
      </c>
      <c r="C2505" t="s">
        <v>170</v>
      </c>
      <c r="D2505" t="s">
        <v>13818</v>
      </c>
      <c r="E2505" t="s">
        <v>13819</v>
      </c>
      <c r="F2505" t="s">
        <v>13820</v>
      </c>
      <c r="G2505" t="s">
        <v>2351</v>
      </c>
      <c r="H2505" s="6">
        <v>254192</v>
      </c>
      <c r="I2505" t="s">
        <v>13821</v>
      </c>
      <c r="J2505" t="s">
        <v>13822</v>
      </c>
      <c r="K2505" s="1">
        <v>43905</v>
      </c>
    </row>
    <row r="2506" spans="1:11">
      <c r="A2506">
        <v>2505</v>
      </c>
      <c r="B2506" t="s">
        <v>13823</v>
      </c>
      <c r="C2506" t="s">
        <v>1960</v>
      </c>
      <c r="D2506" t="s">
        <v>7447</v>
      </c>
      <c r="E2506" t="s">
        <v>13824</v>
      </c>
      <c r="F2506" t="s">
        <v>13825</v>
      </c>
      <c r="G2506" t="s">
        <v>808</v>
      </c>
      <c r="H2506" s="6">
        <v>77433</v>
      </c>
      <c r="I2506" t="s">
        <v>13826</v>
      </c>
      <c r="J2506" t="s">
        <v>13827</v>
      </c>
      <c r="K2506" s="1">
        <v>44152</v>
      </c>
    </row>
    <row r="2507" spans="1:11">
      <c r="A2507">
        <v>2506</v>
      </c>
      <c r="B2507" t="s">
        <v>13828</v>
      </c>
      <c r="C2507" t="s">
        <v>722</v>
      </c>
      <c r="D2507" t="s">
        <v>5556</v>
      </c>
      <c r="E2507" t="s">
        <v>13829</v>
      </c>
      <c r="F2507" t="s">
        <v>13830</v>
      </c>
      <c r="G2507" t="s">
        <v>111</v>
      </c>
      <c r="H2507" s="6">
        <v>232286</v>
      </c>
      <c r="I2507" t="s">
        <v>13831</v>
      </c>
      <c r="J2507" t="s">
        <v>13832</v>
      </c>
      <c r="K2507" s="1">
        <v>44581</v>
      </c>
    </row>
    <row r="2508" spans="1:11">
      <c r="A2508">
        <v>2507</v>
      </c>
      <c r="B2508" t="s">
        <v>13833</v>
      </c>
      <c r="C2508" t="s">
        <v>2059</v>
      </c>
      <c r="D2508" t="s">
        <v>1107</v>
      </c>
      <c r="E2508" t="s">
        <v>13834</v>
      </c>
      <c r="F2508" t="s">
        <v>13835</v>
      </c>
      <c r="G2508" t="s">
        <v>1152</v>
      </c>
      <c r="H2508" s="6">
        <v>226148</v>
      </c>
      <c r="I2508" t="s">
        <v>13836</v>
      </c>
      <c r="J2508" t="s">
        <v>13837</v>
      </c>
      <c r="K2508" s="1">
        <v>44660</v>
      </c>
    </row>
    <row r="2509" spans="1:11">
      <c r="A2509">
        <v>2508</v>
      </c>
      <c r="B2509" t="s">
        <v>13838</v>
      </c>
      <c r="C2509" t="s">
        <v>4557</v>
      </c>
      <c r="D2509" t="s">
        <v>3461</v>
      </c>
      <c r="E2509" t="s">
        <v>13839</v>
      </c>
      <c r="F2509" t="s">
        <v>13840</v>
      </c>
      <c r="G2509" t="s">
        <v>847</v>
      </c>
      <c r="H2509" s="6">
        <v>147413</v>
      </c>
      <c r="I2509" t="s">
        <v>13841</v>
      </c>
      <c r="J2509" t="s">
        <v>13842</v>
      </c>
      <c r="K2509" s="1">
        <v>44318</v>
      </c>
    </row>
    <row r="2510" spans="1:11">
      <c r="A2510">
        <v>2509</v>
      </c>
      <c r="B2510" t="s">
        <v>13843</v>
      </c>
      <c r="C2510" t="s">
        <v>630</v>
      </c>
      <c r="D2510" t="s">
        <v>162</v>
      </c>
      <c r="E2510" t="s">
        <v>13844</v>
      </c>
      <c r="F2510" t="s">
        <v>13845</v>
      </c>
      <c r="G2510" t="s">
        <v>998</v>
      </c>
      <c r="H2510" s="6">
        <v>64637</v>
      </c>
      <c r="I2510">
        <v>7149656013</v>
      </c>
      <c r="J2510" t="s">
        <v>13846</v>
      </c>
      <c r="K2510" s="1">
        <v>43959</v>
      </c>
    </row>
    <row r="2511" spans="1:11">
      <c r="A2511">
        <v>2510</v>
      </c>
      <c r="B2511" t="s">
        <v>13847</v>
      </c>
      <c r="C2511" t="s">
        <v>1305</v>
      </c>
      <c r="D2511" t="s">
        <v>1155</v>
      </c>
      <c r="E2511" t="s">
        <v>13848</v>
      </c>
      <c r="F2511" t="s">
        <v>13849</v>
      </c>
      <c r="G2511" t="s">
        <v>260</v>
      </c>
      <c r="H2511" s="6">
        <v>242236</v>
      </c>
      <c r="I2511">
        <v>914568898</v>
      </c>
      <c r="J2511" t="s">
        <v>13850</v>
      </c>
      <c r="K2511" s="1">
        <v>44253</v>
      </c>
    </row>
    <row r="2512" spans="1:11">
      <c r="A2512">
        <v>2511</v>
      </c>
      <c r="B2512" t="s">
        <v>13851</v>
      </c>
      <c r="C2512" t="s">
        <v>654</v>
      </c>
      <c r="D2512" t="s">
        <v>865</v>
      </c>
      <c r="E2512" t="s">
        <v>13852</v>
      </c>
      <c r="F2512" t="s">
        <v>13853</v>
      </c>
      <c r="G2512" t="s">
        <v>634</v>
      </c>
      <c r="H2512" s="6">
        <v>90892</v>
      </c>
      <c r="I2512" t="s">
        <v>13854</v>
      </c>
      <c r="J2512" t="s">
        <v>13855</v>
      </c>
      <c r="K2512" s="1">
        <v>43962</v>
      </c>
    </row>
    <row r="2513" spans="1:11">
      <c r="A2513">
        <v>2512</v>
      </c>
      <c r="B2513" t="s">
        <v>13856</v>
      </c>
      <c r="C2513" t="s">
        <v>1998</v>
      </c>
      <c r="D2513" t="s">
        <v>4320</v>
      </c>
      <c r="E2513" t="s">
        <v>13857</v>
      </c>
      <c r="F2513" t="s">
        <v>13858</v>
      </c>
      <c r="G2513" t="s">
        <v>688</v>
      </c>
      <c r="H2513" s="6">
        <v>209789</v>
      </c>
      <c r="I2513" t="s">
        <v>13859</v>
      </c>
      <c r="J2513" t="s">
        <v>13860</v>
      </c>
      <c r="K2513" s="1">
        <v>44212</v>
      </c>
    </row>
    <row r="2514" spans="1:11">
      <c r="A2514">
        <v>2513</v>
      </c>
      <c r="B2514" t="s">
        <v>13861</v>
      </c>
      <c r="C2514" t="s">
        <v>201</v>
      </c>
      <c r="D2514" t="s">
        <v>995</v>
      </c>
      <c r="E2514" t="s">
        <v>13862</v>
      </c>
      <c r="F2514" t="s">
        <v>13863</v>
      </c>
      <c r="G2514" t="s">
        <v>1257</v>
      </c>
      <c r="H2514" s="6">
        <v>198822</v>
      </c>
      <c r="I2514" t="s">
        <v>13864</v>
      </c>
      <c r="J2514" t="s">
        <v>13865</v>
      </c>
      <c r="K2514" s="1">
        <v>44279</v>
      </c>
    </row>
    <row r="2515" spans="1:11">
      <c r="A2515">
        <v>2514</v>
      </c>
      <c r="B2515" t="s">
        <v>13866</v>
      </c>
      <c r="C2515" t="s">
        <v>2475</v>
      </c>
      <c r="D2515" t="s">
        <v>4637</v>
      </c>
      <c r="E2515" t="s">
        <v>13867</v>
      </c>
      <c r="F2515" t="s">
        <v>9191</v>
      </c>
      <c r="G2515" t="s">
        <v>1652</v>
      </c>
      <c r="H2515" s="6">
        <v>260769</v>
      </c>
      <c r="I2515" t="s">
        <v>13868</v>
      </c>
      <c r="J2515" t="s">
        <v>13869</v>
      </c>
      <c r="K2515" s="1">
        <v>43933</v>
      </c>
    </row>
    <row r="2516" spans="1:11">
      <c r="A2516">
        <v>2515</v>
      </c>
      <c r="B2516" t="s">
        <v>13870</v>
      </c>
      <c r="C2516" t="s">
        <v>1841</v>
      </c>
      <c r="D2516" t="s">
        <v>10670</v>
      </c>
      <c r="E2516" t="s">
        <v>13871</v>
      </c>
      <c r="F2516" t="s">
        <v>13872</v>
      </c>
      <c r="G2516" t="s">
        <v>1795</v>
      </c>
      <c r="H2516" s="6">
        <v>187128</v>
      </c>
      <c r="I2516" t="s">
        <v>13873</v>
      </c>
      <c r="J2516" t="s">
        <v>13874</v>
      </c>
      <c r="K2516" s="1">
        <v>44309</v>
      </c>
    </row>
    <row r="2517" spans="1:11">
      <c r="A2517">
        <v>2516</v>
      </c>
      <c r="B2517" t="s">
        <v>13875</v>
      </c>
      <c r="C2517" t="s">
        <v>5086</v>
      </c>
      <c r="D2517" t="s">
        <v>1039</v>
      </c>
      <c r="E2517" t="s">
        <v>13876</v>
      </c>
      <c r="F2517" t="s">
        <v>13877</v>
      </c>
      <c r="G2517" t="s">
        <v>1769</v>
      </c>
      <c r="H2517" s="6">
        <v>213045</v>
      </c>
      <c r="I2517" t="s">
        <v>13878</v>
      </c>
      <c r="J2517" t="s">
        <v>13879</v>
      </c>
      <c r="K2517" s="1">
        <v>44183</v>
      </c>
    </row>
    <row r="2518" spans="1:11">
      <c r="A2518">
        <v>2517</v>
      </c>
      <c r="B2518" t="s">
        <v>13880</v>
      </c>
      <c r="C2518" t="s">
        <v>2706</v>
      </c>
      <c r="D2518" t="s">
        <v>13881</v>
      </c>
      <c r="E2518" t="s">
        <v>13882</v>
      </c>
      <c r="F2518" t="s">
        <v>13883</v>
      </c>
      <c r="G2518" t="s">
        <v>1466</v>
      </c>
      <c r="H2518" s="6">
        <v>76135</v>
      </c>
      <c r="I2518" t="s">
        <v>13884</v>
      </c>
      <c r="J2518" t="s">
        <v>13885</v>
      </c>
      <c r="K2518" s="1">
        <v>44397</v>
      </c>
    </row>
    <row r="2519" spans="1:11">
      <c r="A2519">
        <v>2518</v>
      </c>
      <c r="B2519" t="s">
        <v>13886</v>
      </c>
      <c r="C2519" t="s">
        <v>8078</v>
      </c>
      <c r="D2519" t="s">
        <v>937</v>
      </c>
      <c r="E2519" t="s">
        <v>13887</v>
      </c>
      <c r="F2519" t="s">
        <v>13888</v>
      </c>
      <c r="G2519" t="s">
        <v>680</v>
      </c>
      <c r="H2519" s="6">
        <v>71407</v>
      </c>
      <c r="I2519" t="s">
        <v>13889</v>
      </c>
      <c r="J2519" t="s">
        <v>13890</v>
      </c>
      <c r="K2519" s="1">
        <v>44007</v>
      </c>
    </row>
    <row r="2520" spans="1:11">
      <c r="A2520">
        <v>2519</v>
      </c>
      <c r="B2520" t="s">
        <v>13891</v>
      </c>
      <c r="C2520" t="s">
        <v>1379</v>
      </c>
      <c r="D2520" t="s">
        <v>7171</v>
      </c>
      <c r="E2520" t="s">
        <v>13892</v>
      </c>
      <c r="F2520" t="s">
        <v>13893</v>
      </c>
      <c r="G2520" t="s">
        <v>2861</v>
      </c>
      <c r="H2520" s="6">
        <v>241427</v>
      </c>
      <c r="I2520" t="s">
        <v>13894</v>
      </c>
      <c r="J2520" t="s">
        <v>13895</v>
      </c>
      <c r="K2520" s="1">
        <v>43880</v>
      </c>
    </row>
    <row r="2521" spans="1:11">
      <c r="A2521">
        <v>2520</v>
      </c>
      <c r="B2521" t="s">
        <v>13896</v>
      </c>
      <c r="C2521" t="s">
        <v>7026</v>
      </c>
      <c r="D2521" t="s">
        <v>7899</v>
      </c>
      <c r="E2521" t="s">
        <v>13897</v>
      </c>
      <c r="F2521" t="s">
        <v>13898</v>
      </c>
      <c r="G2521" t="s">
        <v>696</v>
      </c>
      <c r="H2521" s="6">
        <v>108597</v>
      </c>
      <c r="I2521" t="s">
        <v>13899</v>
      </c>
      <c r="J2521" t="s">
        <v>13900</v>
      </c>
      <c r="K2521" s="1">
        <v>44024</v>
      </c>
    </row>
    <row r="2522" spans="1:11">
      <c r="A2522">
        <v>2521</v>
      </c>
      <c r="B2522" t="s">
        <v>13901</v>
      </c>
      <c r="C2522" t="s">
        <v>3994</v>
      </c>
      <c r="D2522" t="s">
        <v>2148</v>
      </c>
      <c r="E2522" t="s">
        <v>13902</v>
      </c>
      <c r="F2522" t="s">
        <v>13903</v>
      </c>
      <c r="G2522" t="s">
        <v>5577</v>
      </c>
      <c r="H2522" s="6">
        <v>226051</v>
      </c>
      <c r="I2522" t="s">
        <v>13904</v>
      </c>
      <c r="J2522" t="s">
        <v>13905</v>
      </c>
      <c r="K2522" s="1">
        <v>44586</v>
      </c>
    </row>
    <row r="2523" spans="1:11">
      <c r="A2523">
        <v>2522</v>
      </c>
      <c r="B2523" t="s">
        <v>13906</v>
      </c>
      <c r="C2523" t="s">
        <v>4568</v>
      </c>
      <c r="D2523" t="s">
        <v>11060</v>
      </c>
      <c r="E2523" t="s">
        <v>13907</v>
      </c>
      <c r="F2523" t="s">
        <v>13908</v>
      </c>
      <c r="G2523" t="s">
        <v>1769</v>
      </c>
      <c r="H2523" s="6">
        <v>148843</v>
      </c>
      <c r="I2523" t="s">
        <v>13909</v>
      </c>
      <c r="J2523" t="s">
        <v>13910</v>
      </c>
      <c r="K2523" s="1">
        <v>44062</v>
      </c>
    </row>
    <row r="2524" spans="1:11">
      <c r="A2524">
        <v>2523</v>
      </c>
      <c r="B2524" t="s">
        <v>13911</v>
      </c>
      <c r="C2524" t="s">
        <v>4260</v>
      </c>
      <c r="D2524" t="s">
        <v>7625</v>
      </c>
      <c r="E2524" t="s">
        <v>13912</v>
      </c>
      <c r="F2524" t="s">
        <v>13913</v>
      </c>
      <c r="G2524" t="s">
        <v>763</v>
      </c>
      <c r="H2524" s="6">
        <v>195534</v>
      </c>
      <c r="I2524">
        <v>3009822298</v>
      </c>
      <c r="J2524" t="s">
        <v>13914</v>
      </c>
      <c r="K2524" s="1">
        <v>44173</v>
      </c>
    </row>
    <row r="2525" spans="1:11">
      <c r="A2525">
        <v>2524</v>
      </c>
      <c r="B2525" t="s">
        <v>13915</v>
      </c>
      <c r="C2525" t="s">
        <v>9721</v>
      </c>
      <c r="D2525" t="s">
        <v>1017</v>
      </c>
      <c r="E2525" t="s">
        <v>10267</v>
      </c>
      <c r="F2525" t="s">
        <v>13916</v>
      </c>
      <c r="G2525" t="s">
        <v>2638</v>
      </c>
      <c r="H2525" s="6">
        <v>205227</v>
      </c>
      <c r="I2525">
        <v>9919260479</v>
      </c>
      <c r="J2525" t="s">
        <v>13917</v>
      </c>
      <c r="K2525" s="1">
        <v>44047</v>
      </c>
    </row>
    <row r="2526" spans="1:11">
      <c r="A2526">
        <v>2525</v>
      </c>
      <c r="B2526" t="s">
        <v>13918</v>
      </c>
      <c r="C2526" t="s">
        <v>9664</v>
      </c>
      <c r="D2526" t="s">
        <v>40</v>
      </c>
      <c r="E2526" t="s">
        <v>13919</v>
      </c>
      <c r="F2526" t="s">
        <v>13920</v>
      </c>
      <c r="G2526" t="s">
        <v>166</v>
      </c>
      <c r="H2526" s="6">
        <v>270689</v>
      </c>
      <c r="I2526">
        <v>367606756</v>
      </c>
      <c r="J2526" t="s">
        <v>13921</v>
      </c>
      <c r="K2526" s="1">
        <v>44565</v>
      </c>
    </row>
    <row r="2527" spans="1:11">
      <c r="A2527">
        <v>2526</v>
      </c>
      <c r="B2527" t="s">
        <v>13922</v>
      </c>
      <c r="C2527" t="s">
        <v>9045</v>
      </c>
      <c r="D2527" t="s">
        <v>13923</v>
      </c>
      <c r="E2527" t="s">
        <v>13924</v>
      </c>
      <c r="F2527" t="s">
        <v>13925</v>
      </c>
      <c r="G2527" t="s">
        <v>2905</v>
      </c>
      <c r="H2527" s="6">
        <v>156365</v>
      </c>
      <c r="I2527" t="s">
        <v>13926</v>
      </c>
      <c r="J2527" t="s">
        <v>13927</v>
      </c>
      <c r="K2527" s="1">
        <v>44613</v>
      </c>
    </row>
    <row r="2528" spans="1:11">
      <c r="A2528">
        <v>2527</v>
      </c>
      <c r="B2528" t="s">
        <v>13928</v>
      </c>
      <c r="C2528" t="s">
        <v>3965</v>
      </c>
      <c r="D2528" t="s">
        <v>6797</v>
      </c>
      <c r="E2528" t="s">
        <v>13929</v>
      </c>
      <c r="F2528" t="s">
        <v>13930</v>
      </c>
      <c r="G2528" t="s">
        <v>1396</v>
      </c>
      <c r="H2528" s="6">
        <v>238258</v>
      </c>
      <c r="I2528">
        <v>825578960</v>
      </c>
      <c r="J2528" t="s">
        <v>13931</v>
      </c>
      <c r="K2528" s="1">
        <v>44309</v>
      </c>
    </row>
    <row r="2529" spans="1:11">
      <c r="A2529">
        <v>2528</v>
      </c>
      <c r="B2529" t="s">
        <v>13932</v>
      </c>
      <c r="C2529" t="s">
        <v>3337</v>
      </c>
      <c r="D2529" t="s">
        <v>2663</v>
      </c>
      <c r="E2529" t="s">
        <v>13933</v>
      </c>
      <c r="F2529" t="s">
        <v>13934</v>
      </c>
      <c r="G2529" t="s">
        <v>861</v>
      </c>
      <c r="H2529" s="6">
        <v>61173</v>
      </c>
      <c r="I2529" t="s">
        <v>13935</v>
      </c>
      <c r="J2529" t="s">
        <v>13936</v>
      </c>
      <c r="K2529" s="1">
        <v>44231</v>
      </c>
    </row>
    <row r="2530" spans="1:11">
      <c r="A2530">
        <v>2529</v>
      </c>
      <c r="B2530" t="s">
        <v>13937</v>
      </c>
      <c r="C2530" t="s">
        <v>4757</v>
      </c>
      <c r="D2530" t="s">
        <v>3069</v>
      </c>
      <c r="E2530" t="s">
        <v>13938</v>
      </c>
      <c r="F2530" t="s">
        <v>13939</v>
      </c>
      <c r="G2530" t="s">
        <v>3046</v>
      </c>
      <c r="H2530" s="6">
        <v>209187</v>
      </c>
      <c r="I2530" t="s">
        <v>13940</v>
      </c>
      <c r="J2530" t="s">
        <v>13941</v>
      </c>
      <c r="K2530" s="1">
        <v>44285</v>
      </c>
    </row>
    <row r="2531" spans="1:11">
      <c r="A2531">
        <v>2530</v>
      </c>
      <c r="B2531" t="s">
        <v>13942</v>
      </c>
      <c r="C2531" t="s">
        <v>2005</v>
      </c>
      <c r="D2531" t="s">
        <v>7297</v>
      </c>
      <c r="E2531" t="s">
        <v>13943</v>
      </c>
      <c r="F2531" t="s">
        <v>13944</v>
      </c>
      <c r="G2531" t="s">
        <v>2817</v>
      </c>
      <c r="H2531" s="6">
        <v>178185</v>
      </c>
      <c r="I2531" t="s">
        <v>13945</v>
      </c>
      <c r="J2531" t="s">
        <v>13946</v>
      </c>
      <c r="K2531" s="1">
        <v>44101</v>
      </c>
    </row>
    <row r="2532" spans="1:11">
      <c r="A2532">
        <v>2531</v>
      </c>
      <c r="B2532" t="s">
        <v>13947</v>
      </c>
      <c r="C2532" t="s">
        <v>2388</v>
      </c>
      <c r="D2532" t="s">
        <v>3269</v>
      </c>
      <c r="E2532" t="s">
        <v>13948</v>
      </c>
      <c r="F2532" t="s">
        <v>13949</v>
      </c>
      <c r="G2532" t="s">
        <v>1501</v>
      </c>
      <c r="H2532" s="6">
        <v>91219</v>
      </c>
      <c r="I2532" t="s">
        <v>13950</v>
      </c>
      <c r="J2532" t="s">
        <v>13951</v>
      </c>
      <c r="K2532" s="1">
        <v>44257</v>
      </c>
    </row>
    <row r="2533" spans="1:11">
      <c r="A2533">
        <v>2532</v>
      </c>
      <c r="B2533" t="s">
        <v>13952</v>
      </c>
      <c r="C2533" t="s">
        <v>3718</v>
      </c>
      <c r="D2533" t="s">
        <v>5132</v>
      </c>
      <c r="E2533" t="s">
        <v>13953</v>
      </c>
      <c r="F2533" t="s">
        <v>13954</v>
      </c>
      <c r="G2533" t="s">
        <v>1067</v>
      </c>
      <c r="H2533" s="6">
        <v>203983</v>
      </c>
      <c r="I2533">
        <v>939425032</v>
      </c>
      <c r="J2533" t="s">
        <v>13955</v>
      </c>
      <c r="K2533" s="1">
        <v>43940</v>
      </c>
    </row>
    <row r="2534" spans="1:11">
      <c r="A2534">
        <v>2533</v>
      </c>
      <c r="B2534" t="s">
        <v>13956</v>
      </c>
      <c r="C2534" t="s">
        <v>1616</v>
      </c>
      <c r="D2534" t="s">
        <v>13957</v>
      </c>
      <c r="E2534" t="s">
        <v>13958</v>
      </c>
      <c r="F2534" t="s">
        <v>13959</v>
      </c>
      <c r="G2534" t="s">
        <v>3264</v>
      </c>
      <c r="H2534" s="6">
        <v>150270</v>
      </c>
      <c r="I2534" t="s">
        <v>13960</v>
      </c>
      <c r="J2534" t="s">
        <v>13961</v>
      </c>
      <c r="K2534" s="1">
        <v>43859</v>
      </c>
    </row>
    <row r="2535" spans="1:11">
      <c r="A2535">
        <v>2534</v>
      </c>
      <c r="B2535" t="s">
        <v>13962</v>
      </c>
      <c r="C2535" t="s">
        <v>3814</v>
      </c>
      <c r="D2535" t="s">
        <v>2689</v>
      </c>
      <c r="E2535" t="s">
        <v>13963</v>
      </c>
      <c r="F2535" t="s">
        <v>13964</v>
      </c>
      <c r="G2535" t="s">
        <v>470</v>
      </c>
      <c r="H2535" s="6">
        <v>161243</v>
      </c>
      <c r="I2535">
        <v>9114676785</v>
      </c>
      <c r="J2535" t="s">
        <v>13965</v>
      </c>
      <c r="K2535" s="1">
        <v>44272</v>
      </c>
    </row>
    <row r="2536" spans="1:11">
      <c r="A2536">
        <v>2535</v>
      </c>
      <c r="B2536" t="s">
        <v>13966</v>
      </c>
      <c r="C2536" t="s">
        <v>1414</v>
      </c>
      <c r="D2536" t="s">
        <v>2559</v>
      </c>
      <c r="E2536" t="s">
        <v>13967</v>
      </c>
      <c r="F2536" t="s">
        <v>13968</v>
      </c>
      <c r="G2536" t="s">
        <v>906</v>
      </c>
      <c r="H2536" s="6">
        <v>260201</v>
      </c>
      <c r="I2536" t="s">
        <v>13969</v>
      </c>
      <c r="J2536" t="s">
        <v>13970</v>
      </c>
      <c r="K2536" s="1">
        <v>44695</v>
      </c>
    </row>
    <row r="2537" spans="1:11">
      <c r="A2537">
        <v>2536</v>
      </c>
      <c r="B2537" t="s">
        <v>13971</v>
      </c>
      <c r="C2537" t="s">
        <v>7262</v>
      </c>
      <c r="D2537" t="s">
        <v>2506</v>
      </c>
      <c r="E2537" t="s">
        <v>4378</v>
      </c>
      <c r="F2537" t="s">
        <v>13972</v>
      </c>
      <c r="G2537" t="s">
        <v>386</v>
      </c>
      <c r="H2537" s="6">
        <v>192283</v>
      </c>
      <c r="I2537" t="s">
        <v>13973</v>
      </c>
      <c r="J2537" t="s">
        <v>13974</v>
      </c>
      <c r="K2537" s="1">
        <v>44318</v>
      </c>
    </row>
    <row r="2538" spans="1:11">
      <c r="A2538">
        <v>2537</v>
      </c>
      <c r="B2538" t="s">
        <v>13975</v>
      </c>
      <c r="C2538" t="s">
        <v>73</v>
      </c>
      <c r="D2538" t="s">
        <v>1735</v>
      </c>
      <c r="E2538" t="s">
        <v>13976</v>
      </c>
      <c r="F2538" t="s">
        <v>13977</v>
      </c>
      <c r="G2538" t="s">
        <v>1013</v>
      </c>
      <c r="H2538" s="6">
        <v>79691</v>
      </c>
      <c r="I2538" t="s">
        <v>13978</v>
      </c>
      <c r="J2538" t="s">
        <v>13979</v>
      </c>
      <c r="K2538" s="1">
        <v>44220</v>
      </c>
    </row>
    <row r="2539" spans="1:11">
      <c r="A2539">
        <v>2538</v>
      </c>
      <c r="B2539" t="s">
        <v>13980</v>
      </c>
      <c r="C2539" t="s">
        <v>6007</v>
      </c>
      <c r="D2539" t="s">
        <v>1212</v>
      </c>
      <c r="E2539" t="s">
        <v>13981</v>
      </c>
      <c r="F2539" t="s">
        <v>13982</v>
      </c>
      <c r="G2539" t="s">
        <v>792</v>
      </c>
      <c r="H2539" s="6">
        <v>262141</v>
      </c>
      <c r="I2539" t="s">
        <v>13983</v>
      </c>
      <c r="J2539" t="s">
        <v>13984</v>
      </c>
      <c r="K2539" s="1">
        <v>44028</v>
      </c>
    </row>
    <row r="2540" spans="1:11">
      <c r="A2540">
        <v>2539</v>
      </c>
      <c r="B2540" t="s">
        <v>13985</v>
      </c>
      <c r="C2540" t="s">
        <v>9648</v>
      </c>
      <c r="D2540" t="s">
        <v>887</v>
      </c>
      <c r="E2540" t="s">
        <v>13986</v>
      </c>
      <c r="F2540" t="s">
        <v>13987</v>
      </c>
      <c r="G2540" t="s">
        <v>2419</v>
      </c>
      <c r="H2540" s="6">
        <v>284906</v>
      </c>
      <c r="I2540" t="s">
        <v>13988</v>
      </c>
      <c r="J2540" t="s">
        <v>13989</v>
      </c>
      <c r="K2540" s="1">
        <v>44361</v>
      </c>
    </row>
    <row r="2541" spans="1:11">
      <c r="A2541">
        <v>2540</v>
      </c>
      <c r="B2541" t="s">
        <v>13990</v>
      </c>
      <c r="C2541" t="s">
        <v>3488</v>
      </c>
      <c r="D2541" t="s">
        <v>12584</v>
      </c>
      <c r="E2541" t="s">
        <v>13991</v>
      </c>
      <c r="F2541" t="s">
        <v>13992</v>
      </c>
      <c r="G2541" t="s">
        <v>306</v>
      </c>
      <c r="H2541" s="6">
        <v>46130</v>
      </c>
      <c r="I2541" t="s">
        <v>13993</v>
      </c>
      <c r="J2541" t="s">
        <v>13994</v>
      </c>
      <c r="K2541" s="1">
        <v>44427</v>
      </c>
    </row>
    <row r="2542" spans="1:11">
      <c r="A2542">
        <v>2541</v>
      </c>
      <c r="B2542" t="s">
        <v>13995</v>
      </c>
      <c r="C2542" t="s">
        <v>3012</v>
      </c>
      <c r="D2542" t="s">
        <v>13996</v>
      </c>
      <c r="E2542" t="s">
        <v>13997</v>
      </c>
      <c r="F2542" t="s">
        <v>13998</v>
      </c>
      <c r="G2542" t="s">
        <v>800</v>
      </c>
      <c r="H2542" s="6">
        <v>185329</v>
      </c>
      <c r="I2542" t="s">
        <v>13999</v>
      </c>
      <c r="J2542" t="s">
        <v>14000</v>
      </c>
      <c r="K2542" s="1">
        <v>44513</v>
      </c>
    </row>
    <row r="2543" spans="1:11">
      <c r="A2543">
        <v>2542</v>
      </c>
      <c r="B2543" t="s">
        <v>14001</v>
      </c>
      <c r="C2543" t="s">
        <v>923</v>
      </c>
      <c r="D2543" t="s">
        <v>506</v>
      </c>
      <c r="E2543" t="s">
        <v>14002</v>
      </c>
      <c r="F2543" t="s">
        <v>14003</v>
      </c>
      <c r="G2543" t="s">
        <v>2905</v>
      </c>
      <c r="H2543" s="6">
        <v>87069</v>
      </c>
      <c r="I2543" t="s">
        <v>14004</v>
      </c>
      <c r="J2543" t="s">
        <v>14005</v>
      </c>
      <c r="K2543" s="1">
        <v>44492</v>
      </c>
    </row>
    <row r="2544" spans="1:11">
      <c r="A2544">
        <v>2543</v>
      </c>
      <c r="B2544" t="s">
        <v>14006</v>
      </c>
      <c r="C2544" t="s">
        <v>7262</v>
      </c>
      <c r="D2544" t="s">
        <v>7432</v>
      </c>
      <c r="E2544" t="s">
        <v>14007</v>
      </c>
      <c r="F2544" t="s">
        <v>14008</v>
      </c>
      <c r="G2544" t="s">
        <v>1619</v>
      </c>
      <c r="H2544" s="6">
        <v>40570</v>
      </c>
      <c r="I2544" t="s">
        <v>14009</v>
      </c>
      <c r="J2544" t="s">
        <v>14010</v>
      </c>
      <c r="K2544" s="1">
        <v>44469</v>
      </c>
    </row>
    <row r="2545" spans="1:11">
      <c r="A2545">
        <v>2544</v>
      </c>
      <c r="B2545" t="s">
        <v>14011</v>
      </c>
      <c r="C2545" t="s">
        <v>1877</v>
      </c>
      <c r="D2545" t="s">
        <v>13295</v>
      </c>
      <c r="E2545" t="s">
        <v>14012</v>
      </c>
      <c r="F2545" t="s">
        <v>14013</v>
      </c>
      <c r="G2545" t="s">
        <v>213</v>
      </c>
      <c r="H2545" s="6">
        <v>60191</v>
      </c>
      <c r="I2545" t="s">
        <v>14014</v>
      </c>
      <c r="J2545" t="s">
        <v>14015</v>
      </c>
      <c r="K2545" s="1">
        <v>44073</v>
      </c>
    </row>
    <row r="2546" spans="1:11">
      <c r="A2546">
        <v>2545</v>
      </c>
      <c r="B2546" t="s">
        <v>14016</v>
      </c>
      <c r="C2546" t="s">
        <v>2577</v>
      </c>
      <c r="D2546" t="s">
        <v>8814</v>
      </c>
      <c r="E2546" t="s">
        <v>14017</v>
      </c>
      <c r="F2546" t="s">
        <v>14018</v>
      </c>
      <c r="G2546" t="s">
        <v>620</v>
      </c>
      <c r="H2546" s="6">
        <v>216804</v>
      </c>
      <c r="I2546" t="s">
        <v>14019</v>
      </c>
      <c r="J2546" t="s">
        <v>14020</v>
      </c>
      <c r="K2546" s="1">
        <v>44280</v>
      </c>
    </row>
    <row r="2547" spans="1:11">
      <c r="A2547">
        <v>2546</v>
      </c>
      <c r="B2547" t="s">
        <v>14021</v>
      </c>
      <c r="C2547" t="s">
        <v>2321</v>
      </c>
      <c r="D2547" t="s">
        <v>5586</v>
      </c>
      <c r="E2547" t="s">
        <v>14022</v>
      </c>
      <c r="F2547" t="s">
        <v>14023</v>
      </c>
      <c r="G2547" t="s">
        <v>1857</v>
      </c>
      <c r="H2547" s="6">
        <v>55265</v>
      </c>
      <c r="I2547">
        <f>1-685-660-593</f>
        <v>-1937</v>
      </c>
      <c r="J2547" t="s">
        <v>14024</v>
      </c>
      <c r="K2547" s="1">
        <v>44134</v>
      </c>
    </row>
    <row r="2548" spans="1:11">
      <c r="A2548">
        <v>2547</v>
      </c>
      <c r="B2548" t="s">
        <v>14025</v>
      </c>
      <c r="C2548" t="s">
        <v>7262</v>
      </c>
      <c r="D2548" t="s">
        <v>7043</v>
      </c>
      <c r="E2548" t="s">
        <v>14026</v>
      </c>
      <c r="F2548" t="s">
        <v>14027</v>
      </c>
      <c r="G2548" t="s">
        <v>815</v>
      </c>
      <c r="H2548" s="6">
        <v>202461</v>
      </c>
      <c r="I2548" t="s">
        <v>14028</v>
      </c>
      <c r="J2548" t="s">
        <v>14029</v>
      </c>
      <c r="K2548" s="1">
        <v>44391</v>
      </c>
    </row>
    <row r="2549" spans="1:11">
      <c r="A2549">
        <v>2548</v>
      </c>
      <c r="B2549" t="s">
        <v>14030</v>
      </c>
      <c r="C2549" t="s">
        <v>8108</v>
      </c>
      <c r="D2549" t="s">
        <v>3338</v>
      </c>
      <c r="E2549" t="s">
        <v>14031</v>
      </c>
      <c r="F2549" t="s">
        <v>14032</v>
      </c>
      <c r="G2549" t="s">
        <v>1481</v>
      </c>
      <c r="H2549" s="6">
        <v>125790</v>
      </c>
      <c r="I2549">
        <v>4576761712</v>
      </c>
      <c r="J2549" t="s">
        <v>14033</v>
      </c>
      <c r="K2549" s="1">
        <v>44217</v>
      </c>
    </row>
    <row r="2550" spans="1:11">
      <c r="A2550">
        <v>2549</v>
      </c>
      <c r="B2550" t="s">
        <v>14034</v>
      </c>
      <c r="C2550" t="s">
        <v>6242</v>
      </c>
      <c r="D2550" t="s">
        <v>3296</v>
      </c>
      <c r="E2550" t="s">
        <v>14035</v>
      </c>
      <c r="F2550" t="s">
        <v>14036</v>
      </c>
      <c r="G2550" t="s">
        <v>778</v>
      </c>
      <c r="H2550" s="6">
        <v>271229</v>
      </c>
      <c r="I2550">
        <v>9748700636</v>
      </c>
      <c r="J2550" t="s">
        <v>14037</v>
      </c>
      <c r="K2550" s="1">
        <v>44025</v>
      </c>
    </row>
    <row r="2551" spans="1:11">
      <c r="A2551">
        <v>2550</v>
      </c>
      <c r="B2551" t="s">
        <v>14038</v>
      </c>
      <c r="C2551" t="s">
        <v>4875</v>
      </c>
      <c r="D2551" t="s">
        <v>14039</v>
      </c>
      <c r="E2551" t="s">
        <v>14040</v>
      </c>
      <c r="F2551" t="s">
        <v>14041</v>
      </c>
      <c r="G2551" t="s">
        <v>7497</v>
      </c>
      <c r="H2551" s="6">
        <v>109252</v>
      </c>
      <c r="I2551" t="s">
        <v>14042</v>
      </c>
      <c r="J2551" t="s">
        <v>14043</v>
      </c>
      <c r="K2551" s="1">
        <v>44487</v>
      </c>
    </row>
    <row r="2552" spans="1:11">
      <c r="A2552">
        <v>2551</v>
      </c>
      <c r="B2552" t="s">
        <v>14044</v>
      </c>
      <c r="C2552" t="s">
        <v>542</v>
      </c>
      <c r="D2552" t="s">
        <v>3043</v>
      </c>
      <c r="E2552" t="s">
        <v>14045</v>
      </c>
      <c r="F2552" t="s">
        <v>14046</v>
      </c>
      <c r="G2552" t="s">
        <v>4560</v>
      </c>
      <c r="H2552" s="6">
        <v>127132</v>
      </c>
      <c r="I2552" t="s">
        <v>14047</v>
      </c>
      <c r="J2552" t="s">
        <v>14048</v>
      </c>
      <c r="K2552" s="1">
        <v>44368</v>
      </c>
    </row>
    <row r="2553" spans="1:11">
      <c r="A2553">
        <v>2552</v>
      </c>
      <c r="B2553" t="s">
        <v>14049</v>
      </c>
      <c r="C2553" t="s">
        <v>2269</v>
      </c>
      <c r="D2553" t="s">
        <v>2801</v>
      </c>
      <c r="E2553" t="s">
        <v>14050</v>
      </c>
      <c r="F2553" t="s">
        <v>14051</v>
      </c>
      <c r="G2553" t="s">
        <v>1222</v>
      </c>
      <c r="H2553" s="6">
        <v>69498</v>
      </c>
      <c r="I2553" t="s">
        <v>14052</v>
      </c>
      <c r="J2553" t="s">
        <v>14053</v>
      </c>
      <c r="K2553" s="1">
        <v>43836</v>
      </c>
    </row>
    <row r="2554" spans="1:11">
      <c r="A2554">
        <v>2553</v>
      </c>
      <c r="B2554" t="s">
        <v>14054</v>
      </c>
      <c r="C2554" t="s">
        <v>3880</v>
      </c>
      <c r="D2554" t="s">
        <v>1498</v>
      </c>
      <c r="E2554" t="s">
        <v>14055</v>
      </c>
      <c r="F2554" t="s">
        <v>14056</v>
      </c>
      <c r="G2554" t="s">
        <v>1273</v>
      </c>
      <c r="H2554" s="6">
        <v>199608</v>
      </c>
      <c r="I2554" t="s">
        <v>14057</v>
      </c>
      <c r="J2554" t="s">
        <v>14058</v>
      </c>
      <c r="K2554" s="1">
        <v>44603</v>
      </c>
    </row>
    <row r="2555" spans="1:11">
      <c r="A2555">
        <v>2554</v>
      </c>
      <c r="B2555" t="s">
        <v>14059</v>
      </c>
      <c r="C2555" t="s">
        <v>2321</v>
      </c>
      <c r="D2555" t="s">
        <v>14060</v>
      </c>
      <c r="E2555" t="s">
        <v>14061</v>
      </c>
      <c r="F2555" t="s">
        <v>14062</v>
      </c>
      <c r="G2555" t="s">
        <v>95</v>
      </c>
      <c r="H2555" s="6">
        <v>102756</v>
      </c>
      <c r="I2555" t="s">
        <v>14063</v>
      </c>
      <c r="J2555" t="s">
        <v>14064</v>
      </c>
      <c r="K2555" s="1">
        <v>44213</v>
      </c>
    </row>
    <row r="2556" spans="1:11">
      <c r="A2556">
        <v>2555</v>
      </c>
      <c r="B2556" t="s">
        <v>14065</v>
      </c>
      <c r="C2556" t="s">
        <v>995</v>
      </c>
      <c r="D2556" t="s">
        <v>14066</v>
      </c>
      <c r="E2556" t="s">
        <v>14067</v>
      </c>
      <c r="F2556" t="s">
        <v>14068</v>
      </c>
      <c r="G2556" t="s">
        <v>174</v>
      </c>
      <c r="H2556" s="6">
        <v>255034</v>
      </c>
      <c r="I2556">
        <v>2765042849</v>
      </c>
      <c r="J2556" t="s">
        <v>14069</v>
      </c>
      <c r="K2556" s="1">
        <v>44594</v>
      </c>
    </row>
    <row r="2557" spans="1:11">
      <c r="A2557">
        <v>2556</v>
      </c>
      <c r="B2557" t="s">
        <v>14070</v>
      </c>
      <c r="C2557" t="s">
        <v>3920</v>
      </c>
      <c r="D2557" t="s">
        <v>287</v>
      </c>
      <c r="E2557" t="s">
        <v>14071</v>
      </c>
      <c r="F2557" t="s">
        <v>14072</v>
      </c>
      <c r="G2557" t="s">
        <v>190</v>
      </c>
      <c r="H2557" s="6">
        <v>53679</v>
      </c>
      <c r="I2557" t="s">
        <v>14073</v>
      </c>
      <c r="J2557" t="s">
        <v>14074</v>
      </c>
      <c r="K2557" s="1">
        <v>44348</v>
      </c>
    </row>
    <row r="2558" spans="1:11">
      <c r="A2558">
        <v>2557</v>
      </c>
      <c r="B2558" t="s">
        <v>14075</v>
      </c>
      <c r="C2558" t="s">
        <v>498</v>
      </c>
      <c r="D2558" t="s">
        <v>391</v>
      </c>
      <c r="E2558" t="s">
        <v>14076</v>
      </c>
      <c r="F2558" t="s">
        <v>14077</v>
      </c>
      <c r="G2558" t="s">
        <v>680</v>
      </c>
      <c r="H2558" s="6">
        <v>201758</v>
      </c>
      <c r="I2558" t="s">
        <v>14078</v>
      </c>
      <c r="J2558" t="s">
        <v>14079</v>
      </c>
      <c r="K2558" s="1">
        <v>44026</v>
      </c>
    </row>
    <row r="2559" spans="1:11">
      <c r="A2559">
        <v>2558</v>
      </c>
      <c r="B2559" t="s">
        <v>14080</v>
      </c>
      <c r="C2559" t="s">
        <v>1885</v>
      </c>
      <c r="D2559" t="s">
        <v>677</v>
      </c>
      <c r="E2559" t="s">
        <v>14081</v>
      </c>
      <c r="F2559" t="s">
        <v>14082</v>
      </c>
      <c r="G2559" t="s">
        <v>1424</v>
      </c>
      <c r="H2559" s="6">
        <v>239003</v>
      </c>
      <c r="I2559" t="s">
        <v>14083</v>
      </c>
      <c r="J2559" t="s">
        <v>14084</v>
      </c>
      <c r="K2559" s="1">
        <v>44022</v>
      </c>
    </row>
    <row r="2560" spans="1:11">
      <c r="A2560">
        <v>2559</v>
      </c>
      <c r="B2560" t="s">
        <v>14085</v>
      </c>
      <c r="C2560" t="s">
        <v>4692</v>
      </c>
      <c r="D2560" t="s">
        <v>334</v>
      </c>
      <c r="E2560" t="s">
        <v>14086</v>
      </c>
      <c r="F2560" t="s">
        <v>14087</v>
      </c>
      <c r="G2560" t="s">
        <v>1257</v>
      </c>
      <c r="H2560" s="6">
        <v>127148</v>
      </c>
      <c r="I2560" t="s">
        <v>14088</v>
      </c>
      <c r="J2560" t="s">
        <v>14089</v>
      </c>
      <c r="K2560" s="1">
        <v>44027</v>
      </c>
    </row>
    <row r="2561" spans="1:11">
      <c r="A2561">
        <v>2560</v>
      </c>
      <c r="B2561" t="s">
        <v>14090</v>
      </c>
      <c r="C2561" t="s">
        <v>2782</v>
      </c>
      <c r="D2561" t="s">
        <v>310</v>
      </c>
      <c r="E2561" t="s">
        <v>14091</v>
      </c>
      <c r="F2561" t="s">
        <v>14092</v>
      </c>
      <c r="G2561" t="s">
        <v>329</v>
      </c>
      <c r="H2561" s="6">
        <v>186735</v>
      </c>
      <c r="I2561" t="s">
        <v>14093</v>
      </c>
      <c r="J2561" t="s">
        <v>14094</v>
      </c>
      <c r="K2561" s="1">
        <v>44614</v>
      </c>
    </row>
    <row r="2562" spans="1:11">
      <c r="A2562">
        <v>2561</v>
      </c>
      <c r="B2562" t="s">
        <v>14095</v>
      </c>
      <c r="C2562" t="s">
        <v>1313</v>
      </c>
      <c r="D2562" t="s">
        <v>1609</v>
      </c>
      <c r="E2562" t="s">
        <v>14096</v>
      </c>
      <c r="F2562" t="s">
        <v>14097</v>
      </c>
      <c r="G2562" t="s">
        <v>221</v>
      </c>
      <c r="H2562" s="6">
        <v>164322</v>
      </c>
      <c r="I2562" t="s">
        <v>14098</v>
      </c>
      <c r="J2562" t="s">
        <v>14099</v>
      </c>
      <c r="K2562" s="1">
        <v>44072</v>
      </c>
    </row>
    <row r="2563" spans="1:11">
      <c r="A2563">
        <v>2562</v>
      </c>
      <c r="B2563" t="s">
        <v>14100</v>
      </c>
      <c r="C2563" t="s">
        <v>4750</v>
      </c>
      <c r="D2563" t="s">
        <v>1608</v>
      </c>
      <c r="E2563" t="s">
        <v>14101</v>
      </c>
      <c r="F2563" t="s">
        <v>14102</v>
      </c>
      <c r="G2563" t="s">
        <v>298</v>
      </c>
      <c r="H2563" s="6">
        <v>217798</v>
      </c>
      <c r="I2563">
        <f>1-886-554-1358</f>
        <v>-2797</v>
      </c>
      <c r="J2563" t="s">
        <v>14103</v>
      </c>
      <c r="K2563" s="1">
        <v>44282</v>
      </c>
    </row>
    <row r="2564" spans="1:11">
      <c r="A2564">
        <v>2563</v>
      </c>
      <c r="B2564" t="s">
        <v>14104</v>
      </c>
      <c r="C2564" t="s">
        <v>2225</v>
      </c>
      <c r="D2564" t="s">
        <v>647</v>
      </c>
      <c r="E2564" t="s">
        <v>14105</v>
      </c>
      <c r="F2564" t="s">
        <v>14106</v>
      </c>
      <c r="G2564" t="s">
        <v>726</v>
      </c>
      <c r="H2564" s="6">
        <v>96808</v>
      </c>
      <c r="I2564" t="s">
        <v>14107</v>
      </c>
      <c r="J2564" t="s">
        <v>14108</v>
      </c>
      <c r="K2564" s="1">
        <v>44484</v>
      </c>
    </row>
    <row r="2565" spans="1:11">
      <c r="A2565">
        <v>2564</v>
      </c>
      <c r="B2565" t="s">
        <v>14109</v>
      </c>
      <c r="C2565" t="s">
        <v>2396</v>
      </c>
      <c r="D2565" t="s">
        <v>10965</v>
      </c>
      <c r="E2565" t="s">
        <v>14110</v>
      </c>
      <c r="F2565" t="s">
        <v>9545</v>
      </c>
      <c r="G2565" t="s">
        <v>770</v>
      </c>
      <c r="H2565" s="6">
        <v>261407</v>
      </c>
      <c r="I2565" t="s">
        <v>14111</v>
      </c>
      <c r="J2565" t="s">
        <v>14112</v>
      </c>
      <c r="K2565" s="1">
        <v>43934</v>
      </c>
    </row>
    <row r="2566" spans="1:11">
      <c r="A2566">
        <v>2565</v>
      </c>
      <c r="B2566" t="s">
        <v>14113</v>
      </c>
      <c r="C2566" t="s">
        <v>13275</v>
      </c>
      <c r="D2566" t="s">
        <v>2231</v>
      </c>
      <c r="E2566" t="s">
        <v>14114</v>
      </c>
      <c r="F2566" t="s">
        <v>14115</v>
      </c>
      <c r="G2566" t="s">
        <v>478</v>
      </c>
      <c r="H2566" s="6">
        <v>234627</v>
      </c>
      <c r="I2566" t="s">
        <v>14116</v>
      </c>
      <c r="J2566" t="s">
        <v>14117</v>
      </c>
      <c r="K2566" s="1">
        <v>44529</v>
      </c>
    </row>
    <row r="2567" spans="1:11">
      <c r="A2567">
        <v>2566</v>
      </c>
      <c r="B2567" t="s">
        <v>14118</v>
      </c>
      <c r="C2567" t="s">
        <v>2475</v>
      </c>
      <c r="D2567" t="s">
        <v>30</v>
      </c>
      <c r="E2567" t="s">
        <v>14119</v>
      </c>
      <c r="F2567" t="s">
        <v>14120</v>
      </c>
      <c r="G2567" t="s">
        <v>1367</v>
      </c>
      <c r="H2567" s="6">
        <v>180209</v>
      </c>
      <c r="I2567">
        <v>8696057153</v>
      </c>
      <c r="J2567" t="s">
        <v>14121</v>
      </c>
      <c r="K2567" s="1">
        <v>43887</v>
      </c>
    </row>
    <row r="2568" spans="1:11">
      <c r="A2568">
        <v>2567</v>
      </c>
      <c r="B2568" t="s">
        <v>14122</v>
      </c>
      <c r="C2568" t="s">
        <v>663</v>
      </c>
      <c r="D2568" t="s">
        <v>805</v>
      </c>
      <c r="E2568" t="s">
        <v>14123</v>
      </c>
      <c r="F2568" t="s">
        <v>14124</v>
      </c>
      <c r="G2568" t="s">
        <v>3027</v>
      </c>
      <c r="H2568" s="6">
        <v>43948</v>
      </c>
      <c r="I2568" t="s">
        <v>14125</v>
      </c>
      <c r="J2568" t="s">
        <v>14126</v>
      </c>
      <c r="K2568" s="1">
        <v>43841</v>
      </c>
    </row>
    <row r="2569" spans="1:11">
      <c r="A2569">
        <v>2568</v>
      </c>
      <c r="B2569" t="s">
        <v>14127</v>
      </c>
      <c r="C2569" t="s">
        <v>2360</v>
      </c>
      <c r="D2569" t="s">
        <v>171</v>
      </c>
      <c r="E2569" t="s">
        <v>14128</v>
      </c>
      <c r="F2569" t="s">
        <v>14129</v>
      </c>
      <c r="G2569" t="s">
        <v>13278</v>
      </c>
      <c r="H2569" s="6">
        <v>113486</v>
      </c>
      <c r="I2569" t="s">
        <v>14130</v>
      </c>
      <c r="J2569" t="s">
        <v>14131</v>
      </c>
      <c r="K2569" s="1">
        <v>44297</v>
      </c>
    </row>
    <row r="2570" spans="1:11">
      <c r="A2570">
        <v>2569</v>
      </c>
      <c r="B2570" t="s">
        <v>14132</v>
      </c>
      <c r="C2570" t="s">
        <v>4916</v>
      </c>
      <c r="D2570" t="s">
        <v>989</v>
      </c>
      <c r="E2570" t="s">
        <v>14133</v>
      </c>
      <c r="F2570" t="s">
        <v>14134</v>
      </c>
      <c r="G2570" t="s">
        <v>831</v>
      </c>
      <c r="H2570" s="6">
        <v>135809</v>
      </c>
      <c r="I2570" t="s">
        <v>14135</v>
      </c>
      <c r="J2570" t="s">
        <v>14136</v>
      </c>
      <c r="K2570" s="1">
        <v>44437</v>
      </c>
    </row>
    <row r="2571" spans="1:11">
      <c r="A2571">
        <v>2570</v>
      </c>
      <c r="B2571" t="s">
        <v>14137</v>
      </c>
      <c r="C2571" t="s">
        <v>2793</v>
      </c>
      <c r="D2571" t="s">
        <v>1766</v>
      </c>
      <c r="E2571" t="s">
        <v>14138</v>
      </c>
      <c r="F2571" t="s">
        <v>14139</v>
      </c>
      <c r="G2571" t="s">
        <v>5577</v>
      </c>
      <c r="H2571" s="6">
        <v>232545</v>
      </c>
      <c r="I2571" t="s">
        <v>14140</v>
      </c>
      <c r="J2571" t="s">
        <v>14141</v>
      </c>
      <c r="K2571" s="1">
        <v>44509</v>
      </c>
    </row>
    <row r="2572" spans="1:11">
      <c r="A2572">
        <v>2571</v>
      </c>
      <c r="B2572" t="s">
        <v>14142</v>
      </c>
      <c r="C2572" t="s">
        <v>5253</v>
      </c>
      <c r="D2572" t="s">
        <v>6634</v>
      </c>
      <c r="E2572" t="s">
        <v>14143</v>
      </c>
      <c r="F2572" t="s">
        <v>14144</v>
      </c>
      <c r="G2572" t="s">
        <v>1273</v>
      </c>
      <c r="H2572" s="6">
        <v>201608</v>
      </c>
      <c r="I2572" t="s">
        <v>14145</v>
      </c>
      <c r="J2572" t="s">
        <v>14146</v>
      </c>
      <c r="K2572" s="1">
        <v>44376</v>
      </c>
    </row>
    <row r="2573" spans="1:11">
      <c r="A2573">
        <v>2572</v>
      </c>
      <c r="B2573" t="s">
        <v>14147</v>
      </c>
      <c r="C2573" t="s">
        <v>1135</v>
      </c>
      <c r="D2573" t="s">
        <v>1334</v>
      </c>
      <c r="E2573" t="s">
        <v>14148</v>
      </c>
      <c r="F2573" t="s">
        <v>14149</v>
      </c>
      <c r="G2573" t="s">
        <v>2772</v>
      </c>
      <c r="H2573" s="6">
        <v>262252</v>
      </c>
      <c r="I2573" t="s">
        <v>14150</v>
      </c>
      <c r="J2573" t="s">
        <v>14151</v>
      </c>
      <c r="K2573" s="1">
        <v>44653</v>
      </c>
    </row>
    <row r="2574" spans="1:11">
      <c r="A2574">
        <v>2573</v>
      </c>
      <c r="B2574" t="s">
        <v>14152</v>
      </c>
      <c r="C2574" t="s">
        <v>3539</v>
      </c>
      <c r="D2574" t="s">
        <v>91</v>
      </c>
      <c r="E2574" t="s">
        <v>14153</v>
      </c>
      <c r="F2574" t="s">
        <v>14154</v>
      </c>
      <c r="G2574" t="s">
        <v>634</v>
      </c>
      <c r="H2574" s="6">
        <v>164839</v>
      </c>
      <c r="I2574" t="s">
        <v>14155</v>
      </c>
      <c r="J2574" t="s">
        <v>14156</v>
      </c>
      <c r="K2574" s="1">
        <v>44663</v>
      </c>
    </row>
    <row r="2575" spans="1:11">
      <c r="A2575">
        <v>2574</v>
      </c>
      <c r="B2575" t="s">
        <v>14157</v>
      </c>
      <c r="C2575" t="s">
        <v>1608</v>
      </c>
      <c r="D2575" t="s">
        <v>2481</v>
      </c>
      <c r="E2575" t="s">
        <v>14158</v>
      </c>
      <c r="F2575" t="s">
        <v>14159</v>
      </c>
      <c r="G2575" t="s">
        <v>1522</v>
      </c>
      <c r="H2575" s="6">
        <v>95646</v>
      </c>
      <c r="I2575" t="s">
        <v>14160</v>
      </c>
      <c r="J2575" t="s">
        <v>14161</v>
      </c>
      <c r="K2575" s="1">
        <v>44138</v>
      </c>
    </row>
    <row r="2576" spans="1:11">
      <c r="A2576">
        <v>2575</v>
      </c>
      <c r="B2576" t="s">
        <v>14162</v>
      </c>
      <c r="C2576" t="s">
        <v>1596</v>
      </c>
      <c r="D2576" t="s">
        <v>1914</v>
      </c>
      <c r="E2576" t="s">
        <v>14163</v>
      </c>
      <c r="F2576" t="s">
        <v>11308</v>
      </c>
      <c r="G2576" t="s">
        <v>3770</v>
      </c>
      <c r="H2576" s="6">
        <v>139776</v>
      </c>
      <c r="I2576" t="s">
        <v>14164</v>
      </c>
      <c r="J2576" t="s">
        <v>14165</v>
      </c>
      <c r="K2576" s="1">
        <v>44308</v>
      </c>
    </row>
    <row r="2577" spans="1:11">
      <c r="A2577">
        <v>2576</v>
      </c>
      <c r="B2577" t="s">
        <v>14166</v>
      </c>
      <c r="C2577" t="s">
        <v>638</v>
      </c>
      <c r="D2577" t="s">
        <v>295</v>
      </c>
      <c r="E2577" t="s">
        <v>10809</v>
      </c>
      <c r="F2577" t="s">
        <v>14167</v>
      </c>
      <c r="G2577" t="s">
        <v>1230</v>
      </c>
      <c r="H2577" s="6">
        <v>84470</v>
      </c>
      <c r="I2577" t="s">
        <v>14168</v>
      </c>
      <c r="J2577" t="s">
        <v>14169</v>
      </c>
      <c r="K2577" s="1">
        <v>43849</v>
      </c>
    </row>
    <row r="2578" spans="1:11">
      <c r="A2578">
        <v>2577</v>
      </c>
      <c r="B2578" t="s">
        <v>14170</v>
      </c>
      <c r="C2578" t="s">
        <v>5160</v>
      </c>
      <c r="D2578" t="s">
        <v>9447</v>
      </c>
      <c r="E2578" t="s">
        <v>14171</v>
      </c>
      <c r="F2578" t="s">
        <v>14172</v>
      </c>
      <c r="G2578" t="s">
        <v>696</v>
      </c>
      <c r="H2578" s="6">
        <v>207727</v>
      </c>
      <c r="I2578" t="s">
        <v>14173</v>
      </c>
      <c r="J2578" t="s">
        <v>14174</v>
      </c>
      <c r="K2578" s="1">
        <v>44326</v>
      </c>
    </row>
    <row r="2579" spans="1:11">
      <c r="A2579">
        <v>2578</v>
      </c>
      <c r="B2579" t="s">
        <v>14175</v>
      </c>
      <c r="C2579" t="s">
        <v>4128</v>
      </c>
      <c r="D2579" t="s">
        <v>2334</v>
      </c>
      <c r="E2579" t="s">
        <v>14176</v>
      </c>
      <c r="F2579" t="s">
        <v>14177</v>
      </c>
      <c r="G2579" t="s">
        <v>329</v>
      </c>
      <c r="H2579" s="6">
        <v>137627</v>
      </c>
      <c r="I2579">
        <v>1665041093</v>
      </c>
      <c r="J2579" t="s">
        <v>14178</v>
      </c>
      <c r="K2579" s="1">
        <v>43924</v>
      </c>
    </row>
    <row r="2580" spans="1:11">
      <c r="A2580">
        <v>2579</v>
      </c>
      <c r="B2580" t="s">
        <v>14179</v>
      </c>
      <c r="C2580" t="s">
        <v>6586</v>
      </c>
      <c r="D2580" t="s">
        <v>2423</v>
      </c>
      <c r="E2580" t="s">
        <v>10762</v>
      </c>
      <c r="F2580" t="s">
        <v>14180</v>
      </c>
      <c r="G2580" t="s">
        <v>2297</v>
      </c>
      <c r="H2580" s="6">
        <v>226290</v>
      </c>
      <c r="I2580" t="s">
        <v>14181</v>
      </c>
      <c r="J2580" t="s">
        <v>14182</v>
      </c>
      <c r="K2580" s="1">
        <v>44412</v>
      </c>
    </row>
    <row r="2581" spans="1:11">
      <c r="A2581">
        <v>2580</v>
      </c>
      <c r="B2581" t="s">
        <v>14183</v>
      </c>
      <c r="C2581" t="s">
        <v>4178</v>
      </c>
      <c r="D2581" t="s">
        <v>1314</v>
      </c>
      <c r="E2581" t="s">
        <v>14184</v>
      </c>
      <c r="F2581" t="s">
        <v>14185</v>
      </c>
      <c r="G2581" t="s">
        <v>1924</v>
      </c>
      <c r="H2581" s="6">
        <v>44144</v>
      </c>
      <c r="I2581" t="s">
        <v>14186</v>
      </c>
      <c r="J2581" t="s">
        <v>14187</v>
      </c>
      <c r="K2581" s="1">
        <v>44064</v>
      </c>
    </row>
    <row r="2582" spans="1:11">
      <c r="A2582">
        <v>2581</v>
      </c>
      <c r="B2582" t="s">
        <v>14188</v>
      </c>
      <c r="C2582" t="s">
        <v>1900</v>
      </c>
      <c r="D2582" t="s">
        <v>14189</v>
      </c>
      <c r="E2582" t="s">
        <v>14190</v>
      </c>
      <c r="F2582" t="s">
        <v>14191</v>
      </c>
      <c r="G2582" t="s">
        <v>734</v>
      </c>
      <c r="H2582" s="6">
        <v>92220</v>
      </c>
      <c r="I2582" t="s">
        <v>14192</v>
      </c>
      <c r="J2582" t="s">
        <v>14193</v>
      </c>
      <c r="K2582" s="1">
        <v>44429</v>
      </c>
    </row>
    <row r="2583" spans="1:11">
      <c r="A2583">
        <v>2582</v>
      </c>
      <c r="B2583" t="s">
        <v>14194</v>
      </c>
      <c r="C2583" t="s">
        <v>2119</v>
      </c>
      <c r="D2583" t="s">
        <v>4241</v>
      </c>
      <c r="E2583" t="s">
        <v>14195</v>
      </c>
      <c r="F2583" t="s">
        <v>14196</v>
      </c>
      <c r="G2583" t="s">
        <v>1522</v>
      </c>
      <c r="H2583" s="6">
        <v>81611</v>
      </c>
      <c r="I2583" t="s">
        <v>14197</v>
      </c>
      <c r="J2583" t="s">
        <v>14198</v>
      </c>
      <c r="K2583" s="1">
        <v>43864</v>
      </c>
    </row>
    <row r="2584" spans="1:11">
      <c r="A2584">
        <v>2583</v>
      </c>
      <c r="B2584" t="s">
        <v>14199</v>
      </c>
      <c r="C2584" t="s">
        <v>4184</v>
      </c>
      <c r="D2584" t="s">
        <v>14200</v>
      </c>
      <c r="E2584" t="s">
        <v>14201</v>
      </c>
      <c r="F2584" t="s">
        <v>14202</v>
      </c>
      <c r="G2584" t="s">
        <v>3968</v>
      </c>
      <c r="H2584" s="6">
        <v>87421</v>
      </c>
      <c r="I2584" t="s">
        <v>14203</v>
      </c>
      <c r="J2584" t="s">
        <v>14204</v>
      </c>
      <c r="K2584" s="1">
        <v>43925</v>
      </c>
    </row>
    <row r="2585" spans="1:11">
      <c r="A2585">
        <v>2584</v>
      </c>
      <c r="B2585" t="s">
        <v>14205</v>
      </c>
      <c r="C2585" t="s">
        <v>2577</v>
      </c>
      <c r="D2585" t="s">
        <v>7186</v>
      </c>
      <c r="E2585" t="s">
        <v>14206</v>
      </c>
      <c r="F2585" t="s">
        <v>14207</v>
      </c>
      <c r="G2585" t="s">
        <v>2364</v>
      </c>
      <c r="H2585" s="6">
        <v>225893</v>
      </c>
      <c r="I2585" t="s">
        <v>14208</v>
      </c>
      <c r="J2585" t="s">
        <v>14209</v>
      </c>
      <c r="K2585" s="1">
        <v>43997</v>
      </c>
    </row>
    <row r="2586" spans="1:11">
      <c r="A2586">
        <v>2585</v>
      </c>
      <c r="B2586" t="s">
        <v>14210</v>
      </c>
      <c r="C2586" t="s">
        <v>692</v>
      </c>
      <c r="D2586" t="s">
        <v>3695</v>
      </c>
      <c r="E2586" t="s">
        <v>14211</v>
      </c>
      <c r="F2586" t="s">
        <v>11604</v>
      </c>
      <c r="G2586" t="s">
        <v>1309</v>
      </c>
      <c r="H2586" s="6">
        <v>83607</v>
      </c>
      <c r="I2586" t="s">
        <v>14212</v>
      </c>
      <c r="J2586" t="s">
        <v>14213</v>
      </c>
      <c r="K2586" s="1">
        <v>43947</v>
      </c>
    </row>
    <row r="2587" spans="1:11">
      <c r="A2587">
        <v>2586</v>
      </c>
      <c r="B2587" t="s">
        <v>14214</v>
      </c>
      <c r="C2587" t="s">
        <v>5675</v>
      </c>
      <c r="D2587" t="s">
        <v>10665</v>
      </c>
      <c r="E2587" t="s">
        <v>14215</v>
      </c>
      <c r="F2587" t="s">
        <v>14216</v>
      </c>
      <c r="G2587" t="s">
        <v>77</v>
      </c>
      <c r="H2587" s="6">
        <v>264566</v>
      </c>
      <c r="I2587" t="s">
        <v>14217</v>
      </c>
      <c r="J2587" t="s">
        <v>14218</v>
      </c>
      <c r="K2587" s="1">
        <v>44328</v>
      </c>
    </row>
    <row r="2588" spans="1:11">
      <c r="A2588">
        <v>2587</v>
      </c>
      <c r="B2588" t="s">
        <v>14219</v>
      </c>
      <c r="C2588" t="s">
        <v>3106</v>
      </c>
      <c r="D2588" t="s">
        <v>8883</v>
      </c>
      <c r="E2588" t="s">
        <v>14220</v>
      </c>
      <c r="F2588" t="s">
        <v>14221</v>
      </c>
      <c r="G2588" t="s">
        <v>337</v>
      </c>
      <c r="H2588" s="6">
        <v>274456</v>
      </c>
      <c r="I2588" t="s">
        <v>14222</v>
      </c>
      <c r="J2588" t="s">
        <v>14223</v>
      </c>
      <c r="K2588" s="1">
        <v>43865</v>
      </c>
    </row>
    <row r="2589" spans="1:11">
      <c r="A2589">
        <v>2588</v>
      </c>
      <c r="B2589" t="s">
        <v>14224</v>
      </c>
      <c r="C2589" t="s">
        <v>6679</v>
      </c>
      <c r="D2589" t="s">
        <v>6307</v>
      </c>
      <c r="E2589" t="s">
        <v>14225</v>
      </c>
      <c r="F2589" t="s">
        <v>14226</v>
      </c>
      <c r="G2589" t="s">
        <v>8517</v>
      </c>
      <c r="H2589" s="6">
        <v>237484</v>
      </c>
      <c r="I2589" t="s">
        <v>14227</v>
      </c>
      <c r="J2589" t="s">
        <v>14228</v>
      </c>
      <c r="K2589" s="1">
        <v>43832</v>
      </c>
    </row>
    <row r="2590" spans="1:11">
      <c r="A2590">
        <v>2589</v>
      </c>
      <c r="B2590" t="s">
        <v>14229</v>
      </c>
      <c r="C2590" t="s">
        <v>406</v>
      </c>
      <c r="D2590" t="s">
        <v>6776</v>
      </c>
      <c r="E2590" t="s">
        <v>14230</v>
      </c>
      <c r="F2590" t="s">
        <v>14231</v>
      </c>
      <c r="G2590" t="s">
        <v>3382</v>
      </c>
      <c r="H2590" s="6">
        <v>61670</v>
      </c>
      <c r="I2590" t="s">
        <v>14232</v>
      </c>
      <c r="J2590" t="s">
        <v>14233</v>
      </c>
      <c r="K2590" s="1">
        <v>44666</v>
      </c>
    </row>
    <row r="2591" spans="1:11">
      <c r="A2591">
        <v>2590</v>
      </c>
      <c r="B2591" t="s">
        <v>14234</v>
      </c>
      <c r="C2591" t="s">
        <v>5137</v>
      </c>
      <c r="D2591" t="s">
        <v>7647</v>
      </c>
      <c r="E2591" t="s">
        <v>14235</v>
      </c>
      <c r="F2591" t="s">
        <v>14236</v>
      </c>
      <c r="G2591" t="s">
        <v>4805</v>
      </c>
      <c r="H2591" s="6">
        <v>226832</v>
      </c>
      <c r="I2591" t="s">
        <v>14237</v>
      </c>
      <c r="J2591" t="s">
        <v>14238</v>
      </c>
      <c r="K2591" s="1">
        <v>43848</v>
      </c>
    </row>
    <row r="2592" spans="1:11">
      <c r="A2592">
        <v>2591</v>
      </c>
      <c r="B2592" t="s">
        <v>14239</v>
      </c>
      <c r="C2592" t="s">
        <v>4051</v>
      </c>
      <c r="D2592" t="s">
        <v>601</v>
      </c>
      <c r="E2592" t="s">
        <v>14240</v>
      </c>
      <c r="F2592" t="s">
        <v>14241</v>
      </c>
      <c r="G2592" t="s">
        <v>2927</v>
      </c>
      <c r="H2592" s="6">
        <v>180005</v>
      </c>
      <c r="I2592" t="s">
        <v>14242</v>
      </c>
      <c r="J2592" t="s">
        <v>14243</v>
      </c>
      <c r="K2592" s="1">
        <v>44033</v>
      </c>
    </row>
    <row r="2593" spans="1:11">
      <c r="A2593">
        <v>2592</v>
      </c>
      <c r="B2593" t="s">
        <v>14244</v>
      </c>
      <c r="C2593" t="s">
        <v>1400</v>
      </c>
      <c r="D2593" t="s">
        <v>929</v>
      </c>
      <c r="E2593" t="s">
        <v>14245</v>
      </c>
      <c r="F2593" t="s">
        <v>14246</v>
      </c>
      <c r="G2593" t="s">
        <v>847</v>
      </c>
      <c r="H2593" s="6">
        <v>207943</v>
      </c>
      <c r="I2593">
        <v>2204058228</v>
      </c>
      <c r="J2593" t="s">
        <v>14247</v>
      </c>
      <c r="K2593" s="1">
        <v>44581</v>
      </c>
    </row>
    <row r="2594" spans="1:11">
      <c r="A2594">
        <v>2593</v>
      </c>
      <c r="B2594" t="s">
        <v>14248</v>
      </c>
      <c r="C2594" t="s">
        <v>923</v>
      </c>
      <c r="D2594" t="s">
        <v>5562</v>
      </c>
      <c r="E2594" t="s">
        <v>14249</v>
      </c>
      <c r="F2594" t="s">
        <v>14250</v>
      </c>
      <c r="G2594" t="s">
        <v>847</v>
      </c>
      <c r="H2594" s="6">
        <v>132266</v>
      </c>
      <c r="I2594" t="s">
        <v>14251</v>
      </c>
      <c r="J2594" t="s">
        <v>14252</v>
      </c>
      <c r="K2594" s="1">
        <v>44284</v>
      </c>
    </row>
    <row r="2595" spans="1:11">
      <c r="A2595">
        <v>2594</v>
      </c>
      <c r="B2595" t="s">
        <v>14253</v>
      </c>
      <c r="C2595" t="s">
        <v>6695</v>
      </c>
      <c r="D2595" t="s">
        <v>3147</v>
      </c>
      <c r="E2595" t="s">
        <v>14254</v>
      </c>
      <c r="F2595" t="s">
        <v>14255</v>
      </c>
      <c r="G2595" t="s">
        <v>4919</v>
      </c>
      <c r="H2595" s="6">
        <v>281249</v>
      </c>
      <c r="I2595" t="s">
        <v>14256</v>
      </c>
      <c r="J2595" t="s">
        <v>14257</v>
      </c>
      <c r="K2595" s="1">
        <v>44233</v>
      </c>
    </row>
    <row r="2596" spans="1:11">
      <c r="A2596">
        <v>2595</v>
      </c>
      <c r="B2596" t="s">
        <v>14258</v>
      </c>
      <c r="C2596" t="s">
        <v>3887</v>
      </c>
      <c r="D2596" t="s">
        <v>3275</v>
      </c>
      <c r="E2596" t="s">
        <v>14259</v>
      </c>
      <c r="F2596" t="s">
        <v>14260</v>
      </c>
      <c r="G2596" t="s">
        <v>808</v>
      </c>
      <c r="H2596" s="6">
        <v>102479</v>
      </c>
      <c r="I2596">
        <v>3462329981</v>
      </c>
      <c r="J2596" t="s">
        <v>14261</v>
      </c>
      <c r="K2596" s="1">
        <v>44598</v>
      </c>
    </row>
    <row r="2597" spans="1:11">
      <c r="A2597">
        <v>2596</v>
      </c>
      <c r="B2597" t="s">
        <v>14262</v>
      </c>
      <c r="C2597" t="s">
        <v>2794</v>
      </c>
      <c r="D2597" t="s">
        <v>1602</v>
      </c>
      <c r="E2597" t="s">
        <v>14263</v>
      </c>
      <c r="F2597" t="s">
        <v>14264</v>
      </c>
      <c r="G2597" t="s">
        <v>1605</v>
      </c>
      <c r="H2597" s="6">
        <v>180236</v>
      </c>
      <c r="I2597" t="s">
        <v>14265</v>
      </c>
      <c r="J2597" t="s">
        <v>14266</v>
      </c>
      <c r="K2597" s="1">
        <v>44579</v>
      </c>
    </row>
    <row r="2598" spans="1:11">
      <c r="A2598">
        <v>2597</v>
      </c>
      <c r="B2598" t="s">
        <v>14267</v>
      </c>
      <c r="C2598" t="s">
        <v>1129</v>
      </c>
      <c r="D2598" t="s">
        <v>5839</v>
      </c>
      <c r="E2598" t="s">
        <v>14268</v>
      </c>
      <c r="F2598" t="s">
        <v>14269</v>
      </c>
      <c r="G2598" t="s">
        <v>119</v>
      </c>
      <c r="H2598" s="6">
        <v>99671</v>
      </c>
      <c r="I2598" t="s">
        <v>14270</v>
      </c>
      <c r="J2598" t="s">
        <v>14271</v>
      </c>
      <c r="K2598" s="1">
        <v>44382</v>
      </c>
    </row>
    <row r="2599" spans="1:11">
      <c r="A2599">
        <v>2598</v>
      </c>
      <c r="B2599" t="s">
        <v>14272</v>
      </c>
      <c r="C2599" t="s">
        <v>638</v>
      </c>
      <c r="D2599" t="s">
        <v>9162</v>
      </c>
      <c r="E2599" t="s">
        <v>14273</v>
      </c>
      <c r="F2599" t="s">
        <v>14274</v>
      </c>
      <c r="G2599" t="s">
        <v>1696</v>
      </c>
      <c r="H2599" s="6">
        <v>80317</v>
      </c>
      <c r="I2599" t="s">
        <v>14275</v>
      </c>
      <c r="J2599" t="s">
        <v>14276</v>
      </c>
      <c r="K2599" s="1">
        <v>43962</v>
      </c>
    </row>
    <row r="2600" spans="1:11">
      <c r="A2600">
        <v>2599</v>
      </c>
      <c r="B2600" t="s">
        <v>14277</v>
      </c>
      <c r="C2600" t="s">
        <v>654</v>
      </c>
      <c r="D2600" t="s">
        <v>4786</v>
      </c>
      <c r="E2600" t="s">
        <v>14278</v>
      </c>
      <c r="F2600" t="s">
        <v>14279</v>
      </c>
      <c r="G2600" t="s">
        <v>86</v>
      </c>
      <c r="H2600" s="6">
        <v>249353</v>
      </c>
      <c r="I2600" t="s">
        <v>14280</v>
      </c>
      <c r="J2600" t="s">
        <v>14281</v>
      </c>
      <c r="K2600" s="1">
        <v>44514</v>
      </c>
    </row>
    <row r="2601" spans="1:11">
      <c r="A2601">
        <v>2600</v>
      </c>
      <c r="B2601" t="s">
        <v>14282</v>
      </c>
      <c r="C2601" t="s">
        <v>4234</v>
      </c>
      <c r="D2601" t="s">
        <v>1442</v>
      </c>
      <c r="E2601" t="s">
        <v>6347</v>
      </c>
      <c r="F2601" t="s">
        <v>14283</v>
      </c>
      <c r="G2601" t="s">
        <v>462</v>
      </c>
      <c r="H2601" s="6">
        <v>227964</v>
      </c>
      <c r="I2601" t="s">
        <v>14284</v>
      </c>
      <c r="J2601" t="s">
        <v>14285</v>
      </c>
      <c r="K2601" s="1">
        <v>44275</v>
      </c>
    </row>
    <row r="2602" spans="1:11">
      <c r="A2602">
        <v>2601</v>
      </c>
      <c r="B2602" t="s">
        <v>14286</v>
      </c>
      <c r="C2602" t="s">
        <v>3821</v>
      </c>
      <c r="D2602" t="s">
        <v>451</v>
      </c>
      <c r="E2602" t="s">
        <v>14287</v>
      </c>
      <c r="F2602" t="s">
        <v>14288</v>
      </c>
      <c r="G2602" t="s">
        <v>290</v>
      </c>
      <c r="H2602" s="6">
        <v>191380</v>
      </c>
      <c r="I2602" t="s">
        <v>14289</v>
      </c>
      <c r="J2602" t="s">
        <v>14290</v>
      </c>
      <c r="K2602" s="1">
        <v>44175</v>
      </c>
    </row>
    <row r="2603" spans="1:11">
      <c r="A2603">
        <v>2602</v>
      </c>
      <c r="B2603" t="s">
        <v>14291</v>
      </c>
      <c r="C2603" t="s">
        <v>2328</v>
      </c>
      <c r="D2603" t="s">
        <v>14292</v>
      </c>
      <c r="E2603" t="s">
        <v>14293</v>
      </c>
      <c r="F2603" t="s">
        <v>14294</v>
      </c>
      <c r="G2603" t="s">
        <v>1924</v>
      </c>
      <c r="H2603" s="6">
        <v>146800</v>
      </c>
      <c r="I2603" t="s">
        <v>14295</v>
      </c>
      <c r="J2603" t="s">
        <v>14296</v>
      </c>
      <c r="K2603" s="1">
        <v>44320</v>
      </c>
    </row>
    <row r="2604" spans="1:11">
      <c r="A2604">
        <v>2603</v>
      </c>
      <c r="B2604" t="s">
        <v>14297</v>
      </c>
      <c r="C2604" t="s">
        <v>9721</v>
      </c>
      <c r="D2604" t="s">
        <v>3657</v>
      </c>
      <c r="E2604" t="s">
        <v>14298</v>
      </c>
      <c r="F2604" t="s">
        <v>14299</v>
      </c>
      <c r="G2604" t="s">
        <v>800</v>
      </c>
      <c r="H2604" s="6">
        <v>248263</v>
      </c>
      <c r="I2604" t="s">
        <v>14300</v>
      </c>
      <c r="J2604" t="s">
        <v>14301</v>
      </c>
      <c r="K2604" s="1">
        <v>43839</v>
      </c>
    </row>
    <row r="2605" spans="1:11">
      <c r="A2605">
        <v>2604</v>
      </c>
      <c r="B2605" t="s">
        <v>14302</v>
      </c>
      <c r="C2605" t="s">
        <v>2126</v>
      </c>
      <c r="D2605" t="s">
        <v>423</v>
      </c>
      <c r="E2605" t="s">
        <v>14303</v>
      </c>
      <c r="F2605" t="s">
        <v>14304</v>
      </c>
      <c r="G2605" t="s">
        <v>182</v>
      </c>
      <c r="H2605" s="6">
        <v>282308</v>
      </c>
      <c r="I2605" t="s">
        <v>14305</v>
      </c>
      <c r="J2605" t="s">
        <v>14306</v>
      </c>
      <c r="K2605" s="1">
        <v>44094</v>
      </c>
    </row>
    <row r="2606" spans="1:11">
      <c r="A2606">
        <v>2605</v>
      </c>
      <c r="B2606" t="s">
        <v>14307</v>
      </c>
      <c r="C2606" t="s">
        <v>4875</v>
      </c>
      <c r="D2606" t="s">
        <v>6901</v>
      </c>
      <c r="E2606" t="s">
        <v>8283</v>
      </c>
      <c r="F2606" t="s">
        <v>14308</v>
      </c>
      <c r="G2606" t="s">
        <v>1536</v>
      </c>
      <c r="H2606" s="6">
        <v>131529</v>
      </c>
      <c r="I2606">
        <v>7763494220</v>
      </c>
      <c r="J2606" t="s">
        <v>14309</v>
      </c>
      <c r="K2606" s="1">
        <v>44570</v>
      </c>
    </row>
    <row r="2607" spans="1:11">
      <c r="A2607">
        <v>2606</v>
      </c>
      <c r="B2607" t="s">
        <v>14310</v>
      </c>
      <c r="C2607" t="s">
        <v>3887</v>
      </c>
      <c r="D2607" t="s">
        <v>5097</v>
      </c>
      <c r="E2607" t="s">
        <v>14311</v>
      </c>
      <c r="F2607" t="s">
        <v>14312</v>
      </c>
      <c r="G2607" t="s">
        <v>3306</v>
      </c>
      <c r="H2607" s="6">
        <v>237823</v>
      </c>
      <c r="I2607" t="s">
        <v>14313</v>
      </c>
      <c r="J2607" t="s">
        <v>14314</v>
      </c>
      <c r="K2607" s="1">
        <v>44609</v>
      </c>
    </row>
    <row r="2608" spans="1:11">
      <c r="A2608">
        <v>2607</v>
      </c>
      <c r="B2608" t="s">
        <v>14315</v>
      </c>
      <c r="C2608" t="s">
        <v>12002</v>
      </c>
      <c r="D2608" t="s">
        <v>1999</v>
      </c>
      <c r="E2608" t="s">
        <v>14316</v>
      </c>
      <c r="F2608" t="s">
        <v>14317</v>
      </c>
      <c r="G2608" t="s">
        <v>142</v>
      </c>
      <c r="H2608" s="6">
        <v>122356</v>
      </c>
      <c r="I2608" t="s">
        <v>14318</v>
      </c>
      <c r="J2608" t="s">
        <v>14319</v>
      </c>
      <c r="K2608" s="1">
        <v>44475</v>
      </c>
    </row>
    <row r="2609" spans="1:11">
      <c r="A2609">
        <v>2608</v>
      </c>
      <c r="B2609" t="s">
        <v>14320</v>
      </c>
      <c r="C2609" t="s">
        <v>3471</v>
      </c>
      <c r="D2609" t="s">
        <v>2689</v>
      </c>
      <c r="E2609" t="s">
        <v>14321</v>
      </c>
      <c r="F2609" t="s">
        <v>14322</v>
      </c>
      <c r="G2609" t="s">
        <v>1020</v>
      </c>
      <c r="H2609" s="6">
        <v>88464</v>
      </c>
      <c r="I2609" t="s">
        <v>14323</v>
      </c>
      <c r="J2609" t="s">
        <v>14324</v>
      </c>
      <c r="K2609" s="1">
        <v>43910</v>
      </c>
    </row>
    <row r="2610" spans="1:11">
      <c r="A2610">
        <v>2609</v>
      </c>
      <c r="B2610" t="s">
        <v>14325</v>
      </c>
      <c r="C2610" t="s">
        <v>1441</v>
      </c>
      <c r="D2610" t="s">
        <v>14326</v>
      </c>
      <c r="E2610" t="s">
        <v>14327</v>
      </c>
      <c r="F2610" t="s">
        <v>14328</v>
      </c>
      <c r="G2610" t="s">
        <v>2137</v>
      </c>
      <c r="H2610" s="6">
        <v>117482</v>
      </c>
      <c r="I2610" t="s">
        <v>14329</v>
      </c>
      <c r="J2610" t="s">
        <v>14330</v>
      </c>
      <c r="K2610" s="1">
        <v>43985</v>
      </c>
    </row>
    <row r="2611" spans="1:11">
      <c r="A2611">
        <v>2610</v>
      </c>
      <c r="B2611" t="s">
        <v>14331</v>
      </c>
      <c r="C2611" t="s">
        <v>490</v>
      </c>
      <c r="D2611" t="s">
        <v>423</v>
      </c>
      <c r="E2611" t="s">
        <v>14332</v>
      </c>
      <c r="F2611" t="s">
        <v>14333</v>
      </c>
      <c r="G2611" t="s">
        <v>3594</v>
      </c>
      <c r="H2611" s="6">
        <v>178612</v>
      </c>
      <c r="I2611" t="s">
        <v>14334</v>
      </c>
      <c r="J2611" t="s">
        <v>14335</v>
      </c>
      <c r="K2611" s="1">
        <v>44004</v>
      </c>
    </row>
    <row r="2612" spans="1:11">
      <c r="A2612">
        <v>2611</v>
      </c>
      <c r="B2612" t="s">
        <v>14336</v>
      </c>
      <c r="C2612" t="s">
        <v>9095</v>
      </c>
      <c r="D2612" t="s">
        <v>4479</v>
      </c>
      <c r="E2612" t="s">
        <v>14337</v>
      </c>
      <c r="F2612" t="s">
        <v>14338</v>
      </c>
      <c r="G2612" t="s">
        <v>2123</v>
      </c>
      <c r="H2612" s="6">
        <v>247347</v>
      </c>
      <c r="I2612" t="s">
        <v>14339</v>
      </c>
      <c r="J2612" t="s">
        <v>14340</v>
      </c>
      <c r="K2612" s="1">
        <v>44603</v>
      </c>
    </row>
    <row r="2613" spans="1:11">
      <c r="A2613">
        <v>2612</v>
      </c>
      <c r="B2613" t="s">
        <v>14341</v>
      </c>
      <c r="C2613" t="s">
        <v>10303</v>
      </c>
      <c r="D2613" t="s">
        <v>11060</v>
      </c>
      <c r="E2613" t="s">
        <v>14342</v>
      </c>
      <c r="F2613" t="s">
        <v>14343</v>
      </c>
      <c r="G2613" t="s">
        <v>2710</v>
      </c>
      <c r="H2613" s="6">
        <v>170088</v>
      </c>
      <c r="I2613" t="s">
        <v>14344</v>
      </c>
      <c r="J2613" t="s">
        <v>14345</v>
      </c>
      <c r="K2613" s="1">
        <v>43923</v>
      </c>
    </row>
    <row r="2614" spans="1:11">
      <c r="A2614">
        <v>2613</v>
      </c>
      <c r="B2614" t="s">
        <v>14346</v>
      </c>
      <c r="C2614" t="s">
        <v>2475</v>
      </c>
      <c r="D2614" t="s">
        <v>1393</v>
      </c>
      <c r="E2614" t="s">
        <v>14347</v>
      </c>
      <c r="F2614" t="s">
        <v>14348</v>
      </c>
      <c r="G2614" t="s">
        <v>2905</v>
      </c>
      <c r="H2614" s="6">
        <v>180503</v>
      </c>
      <c r="I2614" t="s">
        <v>14349</v>
      </c>
      <c r="J2614" t="s">
        <v>14350</v>
      </c>
      <c r="K2614" s="1">
        <v>44521</v>
      </c>
    </row>
    <row r="2615" spans="1:11">
      <c r="A2615">
        <v>2614</v>
      </c>
      <c r="B2615" t="s">
        <v>14351</v>
      </c>
      <c r="C2615" t="s">
        <v>422</v>
      </c>
      <c r="D2615" t="s">
        <v>7131</v>
      </c>
      <c r="E2615" t="s">
        <v>14352</v>
      </c>
      <c r="F2615" t="s">
        <v>14353</v>
      </c>
      <c r="G2615" t="s">
        <v>546</v>
      </c>
      <c r="H2615" s="6">
        <v>184066</v>
      </c>
      <c r="I2615" t="s">
        <v>14354</v>
      </c>
      <c r="J2615" t="s">
        <v>14355</v>
      </c>
      <c r="K2615" s="1">
        <v>44383</v>
      </c>
    </row>
    <row r="2616" spans="1:11">
      <c r="A2616">
        <v>2615</v>
      </c>
      <c r="B2616" t="s">
        <v>14356</v>
      </c>
      <c r="C2616" t="s">
        <v>6596</v>
      </c>
      <c r="D2616" t="s">
        <v>5428</v>
      </c>
      <c r="E2616" t="s">
        <v>14357</v>
      </c>
      <c r="F2616" t="s">
        <v>14358</v>
      </c>
      <c r="G2616" t="s">
        <v>808</v>
      </c>
      <c r="H2616" s="6">
        <v>200061</v>
      </c>
      <c r="I2616" t="s">
        <v>14359</v>
      </c>
      <c r="J2616" t="s">
        <v>14360</v>
      </c>
      <c r="K2616" s="1">
        <v>44131</v>
      </c>
    </row>
    <row r="2617" spans="1:11">
      <c r="A2617">
        <v>2616</v>
      </c>
      <c r="B2617" t="s">
        <v>14361</v>
      </c>
      <c r="C2617" t="s">
        <v>6242</v>
      </c>
      <c r="D2617" t="s">
        <v>5782</v>
      </c>
      <c r="E2617" t="s">
        <v>14362</v>
      </c>
      <c r="F2617" t="s">
        <v>14363</v>
      </c>
      <c r="G2617" t="s">
        <v>875</v>
      </c>
      <c r="H2617" s="6">
        <v>102182</v>
      </c>
      <c r="I2617" t="s">
        <v>14364</v>
      </c>
      <c r="J2617" t="s">
        <v>14365</v>
      </c>
      <c r="K2617" s="1">
        <v>44551</v>
      </c>
    </row>
    <row r="2618" spans="1:11">
      <c r="A2618">
        <v>2617</v>
      </c>
      <c r="B2618" t="s">
        <v>14366</v>
      </c>
      <c r="C2618" t="s">
        <v>5148</v>
      </c>
      <c r="D2618" t="s">
        <v>14367</v>
      </c>
      <c r="E2618" t="s">
        <v>14368</v>
      </c>
      <c r="F2618" t="s">
        <v>14369</v>
      </c>
      <c r="G2618" t="s">
        <v>2137</v>
      </c>
      <c r="H2618" s="6">
        <v>47914</v>
      </c>
      <c r="I2618" t="s">
        <v>14370</v>
      </c>
      <c r="J2618" t="s">
        <v>14371</v>
      </c>
      <c r="K2618" s="1">
        <v>43962</v>
      </c>
    </row>
    <row r="2619" spans="1:11">
      <c r="A2619">
        <v>2618</v>
      </c>
      <c r="B2619" t="s">
        <v>14372</v>
      </c>
      <c r="C2619" t="s">
        <v>7226</v>
      </c>
      <c r="D2619" t="s">
        <v>3909</v>
      </c>
      <c r="E2619" t="s">
        <v>14373</v>
      </c>
      <c r="F2619" t="s">
        <v>14374</v>
      </c>
      <c r="G2619" t="s">
        <v>3394</v>
      </c>
      <c r="H2619" s="6">
        <v>83272</v>
      </c>
      <c r="I2619" t="s">
        <v>14375</v>
      </c>
      <c r="J2619" t="s">
        <v>14376</v>
      </c>
      <c r="K2619" s="1">
        <v>44402</v>
      </c>
    </row>
    <row r="2620" spans="1:11">
      <c r="A2620">
        <v>2619</v>
      </c>
      <c r="B2620" t="s">
        <v>14377</v>
      </c>
      <c r="C2620" t="s">
        <v>1050</v>
      </c>
      <c r="D2620" t="s">
        <v>435</v>
      </c>
      <c r="E2620" t="s">
        <v>9399</v>
      </c>
      <c r="F2620" t="s">
        <v>14378</v>
      </c>
      <c r="G2620" t="s">
        <v>1857</v>
      </c>
      <c r="H2620" s="6">
        <v>171740</v>
      </c>
      <c r="I2620" t="s">
        <v>14379</v>
      </c>
      <c r="J2620" t="s">
        <v>14380</v>
      </c>
      <c r="K2620" s="1">
        <v>43910</v>
      </c>
    </row>
    <row r="2621" spans="1:11">
      <c r="A2621">
        <v>2620</v>
      </c>
      <c r="B2621" t="s">
        <v>14381</v>
      </c>
      <c r="C2621" t="s">
        <v>3758</v>
      </c>
      <c r="D2621" t="s">
        <v>7043</v>
      </c>
      <c r="E2621" t="s">
        <v>14382</v>
      </c>
      <c r="F2621" t="s">
        <v>14383</v>
      </c>
      <c r="G2621" t="s">
        <v>1230</v>
      </c>
      <c r="H2621" s="6">
        <v>40953</v>
      </c>
      <c r="I2621" t="s">
        <v>14384</v>
      </c>
      <c r="J2621" t="s">
        <v>14385</v>
      </c>
      <c r="K2621" s="1">
        <v>44467</v>
      </c>
    </row>
    <row r="2622" spans="1:11">
      <c r="A2622">
        <v>2621</v>
      </c>
      <c r="B2622" t="s">
        <v>14386</v>
      </c>
      <c r="C2622" t="s">
        <v>2576</v>
      </c>
      <c r="D2622" t="s">
        <v>5012</v>
      </c>
      <c r="E2622" t="s">
        <v>14387</v>
      </c>
      <c r="F2622" t="s">
        <v>14388</v>
      </c>
      <c r="G2622" t="s">
        <v>680</v>
      </c>
      <c r="H2622" s="6">
        <v>220727</v>
      </c>
      <c r="I2622" t="s">
        <v>14389</v>
      </c>
      <c r="J2622" t="s">
        <v>14390</v>
      </c>
      <c r="K2622" s="1">
        <v>44056</v>
      </c>
    </row>
    <row r="2623" spans="1:11">
      <c r="A2623">
        <v>2622</v>
      </c>
      <c r="B2623" t="s">
        <v>14391</v>
      </c>
      <c r="C2623" t="s">
        <v>707</v>
      </c>
      <c r="D2623" t="s">
        <v>12904</v>
      </c>
      <c r="E2623" t="s">
        <v>3199</v>
      </c>
      <c r="F2623" t="s">
        <v>14392</v>
      </c>
      <c r="G2623" t="s">
        <v>5577</v>
      </c>
      <c r="H2623" s="6">
        <v>104013</v>
      </c>
      <c r="I2623" t="s">
        <v>14393</v>
      </c>
      <c r="J2623" t="s">
        <v>14394</v>
      </c>
      <c r="K2623" s="1">
        <v>44232</v>
      </c>
    </row>
    <row r="2624" spans="1:11">
      <c r="A2624">
        <v>2623</v>
      </c>
      <c r="B2624" t="s">
        <v>14395</v>
      </c>
      <c r="C2624" t="s">
        <v>2237</v>
      </c>
      <c r="D2624" t="s">
        <v>2701</v>
      </c>
      <c r="E2624" t="s">
        <v>14396</v>
      </c>
      <c r="F2624" t="s">
        <v>14397</v>
      </c>
      <c r="G2624" t="s">
        <v>1118</v>
      </c>
      <c r="H2624" s="6">
        <v>226112</v>
      </c>
      <c r="I2624">
        <v>6527295842</v>
      </c>
      <c r="J2624" t="s">
        <v>14398</v>
      </c>
      <c r="K2624" s="1">
        <v>43856</v>
      </c>
    </row>
    <row r="2625" spans="1:11">
      <c r="A2625">
        <v>2624</v>
      </c>
      <c r="B2625" t="s">
        <v>14399</v>
      </c>
      <c r="C2625" t="s">
        <v>4277</v>
      </c>
      <c r="D2625" t="s">
        <v>13996</v>
      </c>
      <c r="E2625" t="s">
        <v>14400</v>
      </c>
      <c r="F2625" t="s">
        <v>5829</v>
      </c>
      <c r="G2625" t="s">
        <v>5475</v>
      </c>
      <c r="H2625" s="6">
        <v>196369</v>
      </c>
      <c r="I2625" t="s">
        <v>14401</v>
      </c>
      <c r="J2625" t="s">
        <v>14402</v>
      </c>
      <c r="K2625" s="1">
        <v>44363</v>
      </c>
    </row>
    <row r="2626" spans="1:11">
      <c r="A2626">
        <v>2625</v>
      </c>
      <c r="B2626" t="s">
        <v>14403</v>
      </c>
      <c r="C2626" t="s">
        <v>8045</v>
      </c>
      <c r="D2626" t="s">
        <v>782</v>
      </c>
      <c r="E2626" t="s">
        <v>14404</v>
      </c>
      <c r="F2626" t="s">
        <v>14405</v>
      </c>
      <c r="G2626" t="s">
        <v>4560</v>
      </c>
      <c r="H2626" s="6">
        <v>77283</v>
      </c>
      <c r="I2626" t="s">
        <v>14406</v>
      </c>
      <c r="J2626" t="s">
        <v>14407</v>
      </c>
      <c r="K2626" s="1">
        <v>44576</v>
      </c>
    </row>
    <row r="2627" spans="1:11">
      <c r="A2627">
        <v>2626</v>
      </c>
      <c r="B2627" t="s">
        <v>14408</v>
      </c>
      <c r="C2627" t="s">
        <v>9832</v>
      </c>
      <c r="D2627" t="s">
        <v>573</v>
      </c>
      <c r="E2627" t="s">
        <v>14409</v>
      </c>
      <c r="F2627" t="s">
        <v>14410</v>
      </c>
      <c r="G2627" t="s">
        <v>13278</v>
      </c>
      <c r="H2627" s="6">
        <v>216637</v>
      </c>
      <c r="I2627" t="s">
        <v>14411</v>
      </c>
      <c r="J2627" t="s">
        <v>14412</v>
      </c>
      <c r="K2627" s="1">
        <v>43841</v>
      </c>
    </row>
    <row r="2628" spans="1:11">
      <c r="A2628">
        <v>2627</v>
      </c>
      <c r="B2628" t="s">
        <v>14413</v>
      </c>
      <c r="C2628" t="s">
        <v>616</v>
      </c>
      <c r="D2628" t="s">
        <v>3984</v>
      </c>
      <c r="E2628" t="s">
        <v>14414</v>
      </c>
      <c r="F2628" t="s">
        <v>14415</v>
      </c>
      <c r="G2628" t="s">
        <v>1396</v>
      </c>
      <c r="H2628" s="6">
        <v>276449</v>
      </c>
      <c r="I2628" t="s">
        <v>14416</v>
      </c>
      <c r="J2628" t="s">
        <v>14417</v>
      </c>
      <c r="K2628" s="1">
        <v>44676</v>
      </c>
    </row>
    <row r="2629" spans="1:11">
      <c r="A2629">
        <v>2628</v>
      </c>
      <c r="B2629" t="s">
        <v>14418</v>
      </c>
      <c r="C2629" t="s">
        <v>6454</v>
      </c>
      <c r="D2629" t="s">
        <v>3303</v>
      </c>
      <c r="E2629" t="s">
        <v>14419</v>
      </c>
      <c r="F2629" t="s">
        <v>14420</v>
      </c>
      <c r="G2629" t="s">
        <v>2137</v>
      </c>
      <c r="H2629" s="6">
        <v>152009</v>
      </c>
      <c r="I2629" t="s">
        <v>14421</v>
      </c>
      <c r="J2629" t="s">
        <v>14422</v>
      </c>
      <c r="K2629" s="1">
        <v>44686</v>
      </c>
    </row>
    <row r="2630" spans="1:11">
      <c r="A2630">
        <v>2629</v>
      </c>
      <c r="B2630" t="s">
        <v>14423</v>
      </c>
      <c r="C2630" t="s">
        <v>2206</v>
      </c>
      <c r="D2630" t="s">
        <v>1706</v>
      </c>
      <c r="E2630" t="s">
        <v>14424</v>
      </c>
      <c r="F2630" t="s">
        <v>14425</v>
      </c>
      <c r="G2630" t="s">
        <v>1769</v>
      </c>
      <c r="H2630" s="6">
        <v>205962</v>
      </c>
      <c r="I2630" t="s">
        <v>14426</v>
      </c>
      <c r="J2630" t="s">
        <v>14427</v>
      </c>
      <c r="K2630" s="1">
        <v>44580</v>
      </c>
    </row>
    <row r="2631" spans="1:11">
      <c r="A2631">
        <v>2630</v>
      </c>
      <c r="B2631" t="s">
        <v>14428</v>
      </c>
      <c r="C2631" t="s">
        <v>2147</v>
      </c>
      <c r="D2631" t="s">
        <v>7020</v>
      </c>
      <c r="E2631" t="s">
        <v>14429</v>
      </c>
      <c r="F2631" t="s">
        <v>14430</v>
      </c>
      <c r="G2631" t="s">
        <v>119</v>
      </c>
      <c r="H2631" s="6">
        <v>47232</v>
      </c>
      <c r="I2631" t="s">
        <v>14431</v>
      </c>
      <c r="J2631" t="s">
        <v>14432</v>
      </c>
      <c r="K2631" s="1">
        <v>44307</v>
      </c>
    </row>
    <row r="2632" spans="1:11">
      <c r="A2632">
        <v>2631</v>
      </c>
      <c r="B2632" t="s">
        <v>14433</v>
      </c>
      <c r="C2632" t="s">
        <v>1900</v>
      </c>
      <c r="D2632" t="s">
        <v>1810</v>
      </c>
      <c r="E2632" t="s">
        <v>14434</v>
      </c>
      <c r="F2632" t="s">
        <v>14435</v>
      </c>
      <c r="G2632" t="s">
        <v>1769</v>
      </c>
      <c r="H2632" s="6">
        <v>180759</v>
      </c>
      <c r="I2632" t="s">
        <v>14436</v>
      </c>
      <c r="J2632" t="s">
        <v>14437</v>
      </c>
      <c r="K2632" s="1">
        <v>44112</v>
      </c>
    </row>
    <row r="2633" spans="1:11">
      <c r="A2633">
        <v>2632</v>
      </c>
      <c r="B2633" t="s">
        <v>14438</v>
      </c>
      <c r="C2633" t="s">
        <v>4473</v>
      </c>
      <c r="D2633" t="s">
        <v>9089</v>
      </c>
      <c r="E2633" t="s">
        <v>14439</v>
      </c>
      <c r="F2633" t="s">
        <v>14440</v>
      </c>
      <c r="G2633" t="s">
        <v>394</v>
      </c>
      <c r="H2633" s="6">
        <v>98939</v>
      </c>
      <c r="I2633">
        <v>9938215630</v>
      </c>
      <c r="J2633" t="s">
        <v>14441</v>
      </c>
      <c r="K2633" s="1">
        <v>43927</v>
      </c>
    </row>
    <row r="2634" spans="1:11">
      <c r="A2634">
        <v>2633</v>
      </c>
      <c r="B2634" t="s">
        <v>14442</v>
      </c>
      <c r="C2634" t="s">
        <v>209</v>
      </c>
      <c r="D2634" t="s">
        <v>475</v>
      </c>
      <c r="E2634" t="s">
        <v>14443</v>
      </c>
      <c r="F2634" t="s">
        <v>14444</v>
      </c>
      <c r="G2634" t="s">
        <v>1243</v>
      </c>
      <c r="H2634" s="6">
        <v>188724</v>
      </c>
      <c r="I2634" t="s">
        <v>14445</v>
      </c>
      <c r="J2634" t="s">
        <v>14446</v>
      </c>
      <c r="K2634" s="1">
        <v>44280</v>
      </c>
    </row>
    <row r="2635" spans="1:11">
      <c r="A2635">
        <v>2634</v>
      </c>
      <c r="B2635" t="s">
        <v>14447</v>
      </c>
      <c r="C2635" t="s">
        <v>2328</v>
      </c>
      <c r="D2635" t="s">
        <v>8636</v>
      </c>
      <c r="E2635" t="s">
        <v>14448</v>
      </c>
      <c r="F2635" t="s">
        <v>14449</v>
      </c>
      <c r="G2635" t="s">
        <v>4560</v>
      </c>
      <c r="H2635" s="6">
        <v>223816</v>
      </c>
      <c r="I2635" t="s">
        <v>14450</v>
      </c>
      <c r="J2635" t="s">
        <v>14451</v>
      </c>
      <c r="K2635" s="1">
        <v>44080</v>
      </c>
    </row>
    <row r="2636" spans="1:11">
      <c r="A2636">
        <v>2635</v>
      </c>
      <c r="B2636" t="s">
        <v>14452</v>
      </c>
      <c r="C2636" t="s">
        <v>5933</v>
      </c>
      <c r="D2636" t="s">
        <v>2619</v>
      </c>
      <c r="E2636" t="s">
        <v>14453</v>
      </c>
      <c r="F2636" t="s">
        <v>14454</v>
      </c>
      <c r="G2636" t="s">
        <v>1152</v>
      </c>
      <c r="H2636" s="6">
        <v>178500</v>
      </c>
      <c r="I2636" t="s">
        <v>14455</v>
      </c>
      <c r="J2636" t="s">
        <v>14456</v>
      </c>
      <c r="K2636" s="1">
        <v>44132</v>
      </c>
    </row>
    <row r="2637" spans="1:11">
      <c r="A2637">
        <v>2636</v>
      </c>
      <c r="B2637" t="s">
        <v>14457</v>
      </c>
      <c r="C2637" t="s">
        <v>8373</v>
      </c>
      <c r="D2637" t="s">
        <v>383</v>
      </c>
      <c r="E2637" t="s">
        <v>14458</v>
      </c>
      <c r="F2637" t="s">
        <v>14459</v>
      </c>
      <c r="G2637" t="s">
        <v>23</v>
      </c>
      <c r="H2637" s="6">
        <v>268913</v>
      </c>
      <c r="I2637" t="s">
        <v>14460</v>
      </c>
      <c r="J2637" t="s">
        <v>14461</v>
      </c>
      <c r="K2637" s="1">
        <v>44211</v>
      </c>
    </row>
    <row r="2638" spans="1:11">
      <c r="A2638">
        <v>2637</v>
      </c>
      <c r="B2638" t="s">
        <v>14462</v>
      </c>
      <c r="C2638" t="s">
        <v>4473</v>
      </c>
      <c r="D2638" t="s">
        <v>1364</v>
      </c>
      <c r="E2638" t="s">
        <v>2607</v>
      </c>
      <c r="F2638" t="s">
        <v>14463</v>
      </c>
      <c r="G2638" t="s">
        <v>696</v>
      </c>
      <c r="H2638" s="6">
        <v>74522</v>
      </c>
      <c r="I2638" t="s">
        <v>14464</v>
      </c>
      <c r="J2638" t="s">
        <v>14465</v>
      </c>
      <c r="K2638" s="1">
        <v>44675</v>
      </c>
    </row>
    <row r="2639" spans="1:11">
      <c r="A2639">
        <v>2638</v>
      </c>
      <c r="B2639" t="s">
        <v>14466</v>
      </c>
      <c r="C2639" t="s">
        <v>811</v>
      </c>
      <c r="D2639" t="s">
        <v>451</v>
      </c>
      <c r="E2639" t="s">
        <v>14467</v>
      </c>
      <c r="F2639" t="s">
        <v>14468</v>
      </c>
      <c r="G2639" t="s">
        <v>688</v>
      </c>
      <c r="H2639" s="6">
        <v>62991</v>
      </c>
      <c r="I2639" t="s">
        <v>14469</v>
      </c>
      <c r="J2639" t="s">
        <v>14470</v>
      </c>
      <c r="K2639" s="1">
        <v>44443</v>
      </c>
    </row>
    <row r="2640" spans="1:11">
      <c r="A2640">
        <v>2639</v>
      </c>
      <c r="B2640" t="s">
        <v>14471</v>
      </c>
      <c r="C2640" t="s">
        <v>630</v>
      </c>
      <c r="D2640" t="s">
        <v>7969</v>
      </c>
      <c r="E2640" t="s">
        <v>14472</v>
      </c>
      <c r="F2640" t="s">
        <v>14473</v>
      </c>
      <c r="G2640" t="s">
        <v>1536</v>
      </c>
      <c r="H2640" s="6">
        <v>249841</v>
      </c>
      <c r="I2640" t="s">
        <v>14474</v>
      </c>
      <c r="J2640" t="s">
        <v>14475</v>
      </c>
      <c r="K2640" s="1">
        <v>44500</v>
      </c>
    </row>
    <row r="2641" spans="1:11">
      <c r="A2641">
        <v>2640</v>
      </c>
      <c r="B2641" t="s">
        <v>14476</v>
      </c>
      <c r="C2641" t="s">
        <v>3663</v>
      </c>
      <c r="D2641" t="s">
        <v>2088</v>
      </c>
      <c r="E2641" t="s">
        <v>14477</v>
      </c>
      <c r="F2641" t="s">
        <v>14478</v>
      </c>
      <c r="G2641" t="s">
        <v>1522</v>
      </c>
      <c r="H2641" s="6">
        <v>245608</v>
      </c>
      <c r="I2641" t="s">
        <v>14479</v>
      </c>
      <c r="J2641" t="s">
        <v>14480</v>
      </c>
      <c r="K2641" s="1">
        <v>44159</v>
      </c>
    </row>
    <row r="2642" spans="1:11">
      <c r="A2642">
        <v>2641</v>
      </c>
      <c r="B2642" t="s">
        <v>14481</v>
      </c>
      <c r="C2642" t="s">
        <v>4128</v>
      </c>
      <c r="D2642" t="s">
        <v>7636</v>
      </c>
      <c r="E2642" t="s">
        <v>14482</v>
      </c>
      <c r="F2642" t="s">
        <v>14483</v>
      </c>
      <c r="G2642" t="s">
        <v>337</v>
      </c>
      <c r="H2642" s="6">
        <v>193746</v>
      </c>
      <c r="I2642" t="s">
        <v>14484</v>
      </c>
      <c r="J2642" t="s">
        <v>14485</v>
      </c>
      <c r="K2642" s="1">
        <v>44672</v>
      </c>
    </row>
    <row r="2643" spans="1:11">
      <c r="A2643">
        <v>2642</v>
      </c>
      <c r="B2643" t="s">
        <v>14486</v>
      </c>
      <c r="C2643" t="s">
        <v>843</v>
      </c>
      <c r="D2643" t="s">
        <v>12023</v>
      </c>
      <c r="E2643" t="s">
        <v>14487</v>
      </c>
      <c r="F2643" t="s">
        <v>14488</v>
      </c>
      <c r="G2643" t="s">
        <v>1663</v>
      </c>
      <c r="H2643" s="6">
        <v>184029</v>
      </c>
      <c r="I2643">
        <v>2290417859</v>
      </c>
      <c r="J2643" t="s">
        <v>14489</v>
      </c>
      <c r="K2643" s="1">
        <v>44082</v>
      </c>
    </row>
    <row r="2644" spans="1:11">
      <c r="A2644">
        <v>2643</v>
      </c>
      <c r="B2644" t="s">
        <v>14490</v>
      </c>
      <c r="C2644" t="s">
        <v>4977</v>
      </c>
      <c r="D2644" t="s">
        <v>5407</v>
      </c>
      <c r="E2644" t="s">
        <v>14491</v>
      </c>
      <c r="F2644" t="s">
        <v>3189</v>
      </c>
      <c r="G2644" t="s">
        <v>2861</v>
      </c>
      <c r="H2644" s="6">
        <v>160276</v>
      </c>
      <c r="I2644" t="s">
        <v>14492</v>
      </c>
      <c r="J2644" t="s">
        <v>14493</v>
      </c>
      <c r="K2644" s="1">
        <v>44161</v>
      </c>
    </row>
    <row r="2645" spans="1:11">
      <c r="A2645">
        <v>2644</v>
      </c>
      <c r="B2645" t="s">
        <v>14494</v>
      </c>
      <c r="C2645" t="s">
        <v>11007</v>
      </c>
      <c r="D2645" t="s">
        <v>12226</v>
      </c>
      <c r="E2645" t="s">
        <v>14495</v>
      </c>
      <c r="F2645" t="s">
        <v>14496</v>
      </c>
      <c r="G2645" t="s">
        <v>688</v>
      </c>
      <c r="H2645" s="6">
        <v>153020</v>
      </c>
      <c r="I2645" t="s">
        <v>14497</v>
      </c>
      <c r="J2645" t="s">
        <v>14498</v>
      </c>
      <c r="K2645" s="1">
        <v>44198</v>
      </c>
    </row>
    <row r="2646" spans="1:11">
      <c r="A2646">
        <v>2645</v>
      </c>
      <c r="B2646" t="s">
        <v>14499</v>
      </c>
      <c r="C2646" t="s">
        <v>1526</v>
      </c>
      <c r="D2646" t="s">
        <v>8404</v>
      </c>
      <c r="E2646" t="s">
        <v>14500</v>
      </c>
      <c r="F2646" t="s">
        <v>14501</v>
      </c>
      <c r="G2646" t="s">
        <v>1857</v>
      </c>
      <c r="H2646" s="6">
        <v>197950</v>
      </c>
      <c r="I2646" t="s">
        <v>14502</v>
      </c>
      <c r="J2646" t="s">
        <v>14503</v>
      </c>
      <c r="K2646" s="1">
        <v>44468</v>
      </c>
    </row>
    <row r="2647" spans="1:11">
      <c r="A2647">
        <v>2646</v>
      </c>
      <c r="B2647" t="s">
        <v>14504</v>
      </c>
      <c r="C2647" t="s">
        <v>3378</v>
      </c>
      <c r="D2647" t="s">
        <v>3645</v>
      </c>
      <c r="E2647" t="s">
        <v>14505</v>
      </c>
      <c r="F2647" t="s">
        <v>2442</v>
      </c>
      <c r="G2647" t="s">
        <v>2078</v>
      </c>
      <c r="H2647" s="6">
        <v>50297</v>
      </c>
      <c r="I2647" t="s">
        <v>14506</v>
      </c>
      <c r="J2647" t="s">
        <v>14507</v>
      </c>
      <c r="K2647" s="1">
        <v>43939</v>
      </c>
    </row>
    <row r="2648" spans="1:11">
      <c r="A2648">
        <v>2647</v>
      </c>
      <c r="B2648" t="s">
        <v>14508</v>
      </c>
      <c r="C2648" t="s">
        <v>5028</v>
      </c>
      <c r="D2648" t="s">
        <v>6002</v>
      </c>
      <c r="E2648" t="s">
        <v>14509</v>
      </c>
      <c r="F2648" t="s">
        <v>14510</v>
      </c>
      <c r="G2648" t="s">
        <v>2158</v>
      </c>
      <c r="H2648" s="6">
        <v>214293</v>
      </c>
      <c r="I2648">
        <f>1-183-463-2732</f>
        <v>-3377</v>
      </c>
      <c r="J2648" t="s">
        <v>14511</v>
      </c>
      <c r="K2648" s="1">
        <v>44048</v>
      </c>
    </row>
    <row r="2649" spans="1:11">
      <c r="A2649">
        <v>2648</v>
      </c>
      <c r="B2649" t="s">
        <v>14512</v>
      </c>
      <c r="C2649" t="s">
        <v>586</v>
      </c>
      <c r="D2649" t="s">
        <v>3604</v>
      </c>
      <c r="E2649" t="s">
        <v>14513</v>
      </c>
      <c r="F2649" t="s">
        <v>14514</v>
      </c>
      <c r="G2649" t="s">
        <v>4729</v>
      </c>
      <c r="H2649" s="6">
        <v>240386</v>
      </c>
      <c r="I2649" t="s">
        <v>14515</v>
      </c>
      <c r="J2649" t="s">
        <v>14516</v>
      </c>
      <c r="K2649" s="1">
        <v>44197</v>
      </c>
    </row>
    <row r="2650" spans="1:11">
      <c r="A2650">
        <v>2649</v>
      </c>
      <c r="B2650" t="s">
        <v>14517</v>
      </c>
      <c r="C2650" t="s">
        <v>73</v>
      </c>
      <c r="D2650" t="s">
        <v>4217</v>
      </c>
      <c r="E2650" t="s">
        <v>14518</v>
      </c>
      <c r="F2650" t="s">
        <v>14519</v>
      </c>
      <c r="G2650" t="s">
        <v>1481</v>
      </c>
      <c r="H2650" s="6">
        <v>68655</v>
      </c>
      <c r="I2650" t="s">
        <v>14520</v>
      </c>
      <c r="J2650" t="s">
        <v>14521</v>
      </c>
      <c r="K2650" s="1">
        <v>44397</v>
      </c>
    </row>
    <row r="2651" spans="1:11">
      <c r="A2651">
        <v>2650</v>
      </c>
      <c r="B2651" t="s">
        <v>14522</v>
      </c>
      <c r="C2651" t="s">
        <v>5642</v>
      </c>
      <c r="D2651" t="s">
        <v>13238</v>
      </c>
      <c r="E2651" t="s">
        <v>7932</v>
      </c>
      <c r="F2651" t="s">
        <v>14523</v>
      </c>
      <c r="G2651" t="s">
        <v>1345</v>
      </c>
      <c r="H2651" s="6">
        <v>132714</v>
      </c>
      <c r="I2651">
        <v>562509766</v>
      </c>
      <c r="J2651" t="s">
        <v>14524</v>
      </c>
      <c r="K2651" s="1">
        <v>44170</v>
      </c>
    </row>
    <row r="2652" spans="1:11">
      <c r="A2652">
        <v>2651</v>
      </c>
      <c r="B2652" t="s">
        <v>14525</v>
      </c>
      <c r="C2652" t="s">
        <v>2034</v>
      </c>
      <c r="D2652" t="s">
        <v>5428</v>
      </c>
      <c r="E2652" t="s">
        <v>14526</v>
      </c>
      <c r="F2652" t="s">
        <v>14527</v>
      </c>
      <c r="G2652" t="s">
        <v>1824</v>
      </c>
      <c r="H2652" s="6">
        <v>51875</v>
      </c>
      <c r="I2652" t="s">
        <v>14528</v>
      </c>
      <c r="J2652" t="s">
        <v>14529</v>
      </c>
      <c r="K2652" s="1">
        <v>44095</v>
      </c>
    </row>
    <row r="2653" spans="1:11">
      <c r="A2653">
        <v>2652</v>
      </c>
      <c r="B2653" t="s">
        <v>14530</v>
      </c>
      <c r="C2653" t="s">
        <v>6202</v>
      </c>
      <c r="D2653" t="s">
        <v>10965</v>
      </c>
      <c r="E2653" t="s">
        <v>14531</v>
      </c>
      <c r="F2653" t="s">
        <v>14532</v>
      </c>
      <c r="G2653" t="s">
        <v>3566</v>
      </c>
      <c r="H2653" s="6">
        <v>50798</v>
      </c>
      <c r="I2653" t="s">
        <v>14533</v>
      </c>
      <c r="J2653" t="s">
        <v>14534</v>
      </c>
      <c r="K2653" s="1">
        <v>44180</v>
      </c>
    </row>
    <row r="2654" spans="1:11">
      <c r="A2654">
        <v>2653</v>
      </c>
      <c r="B2654" t="s">
        <v>14535</v>
      </c>
      <c r="C2654" t="s">
        <v>5815</v>
      </c>
      <c r="D2654" t="s">
        <v>4802</v>
      </c>
      <c r="E2654" t="s">
        <v>14536</v>
      </c>
      <c r="F2654" t="s">
        <v>14537</v>
      </c>
      <c r="G2654" t="s">
        <v>4560</v>
      </c>
      <c r="H2654" s="6">
        <v>280373</v>
      </c>
      <c r="I2654" t="s">
        <v>14538</v>
      </c>
      <c r="J2654" t="s">
        <v>14539</v>
      </c>
      <c r="K2654" s="1">
        <v>44434</v>
      </c>
    </row>
    <row r="2655" spans="1:11">
      <c r="A2655">
        <v>2654</v>
      </c>
      <c r="B2655" t="s">
        <v>14540</v>
      </c>
      <c r="C2655" t="s">
        <v>7262</v>
      </c>
      <c r="D2655" t="s">
        <v>14541</v>
      </c>
      <c r="E2655" t="s">
        <v>14542</v>
      </c>
      <c r="F2655" t="s">
        <v>14543</v>
      </c>
      <c r="G2655" t="s">
        <v>696</v>
      </c>
      <c r="H2655" s="6">
        <v>139937</v>
      </c>
      <c r="I2655" t="s">
        <v>14544</v>
      </c>
      <c r="J2655" t="s">
        <v>14545</v>
      </c>
      <c r="K2655" s="1">
        <v>44134</v>
      </c>
    </row>
    <row r="2656" spans="1:11">
      <c r="A2656">
        <v>2655</v>
      </c>
      <c r="B2656" t="s">
        <v>14546</v>
      </c>
      <c r="C2656" t="s">
        <v>1670</v>
      </c>
      <c r="D2656" t="s">
        <v>3682</v>
      </c>
      <c r="E2656" t="s">
        <v>2957</v>
      </c>
      <c r="F2656" t="s">
        <v>14547</v>
      </c>
      <c r="G2656" t="s">
        <v>4805</v>
      </c>
      <c r="H2656" s="6">
        <v>63950</v>
      </c>
      <c r="I2656" t="s">
        <v>14548</v>
      </c>
      <c r="J2656" t="s">
        <v>14549</v>
      </c>
      <c r="K2656" s="1">
        <v>44326</v>
      </c>
    </row>
    <row r="2657" spans="1:11">
      <c r="A2657">
        <v>2656</v>
      </c>
      <c r="B2657" t="s">
        <v>14550</v>
      </c>
      <c r="C2657" t="s">
        <v>1615</v>
      </c>
      <c r="D2657" t="s">
        <v>543</v>
      </c>
      <c r="E2657" t="s">
        <v>14551</v>
      </c>
      <c r="F2657" t="s">
        <v>14552</v>
      </c>
      <c r="G2657" t="s">
        <v>1034</v>
      </c>
      <c r="H2657" s="6">
        <v>209151</v>
      </c>
      <c r="I2657" t="s">
        <v>14553</v>
      </c>
      <c r="J2657" t="s">
        <v>14554</v>
      </c>
      <c r="K2657" s="1">
        <v>44189</v>
      </c>
    </row>
    <row r="2658" spans="1:11">
      <c r="A2658">
        <v>2657</v>
      </c>
      <c r="B2658" t="s">
        <v>14555</v>
      </c>
      <c r="C2658" t="s">
        <v>4342</v>
      </c>
      <c r="D2658" t="s">
        <v>6047</v>
      </c>
      <c r="E2658" t="s">
        <v>14556</v>
      </c>
      <c r="F2658" t="s">
        <v>14557</v>
      </c>
      <c r="G2658" t="s">
        <v>486</v>
      </c>
      <c r="H2658" s="6">
        <v>160899</v>
      </c>
      <c r="I2658" t="s">
        <v>14558</v>
      </c>
      <c r="J2658" t="s">
        <v>14559</v>
      </c>
      <c r="K2658" s="1">
        <v>44388</v>
      </c>
    </row>
    <row r="2659" spans="1:11">
      <c r="A2659">
        <v>2658</v>
      </c>
      <c r="B2659" t="s">
        <v>14560</v>
      </c>
      <c r="C2659" t="s">
        <v>2756</v>
      </c>
      <c r="D2659" t="s">
        <v>514</v>
      </c>
      <c r="E2659" t="s">
        <v>14561</v>
      </c>
      <c r="F2659" t="s">
        <v>14562</v>
      </c>
      <c r="G2659" t="s">
        <v>4729</v>
      </c>
      <c r="H2659" s="6">
        <v>48960</v>
      </c>
      <c r="I2659" t="s">
        <v>14563</v>
      </c>
      <c r="J2659" t="s">
        <v>14564</v>
      </c>
      <c r="K2659" s="1">
        <v>43940</v>
      </c>
    </row>
    <row r="2660" spans="1:11">
      <c r="A2660">
        <v>2659</v>
      </c>
      <c r="B2660" t="s">
        <v>14565</v>
      </c>
      <c r="C2660" t="s">
        <v>2983</v>
      </c>
      <c r="D2660" t="s">
        <v>14566</v>
      </c>
      <c r="E2660" t="s">
        <v>14567</v>
      </c>
      <c r="F2660" t="s">
        <v>14568</v>
      </c>
      <c r="G2660" t="s">
        <v>33</v>
      </c>
      <c r="H2660" s="6">
        <v>285524</v>
      </c>
      <c r="I2660" t="s">
        <v>14569</v>
      </c>
      <c r="J2660" t="s">
        <v>14570</v>
      </c>
      <c r="K2660" s="1">
        <v>44024</v>
      </c>
    </row>
    <row r="2661" spans="1:11">
      <c r="A2661">
        <v>2660</v>
      </c>
      <c r="B2661" t="s">
        <v>14571</v>
      </c>
      <c r="C2661" t="s">
        <v>10555</v>
      </c>
      <c r="D2661" t="s">
        <v>4786</v>
      </c>
      <c r="E2661" t="s">
        <v>14572</v>
      </c>
      <c r="F2661" t="s">
        <v>12533</v>
      </c>
      <c r="G2661" t="s">
        <v>1605</v>
      </c>
      <c r="H2661" s="6">
        <v>212434</v>
      </c>
      <c r="I2661" t="s">
        <v>14573</v>
      </c>
      <c r="J2661" t="s">
        <v>14574</v>
      </c>
      <c r="K2661" s="1">
        <v>44601</v>
      </c>
    </row>
    <row r="2662" spans="1:11">
      <c r="A2662">
        <v>2661</v>
      </c>
      <c r="B2662" t="s">
        <v>14575</v>
      </c>
      <c r="C2662" t="s">
        <v>2475</v>
      </c>
      <c r="D2662" t="s">
        <v>13818</v>
      </c>
      <c r="E2662" t="s">
        <v>14576</v>
      </c>
      <c r="F2662" t="s">
        <v>14577</v>
      </c>
      <c r="G2662" t="s">
        <v>1637</v>
      </c>
      <c r="H2662" s="6">
        <v>126684</v>
      </c>
      <c r="I2662">
        <v>4245889803</v>
      </c>
      <c r="J2662" t="s">
        <v>14578</v>
      </c>
      <c r="K2662" s="1">
        <v>44134</v>
      </c>
    </row>
    <row r="2663" spans="1:11">
      <c r="A2663">
        <v>2662</v>
      </c>
      <c r="B2663" t="s">
        <v>14579</v>
      </c>
      <c r="C2663" t="s">
        <v>5574</v>
      </c>
      <c r="D2663" t="s">
        <v>14580</v>
      </c>
      <c r="E2663" t="s">
        <v>14581</v>
      </c>
      <c r="F2663" t="s">
        <v>14582</v>
      </c>
      <c r="G2663" t="s">
        <v>190</v>
      </c>
      <c r="H2663" s="6">
        <v>266384</v>
      </c>
      <c r="I2663" t="s">
        <v>14583</v>
      </c>
      <c r="J2663" t="s">
        <v>14584</v>
      </c>
      <c r="K2663" s="1">
        <v>44222</v>
      </c>
    </row>
    <row r="2664" spans="1:11">
      <c r="A2664">
        <v>2663</v>
      </c>
      <c r="B2664" t="s">
        <v>14585</v>
      </c>
      <c r="C2664" t="s">
        <v>1364</v>
      </c>
      <c r="D2664" t="s">
        <v>2619</v>
      </c>
      <c r="E2664" t="s">
        <v>14586</v>
      </c>
      <c r="F2664" t="s">
        <v>14587</v>
      </c>
      <c r="G2664" t="s">
        <v>517</v>
      </c>
      <c r="H2664" s="6">
        <v>60752</v>
      </c>
      <c r="I2664" t="s">
        <v>14588</v>
      </c>
      <c r="J2664" t="s">
        <v>14589</v>
      </c>
      <c r="K2664" s="1">
        <v>44457</v>
      </c>
    </row>
    <row r="2665" spans="1:11">
      <c r="A2665">
        <v>2664</v>
      </c>
      <c r="B2665" t="s">
        <v>14590</v>
      </c>
      <c r="C2665" t="s">
        <v>2794</v>
      </c>
      <c r="D2665" t="s">
        <v>6968</v>
      </c>
      <c r="E2665" t="s">
        <v>14591</v>
      </c>
      <c r="F2665" t="s">
        <v>14592</v>
      </c>
      <c r="G2665" t="s">
        <v>3009</v>
      </c>
      <c r="H2665" s="6">
        <v>228827</v>
      </c>
      <c r="I2665">
        <v>3428030633</v>
      </c>
      <c r="J2665" t="s">
        <v>14593</v>
      </c>
      <c r="K2665" s="1">
        <v>44542</v>
      </c>
    </row>
    <row r="2666" spans="1:11">
      <c r="A2666">
        <v>2665</v>
      </c>
      <c r="B2666" t="s">
        <v>14594</v>
      </c>
      <c r="C2666" t="s">
        <v>14595</v>
      </c>
      <c r="D2666" t="s">
        <v>12584</v>
      </c>
      <c r="E2666" t="s">
        <v>14596</v>
      </c>
      <c r="F2666" t="s">
        <v>14597</v>
      </c>
      <c r="G2666" t="s">
        <v>696</v>
      </c>
      <c r="H2666" s="6">
        <v>206435</v>
      </c>
      <c r="I2666" t="s">
        <v>14598</v>
      </c>
      <c r="J2666" t="s">
        <v>14599</v>
      </c>
      <c r="K2666" s="1">
        <v>44169</v>
      </c>
    </row>
    <row r="2667" spans="1:11">
      <c r="A2667">
        <v>2666</v>
      </c>
      <c r="B2667" t="s">
        <v>14600</v>
      </c>
      <c r="C2667" t="s">
        <v>1841</v>
      </c>
      <c r="D2667" t="s">
        <v>6746</v>
      </c>
      <c r="E2667" t="s">
        <v>14601</v>
      </c>
      <c r="F2667" t="s">
        <v>14602</v>
      </c>
      <c r="G2667" t="s">
        <v>4632</v>
      </c>
      <c r="H2667" s="6">
        <v>82447</v>
      </c>
      <c r="I2667" t="s">
        <v>14603</v>
      </c>
      <c r="J2667" t="s">
        <v>14604</v>
      </c>
      <c r="K2667" s="1">
        <v>44033</v>
      </c>
    </row>
    <row r="2668" spans="1:11">
      <c r="A2668">
        <v>2667</v>
      </c>
      <c r="B2668" t="s">
        <v>14605</v>
      </c>
      <c r="C2668" t="s">
        <v>572</v>
      </c>
      <c r="D2668" t="s">
        <v>13645</v>
      </c>
      <c r="E2668" t="s">
        <v>14606</v>
      </c>
      <c r="F2668" t="s">
        <v>14607</v>
      </c>
      <c r="G2668" t="s">
        <v>1795</v>
      </c>
      <c r="H2668" s="6">
        <v>254732</v>
      </c>
      <c r="I2668" t="s">
        <v>14608</v>
      </c>
      <c r="J2668" t="s">
        <v>14609</v>
      </c>
      <c r="K2668" s="1">
        <v>43978</v>
      </c>
    </row>
    <row r="2669" spans="1:11">
      <c r="A2669">
        <v>2668</v>
      </c>
      <c r="B2669" t="s">
        <v>14610</v>
      </c>
      <c r="C2669" t="s">
        <v>3937</v>
      </c>
      <c r="D2669" t="s">
        <v>361</v>
      </c>
      <c r="E2669" t="s">
        <v>14611</v>
      </c>
      <c r="F2669" t="s">
        <v>14612</v>
      </c>
      <c r="G2669" t="s">
        <v>696</v>
      </c>
      <c r="H2669" s="6">
        <v>193542</v>
      </c>
      <c r="I2669" t="s">
        <v>14613</v>
      </c>
      <c r="J2669" t="s">
        <v>14614</v>
      </c>
      <c r="K2669" s="1">
        <v>44486</v>
      </c>
    </row>
    <row r="2670" spans="1:11">
      <c r="A2670">
        <v>2669</v>
      </c>
      <c r="B2670" t="s">
        <v>14615</v>
      </c>
      <c r="C2670" t="s">
        <v>9838</v>
      </c>
      <c r="D2670" t="s">
        <v>1393</v>
      </c>
      <c r="E2670" t="s">
        <v>14616</v>
      </c>
      <c r="F2670" t="s">
        <v>14617</v>
      </c>
      <c r="G2670" t="s">
        <v>329</v>
      </c>
      <c r="H2670" s="6">
        <v>209114</v>
      </c>
      <c r="I2670" t="s">
        <v>14618</v>
      </c>
      <c r="J2670" t="s">
        <v>14619</v>
      </c>
      <c r="K2670" s="1">
        <v>44368</v>
      </c>
    </row>
    <row r="2671" spans="1:11">
      <c r="A2671">
        <v>2670</v>
      </c>
      <c r="B2671" t="s">
        <v>14620</v>
      </c>
      <c r="C2671" t="s">
        <v>995</v>
      </c>
      <c r="D2671" t="s">
        <v>4217</v>
      </c>
      <c r="E2671" t="s">
        <v>14621</v>
      </c>
      <c r="F2671" t="s">
        <v>14622</v>
      </c>
      <c r="G2671" t="s">
        <v>2509</v>
      </c>
      <c r="H2671" s="6">
        <v>172474</v>
      </c>
      <c r="I2671" t="s">
        <v>14623</v>
      </c>
      <c r="J2671" t="s">
        <v>14624</v>
      </c>
      <c r="K2671" s="1">
        <v>44672</v>
      </c>
    </row>
    <row r="2672" spans="1:11">
      <c r="A2672">
        <v>2671</v>
      </c>
      <c r="B2672" t="s">
        <v>14625</v>
      </c>
      <c r="C2672" t="s">
        <v>2429</v>
      </c>
      <c r="D2672" t="s">
        <v>708</v>
      </c>
      <c r="E2672" t="s">
        <v>14626</v>
      </c>
      <c r="F2672" t="s">
        <v>14627</v>
      </c>
      <c r="G2672" t="s">
        <v>2195</v>
      </c>
      <c r="H2672" s="6">
        <v>250918</v>
      </c>
      <c r="I2672" t="s">
        <v>14628</v>
      </c>
      <c r="J2672" t="s">
        <v>14629</v>
      </c>
      <c r="K2672" s="1">
        <v>44353</v>
      </c>
    </row>
    <row r="2673" spans="1:11">
      <c r="A2673">
        <v>2672</v>
      </c>
      <c r="B2673" t="s">
        <v>14630</v>
      </c>
      <c r="C2673" t="s">
        <v>3488</v>
      </c>
      <c r="D2673" t="s">
        <v>14631</v>
      </c>
      <c r="E2673" t="s">
        <v>14632</v>
      </c>
      <c r="F2673" t="s">
        <v>14633</v>
      </c>
      <c r="G2673" t="s">
        <v>823</v>
      </c>
      <c r="H2673" s="6">
        <v>206527</v>
      </c>
      <c r="I2673">
        <f>1-847-919-6373</f>
        <v>-8138</v>
      </c>
      <c r="J2673" t="s">
        <v>14634</v>
      </c>
      <c r="K2673" s="1">
        <v>44655</v>
      </c>
    </row>
    <row r="2674" spans="1:11">
      <c r="A2674">
        <v>2673</v>
      </c>
      <c r="B2674" t="s">
        <v>14635</v>
      </c>
      <c r="C2674" t="s">
        <v>4518</v>
      </c>
      <c r="D2674" t="s">
        <v>2148</v>
      </c>
      <c r="E2674" t="s">
        <v>14636</v>
      </c>
      <c r="F2674" t="s">
        <v>14637</v>
      </c>
      <c r="G2674" t="s">
        <v>898</v>
      </c>
      <c r="H2674" s="6">
        <v>161116</v>
      </c>
      <c r="I2674" t="s">
        <v>14638</v>
      </c>
      <c r="J2674" t="s">
        <v>14639</v>
      </c>
      <c r="K2674" s="1">
        <v>43861</v>
      </c>
    </row>
    <row r="2675" spans="1:11">
      <c r="A2675">
        <v>2674</v>
      </c>
      <c r="B2675" t="s">
        <v>14640</v>
      </c>
      <c r="C2675" t="s">
        <v>3533</v>
      </c>
      <c r="D2675" t="s">
        <v>8692</v>
      </c>
      <c r="E2675" t="s">
        <v>14641</v>
      </c>
      <c r="F2675" t="s">
        <v>14642</v>
      </c>
      <c r="G2675" t="s">
        <v>2496</v>
      </c>
      <c r="H2675" s="6">
        <v>49718</v>
      </c>
      <c r="I2675" t="s">
        <v>14643</v>
      </c>
      <c r="J2675" t="s">
        <v>14644</v>
      </c>
      <c r="K2675" s="1">
        <v>43961</v>
      </c>
    </row>
    <row r="2676" spans="1:11">
      <c r="A2676">
        <v>2675</v>
      </c>
      <c r="B2676" t="s">
        <v>14645</v>
      </c>
      <c r="C2676" t="s">
        <v>466</v>
      </c>
      <c r="D2676" t="s">
        <v>14646</v>
      </c>
      <c r="E2676" t="s">
        <v>14647</v>
      </c>
      <c r="F2676" t="s">
        <v>14648</v>
      </c>
      <c r="G2676" t="s">
        <v>1337</v>
      </c>
      <c r="H2676" s="6">
        <v>143184</v>
      </c>
      <c r="I2676" t="s">
        <v>14649</v>
      </c>
      <c r="J2676" t="s">
        <v>14650</v>
      </c>
      <c r="K2676" s="1">
        <v>44442</v>
      </c>
    </row>
    <row r="2677" spans="1:11">
      <c r="A2677">
        <v>2676</v>
      </c>
      <c r="B2677" t="s">
        <v>14651</v>
      </c>
      <c r="C2677" t="s">
        <v>4636</v>
      </c>
      <c r="D2677" t="s">
        <v>2554</v>
      </c>
      <c r="E2677" t="s">
        <v>14652</v>
      </c>
      <c r="F2677" t="s">
        <v>14653</v>
      </c>
      <c r="G2677" t="s">
        <v>438</v>
      </c>
      <c r="H2677" s="6">
        <v>212147</v>
      </c>
      <c r="I2677" t="s">
        <v>14654</v>
      </c>
      <c r="J2677" t="s">
        <v>14655</v>
      </c>
      <c r="K2677" s="1">
        <v>43855</v>
      </c>
    </row>
    <row r="2678" spans="1:11">
      <c r="A2678">
        <v>2677</v>
      </c>
      <c r="B2678" t="s">
        <v>14656</v>
      </c>
      <c r="C2678" t="s">
        <v>8045</v>
      </c>
      <c r="D2678" t="s">
        <v>14657</v>
      </c>
      <c r="E2678" t="s">
        <v>14658</v>
      </c>
      <c r="F2678" t="s">
        <v>14659</v>
      </c>
      <c r="G2678" t="s">
        <v>954</v>
      </c>
      <c r="H2678" s="6">
        <v>123511</v>
      </c>
      <c r="I2678" t="s">
        <v>14660</v>
      </c>
      <c r="J2678" t="s">
        <v>14661</v>
      </c>
      <c r="K2678" s="1">
        <v>43931</v>
      </c>
    </row>
    <row r="2679" spans="1:11">
      <c r="A2679">
        <v>2678</v>
      </c>
      <c r="B2679" t="s">
        <v>14662</v>
      </c>
      <c r="C2679" t="s">
        <v>3493</v>
      </c>
      <c r="D2679" t="s">
        <v>1371</v>
      </c>
      <c r="E2679" t="s">
        <v>14663</v>
      </c>
      <c r="F2679" t="s">
        <v>14664</v>
      </c>
      <c r="G2679" t="s">
        <v>205</v>
      </c>
      <c r="H2679" s="6">
        <v>192358</v>
      </c>
      <c r="I2679" t="s">
        <v>14665</v>
      </c>
      <c r="J2679" t="s">
        <v>14666</v>
      </c>
      <c r="K2679" s="1">
        <v>44439</v>
      </c>
    </row>
    <row r="2680" spans="1:11">
      <c r="A2680">
        <v>2679</v>
      </c>
      <c r="B2680" t="s">
        <v>14667</v>
      </c>
      <c r="C2680" t="s">
        <v>11007</v>
      </c>
      <c r="D2680" t="s">
        <v>210</v>
      </c>
      <c r="E2680" t="s">
        <v>14668</v>
      </c>
      <c r="F2680" t="s">
        <v>14669</v>
      </c>
      <c r="G2680" t="s">
        <v>861</v>
      </c>
      <c r="H2680" s="6">
        <v>276716</v>
      </c>
      <c r="I2680" t="s">
        <v>14670</v>
      </c>
      <c r="J2680" t="s">
        <v>14671</v>
      </c>
      <c r="K2680" s="1">
        <v>44321</v>
      </c>
    </row>
    <row r="2681" spans="1:11">
      <c r="A2681">
        <v>2680</v>
      </c>
      <c r="B2681" t="s">
        <v>14672</v>
      </c>
      <c r="C2681" t="s">
        <v>4121</v>
      </c>
      <c r="D2681" t="s">
        <v>789</v>
      </c>
      <c r="E2681" t="s">
        <v>14673</v>
      </c>
      <c r="F2681" t="s">
        <v>14674</v>
      </c>
      <c r="G2681" t="s">
        <v>1345</v>
      </c>
      <c r="H2681" s="6">
        <v>147809</v>
      </c>
      <c r="I2681">
        <v>6521562223</v>
      </c>
      <c r="J2681" t="s">
        <v>14675</v>
      </c>
      <c r="K2681" s="1">
        <v>44418</v>
      </c>
    </row>
    <row r="2682" spans="1:11">
      <c r="A2682">
        <v>2681</v>
      </c>
      <c r="B2682" t="s">
        <v>14676</v>
      </c>
      <c r="C2682" t="s">
        <v>2983</v>
      </c>
      <c r="D2682" t="s">
        <v>2814</v>
      </c>
      <c r="E2682" t="s">
        <v>14677</v>
      </c>
      <c r="F2682" t="s">
        <v>14678</v>
      </c>
      <c r="G2682" t="s">
        <v>1481</v>
      </c>
      <c r="H2682" s="6">
        <v>143267</v>
      </c>
      <c r="I2682">
        <f>1-39-629-629</f>
        <v>-1296</v>
      </c>
      <c r="J2682" t="s">
        <v>14679</v>
      </c>
      <c r="K2682" s="1">
        <v>44102</v>
      </c>
    </row>
    <row r="2683" spans="1:11">
      <c r="A2683">
        <v>2682</v>
      </c>
      <c r="B2683" t="s">
        <v>14680</v>
      </c>
      <c r="C2683" t="s">
        <v>1226</v>
      </c>
      <c r="D2683" t="s">
        <v>3803</v>
      </c>
      <c r="E2683" t="s">
        <v>4693</v>
      </c>
      <c r="F2683" t="s">
        <v>14681</v>
      </c>
      <c r="G2683" t="s">
        <v>1473</v>
      </c>
      <c r="H2683" s="6">
        <v>165254</v>
      </c>
      <c r="I2683" t="s">
        <v>14682</v>
      </c>
      <c r="J2683" t="s">
        <v>14683</v>
      </c>
      <c r="K2683" s="1">
        <v>44255</v>
      </c>
    </row>
    <row r="2684" spans="1:11">
      <c r="A2684">
        <v>2683</v>
      </c>
      <c r="B2684" t="s">
        <v>14684</v>
      </c>
      <c r="C2684" t="s">
        <v>7009</v>
      </c>
      <c r="D2684" t="s">
        <v>3796</v>
      </c>
      <c r="E2684" t="s">
        <v>14685</v>
      </c>
      <c r="F2684" t="s">
        <v>14686</v>
      </c>
      <c r="G2684" t="s">
        <v>3554</v>
      </c>
      <c r="H2684" s="6">
        <v>165505</v>
      </c>
      <c r="I2684" t="s">
        <v>14687</v>
      </c>
      <c r="J2684" t="s">
        <v>14688</v>
      </c>
      <c r="K2684" s="1">
        <v>44687</v>
      </c>
    </row>
    <row r="2685" spans="1:11">
      <c r="A2685">
        <v>2684</v>
      </c>
      <c r="B2685" t="s">
        <v>14689</v>
      </c>
      <c r="C2685" t="s">
        <v>5642</v>
      </c>
      <c r="D2685" t="s">
        <v>475</v>
      </c>
      <c r="E2685" t="s">
        <v>14690</v>
      </c>
      <c r="F2685" t="s">
        <v>14691</v>
      </c>
      <c r="G2685" t="s">
        <v>268</v>
      </c>
      <c r="H2685" s="6">
        <v>247825</v>
      </c>
      <c r="I2685" t="s">
        <v>14692</v>
      </c>
      <c r="J2685" t="s">
        <v>14693</v>
      </c>
      <c r="K2685" s="1">
        <v>44672</v>
      </c>
    </row>
    <row r="2686" spans="1:11">
      <c r="A2686">
        <v>2685</v>
      </c>
      <c r="B2686" t="s">
        <v>14694</v>
      </c>
      <c r="C2686" t="s">
        <v>5467</v>
      </c>
      <c r="D2686" t="s">
        <v>7220</v>
      </c>
      <c r="E2686" t="s">
        <v>14695</v>
      </c>
      <c r="F2686" t="s">
        <v>14696</v>
      </c>
      <c r="G2686" t="s">
        <v>634</v>
      </c>
      <c r="H2686" s="6">
        <v>240220</v>
      </c>
      <c r="I2686" t="s">
        <v>14697</v>
      </c>
      <c r="J2686" t="s">
        <v>14698</v>
      </c>
      <c r="K2686" s="1">
        <v>44269</v>
      </c>
    </row>
    <row r="2687" spans="1:11">
      <c r="A2687">
        <v>2686</v>
      </c>
      <c r="B2687" t="s">
        <v>14699</v>
      </c>
      <c r="C2687" t="s">
        <v>2500</v>
      </c>
      <c r="D2687" t="s">
        <v>6961</v>
      </c>
      <c r="E2687" t="s">
        <v>14700</v>
      </c>
      <c r="F2687" t="s">
        <v>14701</v>
      </c>
      <c r="G2687" t="s">
        <v>119</v>
      </c>
      <c r="H2687" s="6">
        <v>266679</v>
      </c>
      <c r="I2687" t="s">
        <v>14702</v>
      </c>
      <c r="J2687" t="s">
        <v>14703</v>
      </c>
      <c r="K2687" s="1">
        <v>44530</v>
      </c>
    </row>
    <row r="2688" spans="1:11">
      <c r="A2688">
        <v>2687</v>
      </c>
      <c r="B2688" t="s">
        <v>14704</v>
      </c>
      <c r="C2688" t="s">
        <v>5182</v>
      </c>
      <c r="D2688" t="s">
        <v>4451</v>
      </c>
      <c r="E2688" t="s">
        <v>14705</v>
      </c>
      <c r="F2688" t="s">
        <v>14706</v>
      </c>
      <c r="G2688" t="s">
        <v>1769</v>
      </c>
      <c r="H2688" s="6">
        <v>101688</v>
      </c>
      <c r="I2688" t="s">
        <v>14707</v>
      </c>
      <c r="J2688" t="s">
        <v>14708</v>
      </c>
      <c r="K2688" s="1">
        <v>43920</v>
      </c>
    </row>
    <row r="2689" spans="1:11">
      <c r="A2689">
        <v>2688</v>
      </c>
      <c r="B2689" t="s">
        <v>14709</v>
      </c>
      <c r="C2689" t="s">
        <v>663</v>
      </c>
      <c r="D2689" t="s">
        <v>8309</v>
      </c>
      <c r="E2689" t="s">
        <v>14710</v>
      </c>
      <c r="F2689" t="s">
        <v>14711</v>
      </c>
      <c r="G2689" t="s">
        <v>1418</v>
      </c>
      <c r="H2689" s="6">
        <v>200794</v>
      </c>
      <c r="I2689" t="s">
        <v>14712</v>
      </c>
      <c r="J2689" t="s">
        <v>14713</v>
      </c>
      <c r="K2689" s="1">
        <v>44498</v>
      </c>
    </row>
    <row r="2690" spans="1:11">
      <c r="A2690">
        <v>2689</v>
      </c>
      <c r="B2690" t="s">
        <v>14714</v>
      </c>
      <c r="C2690" t="s">
        <v>406</v>
      </c>
      <c r="D2690" t="s">
        <v>8948</v>
      </c>
      <c r="E2690" t="s">
        <v>14715</v>
      </c>
      <c r="F2690" t="s">
        <v>14716</v>
      </c>
      <c r="G2690" t="s">
        <v>517</v>
      </c>
      <c r="H2690" s="6">
        <v>67525</v>
      </c>
      <c r="I2690" t="s">
        <v>14717</v>
      </c>
      <c r="J2690" t="s">
        <v>14718</v>
      </c>
      <c r="K2690" s="1">
        <v>44134</v>
      </c>
    </row>
    <row r="2691" spans="1:11">
      <c r="A2691">
        <v>2690</v>
      </c>
      <c r="B2691" t="s">
        <v>14719</v>
      </c>
      <c r="C2691" t="s">
        <v>1003</v>
      </c>
      <c r="D2691" t="s">
        <v>11461</v>
      </c>
      <c r="E2691" t="s">
        <v>14720</v>
      </c>
      <c r="F2691" t="s">
        <v>14721</v>
      </c>
      <c r="G2691" t="s">
        <v>119</v>
      </c>
      <c r="H2691" s="6">
        <v>228120</v>
      </c>
      <c r="I2691" t="s">
        <v>14722</v>
      </c>
      <c r="J2691" t="s">
        <v>14723</v>
      </c>
      <c r="K2691" s="1">
        <v>44194</v>
      </c>
    </row>
    <row r="2692" spans="1:11">
      <c r="A2692">
        <v>2691</v>
      </c>
      <c r="B2692" t="s">
        <v>14724</v>
      </c>
      <c r="C2692" t="s">
        <v>4209</v>
      </c>
      <c r="D2692" t="s">
        <v>6634</v>
      </c>
      <c r="E2692" t="s">
        <v>14725</v>
      </c>
      <c r="F2692" t="s">
        <v>14726</v>
      </c>
      <c r="G2692" t="s">
        <v>1067</v>
      </c>
      <c r="H2692" s="6">
        <v>276792</v>
      </c>
      <c r="I2692" t="s">
        <v>14727</v>
      </c>
      <c r="J2692" t="s">
        <v>14728</v>
      </c>
      <c r="K2692" s="1">
        <v>43969</v>
      </c>
    </row>
    <row r="2693" spans="1:11">
      <c r="A2693">
        <v>2692</v>
      </c>
      <c r="B2693" t="s">
        <v>14729</v>
      </c>
      <c r="C2693" t="s">
        <v>10691</v>
      </c>
      <c r="D2693" t="s">
        <v>14730</v>
      </c>
      <c r="E2693" t="s">
        <v>14731</v>
      </c>
      <c r="F2693" t="s">
        <v>14732</v>
      </c>
      <c r="G2693" t="s">
        <v>1075</v>
      </c>
      <c r="H2693" s="6">
        <v>258724</v>
      </c>
      <c r="I2693">
        <v>8637756596</v>
      </c>
      <c r="J2693" t="s">
        <v>14733</v>
      </c>
      <c r="K2693" s="1">
        <v>44430</v>
      </c>
    </row>
    <row r="2694" spans="1:11">
      <c r="A2694">
        <v>2693</v>
      </c>
      <c r="B2694" t="s">
        <v>14734</v>
      </c>
      <c r="C2694" t="s">
        <v>1299</v>
      </c>
      <c r="D2694" t="s">
        <v>1058</v>
      </c>
      <c r="E2694" t="s">
        <v>14735</v>
      </c>
      <c r="F2694" t="s">
        <v>14736</v>
      </c>
      <c r="G2694" t="s">
        <v>205</v>
      </c>
      <c r="H2694" s="6">
        <v>167722</v>
      </c>
      <c r="I2694" t="s">
        <v>14737</v>
      </c>
      <c r="J2694" t="s">
        <v>14738</v>
      </c>
      <c r="K2694" s="1">
        <v>44182</v>
      </c>
    </row>
    <row r="2695" spans="1:11">
      <c r="A2695">
        <v>2694</v>
      </c>
      <c r="B2695" t="s">
        <v>14739</v>
      </c>
      <c r="C2695" t="s">
        <v>4076</v>
      </c>
      <c r="D2695" t="s">
        <v>5687</v>
      </c>
      <c r="E2695" t="s">
        <v>14740</v>
      </c>
      <c r="F2695" t="s">
        <v>14741</v>
      </c>
      <c r="G2695" t="s">
        <v>1824</v>
      </c>
      <c r="H2695" s="6">
        <v>188928</v>
      </c>
      <c r="I2695" t="s">
        <v>14742</v>
      </c>
      <c r="J2695" t="s">
        <v>14743</v>
      </c>
      <c r="K2695" s="1">
        <v>44342</v>
      </c>
    </row>
    <row r="2696" spans="1:11">
      <c r="A2696">
        <v>2695</v>
      </c>
      <c r="B2696" t="s">
        <v>14744</v>
      </c>
      <c r="C2696" t="s">
        <v>1853</v>
      </c>
      <c r="D2696" t="s">
        <v>6797</v>
      </c>
      <c r="E2696" t="s">
        <v>2607</v>
      </c>
      <c r="F2696" t="s">
        <v>14745</v>
      </c>
      <c r="G2696" t="s">
        <v>2615</v>
      </c>
      <c r="H2696" s="6">
        <v>240089</v>
      </c>
      <c r="I2696" t="s">
        <v>14746</v>
      </c>
      <c r="J2696" t="s">
        <v>14747</v>
      </c>
      <c r="K2696" s="1">
        <v>44228</v>
      </c>
    </row>
    <row r="2697" spans="1:11">
      <c r="A2697">
        <v>2696</v>
      </c>
      <c r="B2697" t="s">
        <v>14748</v>
      </c>
      <c r="C2697" t="s">
        <v>4184</v>
      </c>
      <c r="D2697" t="s">
        <v>836</v>
      </c>
      <c r="E2697" t="s">
        <v>14749</v>
      </c>
      <c r="F2697" t="s">
        <v>14750</v>
      </c>
      <c r="G2697" t="s">
        <v>282</v>
      </c>
      <c r="H2697" s="6">
        <v>203420</v>
      </c>
      <c r="I2697">
        <f>1-189-354-7466</f>
        <v>-8008</v>
      </c>
      <c r="J2697" t="s">
        <v>14751</v>
      </c>
      <c r="K2697" s="1">
        <v>44446</v>
      </c>
    </row>
    <row r="2698" spans="1:11">
      <c r="A2698">
        <v>2697</v>
      </c>
      <c r="B2698" t="s">
        <v>14752</v>
      </c>
      <c r="C2698" t="s">
        <v>5096</v>
      </c>
      <c r="D2698" t="s">
        <v>2835</v>
      </c>
      <c r="E2698" t="s">
        <v>11297</v>
      </c>
      <c r="F2698" t="s">
        <v>14753</v>
      </c>
      <c r="G2698" t="s">
        <v>5475</v>
      </c>
      <c r="H2698" s="6">
        <v>139486</v>
      </c>
      <c r="I2698" t="s">
        <v>14754</v>
      </c>
      <c r="J2698" t="s">
        <v>14755</v>
      </c>
      <c r="K2698" s="1">
        <v>43981</v>
      </c>
    </row>
    <row r="2699" spans="1:11">
      <c r="A2699">
        <v>2698</v>
      </c>
      <c r="B2699" t="s">
        <v>14756</v>
      </c>
      <c r="C2699" t="s">
        <v>1670</v>
      </c>
      <c r="D2699" t="s">
        <v>8001</v>
      </c>
      <c r="E2699" t="s">
        <v>14757</v>
      </c>
      <c r="F2699" t="s">
        <v>14758</v>
      </c>
      <c r="G2699" t="s">
        <v>274</v>
      </c>
      <c r="H2699" s="6">
        <v>55112</v>
      </c>
      <c r="I2699" t="s">
        <v>14759</v>
      </c>
      <c r="J2699" t="s">
        <v>14760</v>
      </c>
      <c r="K2699" s="1">
        <v>43935</v>
      </c>
    </row>
    <row r="2700" spans="1:11">
      <c r="A2700">
        <v>2699</v>
      </c>
      <c r="B2700" t="s">
        <v>14761</v>
      </c>
      <c r="C2700" t="s">
        <v>2081</v>
      </c>
      <c r="D2700" t="s">
        <v>8278</v>
      </c>
      <c r="E2700" t="s">
        <v>14762</v>
      </c>
      <c r="F2700" t="s">
        <v>14763</v>
      </c>
      <c r="G2700" t="s">
        <v>1337</v>
      </c>
      <c r="H2700" s="6">
        <v>88600</v>
      </c>
      <c r="I2700" t="s">
        <v>14764</v>
      </c>
      <c r="J2700" t="s">
        <v>14765</v>
      </c>
      <c r="K2700" s="1">
        <v>44554</v>
      </c>
    </row>
    <row r="2701" spans="1:11">
      <c r="A2701">
        <v>2700</v>
      </c>
      <c r="B2701" t="s">
        <v>14766</v>
      </c>
      <c r="C2701" t="s">
        <v>1114</v>
      </c>
      <c r="D2701" t="s">
        <v>2355</v>
      </c>
      <c r="E2701" t="s">
        <v>14767</v>
      </c>
      <c r="F2701" t="s">
        <v>14768</v>
      </c>
      <c r="G2701" t="s">
        <v>3046</v>
      </c>
      <c r="H2701" s="6">
        <v>129333</v>
      </c>
      <c r="I2701" t="s">
        <v>14769</v>
      </c>
      <c r="J2701" t="s">
        <v>14770</v>
      </c>
      <c r="K2701" s="1">
        <v>43908</v>
      </c>
    </row>
    <row r="2702" spans="1:11">
      <c r="A2702">
        <v>2701</v>
      </c>
      <c r="B2702" t="s">
        <v>14771</v>
      </c>
      <c r="C2702" t="s">
        <v>6627</v>
      </c>
      <c r="D2702" t="s">
        <v>2172</v>
      </c>
      <c r="E2702" t="s">
        <v>14772</v>
      </c>
      <c r="F2702" t="s">
        <v>14773</v>
      </c>
      <c r="G2702" t="s">
        <v>2195</v>
      </c>
      <c r="H2702" s="6">
        <v>66891</v>
      </c>
      <c r="I2702" t="s">
        <v>14774</v>
      </c>
      <c r="J2702" t="s">
        <v>14775</v>
      </c>
      <c r="K2702" s="1">
        <v>44432</v>
      </c>
    </row>
    <row r="2703" spans="1:11">
      <c r="A2703">
        <v>2702</v>
      </c>
      <c r="B2703" t="s">
        <v>14776</v>
      </c>
      <c r="C2703" t="s">
        <v>4076</v>
      </c>
      <c r="D2703" t="s">
        <v>210</v>
      </c>
      <c r="E2703" t="s">
        <v>14777</v>
      </c>
      <c r="F2703" t="s">
        <v>14778</v>
      </c>
      <c r="G2703" t="s">
        <v>158</v>
      </c>
      <c r="H2703" s="6">
        <v>127666</v>
      </c>
      <c r="I2703" t="s">
        <v>14779</v>
      </c>
      <c r="J2703" t="s">
        <v>14780</v>
      </c>
      <c r="K2703" s="1">
        <v>44102</v>
      </c>
    </row>
    <row r="2704" spans="1:11">
      <c r="A2704">
        <v>2703</v>
      </c>
      <c r="B2704" t="s">
        <v>14781</v>
      </c>
      <c r="C2704" t="s">
        <v>2750</v>
      </c>
      <c r="D2704" t="s">
        <v>2013</v>
      </c>
      <c r="E2704" t="s">
        <v>14782</v>
      </c>
      <c r="F2704" t="s">
        <v>14783</v>
      </c>
      <c r="G2704" t="s">
        <v>696</v>
      </c>
      <c r="H2704" s="6">
        <v>285528</v>
      </c>
      <c r="I2704" t="s">
        <v>14784</v>
      </c>
      <c r="J2704" t="s">
        <v>14785</v>
      </c>
      <c r="K2704" s="1">
        <v>43901</v>
      </c>
    </row>
    <row r="2705" spans="1:11">
      <c r="A2705">
        <v>2704</v>
      </c>
      <c r="B2705" t="s">
        <v>14786</v>
      </c>
      <c r="C2705" t="s">
        <v>1729</v>
      </c>
      <c r="D2705" t="s">
        <v>475</v>
      </c>
      <c r="E2705" t="s">
        <v>14787</v>
      </c>
      <c r="F2705" t="s">
        <v>14788</v>
      </c>
      <c r="G2705" t="s">
        <v>1222</v>
      </c>
      <c r="H2705" s="6">
        <v>273332</v>
      </c>
      <c r="I2705" t="s">
        <v>14789</v>
      </c>
      <c r="J2705" t="s">
        <v>14790</v>
      </c>
      <c r="K2705" s="1">
        <v>44049</v>
      </c>
    </row>
    <row r="2706" spans="1:11">
      <c r="A2706">
        <v>2705</v>
      </c>
      <c r="B2706" t="s">
        <v>14791</v>
      </c>
      <c r="C2706" t="s">
        <v>3746</v>
      </c>
      <c r="D2706" t="s">
        <v>7205</v>
      </c>
      <c r="E2706" t="s">
        <v>14792</v>
      </c>
      <c r="F2706" t="s">
        <v>14793</v>
      </c>
      <c r="G2706" t="s">
        <v>71</v>
      </c>
      <c r="H2706" s="6">
        <v>114284</v>
      </c>
      <c r="I2706" t="s">
        <v>14794</v>
      </c>
      <c r="J2706" t="s">
        <v>14795</v>
      </c>
      <c r="K2706" s="1">
        <v>44227</v>
      </c>
    </row>
    <row r="2707" spans="1:11">
      <c r="A2707">
        <v>2706</v>
      </c>
      <c r="B2707" s="2" t="s">
        <v>14796</v>
      </c>
      <c r="C2707" t="s">
        <v>796</v>
      </c>
      <c r="D2707" t="s">
        <v>4809</v>
      </c>
      <c r="E2707" t="s">
        <v>14797</v>
      </c>
      <c r="F2707" t="s">
        <v>14798</v>
      </c>
      <c r="G2707" t="s">
        <v>1674</v>
      </c>
      <c r="H2707" s="6">
        <v>84264</v>
      </c>
      <c r="I2707" t="s">
        <v>14799</v>
      </c>
      <c r="J2707" t="s">
        <v>14800</v>
      </c>
      <c r="K2707" s="1">
        <v>44291</v>
      </c>
    </row>
    <row r="2708" spans="1:11">
      <c r="A2708">
        <v>2707</v>
      </c>
      <c r="B2708" t="s">
        <v>14801</v>
      </c>
      <c r="C2708" t="s">
        <v>4518</v>
      </c>
      <c r="D2708" t="s">
        <v>10576</v>
      </c>
      <c r="E2708" t="s">
        <v>14802</v>
      </c>
      <c r="F2708" t="s">
        <v>14803</v>
      </c>
      <c r="G2708" t="s">
        <v>329</v>
      </c>
      <c r="H2708" s="6">
        <v>206203</v>
      </c>
      <c r="I2708" t="s">
        <v>14804</v>
      </c>
      <c r="J2708" t="s">
        <v>14805</v>
      </c>
      <c r="K2708" s="1">
        <v>44287</v>
      </c>
    </row>
    <row r="2709" spans="1:11">
      <c r="A2709">
        <v>2708</v>
      </c>
      <c r="B2709" t="s">
        <v>14806</v>
      </c>
      <c r="C2709" t="s">
        <v>505</v>
      </c>
      <c r="D2709" t="s">
        <v>1921</v>
      </c>
      <c r="E2709" t="s">
        <v>14807</v>
      </c>
      <c r="F2709" t="s">
        <v>14808</v>
      </c>
      <c r="G2709" t="s">
        <v>770</v>
      </c>
      <c r="H2709" s="6">
        <v>186983</v>
      </c>
      <c r="I2709" t="s">
        <v>14809</v>
      </c>
      <c r="J2709" t="s">
        <v>14810</v>
      </c>
      <c r="K2709" s="1">
        <v>43947</v>
      </c>
    </row>
    <row r="2710" spans="1:11">
      <c r="A2710">
        <v>2709</v>
      </c>
      <c r="B2710" t="s">
        <v>14811</v>
      </c>
      <c r="C2710" t="s">
        <v>4768</v>
      </c>
      <c r="D2710" t="s">
        <v>5664</v>
      </c>
      <c r="E2710" t="s">
        <v>14812</v>
      </c>
      <c r="F2710" t="s">
        <v>14813</v>
      </c>
      <c r="G2710" t="s">
        <v>51</v>
      </c>
      <c r="H2710" s="6">
        <v>214140</v>
      </c>
      <c r="I2710" t="s">
        <v>14814</v>
      </c>
      <c r="J2710" t="s">
        <v>14815</v>
      </c>
      <c r="K2710" s="1">
        <v>44063</v>
      </c>
    </row>
    <row r="2711" spans="1:11">
      <c r="A2711">
        <v>2710</v>
      </c>
      <c r="B2711" t="s">
        <v>14816</v>
      </c>
      <c r="C2711" t="s">
        <v>6803</v>
      </c>
      <c r="D2711" t="s">
        <v>7816</v>
      </c>
      <c r="E2711" t="s">
        <v>14817</v>
      </c>
      <c r="F2711" t="s">
        <v>14818</v>
      </c>
      <c r="G2711" t="s">
        <v>1663</v>
      </c>
      <c r="H2711" s="6">
        <v>147725</v>
      </c>
      <c r="I2711">
        <v>3862738930</v>
      </c>
      <c r="J2711" t="s">
        <v>14819</v>
      </c>
      <c r="K2711" s="1">
        <v>44069</v>
      </c>
    </row>
    <row r="2712" spans="1:11">
      <c r="A2712">
        <v>2711</v>
      </c>
      <c r="B2712" t="s">
        <v>14820</v>
      </c>
      <c r="C2712" t="s">
        <v>11768</v>
      </c>
      <c r="D2712" t="s">
        <v>2314</v>
      </c>
      <c r="E2712" t="s">
        <v>14821</v>
      </c>
      <c r="F2712" t="s">
        <v>14822</v>
      </c>
      <c r="G2712" t="s">
        <v>1404</v>
      </c>
      <c r="H2712" s="6">
        <v>78367</v>
      </c>
      <c r="I2712" t="s">
        <v>14823</v>
      </c>
      <c r="J2712" t="s">
        <v>14824</v>
      </c>
      <c r="K2712" s="1">
        <v>44592</v>
      </c>
    </row>
    <row r="2713" spans="1:11">
      <c r="A2713">
        <v>2712</v>
      </c>
      <c r="B2713" s="2" t="s">
        <v>14825</v>
      </c>
      <c r="C2713" t="s">
        <v>2570</v>
      </c>
      <c r="D2713" t="s">
        <v>82</v>
      </c>
      <c r="E2713" t="s">
        <v>2795</v>
      </c>
      <c r="F2713" t="s">
        <v>14826</v>
      </c>
      <c r="G2713" t="s">
        <v>1873</v>
      </c>
      <c r="H2713" s="6">
        <v>158136</v>
      </c>
      <c r="I2713" t="s">
        <v>14827</v>
      </c>
      <c r="J2713" t="s">
        <v>14828</v>
      </c>
      <c r="K2713" s="1">
        <v>44290</v>
      </c>
    </row>
    <row r="2714" spans="1:11">
      <c r="A2714">
        <v>2713</v>
      </c>
      <c r="B2714" t="s">
        <v>14829</v>
      </c>
      <c r="C2714" t="s">
        <v>5945</v>
      </c>
      <c r="D2714" t="s">
        <v>617</v>
      </c>
      <c r="E2714" t="s">
        <v>14830</v>
      </c>
      <c r="F2714" t="s">
        <v>14831</v>
      </c>
      <c r="G2714" t="s">
        <v>985</v>
      </c>
      <c r="H2714" s="6">
        <v>41903</v>
      </c>
      <c r="I2714">
        <f>1-75-427-3050</f>
        <v>-3551</v>
      </c>
      <c r="J2714" t="s">
        <v>14832</v>
      </c>
      <c r="K2714" s="1">
        <v>44191</v>
      </c>
    </row>
    <row r="2715" spans="1:11">
      <c r="A2715">
        <v>2714</v>
      </c>
      <c r="B2715" t="s">
        <v>14833</v>
      </c>
      <c r="C2715" t="s">
        <v>1349</v>
      </c>
      <c r="D2715" t="s">
        <v>2521</v>
      </c>
      <c r="E2715" t="s">
        <v>14834</v>
      </c>
      <c r="F2715" t="s">
        <v>6037</v>
      </c>
      <c r="G2715" t="s">
        <v>1118</v>
      </c>
      <c r="H2715" s="6">
        <v>154252</v>
      </c>
      <c r="I2715" t="s">
        <v>14835</v>
      </c>
      <c r="J2715" t="s">
        <v>14836</v>
      </c>
      <c r="K2715" s="1">
        <v>44464</v>
      </c>
    </row>
    <row r="2716" spans="1:11">
      <c r="A2716">
        <v>2715</v>
      </c>
      <c r="B2716" t="s">
        <v>14837</v>
      </c>
      <c r="C2716" t="s">
        <v>4192</v>
      </c>
      <c r="D2716" t="s">
        <v>7038</v>
      </c>
      <c r="E2716" t="s">
        <v>14838</v>
      </c>
      <c r="F2716" t="s">
        <v>14839</v>
      </c>
      <c r="G2716" t="s">
        <v>1536</v>
      </c>
      <c r="H2716" s="6">
        <v>90056</v>
      </c>
      <c r="I2716">
        <v>1202680084</v>
      </c>
      <c r="J2716" t="s">
        <v>14840</v>
      </c>
      <c r="K2716" s="1">
        <v>43861</v>
      </c>
    </row>
    <row r="2717" spans="1:11">
      <c r="A2717">
        <v>2716</v>
      </c>
      <c r="B2717" t="s">
        <v>14841</v>
      </c>
      <c r="C2717" t="s">
        <v>8121</v>
      </c>
      <c r="D2717" t="s">
        <v>2368</v>
      </c>
      <c r="E2717" t="s">
        <v>14842</v>
      </c>
      <c r="F2717" t="s">
        <v>14843</v>
      </c>
      <c r="G2717" t="s">
        <v>213</v>
      </c>
      <c r="H2717" s="6">
        <v>135863</v>
      </c>
      <c r="I2717" t="s">
        <v>14844</v>
      </c>
      <c r="J2717" t="s">
        <v>14845</v>
      </c>
      <c r="K2717" s="1">
        <v>44157</v>
      </c>
    </row>
    <row r="2718" spans="1:11">
      <c r="A2718">
        <v>2717</v>
      </c>
      <c r="B2718" t="s">
        <v>14846</v>
      </c>
      <c r="C2718" t="s">
        <v>7142</v>
      </c>
      <c r="D2718" t="s">
        <v>1277</v>
      </c>
      <c r="E2718" t="s">
        <v>14847</v>
      </c>
      <c r="F2718" t="s">
        <v>14848</v>
      </c>
      <c r="G2718" t="s">
        <v>977</v>
      </c>
      <c r="H2718" s="6">
        <v>113973</v>
      </c>
      <c r="I2718" t="s">
        <v>14849</v>
      </c>
      <c r="J2718" t="s">
        <v>14850</v>
      </c>
      <c r="K2718" s="1">
        <v>44399</v>
      </c>
    </row>
    <row r="2719" spans="1:11">
      <c r="A2719">
        <v>2718</v>
      </c>
      <c r="B2719" t="s">
        <v>14851</v>
      </c>
      <c r="C2719" t="s">
        <v>5461</v>
      </c>
      <c r="D2719" t="s">
        <v>8702</v>
      </c>
      <c r="E2719" t="s">
        <v>3828</v>
      </c>
      <c r="F2719" t="s">
        <v>14852</v>
      </c>
      <c r="G2719" t="s">
        <v>3566</v>
      </c>
      <c r="H2719" s="6">
        <v>73851</v>
      </c>
      <c r="I2719" t="s">
        <v>14853</v>
      </c>
      <c r="J2719" t="s">
        <v>14854</v>
      </c>
      <c r="K2719" s="1">
        <v>44471</v>
      </c>
    </row>
    <row r="2720" spans="1:11">
      <c r="A2720">
        <v>2719</v>
      </c>
      <c r="B2720" t="s">
        <v>14855</v>
      </c>
      <c r="C2720" t="s">
        <v>4668</v>
      </c>
      <c r="D2720" t="s">
        <v>895</v>
      </c>
      <c r="E2720" t="s">
        <v>14856</v>
      </c>
      <c r="F2720" t="s">
        <v>14857</v>
      </c>
      <c r="G2720" t="s">
        <v>875</v>
      </c>
      <c r="H2720" s="6">
        <v>150923</v>
      </c>
      <c r="I2720" t="s">
        <v>14858</v>
      </c>
      <c r="J2720" t="s">
        <v>14859</v>
      </c>
      <c r="K2720" s="1">
        <v>43881</v>
      </c>
    </row>
    <row r="2721" spans="1:11">
      <c r="A2721">
        <v>2720</v>
      </c>
      <c r="B2721" t="s">
        <v>14860</v>
      </c>
      <c r="C2721" t="s">
        <v>11798</v>
      </c>
      <c r="D2721" t="s">
        <v>5755</v>
      </c>
      <c r="E2721" t="s">
        <v>14861</v>
      </c>
      <c r="F2721" t="s">
        <v>14862</v>
      </c>
      <c r="G2721" t="s">
        <v>1067</v>
      </c>
      <c r="H2721" s="6">
        <v>225024</v>
      </c>
      <c r="I2721">
        <v>5790815793</v>
      </c>
      <c r="J2721" t="s">
        <v>14863</v>
      </c>
      <c r="K2721" s="1">
        <v>43940</v>
      </c>
    </row>
    <row r="2722" spans="1:11">
      <c r="A2722">
        <v>2721</v>
      </c>
      <c r="B2722" t="s">
        <v>14864</v>
      </c>
      <c r="C2722" t="s">
        <v>2983</v>
      </c>
      <c r="D2722" t="s">
        <v>1992</v>
      </c>
      <c r="E2722" t="s">
        <v>14865</v>
      </c>
      <c r="F2722" t="s">
        <v>14866</v>
      </c>
      <c r="G2722" t="s">
        <v>3443</v>
      </c>
      <c r="H2722" s="6">
        <v>150027</v>
      </c>
      <c r="I2722" t="s">
        <v>14867</v>
      </c>
      <c r="J2722" t="s">
        <v>14868</v>
      </c>
      <c r="K2722" s="1">
        <v>44548</v>
      </c>
    </row>
    <row r="2723" spans="1:11">
      <c r="A2723">
        <v>2722</v>
      </c>
      <c r="B2723" t="s">
        <v>14869</v>
      </c>
      <c r="C2723" t="s">
        <v>248</v>
      </c>
      <c r="D2723" t="s">
        <v>13037</v>
      </c>
      <c r="E2723" t="s">
        <v>14870</v>
      </c>
      <c r="F2723" t="s">
        <v>14871</v>
      </c>
      <c r="G2723" t="s">
        <v>734</v>
      </c>
      <c r="H2723" s="6">
        <v>179333</v>
      </c>
      <c r="I2723" t="s">
        <v>14872</v>
      </c>
      <c r="J2723" t="s">
        <v>14873</v>
      </c>
      <c r="K2723" s="1">
        <v>44131</v>
      </c>
    </row>
    <row r="2724" spans="1:11">
      <c r="A2724">
        <v>2723</v>
      </c>
      <c r="B2724" t="s">
        <v>14874</v>
      </c>
      <c r="C2724" t="s">
        <v>1172</v>
      </c>
      <c r="D2724" t="s">
        <v>303</v>
      </c>
      <c r="E2724" t="s">
        <v>14875</v>
      </c>
      <c r="F2724" t="s">
        <v>14876</v>
      </c>
      <c r="G2724" t="s">
        <v>454</v>
      </c>
      <c r="H2724" s="6">
        <v>112223</v>
      </c>
      <c r="I2724" t="s">
        <v>14877</v>
      </c>
      <c r="J2724" t="s">
        <v>14878</v>
      </c>
      <c r="K2724" s="1">
        <v>44545</v>
      </c>
    </row>
    <row r="2725" spans="1:11">
      <c r="A2725">
        <v>2724</v>
      </c>
      <c r="B2725" t="s">
        <v>14879</v>
      </c>
      <c r="C2725" t="s">
        <v>3378</v>
      </c>
      <c r="D2725" t="s">
        <v>4098</v>
      </c>
      <c r="E2725" t="s">
        <v>14880</v>
      </c>
      <c r="F2725" t="s">
        <v>14881</v>
      </c>
      <c r="G2725" t="s">
        <v>3709</v>
      </c>
      <c r="H2725" s="6">
        <v>213997</v>
      </c>
      <c r="I2725">
        <v>8648522653</v>
      </c>
      <c r="J2725" t="s">
        <v>14882</v>
      </c>
      <c r="K2725" s="1">
        <v>44016</v>
      </c>
    </row>
    <row r="2726" spans="1:11">
      <c r="A2726">
        <v>2725</v>
      </c>
      <c r="B2726" t="s">
        <v>14883</v>
      </c>
      <c r="C2726" t="s">
        <v>8624</v>
      </c>
      <c r="D2726" t="s">
        <v>7159</v>
      </c>
      <c r="E2726" t="s">
        <v>14884</v>
      </c>
      <c r="F2726" t="s">
        <v>14885</v>
      </c>
      <c r="G2726" t="s">
        <v>875</v>
      </c>
      <c r="H2726" s="6">
        <v>256357</v>
      </c>
      <c r="I2726" t="s">
        <v>14886</v>
      </c>
      <c r="J2726" t="s">
        <v>14887</v>
      </c>
      <c r="K2726" s="1">
        <v>44400</v>
      </c>
    </row>
    <row r="2727" spans="1:11">
      <c r="A2727">
        <v>2726</v>
      </c>
      <c r="B2727" t="s">
        <v>14888</v>
      </c>
      <c r="C2727" t="s">
        <v>6202</v>
      </c>
      <c r="D2727" t="s">
        <v>1513</v>
      </c>
      <c r="E2727" t="s">
        <v>14889</v>
      </c>
      <c r="F2727" t="s">
        <v>14890</v>
      </c>
      <c r="G2727" t="s">
        <v>2272</v>
      </c>
      <c r="H2727" s="6">
        <v>164985</v>
      </c>
      <c r="I2727" t="s">
        <v>14891</v>
      </c>
      <c r="J2727" t="s">
        <v>14892</v>
      </c>
      <c r="K2727" s="1">
        <v>44477</v>
      </c>
    </row>
    <row r="2728" spans="1:11">
      <c r="A2728">
        <v>2727</v>
      </c>
      <c r="B2728" t="s">
        <v>14893</v>
      </c>
      <c r="C2728" t="s">
        <v>14894</v>
      </c>
      <c r="D2728" t="s">
        <v>1031</v>
      </c>
      <c r="E2728" t="s">
        <v>14895</v>
      </c>
      <c r="F2728" t="s">
        <v>14896</v>
      </c>
      <c r="G2728" t="s">
        <v>839</v>
      </c>
      <c r="H2728" s="6">
        <v>101641</v>
      </c>
      <c r="I2728" t="s">
        <v>14897</v>
      </c>
      <c r="J2728" t="s">
        <v>14898</v>
      </c>
      <c r="K2728" s="1">
        <v>43969</v>
      </c>
    </row>
    <row r="2729" spans="1:11">
      <c r="A2729">
        <v>2728</v>
      </c>
      <c r="B2729" t="s">
        <v>14899</v>
      </c>
      <c r="C2729" t="s">
        <v>4619</v>
      </c>
      <c r="D2729" t="s">
        <v>12401</v>
      </c>
      <c r="E2729" t="s">
        <v>14900</v>
      </c>
      <c r="F2729" t="s">
        <v>14901</v>
      </c>
      <c r="G2729" t="s">
        <v>13278</v>
      </c>
      <c r="H2729" s="6">
        <v>191598</v>
      </c>
      <c r="I2729">
        <v>357494548</v>
      </c>
      <c r="J2729" t="s">
        <v>14902</v>
      </c>
      <c r="K2729" s="1">
        <v>44024</v>
      </c>
    </row>
    <row r="2730" spans="1:11">
      <c r="A2730">
        <v>2729</v>
      </c>
      <c r="B2730" t="s">
        <v>14903</v>
      </c>
      <c r="C2730" t="s">
        <v>14904</v>
      </c>
      <c r="D2730" t="s">
        <v>4457</v>
      </c>
      <c r="E2730" t="s">
        <v>14905</v>
      </c>
      <c r="F2730" t="s">
        <v>14906</v>
      </c>
      <c r="G2730" t="s">
        <v>1075</v>
      </c>
      <c r="H2730" s="6">
        <v>79069</v>
      </c>
      <c r="I2730" t="s">
        <v>14907</v>
      </c>
      <c r="J2730" t="s">
        <v>14908</v>
      </c>
      <c r="K2730" s="1">
        <v>44672</v>
      </c>
    </row>
    <row r="2731" spans="1:11">
      <c r="A2731">
        <v>2730</v>
      </c>
      <c r="B2731" t="s">
        <v>14909</v>
      </c>
      <c r="C2731" t="s">
        <v>2806</v>
      </c>
      <c r="D2731" t="s">
        <v>1129</v>
      </c>
      <c r="E2731" t="s">
        <v>14910</v>
      </c>
      <c r="F2731" t="s">
        <v>14911</v>
      </c>
      <c r="G2731" t="s">
        <v>2638</v>
      </c>
      <c r="H2731" s="6">
        <v>205934</v>
      </c>
      <c r="I2731" t="s">
        <v>14912</v>
      </c>
      <c r="J2731" t="s">
        <v>14913</v>
      </c>
      <c r="K2731" s="1">
        <v>43968</v>
      </c>
    </row>
    <row r="2732" spans="1:11">
      <c r="A2732">
        <v>2731</v>
      </c>
      <c r="B2732" t="s">
        <v>14914</v>
      </c>
      <c r="C2732" t="s">
        <v>8315</v>
      </c>
      <c r="D2732" t="s">
        <v>6580</v>
      </c>
      <c r="E2732" t="s">
        <v>14915</v>
      </c>
      <c r="F2732" t="s">
        <v>14916</v>
      </c>
      <c r="G2732" t="s">
        <v>2078</v>
      </c>
      <c r="H2732" s="6">
        <v>204753</v>
      </c>
      <c r="I2732" t="s">
        <v>14917</v>
      </c>
      <c r="J2732" t="s">
        <v>14918</v>
      </c>
      <c r="K2732" s="1">
        <v>44587</v>
      </c>
    </row>
    <row r="2733" spans="1:11">
      <c r="A2733">
        <v>2732</v>
      </c>
      <c r="B2733" t="s">
        <v>14919</v>
      </c>
      <c r="C2733" t="s">
        <v>7794</v>
      </c>
      <c r="D2733" t="s">
        <v>9928</v>
      </c>
      <c r="E2733" t="s">
        <v>14920</v>
      </c>
      <c r="F2733" t="s">
        <v>14921</v>
      </c>
      <c r="G2733" t="s">
        <v>3102</v>
      </c>
      <c r="H2733" s="6">
        <v>197741</v>
      </c>
      <c r="I2733">
        <v>9780713652</v>
      </c>
      <c r="J2733" t="s">
        <v>14922</v>
      </c>
      <c r="K2733" s="1">
        <v>44238</v>
      </c>
    </row>
    <row r="2734" spans="1:11">
      <c r="A2734">
        <v>2733</v>
      </c>
      <c r="B2734" t="s">
        <v>14923</v>
      </c>
      <c r="C2734" t="s">
        <v>3675</v>
      </c>
      <c r="D2734" t="s">
        <v>12401</v>
      </c>
      <c r="E2734" t="s">
        <v>14924</v>
      </c>
      <c r="F2734" t="s">
        <v>14925</v>
      </c>
      <c r="G2734" t="s">
        <v>68</v>
      </c>
      <c r="H2734" s="6">
        <v>204695</v>
      </c>
      <c r="I2734" t="s">
        <v>14926</v>
      </c>
      <c r="J2734" t="s">
        <v>14927</v>
      </c>
      <c r="K2734" s="1">
        <v>44503</v>
      </c>
    </row>
    <row r="2735" spans="1:11">
      <c r="A2735">
        <v>2734</v>
      </c>
      <c r="B2735" t="s">
        <v>14928</v>
      </c>
      <c r="C2735" t="s">
        <v>2813</v>
      </c>
      <c r="D2735" t="s">
        <v>9178</v>
      </c>
      <c r="E2735" t="s">
        <v>14929</v>
      </c>
      <c r="F2735" t="s">
        <v>14930</v>
      </c>
      <c r="G2735" t="s">
        <v>861</v>
      </c>
      <c r="H2735" s="6">
        <v>236017</v>
      </c>
      <c r="I2735" t="s">
        <v>14931</v>
      </c>
      <c r="J2735" t="s">
        <v>14932</v>
      </c>
      <c r="K2735" s="1">
        <v>44511</v>
      </c>
    </row>
    <row r="2736" spans="1:11">
      <c r="A2736">
        <v>2735</v>
      </c>
      <c r="B2736" t="s">
        <v>14933</v>
      </c>
      <c r="C2736" t="s">
        <v>1414</v>
      </c>
      <c r="D2736" t="s">
        <v>187</v>
      </c>
      <c r="E2736" t="s">
        <v>14934</v>
      </c>
      <c r="F2736" t="s">
        <v>14935</v>
      </c>
      <c r="G2736" t="s">
        <v>2123</v>
      </c>
      <c r="H2736" s="6">
        <v>275916</v>
      </c>
      <c r="I2736" t="s">
        <v>14936</v>
      </c>
      <c r="J2736" t="s">
        <v>14937</v>
      </c>
      <c r="K2736" s="1">
        <v>44181</v>
      </c>
    </row>
    <row r="2737" spans="1:11">
      <c r="A2737">
        <v>2736</v>
      </c>
      <c r="B2737" t="s">
        <v>14938</v>
      </c>
      <c r="C2737" t="s">
        <v>8267</v>
      </c>
      <c r="D2737" t="s">
        <v>3664</v>
      </c>
      <c r="E2737" t="s">
        <v>14939</v>
      </c>
      <c r="F2737" t="s">
        <v>14940</v>
      </c>
      <c r="G2737" t="s">
        <v>1330</v>
      </c>
      <c r="H2737" s="6">
        <v>85739</v>
      </c>
      <c r="I2737" t="s">
        <v>14941</v>
      </c>
      <c r="J2737" t="s">
        <v>14942</v>
      </c>
      <c r="K2737" s="1">
        <v>43922</v>
      </c>
    </row>
    <row r="2738" spans="1:11">
      <c r="A2738">
        <v>2737</v>
      </c>
      <c r="B2738" t="s">
        <v>14943</v>
      </c>
      <c r="C2738" t="s">
        <v>6579</v>
      </c>
      <c r="D2738" t="s">
        <v>1294</v>
      </c>
      <c r="E2738" t="s">
        <v>14944</v>
      </c>
      <c r="F2738" t="s">
        <v>14945</v>
      </c>
      <c r="G2738" t="s">
        <v>134</v>
      </c>
      <c r="H2738" s="6">
        <v>281787</v>
      </c>
      <c r="I2738" t="s">
        <v>14946</v>
      </c>
      <c r="J2738" t="s">
        <v>14947</v>
      </c>
      <c r="K2738" s="1">
        <v>44117</v>
      </c>
    </row>
    <row r="2739" spans="1:11">
      <c r="A2739">
        <v>2738</v>
      </c>
      <c r="B2739" t="s">
        <v>14948</v>
      </c>
      <c r="C2739" t="s">
        <v>2012</v>
      </c>
      <c r="D2739" t="s">
        <v>716</v>
      </c>
      <c r="E2739" t="s">
        <v>14949</v>
      </c>
      <c r="F2739" t="s">
        <v>14950</v>
      </c>
      <c r="G2739" t="s">
        <v>402</v>
      </c>
      <c r="H2739" s="6">
        <v>103213</v>
      </c>
      <c r="I2739" t="s">
        <v>14951</v>
      </c>
      <c r="J2739" t="s">
        <v>14952</v>
      </c>
      <c r="K2739" s="1">
        <v>44568</v>
      </c>
    </row>
    <row r="2740" spans="1:11">
      <c r="A2740">
        <v>2739</v>
      </c>
      <c r="B2740" t="s">
        <v>14953</v>
      </c>
      <c r="C2740" t="s">
        <v>1299</v>
      </c>
      <c r="D2740" t="s">
        <v>2701</v>
      </c>
      <c r="E2740" t="s">
        <v>14954</v>
      </c>
      <c r="F2740" t="s">
        <v>14955</v>
      </c>
      <c r="G2740" t="s">
        <v>1666</v>
      </c>
      <c r="H2740" s="6">
        <v>41729</v>
      </c>
      <c r="I2740" t="s">
        <v>14956</v>
      </c>
      <c r="J2740" t="s">
        <v>14957</v>
      </c>
      <c r="K2740" s="1">
        <v>44062</v>
      </c>
    </row>
    <row r="2741" spans="1:11">
      <c r="A2741">
        <v>2740</v>
      </c>
      <c r="B2741" t="s">
        <v>14958</v>
      </c>
      <c r="C2741" t="s">
        <v>422</v>
      </c>
      <c r="D2741" t="s">
        <v>6259</v>
      </c>
      <c r="E2741" t="s">
        <v>14959</v>
      </c>
      <c r="F2741" t="s">
        <v>14960</v>
      </c>
      <c r="G2741" t="s">
        <v>229</v>
      </c>
      <c r="H2741" s="6">
        <v>166306</v>
      </c>
      <c r="I2741" t="s">
        <v>14961</v>
      </c>
      <c r="J2741" t="s">
        <v>14962</v>
      </c>
      <c r="K2741" s="1">
        <v>44477</v>
      </c>
    </row>
    <row r="2742" spans="1:11">
      <c r="A2742">
        <v>2741</v>
      </c>
      <c r="B2742" t="s">
        <v>14963</v>
      </c>
      <c r="C2742" t="s">
        <v>9437</v>
      </c>
      <c r="D2742" t="s">
        <v>7421</v>
      </c>
      <c r="E2742" t="s">
        <v>14964</v>
      </c>
      <c r="F2742" t="s">
        <v>14965</v>
      </c>
      <c r="G2742" t="s">
        <v>890</v>
      </c>
      <c r="H2742" s="6">
        <v>136783</v>
      </c>
      <c r="I2742" t="s">
        <v>14966</v>
      </c>
      <c r="J2742" t="s">
        <v>14967</v>
      </c>
      <c r="K2742" s="1">
        <v>43918</v>
      </c>
    </row>
    <row r="2743" spans="1:11">
      <c r="A2743">
        <v>2742</v>
      </c>
      <c r="B2743" t="s">
        <v>14968</v>
      </c>
      <c r="C2743" t="s">
        <v>1050</v>
      </c>
      <c r="D2743" t="s">
        <v>14326</v>
      </c>
      <c r="E2743" t="s">
        <v>14969</v>
      </c>
      <c r="F2743" t="s">
        <v>14970</v>
      </c>
      <c r="G2743" t="s">
        <v>3968</v>
      </c>
      <c r="H2743" s="6">
        <v>211326</v>
      </c>
      <c r="I2743" t="s">
        <v>14971</v>
      </c>
      <c r="J2743" t="s">
        <v>14972</v>
      </c>
      <c r="K2743" s="1">
        <v>44171</v>
      </c>
    </row>
    <row r="2744" spans="1:11">
      <c r="A2744">
        <v>2743</v>
      </c>
      <c r="B2744" t="s">
        <v>14973</v>
      </c>
      <c r="C2744" t="s">
        <v>995</v>
      </c>
      <c r="D2744" t="s">
        <v>731</v>
      </c>
      <c r="E2744" t="s">
        <v>14974</v>
      </c>
      <c r="F2744" t="s">
        <v>14975</v>
      </c>
      <c r="G2744" t="s">
        <v>290</v>
      </c>
      <c r="H2744" s="6">
        <v>145469</v>
      </c>
      <c r="I2744">
        <f>1-67-698-6722</f>
        <v>-7486</v>
      </c>
      <c r="J2744" t="s">
        <v>14976</v>
      </c>
      <c r="K2744" s="1">
        <v>44069</v>
      </c>
    </row>
    <row r="2745" spans="1:11">
      <c r="A2745">
        <v>2744</v>
      </c>
      <c r="B2745" t="s">
        <v>14977</v>
      </c>
      <c r="C2745" t="s">
        <v>3903</v>
      </c>
      <c r="D2745" t="s">
        <v>3909</v>
      </c>
      <c r="E2745" t="s">
        <v>14978</v>
      </c>
      <c r="F2745" t="s">
        <v>14979</v>
      </c>
      <c r="G2745" t="s">
        <v>329</v>
      </c>
      <c r="H2745" s="6">
        <v>157119</v>
      </c>
      <c r="I2745" t="s">
        <v>14980</v>
      </c>
      <c r="J2745" t="s">
        <v>14981</v>
      </c>
      <c r="K2745" s="1">
        <v>44027</v>
      </c>
    </row>
    <row r="2746" spans="1:11">
      <c r="A2746">
        <v>2745</v>
      </c>
      <c r="B2746" t="s">
        <v>14982</v>
      </c>
      <c r="C2746" t="s">
        <v>1765</v>
      </c>
      <c r="D2746" t="s">
        <v>828</v>
      </c>
      <c r="E2746" t="s">
        <v>14983</v>
      </c>
      <c r="F2746" t="s">
        <v>14984</v>
      </c>
      <c r="G2746" t="s">
        <v>831</v>
      </c>
      <c r="H2746" s="6">
        <v>129379</v>
      </c>
      <c r="I2746" t="s">
        <v>14985</v>
      </c>
      <c r="J2746" t="s">
        <v>14986</v>
      </c>
      <c r="K2746" s="1">
        <v>43849</v>
      </c>
    </row>
    <row r="2747" spans="1:11">
      <c r="A2747">
        <v>2746</v>
      </c>
      <c r="B2747" t="s">
        <v>14987</v>
      </c>
      <c r="C2747" t="s">
        <v>1693</v>
      </c>
      <c r="D2747" t="s">
        <v>2788</v>
      </c>
      <c r="E2747" t="s">
        <v>14988</v>
      </c>
      <c r="F2747" t="s">
        <v>14989</v>
      </c>
      <c r="G2747" t="s">
        <v>517</v>
      </c>
      <c r="H2747" s="6">
        <v>154414</v>
      </c>
      <c r="I2747" t="s">
        <v>14990</v>
      </c>
      <c r="J2747" t="s">
        <v>14991</v>
      </c>
      <c r="K2747" s="1">
        <v>44197</v>
      </c>
    </row>
    <row r="2748" spans="1:11">
      <c r="A2748">
        <v>2747</v>
      </c>
      <c r="B2748" t="s">
        <v>14992</v>
      </c>
      <c r="C2748" t="s">
        <v>4720</v>
      </c>
      <c r="D2748" t="s">
        <v>2075</v>
      </c>
      <c r="E2748" t="s">
        <v>14993</v>
      </c>
      <c r="F2748" t="s">
        <v>14994</v>
      </c>
      <c r="G2748" t="s">
        <v>182</v>
      </c>
      <c r="H2748" s="6">
        <v>203837</v>
      </c>
      <c r="I2748">
        <v>48330008</v>
      </c>
      <c r="J2748" t="s">
        <v>14995</v>
      </c>
      <c r="K2748" s="1">
        <v>43932</v>
      </c>
    </row>
    <row r="2749" spans="1:11">
      <c r="A2749">
        <v>2748</v>
      </c>
      <c r="B2749" t="s">
        <v>14996</v>
      </c>
      <c r="C2749" t="s">
        <v>154</v>
      </c>
      <c r="D2749" t="s">
        <v>4045</v>
      </c>
      <c r="E2749" t="s">
        <v>14997</v>
      </c>
      <c r="F2749" t="s">
        <v>14998</v>
      </c>
      <c r="G2749" t="s">
        <v>103</v>
      </c>
      <c r="H2749" s="6">
        <v>231946</v>
      </c>
      <c r="I2749">
        <v>3802922765</v>
      </c>
      <c r="J2749" t="s">
        <v>14999</v>
      </c>
      <c r="K2749" s="1">
        <v>44646</v>
      </c>
    </row>
    <row r="2750" spans="1:11">
      <c r="A2750">
        <v>2749</v>
      </c>
      <c r="B2750" t="s">
        <v>15000</v>
      </c>
      <c r="C2750" t="s">
        <v>5602</v>
      </c>
      <c r="D2750" t="s">
        <v>895</v>
      </c>
      <c r="E2750" t="s">
        <v>15001</v>
      </c>
      <c r="F2750" t="s">
        <v>15002</v>
      </c>
      <c r="G2750" t="s">
        <v>379</v>
      </c>
      <c r="H2750" s="6">
        <v>119707</v>
      </c>
      <c r="I2750" t="s">
        <v>15003</v>
      </c>
      <c r="J2750" t="s">
        <v>15004</v>
      </c>
      <c r="K2750" s="1">
        <v>44271</v>
      </c>
    </row>
    <row r="2751" spans="1:11">
      <c r="A2751">
        <v>2750</v>
      </c>
      <c r="B2751" t="s">
        <v>15005</v>
      </c>
      <c r="C2751" t="s">
        <v>1505</v>
      </c>
      <c r="D2751" t="s">
        <v>428</v>
      </c>
      <c r="E2751" t="s">
        <v>15006</v>
      </c>
      <c r="F2751" t="s">
        <v>15007</v>
      </c>
      <c r="G2751" t="s">
        <v>4729</v>
      </c>
      <c r="H2751" s="6">
        <v>84995</v>
      </c>
      <c r="I2751" t="s">
        <v>15008</v>
      </c>
      <c r="J2751" t="s">
        <v>15009</v>
      </c>
      <c r="K2751" s="1">
        <v>44006</v>
      </c>
    </row>
    <row r="2752" spans="1:11">
      <c r="A2752">
        <v>2751</v>
      </c>
      <c r="B2752" t="s">
        <v>15010</v>
      </c>
      <c r="C2752" t="s">
        <v>1064</v>
      </c>
      <c r="D2752" t="s">
        <v>3099</v>
      </c>
      <c r="E2752" t="s">
        <v>15011</v>
      </c>
      <c r="F2752" t="s">
        <v>15012</v>
      </c>
      <c r="G2752" t="s">
        <v>926</v>
      </c>
      <c r="H2752" s="6">
        <v>42339</v>
      </c>
      <c r="I2752" t="s">
        <v>15013</v>
      </c>
      <c r="J2752" t="s">
        <v>15014</v>
      </c>
      <c r="K2752" s="1">
        <v>43923</v>
      </c>
    </row>
    <row r="2753" spans="1:11">
      <c r="A2753">
        <v>2752</v>
      </c>
      <c r="B2753" t="s">
        <v>15015</v>
      </c>
      <c r="C2753" t="s">
        <v>7726</v>
      </c>
      <c r="D2753" t="s">
        <v>3256</v>
      </c>
      <c r="E2753" t="s">
        <v>15016</v>
      </c>
      <c r="F2753" t="s">
        <v>15017</v>
      </c>
      <c r="G2753" t="s">
        <v>770</v>
      </c>
      <c r="H2753" s="6">
        <v>40882</v>
      </c>
      <c r="I2753" t="s">
        <v>15018</v>
      </c>
      <c r="J2753" t="s">
        <v>15019</v>
      </c>
      <c r="K2753" s="1">
        <v>44559</v>
      </c>
    </row>
    <row r="2754" spans="1:11">
      <c r="A2754">
        <v>2753</v>
      </c>
      <c r="B2754" t="s">
        <v>15020</v>
      </c>
      <c r="C2754" t="s">
        <v>3337</v>
      </c>
      <c r="D2754" t="s">
        <v>6301</v>
      </c>
      <c r="E2754" t="s">
        <v>15021</v>
      </c>
      <c r="F2754" t="s">
        <v>15022</v>
      </c>
      <c r="G2754" t="s">
        <v>2343</v>
      </c>
      <c r="H2754" s="6">
        <v>172039</v>
      </c>
      <c r="I2754" t="s">
        <v>15023</v>
      </c>
      <c r="J2754" t="s">
        <v>15024</v>
      </c>
      <c r="K2754" s="1">
        <v>44195</v>
      </c>
    </row>
    <row r="2755" spans="1:11">
      <c r="A2755">
        <v>2754</v>
      </c>
      <c r="B2755" t="s">
        <v>15025</v>
      </c>
      <c r="C2755" t="s">
        <v>2283</v>
      </c>
      <c r="D2755" t="s">
        <v>593</v>
      </c>
      <c r="E2755" t="s">
        <v>15026</v>
      </c>
      <c r="F2755" t="s">
        <v>15027</v>
      </c>
      <c r="G2755" t="s">
        <v>2509</v>
      </c>
      <c r="H2755" s="6">
        <v>44593</v>
      </c>
      <c r="I2755" t="s">
        <v>15028</v>
      </c>
      <c r="J2755" t="s">
        <v>15029</v>
      </c>
      <c r="K2755" s="1">
        <v>44066</v>
      </c>
    </row>
    <row r="2756" spans="1:11">
      <c r="A2756">
        <v>2755</v>
      </c>
      <c r="B2756" t="s">
        <v>15030</v>
      </c>
      <c r="C2756" t="s">
        <v>1967</v>
      </c>
      <c r="D2756" t="s">
        <v>3454</v>
      </c>
      <c r="E2756" t="s">
        <v>15031</v>
      </c>
      <c r="F2756" t="s">
        <v>7207</v>
      </c>
      <c r="G2756" t="s">
        <v>402</v>
      </c>
      <c r="H2756" s="6">
        <v>166148</v>
      </c>
      <c r="I2756" t="s">
        <v>15032</v>
      </c>
      <c r="J2756" t="s">
        <v>15033</v>
      </c>
      <c r="K2756" s="1">
        <v>43980</v>
      </c>
    </row>
    <row r="2757" spans="1:11">
      <c r="A2757">
        <v>2756</v>
      </c>
      <c r="B2757" t="s">
        <v>15034</v>
      </c>
      <c r="C2757" t="s">
        <v>7009</v>
      </c>
      <c r="D2757" t="s">
        <v>6158</v>
      </c>
      <c r="E2757" t="s">
        <v>15035</v>
      </c>
      <c r="F2757" t="s">
        <v>15036</v>
      </c>
      <c r="G2757" t="s">
        <v>314</v>
      </c>
      <c r="H2757" s="6">
        <v>272426</v>
      </c>
      <c r="I2757" t="s">
        <v>15037</v>
      </c>
      <c r="J2757" t="s">
        <v>15038</v>
      </c>
      <c r="K2757" s="1">
        <v>43905</v>
      </c>
    </row>
    <row r="2758" spans="1:11">
      <c r="A2758">
        <v>2757</v>
      </c>
      <c r="B2758" t="s">
        <v>15039</v>
      </c>
      <c r="C2758" t="s">
        <v>6860</v>
      </c>
      <c r="D2758" t="s">
        <v>9178</v>
      </c>
      <c r="E2758" t="s">
        <v>15040</v>
      </c>
      <c r="F2758" t="s">
        <v>15041</v>
      </c>
      <c r="G2758" t="s">
        <v>1230</v>
      </c>
      <c r="H2758" s="6">
        <v>238429</v>
      </c>
      <c r="I2758" t="s">
        <v>15042</v>
      </c>
      <c r="J2758" t="s">
        <v>15043</v>
      </c>
      <c r="K2758" s="1">
        <v>44526</v>
      </c>
    </row>
    <row r="2759" spans="1:11">
      <c r="A2759">
        <v>2758</v>
      </c>
      <c r="B2759" t="s">
        <v>15044</v>
      </c>
      <c r="C2759" t="s">
        <v>6695</v>
      </c>
      <c r="D2759" t="s">
        <v>529</v>
      </c>
      <c r="E2759" t="s">
        <v>15045</v>
      </c>
      <c r="F2759" t="s">
        <v>5851</v>
      </c>
      <c r="G2759" t="s">
        <v>5708</v>
      </c>
      <c r="H2759" s="6">
        <v>274657</v>
      </c>
      <c r="I2759" t="s">
        <v>15046</v>
      </c>
      <c r="J2759" t="s">
        <v>15047</v>
      </c>
      <c r="K2759" s="1">
        <v>44141</v>
      </c>
    </row>
    <row r="2760" spans="1:11">
      <c r="A2760">
        <v>2759</v>
      </c>
      <c r="B2760" t="s">
        <v>15048</v>
      </c>
      <c r="C2760" t="s">
        <v>1700</v>
      </c>
      <c r="D2760" t="s">
        <v>7552</v>
      </c>
      <c r="E2760" t="s">
        <v>15049</v>
      </c>
      <c r="F2760" t="s">
        <v>15050</v>
      </c>
      <c r="G2760" t="s">
        <v>3709</v>
      </c>
      <c r="H2760" s="6">
        <v>267013</v>
      </c>
      <c r="I2760" t="s">
        <v>15051</v>
      </c>
      <c r="J2760" t="s">
        <v>15052</v>
      </c>
      <c r="K2760" s="1">
        <v>44343</v>
      </c>
    </row>
    <row r="2761" spans="1:11">
      <c r="A2761">
        <v>2760</v>
      </c>
      <c r="B2761" t="s">
        <v>15053</v>
      </c>
      <c r="C2761" t="s">
        <v>162</v>
      </c>
      <c r="D2761" t="s">
        <v>937</v>
      </c>
      <c r="E2761" t="s">
        <v>15054</v>
      </c>
      <c r="F2761" t="s">
        <v>15055</v>
      </c>
      <c r="G2761" t="s">
        <v>831</v>
      </c>
      <c r="H2761" s="6">
        <v>75905</v>
      </c>
      <c r="I2761" t="s">
        <v>15056</v>
      </c>
      <c r="J2761" t="s">
        <v>15057</v>
      </c>
      <c r="K2761" s="1">
        <v>44622</v>
      </c>
    </row>
    <row r="2762" spans="1:11">
      <c r="A2762">
        <v>2761</v>
      </c>
      <c r="B2762" t="s">
        <v>15058</v>
      </c>
      <c r="C2762" t="s">
        <v>4831</v>
      </c>
      <c r="D2762" t="s">
        <v>11593</v>
      </c>
      <c r="E2762" t="s">
        <v>15059</v>
      </c>
      <c r="F2762" t="s">
        <v>15060</v>
      </c>
      <c r="G2762" t="s">
        <v>3291</v>
      </c>
      <c r="H2762" s="6">
        <v>117775</v>
      </c>
      <c r="I2762" t="s">
        <v>15061</v>
      </c>
      <c r="J2762" t="s">
        <v>15062</v>
      </c>
      <c r="K2762" s="1">
        <v>44224</v>
      </c>
    </row>
    <row r="2763" spans="1:11">
      <c r="A2763">
        <v>2762</v>
      </c>
      <c r="B2763" t="s">
        <v>15063</v>
      </c>
      <c r="C2763" t="s">
        <v>1234</v>
      </c>
      <c r="D2763" t="s">
        <v>1878</v>
      </c>
      <c r="E2763" t="s">
        <v>15064</v>
      </c>
      <c r="F2763" t="s">
        <v>15065</v>
      </c>
      <c r="G2763" t="s">
        <v>4805</v>
      </c>
      <c r="H2763" s="6">
        <v>156233</v>
      </c>
      <c r="I2763" t="s">
        <v>15066</v>
      </c>
      <c r="J2763" t="s">
        <v>15067</v>
      </c>
      <c r="K2763" s="1">
        <v>44057</v>
      </c>
    </row>
    <row r="2764" spans="1:11">
      <c r="A2764">
        <v>2763</v>
      </c>
      <c r="B2764" t="s">
        <v>15068</v>
      </c>
      <c r="C2764" t="s">
        <v>917</v>
      </c>
      <c r="D2764" t="s">
        <v>805</v>
      </c>
      <c r="E2764" t="s">
        <v>15069</v>
      </c>
      <c r="F2764" t="s">
        <v>15070</v>
      </c>
      <c r="G2764" t="s">
        <v>1424</v>
      </c>
      <c r="H2764" s="6">
        <v>269992</v>
      </c>
      <c r="I2764" t="s">
        <v>15071</v>
      </c>
      <c r="J2764" t="s">
        <v>15072</v>
      </c>
      <c r="K2764" s="1">
        <v>44060</v>
      </c>
    </row>
    <row r="2765" spans="1:11">
      <c r="A2765">
        <v>2764</v>
      </c>
      <c r="B2765" t="s">
        <v>15073</v>
      </c>
      <c r="C2765" t="s">
        <v>10681</v>
      </c>
      <c r="D2765" t="s">
        <v>15074</v>
      </c>
      <c r="E2765" t="s">
        <v>15075</v>
      </c>
      <c r="F2765" t="s">
        <v>15076</v>
      </c>
      <c r="G2765" t="s">
        <v>1881</v>
      </c>
      <c r="H2765" s="6">
        <v>267530</v>
      </c>
      <c r="I2765" t="s">
        <v>15077</v>
      </c>
      <c r="J2765" t="s">
        <v>15078</v>
      </c>
      <c r="K2765" s="1">
        <v>43924</v>
      </c>
    </row>
    <row r="2766" spans="1:11">
      <c r="A2766">
        <v>2765</v>
      </c>
      <c r="B2766" t="s">
        <v>15079</v>
      </c>
      <c r="C2766" t="s">
        <v>2793</v>
      </c>
      <c r="D2766" t="s">
        <v>1799</v>
      </c>
      <c r="E2766" t="s">
        <v>15080</v>
      </c>
      <c r="F2766" t="s">
        <v>15081</v>
      </c>
      <c r="G2766" t="s">
        <v>634</v>
      </c>
      <c r="H2766" s="6">
        <v>163429</v>
      </c>
      <c r="I2766" t="s">
        <v>15082</v>
      </c>
      <c r="J2766" t="s">
        <v>15083</v>
      </c>
      <c r="K2766" s="1">
        <v>44175</v>
      </c>
    </row>
    <row r="2767" spans="1:11">
      <c r="A2767">
        <v>2766</v>
      </c>
      <c r="B2767" t="s">
        <v>15084</v>
      </c>
      <c r="C2767" t="s">
        <v>7532</v>
      </c>
      <c r="D2767" t="s">
        <v>5161</v>
      </c>
      <c r="E2767" t="s">
        <v>15085</v>
      </c>
      <c r="F2767" t="s">
        <v>15086</v>
      </c>
      <c r="G2767" t="s">
        <v>561</v>
      </c>
      <c r="H2767" s="6">
        <v>164632</v>
      </c>
      <c r="I2767" t="s">
        <v>15087</v>
      </c>
      <c r="J2767" t="s">
        <v>15088</v>
      </c>
      <c r="K2767" s="1">
        <v>44367</v>
      </c>
    </row>
    <row r="2768" spans="1:11">
      <c r="A2768">
        <v>2767</v>
      </c>
      <c r="B2768" t="s">
        <v>15089</v>
      </c>
      <c r="C2768" t="s">
        <v>1009</v>
      </c>
      <c r="D2768" t="s">
        <v>4893</v>
      </c>
      <c r="E2768" t="s">
        <v>15090</v>
      </c>
      <c r="F2768" t="s">
        <v>15091</v>
      </c>
      <c r="G2768" t="s">
        <v>5708</v>
      </c>
      <c r="H2768" s="6">
        <v>85148</v>
      </c>
      <c r="I2768" t="s">
        <v>15092</v>
      </c>
      <c r="J2768" t="s">
        <v>15093</v>
      </c>
      <c r="K2768" s="1">
        <v>44658</v>
      </c>
    </row>
    <row r="2769" spans="1:11">
      <c r="A2769">
        <v>2768</v>
      </c>
      <c r="B2769" t="s">
        <v>15094</v>
      </c>
      <c r="C2769" t="s">
        <v>6387</v>
      </c>
      <c r="D2769" t="s">
        <v>30</v>
      </c>
      <c r="E2769" t="s">
        <v>15095</v>
      </c>
      <c r="F2769" t="s">
        <v>15096</v>
      </c>
      <c r="G2769" t="s">
        <v>1652</v>
      </c>
      <c r="H2769" s="6">
        <v>210384</v>
      </c>
      <c r="I2769" t="s">
        <v>15097</v>
      </c>
      <c r="J2769" t="s">
        <v>15098</v>
      </c>
      <c r="K2769" s="1">
        <v>44552</v>
      </c>
    </row>
    <row r="2770" spans="1:11">
      <c r="A2770">
        <v>2769</v>
      </c>
      <c r="B2770" t="s">
        <v>15099</v>
      </c>
      <c r="C2770" t="s">
        <v>3545</v>
      </c>
      <c r="D2770" t="s">
        <v>6434</v>
      </c>
      <c r="E2770" t="s">
        <v>15100</v>
      </c>
      <c r="F2770" t="s">
        <v>15101</v>
      </c>
      <c r="G2770" t="s">
        <v>3291</v>
      </c>
      <c r="H2770" s="6">
        <v>188287</v>
      </c>
      <c r="I2770">
        <v>1435993231</v>
      </c>
      <c r="J2770" t="s">
        <v>15102</v>
      </c>
      <c r="K2770" s="1">
        <v>44421</v>
      </c>
    </row>
    <row r="2771" spans="1:11">
      <c r="A2771">
        <v>2770</v>
      </c>
      <c r="B2771" t="s">
        <v>15103</v>
      </c>
      <c r="C2771" t="s">
        <v>4444</v>
      </c>
      <c r="D2771" t="s">
        <v>1314</v>
      </c>
      <c r="E2771" t="s">
        <v>15104</v>
      </c>
      <c r="F2771" t="s">
        <v>15105</v>
      </c>
      <c r="G2771" t="s">
        <v>306</v>
      </c>
      <c r="H2771" s="6">
        <v>149926</v>
      </c>
      <c r="I2771" t="s">
        <v>15106</v>
      </c>
      <c r="J2771" t="s">
        <v>15107</v>
      </c>
      <c r="K2771" s="1">
        <v>44618</v>
      </c>
    </row>
    <row r="2772" spans="1:11">
      <c r="A2772">
        <v>2771</v>
      </c>
      <c r="B2772" t="s">
        <v>15108</v>
      </c>
      <c r="C2772" t="s">
        <v>6362</v>
      </c>
      <c r="D2772" t="s">
        <v>5300</v>
      </c>
      <c r="E2772" t="s">
        <v>15109</v>
      </c>
      <c r="F2772" t="s">
        <v>15110</v>
      </c>
      <c r="G2772" t="s">
        <v>1824</v>
      </c>
      <c r="H2772" s="6">
        <v>77547</v>
      </c>
      <c r="I2772">
        <v>5593990890</v>
      </c>
      <c r="J2772" t="s">
        <v>15111</v>
      </c>
      <c r="K2772" s="1">
        <v>44616</v>
      </c>
    </row>
    <row r="2773" spans="1:11">
      <c r="A2773">
        <v>2772</v>
      </c>
      <c r="B2773" t="s">
        <v>15112</v>
      </c>
      <c r="C2773" t="s">
        <v>1928</v>
      </c>
      <c r="D2773" t="s">
        <v>5921</v>
      </c>
      <c r="E2773" t="s">
        <v>15113</v>
      </c>
      <c r="F2773" t="s">
        <v>15114</v>
      </c>
      <c r="G2773" t="s">
        <v>1337</v>
      </c>
      <c r="H2773" s="6">
        <v>154203</v>
      </c>
      <c r="I2773" t="s">
        <v>15115</v>
      </c>
      <c r="J2773" t="s">
        <v>15116</v>
      </c>
      <c r="K2773" s="1">
        <v>44681</v>
      </c>
    </row>
    <row r="2774" spans="1:11">
      <c r="A2774">
        <v>2773</v>
      </c>
      <c r="B2774" t="s">
        <v>15117</v>
      </c>
      <c r="C2774" t="s">
        <v>2589</v>
      </c>
      <c r="D2774" t="s">
        <v>3218</v>
      </c>
      <c r="E2774" t="s">
        <v>15118</v>
      </c>
      <c r="F2774" t="s">
        <v>15119</v>
      </c>
      <c r="G2774" t="s">
        <v>1857</v>
      </c>
      <c r="H2774" s="6">
        <v>88825</v>
      </c>
      <c r="I2774" t="s">
        <v>15120</v>
      </c>
      <c r="J2774" t="s">
        <v>15121</v>
      </c>
      <c r="K2774" s="1">
        <v>43903</v>
      </c>
    </row>
    <row r="2775" spans="1:11">
      <c r="A2775">
        <v>2774</v>
      </c>
      <c r="B2775" t="s">
        <v>15122</v>
      </c>
      <c r="C2775" t="s">
        <v>5324</v>
      </c>
      <c r="D2775" t="s">
        <v>3124</v>
      </c>
      <c r="E2775" t="s">
        <v>15123</v>
      </c>
      <c r="F2775" t="s">
        <v>15124</v>
      </c>
      <c r="G2775" t="s">
        <v>43</v>
      </c>
      <c r="H2775" s="6">
        <v>170179</v>
      </c>
      <c r="I2775" t="s">
        <v>15125</v>
      </c>
      <c r="J2775" t="s">
        <v>15126</v>
      </c>
      <c r="K2775" s="1">
        <v>44681</v>
      </c>
    </row>
    <row r="2776" spans="1:11">
      <c r="A2776">
        <v>2775</v>
      </c>
      <c r="B2776" t="s">
        <v>15127</v>
      </c>
      <c r="C2776" t="s">
        <v>1234</v>
      </c>
      <c r="D2776" t="s">
        <v>5712</v>
      </c>
      <c r="E2776" t="s">
        <v>15128</v>
      </c>
      <c r="F2776" t="s">
        <v>15129</v>
      </c>
      <c r="G2776" t="s">
        <v>1424</v>
      </c>
      <c r="H2776" s="6">
        <v>183290</v>
      </c>
      <c r="I2776">
        <v>179257815</v>
      </c>
      <c r="J2776" t="s">
        <v>15130</v>
      </c>
      <c r="K2776" s="1">
        <v>44650</v>
      </c>
    </row>
    <row r="2777" spans="1:11">
      <c r="A2777">
        <v>2776</v>
      </c>
      <c r="B2777" t="s">
        <v>15131</v>
      </c>
      <c r="C2777" t="s">
        <v>2081</v>
      </c>
      <c r="D2777" t="s">
        <v>2548</v>
      </c>
      <c r="E2777" t="s">
        <v>15132</v>
      </c>
      <c r="F2777" t="s">
        <v>15133</v>
      </c>
      <c r="G2777" t="s">
        <v>1501</v>
      </c>
      <c r="H2777" s="6">
        <v>187070</v>
      </c>
      <c r="I2777">
        <v>5287278408</v>
      </c>
      <c r="J2777" t="s">
        <v>15134</v>
      </c>
      <c r="K2777" s="1">
        <v>44007</v>
      </c>
    </row>
    <row r="2778" spans="1:11">
      <c r="A2778">
        <v>2777</v>
      </c>
      <c r="B2778" t="s">
        <v>15135</v>
      </c>
      <c r="C2778" t="s">
        <v>1364</v>
      </c>
      <c r="D2778" t="s">
        <v>3379</v>
      </c>
      <c r="E2778" t="s">
        <v>15136</v>
      </c>
      <c r="F2778" t="s">
        <v>15137</v>
      </c>
      <c r="G2778" t="s">
        <v>77</v>
      </c>
      <c r="H2778" s="6">
        <v>110291</v>
      </c>
      <c r="I2778" t="s">
        <v>15138</v>
      </c>
      <c r="J2778" t="s">
        <v>15139</v>
      </c>
      <c r="K2778" s="1">
        <v>43901</v>
      </c>
    </row>
    <row r="2779" spans="1:11">
      <c r="A2779">
        <v>2778</v>
      </c>
      <c r="B2779" t="s">
        <v>15140</v>
      </c>
      <c r="C2779" t="s">
        <v>7532</v>
      </c>
      <c r="D2779" t="s">
        <v>12189</v>
      </c>
      <c r="E2779" t="s">
        <v>15141</v>
      </c>
      <c r="F2779" t="s">
        <v>15142</v>
      </c>
      <c r="G2779" t="s">
        <v>190</v>
      </c>
      <c r="H2779" s="6">
        <v>179560</v>
      </c>
      <c r="I2779" t="s">
        <v>15143</v>
      </c>
      <c r="J2779" t="s">
        <v>15144</v>
      </c>
      <c r="K2779" s="1">
        <v>44057</v>
      </c>
    </row>
    <row r="2780" spans="1:11">
      <c r="A2780">
        <v>2779</v>
      </c>
      <c r="B2780" t="s">
        <v>15145</v>
      </c>
      <c r="C2780" t="s">
        <v>5833</v>
      </c>
      <c r="D2780" t="s">
        <v>1602</v>
      </c>
      <c r="E2780" t="s">
        <v>15146</v>
      </c>
      <c r="F2780" t="s">
        <v>15147</v>
      </c>
      <c r="G2780" t="s">
        <v>2195</v>
      </c>
      <c r="H2780" s="6">
        <v>68269</v>
      </c>
      <c r="I2780" t="s">
        <v>15148</v>
      </c>
      <c r="J2780" t="s">
        <v>15149</v>
      </c>
      <c r="K2780" s="1">
        <v>44708</v>
      </c>
    </row>
    <row r="2781" spans="1:11">
      <c r="A2781">
        <v>2780</v>
      </c>
      <c r="B2781" t="s">
        <v>15150</v>
      </c>
      <c r="C2781" t="s">
        <v>3255</v>
      </c>
      <c r="D2781" t="s">
        <v>10178</v>
      </c>
      <c r="E2781" t="s">
        <v>15151</v>
      </c>
      <c r="F2781" t="s">
        <v>15152</v>
      </c>
      <c r="G2781" t="s">
        <v>260</v>
      </c>
      <c r="H2781" s="6">
        <v>282203</v>
      </c>
      <c r="I2781" t="s">
        <v>15153</v>
      </c>
      <c r="J2781" t="s">
        <v>15154</v>
      </c>
      <c r="K2781" s="1">
        <v>44652</v>
      </c>
    </row>
    <row r="2782" spans="1:11">
      <c r="A2782">
        <v>2781</v>
      </c>
      <c r="B2782" t="s">
        <v>15155</v>
      </c>
      <c r="C2782" t="s">
        <v>1211</v>
      </c>
      <c r="D2782" t="s">
        <v>295</v>
      </c>
      <c r="E2782" t="s">
        <v>15156</v>
      </c>
      <c r="F2782" t="s">
        <v>15157</v>
      </c>
      <c r="G2782" t="s">
        <v>1367</v>
      </c>
      <c r="H2782" s="6">
        <v>181913</v>
      </c>
      <c r="I2782" t="s">
        <v>15158</v>
      </c>
      <c r="J2782" t="s">
        <v>15159</v>
      </c>
      <c r="K2782" s="1">
        <v>44667</v>
      </c>
    </row>
    <row r="2783" spans="1:11">
      <c r="A2783">
        <v>2782</v>
      </c>
      <c r="B2783" t="s">
        <v>15160</v>
      </c>
      <c r="C2783" t="s">
        <v>194</v>
      </c>
      <c r="D2783" t="s">
        <v>723</v>
      </c>
      <c r="E2783" t="s">
        <v>15161</v>
      </c>
      <c r="F2783" t="s">
        <v>15162</v>
      </c>
      <c r="G2783" t="s">
        <v>2123</v>
      </c>
      <c r="H2783" s="6">
        <v>144462</v>
      </c>
      <c r="I2783" t="s">
        <v>15163</v>
      </c>
      <c r="J2783" t="s">
        <v>15164</v>
      </c>
      <c r="K2783" s="1">
        <v>44332</v>
      </c>
    </row>
    <row r="2784" spans="1:11">
      <c r="A2784">
        <v>2783</v>
      </c>
      <c r="B2784" t="s">
        <v>15165</v>
      </c>
      <c r="C2784" t="s">
        <v>6875</v>
      </c>
      <c r="D2784" t="s">
        <v>7827</v>
      </c>
      <c r="E2784" t="s">
        <v>15166</v>
      </c>
      <c r="F2784" t="s">
        <v>13939</v>
      </c>
      <c r="G2784" t="s">
        <v>4805</v>
      </c>
      <c r="H2784" s="6">
        <v>242971</v>
      </c>
      <c r="I2784" t="s">
        <v>15167</v>
      </c>
      <c r="J2784" t="s">
        <v>15168</v>
      </c>
      <c r="K2784" s="1">
        <v>44516</v>
      </c>
    </row>
    <row r="2785" spans="1:11">
      <c r="A2785">
        <v>2784</v>
      </c>
      <c r="B2785" t="s">
        <v>15169</v>
      </c>
      <c r="C2785" t="s">
        <v>3471</v>
      </c>
      <c r="D2785" t="s">
        <v>15170</v>
      </c>
      <c r="E2785" t="s">
        <v>15171</v>
      </c>
      <c r="F2785" t="s">
        <v>15172</v>
      </c>
      <c r="G2785" t="s">
        <v>954</v>
      </c>
      <c r="H2785" s="6">
        <v>116737</v>
      </c>
      <c r="I2785" t="s">
        <v>15173</v>
      </c>
      <c r="J2785" t="s">
        <v>15174</v>
      </c>
      <c r="K2785" s="1">
        <v>44701</v>
      </c>
    </row>
    <row r="2786" spans="1:11">
      <c r="A2786">
        <v>2785</v>
      </c>
      <c r="B2786" t="s">
        <v>15175</v>
      </c>
      <c r="C2786" t="s">
        <v>4831</v>
      </c>
      <c r="D2786" t="s">
        <v>2314</v>
      </c>
      <c r="E2786" t="s">
        <v>15176</v>
      </c>
      <c r="F2786" t="s">
        <v>15177</v>
      </c>
      <c r="G2786" t="s">
        <v>2509</v>
      </c>
      <c r="H2786" s="6">
        <v>197466</v>
      </c>
      <c r="I2786" t="s">
        <v>15178</v>
      </c>
      <c r="J2786" t="s">
        <v>15179</v>
      </c>
      <c r="K2786" s="1">
        <v>44110</v>
      </c>
    </row>
    <row r="2787" spans="1:11">
      <c r="A2787">
        <v>2786</v>
      </c>
      <c r="B2787" t="s">
        <v>15180</v>
      </c>
      <c r="C2787" t="s">
        <v>3994</v>
      </c>
      <c r="D2787" t="s">
        <v>3670</v>
      </c>
      <c r="E2787" t="s">
        <v>15181</v>
      </c>
      <c r="F2787" t="s">
        <v>15182</v>
      </c>
      <c r="G2787" t="s">
        <v>3594</v>
      </c>
      <c r="H2787" s="6">
        <v>255620</v>
      </c>
      <c r="I2787" t="s">
        <v>15183</v>
      </c>
      <c r="J2787" t="s">
        <v>15184</v>
      </c>
      <c r="K2787" s="1">
        <v>44039</v>
      </c>
    </row>
    <row r="2788" spans="1:11">
      <c r="A2788">
        <v>2787</v>
      </c>
      <c r="B2788" t="s">
        <v>15185</v>
      </c>
      <c r="C2788" t="s">
        <v>2012</v>
      </c>
      <c r="D2788" t="s">
        <v>4904</v>
      </c>
      <c r="E2788" t="s">
        <v>15186</v>
      </c>
      <c r="F2788" t="s">
        <v>15187</v>
      </c>
      <c r="G2788" t="s">
        <v>126</v>
      </c>
      <c r="H2788" s="6">
        <v>176880</v>
      </c>
      <c r="I2788" t="s">
        <v>15188</v>
      </c>
      <c r="J2788" t="s">
        <v>15189</v>
      </c>
      <c r="K2788" s="1">
        <v>44689</v>
      </c>
    </row>
    <row r="2789" spans="1:11">
      <c r="A2789">
        <v>2788</v>
      </c>
      <c r="B2789" t="s">
        <v>15190</v>
      </c>
      <c r="C2789" t="s">
        <v>1350</v>
      </c>
      <c r="D2789" t="s">
        <v>14039</v>
      </c>
      <c r="E2789" t="s">
        <v>15191</v>
      </c>
      <c r="F2789" t="s">
        <v>15192</v>
      </c>
      <c r="G2789" t="s">
        <v>3382</v>
      </c>
      <c r="H2789" s="6">
        <v>66440</v>
      </c>
      <c r="I2789" t="s">
        <v>15193</v>
      </c>
      <c r="J2789" t="s">
        <v>15194</v>
      </c>
      <c r="K2789" s="1">
        <v>43851</v>
      </c>
    </row>
    <row r="2790" spans="1:11">
      <c r="A2790">
        <v>2789</v>
      </c>
      <c r="B2790" t="s">
        <v>15195</v>
      </c>
      <c r="C2790" t="s">
        <v>2577</v>
      </c>
      <c r="D2790" t="s">
        <v>775</v>
      </c>
      <c r="E2790" t="s">
        <v>15196</v>
      </c>
      <c r="F2790" t="s">
        <v>15197</v>
      </c>
      <c r="G2790" t="s">
        <v>3264</v>
      </c>
      <c r="H2790" s="6">
        <v>282001</v>
      </c>
      <c r="I2790" t="s">
        <v>15198</v>
      </c>
      <c r="J2790" t="s">
        <v>15199</v>
      </c>
      <c r="K2790" s="1">
        <v>43922</v>
      </c>
    </row>
    <row r="2791" spans="1:11">
      <c r="A2791">
        <v>2790</v>
      </c>
      <c r="B2791" t="s">
        <v>15200</v>
      </c>
      <c r="C2791" t="s">
        <v>2642</v>
      </c>
      <c r="D2791" t="s">
        <v>4445</v>
      </c>
      <c r="E2791" t="s">
        <v>15201</v>
      </c>
      <c r="F2791" t="s">
        <v>2645</v>
      </c>
      <c r="G2791" t="s">
        <v>998</v>
      </c>
      <c r="H2791" s="6">
        <v>238232</v>
      </c>
      <c r="I2791" t="s">
        <v>15202</v>
      </c>
      <c r="J2791" t="s">
        <v>15203</v>
      </c>
      <c r="K2791" s="1">
        <v>44248</v>
      </c>
    </row>
    <row r="2792" spans="1:11">
      <c r="A2792">
        <v>2791</v>
      </c>
      <c r="B2792" t="s">
        <v>15204</v>
      </c>
      <c r="C2792" t="s">
        <v>2388</v>
      </c>
      <c r="D2792" t="s">
        <v>391</v>
      </c>
      <c r="E2792" t="s">
        <v>15205</v>
      </c>
      <c r="F2792" t="s">
        <v>15206</v>
      </c>
      <c r="G2792" t="s">
        <v>4919</v>
      </c>
      <c r="H2792" s="6">
        <v>163614</v>
      </c>
      <c r="I2792" t="s">
        <v>15207</v>
      </c>
      <c r="J2792" t="s">
        <v>15208</v>
      </c>
      <c r="K2792" s="1">
        <v>43949</v>
      </c>
    </row>
    <row r="2793" spans="1:11">
      <c r="A2793">
        <v>2792</v>
      </c>
      <c r="B2793" t="s">
        <v>15209</v>
      </c>
      <c r="C2793" t="s">
        <v>5115</v>
      </c>
      <c r="D2793" t="s">
        <v>2554</v>
      </c>
      <c r="E2793" t="s">
        <v>15210</v>
      </c>
      <c r="F2793" t="s">
        <v>15211</v>
      </c>
      <c r="G2793" t="s">
        <v>2378</v>
      </c>
      <c r="H2793" s="6">
        <v>202044</v>
      </c>
      <c r="I2793" t="s">
        <v>15212</v>
      </c>
      <c r="J2793" t="s">
        <v>15213</v>
      </c>
      <c r="K2793" s="1">
        <v>44116</v>
      </c>
    </row>
    <row r="2794" spans="1:11">
      <c r="A2794">
        <v>2793</v>
      </c>
      <c r="B2794" t="s">
        <v>15214</v>
      </c>
      <c r="C2794" t="s">
        <v>115</v>
      </c>
      <c r="D2794" t="s">
        <v>264</v>
      </c>
      <c r="E2794" t="s">
        <v>15215</v>
      </c>
      <c r="F2794" t="s">
        <v>15216</v>
      </c>
      <c r="G2794" t="s">
        <v>68</v>
      </c>
      <c r="H2794" s="6">
        <v>264907</v>
      </c>
      <c r="I2794" t="s">
        <v>15217</v>
      </c>
      <c r="J2794" t="s">
        <v>15218</v>
      </c>
      <c r="K2794" s="1">
        <v>44484</v>
      </c>
    </row>
    <row r="2795" spans="1:11">
      <c r="A2795">
        <v>2794</v>
      </c>
      <c r="B2795" t="s">
        <v>15219</v>
      </c>
      <c r="C2795" t="s">
        <v>5973</v>
      </c>
      <c r="D2795" t="s">
        <v>6552</v>
      </c>
      <c r="E2795" t="s">
        <v>15220</v>
      </c>
      <c r="F2795" t="s">
        <v>15221</v>
      </c>
      <c r="G2795" t="s">
        <v>371</v>
      </c>
      <c r="H2795" s="6">
        <v>62294</v>
      </c>
      <c r="I2795" t="s">
        <v>15222</v>
      </c>
      <c r="J2795" t="s">
        <v>15223</v>
      </c>
      <c r="K2795" s="1">
        <v>44149</v>
      </c>
    </row>
    <row r="2796" spans="1:11">
      <c r="A2796">
        <v>2795</v>
      </c>
      <c r="B2796" t="s">
        <v>15224</v>
      </c>
      <c r="C2796" t="s">
        <v>2047</v>
      </c>
      <c r="D2796" t="s">
        <v>9178</v>
      </c>
      <c r="E2796" t="s">
        <v>15225</v>
      </c>
      <c r="F2796" t="s">
        <v>15226</v>
      </c>
      <c r="G2796" t="s">
        <v>1637</v>
      </c>
      <c r="H2796" s="6">
        <v>102855</v>
      </c>
      <c r="I2796" t="s">
        <v>15227</v>
      </c>
      <c r="J2796" t="s">
        <v>15228</v>
      </c>
      <c r="K2796" s="1">
        <v>44290</v>
      </c>
    </row>
    <row r="2797" spans="1:11">
      <c r="A2797">
        <v>2796</v>
      </c>
      <c r="B2797" t="s">
        <v>15229</v>
      </c>
      <c r="C2797" t="s">
        <v>9721</v>
      </c>
      <c r="D2797" t="s">
        <v>4815</v>
      </c>
      <c r="E2797" t="s">
        <v>15230</v>
      </c>
      <c r="F2797" t="s">
        <v>15231</v>
      </c>
      <c r="G2797" t="s">
        <v>4805</v>
      </c>
      <c r="H2797" s="6">
        <v>145423</v>
      </c>
      <c r="I2797" t="s">
        <v>15232</v>
      </c>
      <c r="J2797" t="s">
        <v>15233</v>
      </c>
      <c r="K2797" s="1">
        <v>44671</v>
      </c>
    </row>
    <row r="2798" spans="1:11">
      <c r="A2798">
        <v>2797</v>
      </c>
      <c r="B2798" t="s">
        <v>15234</v>
      </c>
      <c r="C2798" t="s">
        <v>8734</v>
      </c>
      <c r="D2798" t="s">
        <v>8952</v>
      </c>
      <c r="E2798" t="s">
        <v>15235</v>
      </c>
      <c r="F2798" t="s">
        <v>15236</v>
      </c>
      <c r="G2798" t="s">
        <v>1769</v>
      </c>
      <c r="H2798" s="6">
        <v>111222</v>
      </c>
      <c r="I2798" t="s">
        <v>15237</v>
      </c>
      <c r="J2798" t="s">
        <v>15238</v>
      </c>
      <c r="K2798" s="1">
        <v>43875</v>
      </c>
    </row>
    <row r="2799" spans="1:11">
      <c r="A2799">
        <v>2798</v>
      </c>
      <c r="B2799" t="s">
        <v>15239</v>
      </c>
      <c r="C2799" t="s">
        <v>3937</v>
      </c>
      <c r="D2799" t="s">
        <v>8293</v>
      </c>
      <c r="E2799" t="s">
        <v>15240</v>
      </c>
      <c r="F2799" t="s">
        <v>15241</v>
      </c>
      <c r="G2799" t="s">
        <v>620</v>
      </c>
      <c r="H2799" s="6">
        <v>134596</v>
      </c>
      <c r="I2799" t="s">
        <v>15242</v>
      </c>
      <c r="J2799" t="s">
        <v>15243</v>
      </c>
      <c r="K2799" s="1">
        <v>44132</v>
      </c>
    </row>
    <row r="2800" spans="1:11">
      <c r="A2800">
        <v>2799</v>
      </c>
      <c r="B2800" t="s">
        <v>15244</v>
      </c>
      <c r="C2800" t="s">
        <v>8624</v>
      </c>
      <c r="D2800" t="s">
        <v>5190</v>
      </c>
      <c r="E2800" t="s">
        <v>15245</v>
      </c>
      <c r="F2800" t="s">
        <v>15246</v>
      </c>
      <c r="G2800" t="s">
        <v>1309</v>
      </c>
      <c r="H2800" s="6">
        <v>271474</v>
      </c>
      <c r="I2800">
        <f>1-114-352-4670</f>
        <v>-5135</v>
      </c>
      <c r="J2800" t="s">
        <v>15247</v>
      </c>
      <c r="K2800" s="1">
        <v>44677</v>
      </c>
    </row>
    <row r="2801" spans="1:11">
      <c r="A2801">
        <v>2800</v>
      </c>
      <c r="B2801" t="s">
        <v>15248</v>
      </c>
      <c r="C2801" t="s">
        <v>4568</v>
      </c>
      <c r="D2801" t="s">
        <v>2368</v>
      </c>
      <c r="E2801" t="s">
        <v>15249</v>
      </c>
      <c r="F2801" t="s">
        <v>15250</v>
      </c>
      <c r="G2801" t="s">
        <v>158</v>
      </c>
      <c r="H2801" s="6">
        <v>108721</v>
      </c>
      <c r="I2801" t="s">
        <v>15251</v>
      </c>
      <c r="J2801" t="s">
        <v>15252</v>
      </c>
      <c r="K2801" s="1">
        <v>44163</v>
      </c>
    </row>
    <row r="2802" spans="1:11">
      <c r="A2802">
        <v>2801</v>
      </c>
      <c r="B2802" t="s">
        <v>15253</v>
      </c>
      <c r="C2802" t="s">
        <v>1615</v>
      </c>
      <c r="D2802" t="s">
        <v>3147</v>
      </c>
      <c r="E2802" t="s">
        <v>15254</v>
      </c>
      <c r="F2802" t="s">
        <v>15255</v>
      </c>
      <c r="G2802" t="s">
        <v>2158</v>
      </c>
      <c r="H2802" s="6">
        <v>176331</v>
      </c>
      <c r="I2802" t="s">
        <v>15256</v>
      </c>
      <c r="J2802" t="s">
        <v>15257</v>
      </c>
      <c r="K2802" s="1">
        <v>44429</v>
      </c>
    </row>
    <row r="2803" spans="1:11">
      <c r="A2803">
        <v>2802</v>
      </c>
      <c r="B2803" t="s">
        <v>15258</v>
      </c>
      <c r="C2803" t="s">
        <v>56</v>
      </c>
      <c r="D2803" t="s">
        <v>2416</v>
      </c>
      <c r="E2803" t="s">
        <v>15259</v>
      </c>
      <c r="F2803" t="s">
        <v>15260</v>
      </c>
      <c r="G2803" t="s">
        <v>906</v>
      </c>
      <c r="H2803" s="6">
        <v>92524</v>
      </c>
      <c r="I2803" t="s">
        <v>15261</v>
      </c>
      <c r="J2803" t="s">
        <v>15262</v>
      </c>
      <c r="K2803" s="1">
        <v>44670</v>
      </c>
    </row>
    <row r="2804" spans="1:11">
      <c r="A2804">
        <v>2803</v>
      </c>
      <c r="B2804" t="s">
        <v>15263</v>
      </c>
      <c r="C2804" t="s">
        <v>7009</v>
      </c>
      <c r="D2804" t="s">
        <v>3714</v>
      </c>
      <c r="E2804" t="s">
        <v>15264</v>
      </c>
      <c r="F2804" t="s">
        <v>15265</v>
      </c>
      <c r="G2804" t="s">
        <v>977</v>
      </c>
      <c r="H2804" s="6">
        <v>278128</v>
      </c>
      <c r="I2804" t="s">
        <v>15266</v>
      </c>
      <c r="J2804" t="s">
        <v>15267</v>
      </c>
      <c r="K2804" s="1">
        <v>44247</v>
      </c>
    </row>
    <row r="2805" spans="1:11">
      <c r="A2805">
        <v>2804</v>
      </c>
      <c r="B2805" t="s">
        <v>15268</v>
      </c>
      <c r="C2805" t="s">
        <v>4128</v>
      </c>
      <c r="D2805" t="s">
        <v>8952</v>
      </c>
      <c r="E2805" t="s">
        <v>15269</v>
      </c>
      <c r="F2805" t="s">
        <v>15270</v>
      </c>
      <c r="G2805" t="s">
        <v>95</v>
      </c>
      <c r="H2805" s="6">
        <v>203913</v>
      </c>
      <c r="I2805" t="s">
        <v>15271</v>
      </c>
      <c r="J2805" t="s">
        <v>15272</v>
      </c>
      <c r="K2805" s="1">
        <v>44184</v>
      </c>
    </row>
    <row r="2806" spans="1:11">
      <c r="A2806">
        <v>2805</v>
      </c>
      <c r="B2806" t="s">
        <v>15273</v>
      </c>
      <c r="C2806" t="s">
        <v>9648</v>
      </c>
      <c r="D2806" t="s">
        <v>7297</v>
      </c>
      <c r="E2806" t="s">
        <v>15274</v>
      </c>
      <c r="F2806" t="s">
        <v>15275</v>
      </c>
      <c r="G2806" t="s">
        <v>329</v>
      </c>
      <c r="H2806" s="6">
        <v>46036</v>
      </c>
      <c r="I2806" t="s">
        <v>15276</v>
      </c>
      <c r="J2806" t="s">
        <v>15277</v>
      </c>
      <c r="K2806" s="1">
        <v>44385</v>
      </c>
    </row>
    <row r="2807" spans="1:11">
      <c r="A2807">
        <v>2806</v>
      </c>
      <c r="B2807" t="s">
        <v>15278</v>
      </c>
      <c r="C2807" t="s">
        <v>1428</v>
      </c>
      <c r="D2807" t="s">
        <v>8743</v>
      </c>
      <c r="E2807" t="s">
        <v>15279</v>
      </c>
      <c r="F2807" t="s">
        <v>15280</v>
      </c>
      <c r="G2807" t="s">
        <v>2351</v>
      </c>
      <c r="H2807" s="6">
        <v>249937</v>
      </c>
      <c r="I2807" t="s">
        <v>15281</v>
      </c>
      <c r="J2807" t="s">
        <v>15282</v>
      </c>
      <c r="K2807" s="1">
        <v>44508</v>
      </c>
    </row>
    <row r="2808" spans="1:11">
      <c r="A2808">
        <v>2807</v>
      </c>
      <c r="B2808" t="s">
        <v>15283</v>
      </c>
      <c r="C2808" t="s">
        <v>2422</v>
      </c>
      <c r="D2808" t="s">
        <v>15284</v>
      </c>
      <c r="E2808" t="s">
        <v>15285</v>
      </c>
      <c r="F2808" t="s">
        <v>15286</v>
      </c>
      <c r="G2808" t="s">
        <v>2195</v>
      </c>
      <c r="H2808" s="6">
        <v>208952</v>
      </c>
      <c r="I2808">
        <v>7867684141</v>
      </c>
      <c r="J2808" t="s">
        <v>15287</v>
      </c>
      <c r="K2808" s="1">
        <v>44393</v>
      </c>
    </row>
    <row r="2809" spans="1:11">
      <c r="A2809">
        <v>2808</v>
      </c>
      <c r="B2809" t="s">
        <v>15288</v>
      </c>
      <c r="C2809" t="s">
        <v>1071</v>
      </c>
      <c r="D2809" t="s">
        <v>1379</v>
      </c>
      <c r="E2809" t="s">
        <v>15289</v>
      </c>
      <c r="F2809" t="s">
        <v>15290</v>
      </c>
      <c r="G2809" t="s">
        <v>954</v>
      </c>
      <c r="H2809" s="6">
        <v>208164</v>
      </c>
      <c r="I2809" t="s">
        <v>15291</v>
      </c>
      <c r="J2809" t="s">
        <v>15292</v>
      </c>
      <c r="K2809" s="1">
        <v>44125</v>
      </c>
    </row>
    <row r="2810" spans="1:11">
      <c r="A2810">
        <v>2809</v>
      </c>
      <c r="B2810" t="s">
        <v>15293</v>
      </c>
      <c r="C2810" t="s">
        <v>4444</v>
      </c>
      <c r="D2810" t="s">
        <v>1584</v>
      </c>
      <c r="E2810" t="s">
        <v>15294</v>
      </c>
      <c r="F2810" t="s">
        <v>15295</v>
      </c>
      <c r="G2810" t="s">
        <v>3027</v>
      </c>
      <c r="H2810" s="6">
        <v>260890</v>
      </c>
      <c r="I2810" t="s">
        <v>15296</v>
      </c>
      <c r="J2810" t="s">
        <v>15297</v>
      </c>
      <c r="K2810" s="1">
        <v>44103</v>
      </c>
    </row>
    <row r="2811" spans="1:11">
      <c r="A2811">
        <v>2810</v>
      </c>
      <c r="B2811" t="s">
        <v>15298</v>
      </c>
      <c r="C2811" t="s">
        <v>7794</v>
      </c>
      <c r="D2811" t="s">
        <v>5562</v>
      </c>
      <c r="E2811" t="s">
        <v>15299</v>
      </c>
      <c r="F2811" t="s">
        <v>15300</v>
      </c>
      <c r="G2811" t="s">
        <v>2378</v>
      </c>
      <c r="H2811" s="6">
        <v>44030</v>
      </c>
      <c r="I2811">
        <v>7910388252</v>
      </c>
      <c r="J2811" t="s">
        <v>15301</v>
      </c>
      <c r="K2811" s="1">
        <v>43877</v>
      </c>
    </row>
    <row r="2812" spans="1:11">
      <c r="A2812">
        <v>2811</v>
      </c>
      <c r="B2812" t="s">
        <v>15302</v>
      </c>
      <c r="C2812" t="s">
        <v>3814</v>
      </c>
      <c r="D2812" t="s">
        <v>923</v>
      </c>
      <c r="E2812" t="s">
        <v>15303</v>
      </c>
      <c r="F2812" t="s">
        <v>15304</v>
      </c>
      <c r="G2812" t="s">
        <v>2378</v>
      </c>
      <c r="H2812" s="6">
        <v>210191</v>
      </c>
      <c r="I2812" t="s">
        <v>15305</v>
      </c>
      <c r="J2812" t="s">
        <v>15306</v>
      </c>
      <c r="K2812" s="1">
        <v>44247</v>
      </c>
    </row>
    <row r="2813" spans="1:11">
      <c r="A2813">
        <v>2812</v>
      </c>
      <c r="B2813" t="s">
        <v>15307</v>
      </c>
      <c r="C2813" t="s">
        <v>4964</v>
      </c>
      <c r="D2813" t="s">
        <v>15308</v>
      </c>
      <c r="E2813" t="s">
        <v>15309</v>
      </c>
      <c r="F2813" t="s">
        <v>15310</v>
      </c>
      <c r="G2813" t="s">
        <v>462</v>
      </c>
      <c r="H2813" s="6">
        <v>153701</v>
      </c>
      <c r="I2813" t="s">
        <v>15311</v>
      </c>
      <c r="J2813" t="s">
        <v>15312</v>
      </c>
      <c r="K2813" s="1">
        <v>44361</v>
      </c>
    </row>
    <row r="2814" spans="1:11">
      <c r="A2814">
        <v>2813</v>
      </c>
      <c r="B2814" t="s">
        <v>15313</v>
      </c>
      <c r="C2814" t="s">
        <v>2872</v>
      </c>
      <c r="D2814" t="s">
        <v>2141</v>
      </c>
      <c r="E2814" t="s">
        <v>15314</v>
      </c>
      <c r="F2814" t="s">
        <v>15315</v>
      </c>
      <c r="G2814" t="s">
        <v>4919</v>
      </c>
      <c r="H2814" s="6">
        <v>185946</v>
      </c>
      <c r="I2814" t="s">
        <v>15316</v>
      </c>
      <c r="J2814" t="s">
        <v>15317</v>
      </c>
      <c r="K2814" s="1">
        <v>44160</v>
      </c>
    </row>
    <row r="2815" spans="1:11">
      <c r="A2815">
        <v>2814</v>
      </c>
      <c r="B2815" t="s">
        <v>15318</v>
      </c>
      <c r="C2815" t="s">
        <v>7979</v>
      </c>
      <c r="D2815" t="s">
        <v>1212</v>
      </c>
      <c r="E2815" t="s">
        <v>14705</v>
      </c>
      <c r="F2815" t="s">
        <v>15319</v>
      </c>
      <c r="G2815" t="s">
        <v>2123</v>
      </c>
      <c r="H2815" s="6">
        <v>118908</v>
      </c>
      <c r="I2815" t="s">
        <v>15320</v>
      </c>
      <c r="J2815" t="s">
        <v>15321</v>
      </c>
      <c r="K2815" s="1">
        <v>44117</v>
      </c>
    </row>
    <row r="2816" spans="1:11">
      <c r="A2816">
        <v>2815</v>
      </c>
      <c r="B2816" t="s">
        <v>15322</v>
      </c>
      <c r="C2816" t="s">
        <v>5274</v>
      </c>
      <c r="D2816" t="s">
        <v>451</v>
      </c>
      <c r="E2816" t="s">
        <v>15323</v>
      </c>
      <c r="F2816" t="s">
        <v>15324</v>
      </c>
      <c r="G2816" t="s">
        <v>3443</v>
      </c>
      <c r="H2816" s="6">
        <v>42081</v>
      </c>
      <c r="I2816">
        <v>1999807046</v>
      </c>
      <c r="J2816" t="s">
        <v>15325</v>
      </c>
      <c r="K2816" s="1">
        <v>44690</v>
      </c>
    </row>
    <row r="2817" spans="1:11">
      <c r="A2817">
        <v>2816</v>
      </c>
      <c r="B2817" t="s">
        <v>15326</v>
      </c>
      <c r="C2817" t="s">
        <v>2276</v>
      </c>
      <c r="D2817" t="s">
        <v>11104</v>
      </c>
      <c r="E2817" t="s">
        <v>15327</v>
      </c>
      <c r="F2817" t="s">
        <v>15328</v>
      </c>
      <c r="G2817" t="s">
        <v>2927</v>
      </c>
      <c r="H2817" s="6">
        <v>211161</v>
      </c>
      <c r="I2817" t="s">
        <v>15329</v>
      </c>
      <c r="J2817" t="s">
        <v>15330</v>
      </c>
      <c r="K2817" s="1">
        <v>44702</v>
      </c>
    </row>
    <row r="2818" spans="1:11">
      <c r="A2818">
        <v>2817</v>
      </c>
      <c r="B2818" s="2" t="s">
        <v>15331</v>
      </c>
      <c r="C2818" t="s">
        <v>7269</v>
      </c>
      <c r="D2818" t="s">
        <v>677</v>
      </c>
      <c r="E2818" t="s">
        <v>15332</v>
      </c>
      <c r="F2818" t="s">
        <v>5689</v>
      </c>
      <c r="G2818" t="s">
        <v>190</v>
      </c>
      <c r="H2818" s="6">
        <v>219146</v>
      </c>
      <c r="I2818" t="s">
        <v>15333</v>
      </c>
      <c r="J2818" t="s">
        <v>15334</v>
      </c>
      <c r="K2818" s="1">
        <v>43982</v>
      </c>
    </row>
    <row r="2819" spans="1:11">
      <c r="A2819">
        <v>2818</v>
      </c>
      <c r="B2819" t="s">
        <v>15335</v>
      </c>
      <c r="C2819" t="s">
        <v>3610</v>
      </c>
      <c r="D2819" t="s">
        <v>428</v>
      </c>
      <c r="E2819" t="s">
        <v>15336</v>
      </c>
      <c r="F2819" t="s">
        <v>15337</v>
      </c>
      <c r="G2819" t="s">
        <v>5929</v>
      </c>
      <c r="H2819" s="6">
        <v>202126</v>
      </c>
      <c r="I2819" t="s">
        <v>15338</v>
      </c>
      <c r="J2819" t="s">
        <v>15339</v>
      </c>
      <c r="K2819" s="1">
        <v>44702</v>
      </c>
    </row>
    <row r="2820" spans="1:11">
      <c r="A2820">
        <v>2819</v>
      </c>
      <c r="B2820" t="s">
        <v>15340</v>
      </c>
      <c r="C2820" t="s">
        <v>2521</v>
      </c>
      <c r="D2820" t="s">
        <v>1179</v>
      </c>
      <c r="E2820" t="s">
        <v>15341</v>
      </c>
      <c r="F2820" t="s">
        <v>15342</v>
      </c>
      <c r="G2820" t="s">
        <v>1309</v>
      </c>
      <c r="H2820" s="6">
        <v>175262</v>
      </c>
      <c r="I2820" t="s">
        <v>15343</v>
      </c>
      <c r="J2820" t="s">
        <v>15344</v>
      </c>
      <c r="K2820" s="1">
        <v>44079</v>
      </c>
    </row>
    <row r="2821" spans="1:11">
      <c r="A2821">
        <v>2820</v>
      </c>
      <c r="B2821" t="s">
        <v>15345</v>
      </c>
      <c r="C2821" t="s">
        <v>2199</v>
      </c>
      <c r="D2821" t="s">
        <v>3729</v>
      </c>
      <c r="E2821" t="s">
        <v>15346</v>
      </c>
      <c r="F2821" t="s">
        <v>15347</v>
      </c>
      <c r="G2821" t="s">
        <v>2078</v>
      </c>
      <c r="H2821" s="6">
        <v>143947</v>
      </c>
      <c r="I2821" t="s">
        <v>15348</v>
      </c>
      <c r="J2821" t="s">
        <v>15349</v>
      </c>
      <c r="K2821" s="1">
        <v>44022</v>
      </c>
    </row>
    <row r="2822" spans="1:11">
      <c r="A2822">
        <v>2821</v>
      </c>
      <c r="B2822" t="s">
        <v>15350</v>
      </c>
      <c r="C2822" t="s">
        <v>3746</v>
      </c>
      <c r="D2822" t="s">
        <v>341</v>
      </c>
      <c r="E2822" t="s">
        <v>15351</v>
      </c>
      <c r="F2822" t="s">
        <v>15352</v>
      </c>
      <c r="G2822" t="s">
        <v>89</v>
      </c>
      <c r="H2822" s="6">
        <v>154878</v>
      </c>
      <c r="I2822" t="s">
        <v>15353</v>
      </c>
      <c r="J2822" t="s">
        <v>15354</v>
      </c>
      <c r="K2822" s="1">
        <v>44127</v>
      </c>
    </row>
    <row r="2823" spans="1:11">
      <c r="A2823">
        <v>2822</v>
      </c>
      <c r="B2823" t="s">
        <v>15355</v>
      </c>
      <c r="C2823" t="s">
        <v>4209</v>
      </c>
      <c r="D2823" t="s">
        <v>586</v>
      </c>
      <c r="E2823" t="s">
        <v>15356</v>
      </c>
      <c r="F2823" t="s">
        <v>15357</v>
      </c>
      <c r="G2823" t="s">
        <v>1027</v>
      </c>
      <c r="H2823" s="6">
        <v>251346</v>
      </c>
      <c r="I2823" t="s">
        <v>15358</v>
      </c>
      <c r="J2823" t="s">
        <v>15359</v>
      </c>
      <c r="K2823" s="1">
        <v>44666</v>
      </c>
    </row>
    <row r="2824" spans="1:11">
      <c r="A2824">
        <v>2823</v>
      </c>
      <c r="B2824" t="s">
        <v>15360</v>
      </c>
      <c r="C2824" t="s">
        <v>936</v>
      </c>
      <c r="D2824" t="s">
        <v>4904</v>
      </c>
      <c r="E2824" t="s">
        <v>1579</v>
      </c>
      <c r="F2824" t="s">
        <v>15361</v>
      </c>
      <c r="G2824" t="s">
        <v>379</v>
      </c>
      <c r="H2824" s="6">
        <v>204164</v>
      </c>
      <c r="I2824">
        <v>2152256724</v>
      </c>
      <c r="J2824" t="s">
        <v>15362</v>
      </c>
      <c r="K2824" s="1">
        <v>44348</v>
      </c>
    </row>
    <row r="2825" spans="1:11">
      <c r="A2825">
        <v>2824</v>
      </c>
      <c r="B2825" t="s">
        <v>15363</v>
      </c>
      <c r="C2825" t="s">
        <v>4636</v>
      </c>
      <c r="D2825" t="s">
        <v>2134</v>
      </c>
      <c r="E2825" t="s">
        <v>15364</v>
      </c>
      <c r="F2825" t="s">
        <v>6517</v>
      </c>
      <c r="G2825" t="s">
        <v>126</v>
      </c>
      <c r="H2825" s="6">
        <v>224918</v>
      </c>
      <c r="I2825" t="s">
        <v>15365</v>
      </c>
      <c r="J2825" t="s">
        <v>15366</v>
      </c>
      <c r="K2825" s="1">
        <v>44040</v>
      </c>
    </row>
    <row r="2826" spans="1:11">
      <c r="A2826">
        <v>2825</v>
      </c>
      <c r="B2826" t="s">
        <v>15367</v>
      </c>
      <c r="C2826" t="s">
        <v>2493</v>
      </c>
      <c r="D2826" t="s">
        <v>1498</v>
      </c>
      <c r="E2826" t="s">
        <v>15368</v>
      </c>
      <c r="F2826" t="s">
        <v>13590</v>
      </c>
      <c r="G2826" t="s">
        <v>546</v>
      </c>
      <c r="H2826" s="6">
        <v>156058</v>
      </c>
      <c r="I2826" t="s">
        <v>15369</v>
      </c>
      <c r="J2826" t="s">
        <v>15370</v>
      </c>
      <c r="K2826" s="1">
        <v>44372</v>
      </c>
    </row>
    <row r="2827" spans="1:11">
      <c r="A2827">
        <v>2826</v>
      </c>
      <c r="B2827" t="s">
        <v>15371</v>
      </c>
      <c r="C2827" t="s">
        <v>2225</v>
      </c>
      <c r="D2827" t="s">
        <v>2074</v>
      </c>
      <c r="E2827" t="s">
        <v>15372</v>
      </c>
      <c r="F2827" t="s">
        <v>15373</v>
      </c>
      <c r="G2827" t="s">
        <v>2885</v>
      </c>
      <c r="H2827" s="6">
        <v>286060</v>
      </c>
      <c r="I2827" t="s">
        <v>15374</v>
      </c>
      <c r="J2827" t="s">
        <v>15375</v>
      </c>
      <c r="K2827" s="1">
        <v>43964</v>
      </c>
    </row>
    <row r="2828" spans="1:11">
      <c r="A2828">
        <v>2827</v>
      </c>
      <c r="B2828" t="s">
        <v>15376</v>
      </c>
      <c r="C2828" t="s">
        <v>5500</v>
      </c>
      <c r="D2828" t="s">
        <v>1010</v>
      </c>
      <c r="E2828" t="s">
        <v>15377</v>
      </c>
      <c r="F2828" t="s">
        <v>15378</v>
      </c>
      <c r="G2828" t="s">
        <v>329</v>
      </c>
      <c r="H2828" s="6">
        <v>154182</v>
      </c>
      <c r="I2828" t="s">
        <v>15379</v>
      </c>
      <c r="J2828" t="s">
        <v>15380</v>
      </c>
      <c r="K2828" s="1">
        <v>44605</v>
      </c>
    </row>
    <row r="2829" spans="1:11">
      <c r="A2829">
        <v>2828</v>
      </c>
      <c r="B2829" t="s">
        <v>15381</v>
      </c>
      <c r="C2829" t="s">
        <v>6242</v>
      </c>
      <c r="D2829" t="s">
        <v>973</v>
      </c>
      <c r="E2829" t="s">
        <v>15382</v>
      </c>
      <c r="F2829" t="s">
        <v>15383</v>
      </c>
      <c r="G2829" t="s">
        <v>4560</v>
      </c>
      <c r="H2829" s="6">
        <v>177359</v>
      </c>
      <c r="I2829" t="s">
        <v>15384</v>
      </c>
      <c r="J2829" t="s">
        <v>15385</v>
      </c>
      <c r="K2829" s="1">
        <v>44453</v>
      </c>
    </row>
    <row r="2830" spans="1:11">
      <c r="A2830">
        <v>2829</v>
      </c>
      <c r="B2830" t="s">
        <v>15386</v>
      </c>
      <c r="C2830" t="s">
        <v>1648</v>
      </c>
      <c r="D2830" t="s">
        <v>303</v>
      </c>
      <c r="E2830" t="s">
        <v>15387</v>
      </c>
      <c r="F2830" t="s">
        <v>15388</v>
      </c>
      <c r="G2830" t="s">
        <v>1404</v>
      </c>
      <c r="H2830" s="6">
        <v>65097</v>
      </c>
      <c r="I2830">
        <v>3812036106</v>
      </c>
      <c r="J2830" t="s">
        <v>15389</v>
      </c>
      <c r="K2830" s="1">
        <v>44366</v>
      </c>
    </row>
    <row r="2831" spans="1:11">
      <c r="A2831">
        <v>2830</v>
      </c>
      <c r="B2831" t="s">
        <v>15390</v>
      </c>
      <c r="C2831" t="s">
        <v>778</v>
      </c>
      <c r="D2831" t="s">
        <v>3598</v>
      </c>
      <c r="E2831" t="s">
        <v>15391</v>
      </c>
      <c r="F2831" t="s">
        <v>15392</v>
      </c>
      <c r="G2831" t="s">
        <v>3566</v>
      </c>
      <c r="H2831" s="6">
        <v>204817</v>
      </c>
      <c r="I2831" t="s">
        <v>15393</v>
      </c>
      <c r="J2831" t="s">
        <v>15394</v>
      </c>
      <c r="K2831" s="1">
        <v>44190</v>
      </c>
    </row>
    <row r="2832" spans="1:11">
      <c r="A2832">
        <v>2831</v>
      </c>
      <c r="B2832" t="s">
        <v>15395</v>
      </c>
      <c r="C2832" t="s">
        <v>15396</v>
      </c>
      <c r="D2832" t="s">
        <v>3281</v>
      </c>
      <c r="E2832" t="s">
        <v>15397</v>
      </c>
      <c r="F2832" t="s">
        <v>15398</v>
      </c>
      <c r="G2832" t="s">
        <v>1222</v>
      </c>
      <c r="H2832" s="6">
        <v>66504</v>
      </c>
      <c r="I2832" t="s">
        <v>15399</v>
      </c>
      <c r="J2832" t="s">
        <v>15400</v>
      </c>
      <c r="K2832" s="1">
        <v>43900</v>
      </c>
    </row>
    <row r="2833" spans="1:11">
      <c r="A2833">
        <v>2832</v>
      </c>
      <c r="B2833" t="s">
        <v>15401</v>
      </c>
      <c r="C2833" t="s">
        <v>700</v>
      </c>
      <c r="D2833" t="s">
        <v>1735</v>
      </c>
      <c r="E2833" t="s">
        <v>15402</v>
      </c>
      <c r="F2833" t="s">
        <v>15403</v>
      </c>
      <c r="G2833" t="s">
        <v>861</v>
      </c>
      <c r="H2833" s="6">
        <v>151870</v>
      </c>
      <c r="I2833" t="s">
        <v>15404</v>
      </c>
      <c r="J2833" t="s">
        <v>15405</v>
      </c>
      <c r="K2833" s="1">
        <v>44461</v>
      </c>
    </row>
    <row r="2834" spans="1:11">
      <c r="A2834">
        <v>2833</v>
      </c>
      <c r="B2834" t="s">
        <v>15406</v>
      </c>
      <c r="C2834" t="s">
        <v>2500</v>
      </c>
      <c r="D2834" t="s">
        <v>2250</v>
      </c>
      <c r="E2834" t="s">
        <v>15407</v>
      </c>
      <c r="F2834" t="s">
        <v>15408</v>
      </c>
      <c r="G2834" t="s">
        <v>494</v>
      </c>
      <c r="H2834" s="6">
        <v>198862</v>
      </c>
      <c r="I2834" t="s">
        <v>15409</v>
      </c>
      <c r="J2834" t="s">
        <v>15410</v>
      </c>
      <c r="K2834" s="1">
        <v>44580</v>
      </c>
    </row>
    <row r="2835" spans="1:11">
      <c r="A2835">
        <v>2834</v>
      </c>
      <c r="B2835" t="s">
        <v>15411</v>
      </c>
      <c r="C2835" t="s">
        <v>4260</v>
      </c>
      <c r="D2835" t="s">
        <v>566</v>
      </c>
      <c r="E2835" t="s">
        <v>15412</v>
      </c>
      <c r="F2835" t="s">
        <v>15413</v>
      </c>
      <c r="G2835" t="s">
        <v>1605</v>
      </c>
      <c r="H2835" s="6">
        <v>180199</v>
      </c>
      <c r="I2835" t="s">
        <v>15414</v>
      </c>
      <c r="J2835" t="s">
        <v>15415</v>
      </c>
      <c r="K2835" s="1">
        <v>44073</v>
      </c>
    </row>
    <row r="2836" spans="1:11">
      <c r="A2836">
        <v>2835</v>
      </c>
      <c r="B2836" t="s">
        <v>15416</v>
      </c>
      <c r="C2836" t="s">
        <v>1341</v>
      </c>
      <c r="D2836" t="s">
        <v>4418</v>
      </c>
      <c r="E2836" t="s">
        <v>959</v>
      </c>
      <c r="F2836" t="s">
        <v>15417</v>
      </c>
      <c r="G2836" t="s">
        <v>1280</v>
      </c>
      <c r="H2836" s="6">
        <v>266877</v>
      </c>
      <c r="I2836" t="s">
        <v>15418</v>
      </c>
      <c r="J2836" t="s">
        <v>15419</v>
      </c>
      <c r="K2836" s="1">
        <v>44189</v>
      </c>
    </row>
    <row r="2837" spans="1:11">
      <c r="A2837">
        <v>2836</v>
      </c>
      <c r="B2837" t="s">
        <v>15420</v>
      </c>
      <c r="C2837" t="s">
        <v>4277</v>
      </c>
      <c r="D2837" t="s">
        <v>2619</v>
      </c>
      <c r="E2837" t="s">
        <v>15421</v>
      </c>
      <c r="F2837" t="s">
        <v>4833</v>
      </c>
      <c r="G2837" t="s">
        <v>1095</v>
      </c>
      <c r="H2837" s="6">
        <v>45169</v>
      </c>
      <c r="I2837" t="s">
        <v>15422</v>
      </c>
      <c r="J2837" t="s">
        <v>15423</v>
      </c>
      <c r="K2837" s="1">
        <v>44296</v>
      </c>
    </row>
    <row r="2838" spans="1:11">
      <c r="A2838">
        <v>2837</v>
      </c>
      <c r="B2838" t="s">
        <v>15424</v>
      </c>
      <c r="C2838" t="s">
        <v>7953</v>
      </c>
      <c r="D2838" t="s">
        <v>9184</v>
      </c>
      <c r="E2838" t="s">
        <v>15425</v>
      </c>
      <c r="F2838" t="s">
        <v>15426</v>
      </c>
      <c r="G2838" t="s">
        <v>642</v>
      </c>
      <c r="H2838" s="6">
        <v>254515</v>
      </c>
      <c r="I2838" t="s">
        <v>15427</v>
      </c>
      <c r="J2838" t="s">
        <v>15428</v>
      </c>
      <c r="K2838" s="1">
        <v>44413</v>
      </c>
    </row>
    <row r="2839" spans="1:11">
      <c r="A2839">
        <v>2838</v>
      </c>
      <c r="B2839" t="s">
        <v>15429</v>
      </c>
      <c r="C2839" t="s">
        <v>13740</v>
      </c>
      <c r="D2839" t="s">
        <v>4285</v>
      </c>
      <c r="E2839" t="s">
        <v>15430</v>
      </c>
      <c r="F2839" t="s">
        <v>15431</v>
      </c>
      <c r="G2839" t="s">
        <v>6088</v>
      </c>
      <c r="H2839" s="6">
        <v>234104</v>
      </c>
      <c r="I2839" t="s">
        <v>15432</v>
      </c>
      <c r="J2839" t="s">
        <v>15433</v>
      </c>
      <c r="K2839" s="1">
        <v>44603</v>
      </c>
    </row>
    <row r="2840" spans="1:11">
      <c r="A2840">
        <v>2839</v>
      </c>
      <c r="B2840" t="s">
        <v>15434</v>
      </c>
      <c r="C2840" t="s">
        <v>1589</v>
      </c>
      <c r="D2840" t="s">
        <v>11104</v>
      </c>
      <c r="E2840" t="s">
        <v>15435</v>
      </c>
      <c r="F2840" t="s">
        <v>15436</v>
      </c>
      <c r="G2840" t="s">
        <v>252</v>
      </c>
      <c r="H2840" s="6">
        <v>194330</v>
      </c>
      <c r="I2840" t="s">
        <v>15437</v>
      </c>
      <c r="J2840" t="s">
        <v>15438</v>
      </c>
      <c r="K2840" s="1">
        <v>44267</v>
      </c>
    </row>
    <row r="2841" spans="1:11">
      <c r="A2841">
        <v>2840</v>
      </c>
      <c r="B2841" t="s">
        <v>15439</v>
      </c>
      <c r="C2841" t="s">
        <v>1016</v>
      </c>
      <c r="D2841" t="s">
        <v>2487</v>
      </c>
      <c r="E2841" t="s">
        <v>15440</v>
      </c>
      <c r="F2841" t="s">
        <v>15441</v>
      </c>
      <c r="G2841" t="s">
        <v>1473</v>
      </c>
      <c r="H2841" s="6">
        <v>149189</v>
      </c>
      <c r="I2841" t="s">
        <v>15442</v>
      </c>
      <c r="J2841" t="s">
        <v>15443</v>
      </c>
      <c r="K2841" s="1">
        <v>43882</v>
      </c>
    </row>
    <row r="2842" spans="1:11">
      <c r="A2842">
        <v>2841</v>
      </c>
      <c r="B2842" t="s">
        <v>15444</v>
      </c>
      <c r="C2842" t="s">
        <v>9629</v>
      </c>
      <c r="D2842" t="s">
        <v>3978</v>
      </c>
      <c r="E2842" t="s">
        <v>15445</v>
      </c>
      <c r="F2842" t="s">
        <v>15446</v>
      </c>
      <c r="G2842" t="s">
        <v>2078</v>
      </c>
      <c r="H2842" s="6">
        <v>227692</v>
      </c>
      <c r="I2842">
        <v>1299351014</v>
      </c>
      <c r="J2842" t="s">
        <v>15447</v>
      </c>
      <c r="K2842" s="1">
        <v>44020</v>
      </c>
    </row>
    <row r="2843" spans="1:11">
      <c r="A2843">
        <v>2842</v>
      </c>
      <c r="B2843" t="s">
        <v>15448</v>
      </c>
      <c r="C2843" t="s">
        <v>12226</v>
      </c>
      <c r="D2843" t="s">
        <v>467</v>
      </c>
      <c r="E2843" t="s">
        <v>15449</v>
      </c>
      <c r="F2843" t="s">
        <v>15450</v>
      </c>
      <c r="G2843" t="s">
        <v>1095</v>
      </c>
      <c r="H2843" s="6">
        <v>44331</v>
      </c>
      <c r="I2843" t="s">
        <v>15451</v>
      </c>
      <c r="J2843" t="s">
        <v>15452</v>
      </c>
      <c r="K2843" s="1">
        <v>44106</v>
      </c>
    </row>
    <row r="2844" spans="1:11">
      <c r="A2844">
        <v>2843</v>
      </c>
      <c r="B2844" t="s">
        <v>15453</v>
      </c>
      <c r="C2844" t="s">
        <v>1979</v>
      </c>
      <c r="D2844" t="s">
        <v>7526</v>
      </c>
      <c r="E2844" t="s">
        <v>15454</v>
      </c>
      <c r="F2844" t="s">
        <v>15455</v>
      </c>
      <c r="G2844" t="s">
        <v>1222</v>
      </c>
      <c r="H2844" s="6">
        <v>231604</v>
      </c>
      <c r="I2844" t="s">
        <v>15456</v>
      </c>
      <c r="J2844" t="s">
        <v>15457</v>
      </c>
      <c r="K2844" s="1">
        <v>44598</v>
      </c>
    </row>
    <row r="2845" spans="1:11">
      <c r="A2845">
        <v>2844</v>
      </c>
      <c r="B2845" t="s">
        <v>15458</v>
      </c>
      <c r="C2845" t="s">
        <v>7238</v>
      </c>
      <c r="D2845" t="s">
        <v>2606</v>
      </c>
      <c r="E2845" t="s">
        <v>15459</v>
      </c>
      <c r="F2845" t="s">
        <v>4704</v>
      </c>
      <c r="G2845" t="s">
        <v>1726</v>
      </c>
      <c r="H2845" s="6">
        <v>184038</v>
      </c>
      <c r="I2845" t="s">
        <v>15460</v>
      </c>
      <c r="J2845" t="s">
        <v>15461</v>
      </c>
      <c r="K2845" s="1">
        <v>44471</v>
      </c>
    </row>
    <row r="2846" spans="1:11">
      <c r="A2846">
        <v>2845</v>
      </c>
      <c r="B2846" t="s">
        <v>15462</v>
      </c>
      <c r="C2846" t="s">
        <v>9832</v>
      </c>
      <c r="D2846" t="s">
        <v>3006</v>
      </c>
      <c r="E2846" t="s">
        <v>15463</v>
      </c>
      <c r="F2846" t="s">
        <v>15464</v>
      </c>
      <c r="G2846" t="s">
        <v>883</v>
      </c>
      <c r="H2846" s="6">
        <v>258441</v>
      </c>
      <c r="I2846" t="s">
        <v>15465</v>
      </c>
      <c r="J2846" t="s">
        <v>15466</v>
      </c>
      <c r="K2846" s="1">
        <v>43880</v>
      </c>
    </row>
    <row r="2847" spans="1:11">
      <c r="A2847">
        <v>2846</v>
      </c>
      <c r="B2847" t="s">
        <v>15467</v>
      </c>
      <c r="C2847" t="s">
        <v>2074</v>
      </c>
      <c r="D2847" t="s">
        <v>989</v>
      </c>
      <c r="E2847" t="s">
        <v>15468</v>
      </c>
      <c r="F2847" t="s">
        <v>15469</v>
      </c>
      <c r="G2847" t="s">
        <v>1873</v>
      </c>
      <c r="H2847" s="6">
        <v>273431</v>
      </c>
      <c r="I2847" t="s">
        <v>15470</v>
      </c>
      <c r="J2847" t="s">
        <v>15471</v>
      </c>
      <c r="K2847" s="1">
        <v>44706</v>
      </c>
    </row>
    <row r="2848" spans="1:11">
      <c r="A2848">
        <v>2847</v>
      </c>
      <c r="B2848" t="s">
        <v>15472</v>
      </c>
      <c r="C2848" t="s">
        <v>2719</v>
      </c>
      <c r="D2848" t="s">
        <v>4002</v>
      </c>
      <c r="E2848" t="s">
        <v>15473</v>
      </c>
      <c r="F2848" t="s">
        <v>15474</v>
      </c>
      <c r="G2848" t="s">
        <v>351</v>
      </c>
      <c r="H2848" s="6">
        <v>228672</v>
      </c>
      <c r="I2848" t="s">
        <v>15475</v>
      </c>
      <c r="J2848" t="s">
        <v>15476</v>
      </c>
      <c r="K2848" s="1">
        <v>44662</v>
      </c>
    </row>
    <row r="2849" spans="1:11">
      <c r="A2849">
        <v>2848</v>
      </c>
      <c r="B2849" t="s">
        <v>15477</v>
      </c>
      <c r="C2849" t="s">
        <v>8108</v>
      </c>
      <c r="D2849" t="s">
        <v>3037</v>
      </c>
      <c r="E2849" t="s">
        <v>15478</v>
      </c>
      <c r="F2849" t="s">
        <v>15479</v>
      </c>
      <c r="G2849" t="s">
        <v>597</v>
      </c>
      <c r="H2849" s="6">
        <v>215428</v>
      </c>
      <c r="I2849">
        <f>1-501-306-5729</f>
        <v>-6535</v>
      </c>
      <c r="J2849" t="s">
        <v>15480</v>
      </c>
      <c r="K2849" s="1">
        <v>43900</v>
      </c>
    </row>
    <row r="2850" spans="1:11">
      <c r="A2850">
        <v>2849</v>
      </c>
      <c r="B2850" t="s">
        <v>15481</v>
      </c>
      <c r="C2850" t="s">
        <v>7953</v>
      </c>
      <c r="D2850" t="s">
        <v>3984</v>
      </c>
      <c r="E2850" t="s">
        <v>15482</v>
      </c>
      <c r="F2850" t="s">
        <v>15483</v>
      </c>
      <c r="G2850" t="s">
        <v>190</v>
      </c>
      <c r="H2850" s="6">
        <v>249552</v>
      </c>
      <c r="I2850" t="s">
        <v>15484</v>
      </c>
      <c r="J2850" t="s">
        <v>15485</v>
      </c>
      <c r="K2850" s="1">
        <v>43963</v>
      </c>
    </row>
    <row r="2851" spans="1:11">
      <c r="A2851">
        <v>2850</v>
      </c>
      <c r="B2851" t="s">
        <v>15486</v>
      </c>
      <c r="C2851" t="s">
        <v>4051</v>
      </c>
      <c r="D2851" t="s">
        <v>6944</v>
      </c>
      <c r="E2851" t="s">
        <v>15487</v>
      </c>
      <c r="F2851" t="s">
        <v>15488</v>
      </c>
      <c r="G2851" t="s">
        <v>158</v>
      </c>
      <c r="H2851" s="6">
        <v>237387</v>
      </c>
      <c r="I2851" t="s">
        <v>15489</v>
      </c>
      <c r="J2851" t="s">
        <v>15490</v>
      </c>
      <c r="K2851" s="1">
        <v>44163</v>
      </c>
    </row>
    <row r="2852" spans="1:11">
      <c r="A2852">
        <v>2851</v>
      </c>
      <c r="B2852" t="s">
        <v>15491</v>
      </c>
      <c r="C2852" t="s">
        <v>1326</v>
      </c>
      <c r="D2852" t="s">
        <v>3237</v>
      </c>
      <c r="E2852" t="s">
        <v>15492</v>
      </c>
      <c r="F2852" t="s">
        <v>15493</v>
      </c>
      <c r="G2852" t="s">
        <v>95</v>
      </c>
      <c r="H2852" s="6">
        <v>169455</v>
      </c>
      <c r="I2852" t="s">
        <v>15494</v>
      </c>
      <c r="J2852" t="s">
        <v>15495</v>
      </c>
      <c r="K2852" s="1">
        <v>44348</v>
      </c>
    </row>
    <row r="2853" spans="1:11">
      <c r="A2853">
        <v>2852</v>
      </c>
      <c r="B2853" t="s">
        <v>15496</v>
      </c>
      <c r="C2853" t="s">
        <v>1861</v>
      </c>
      <c r="D2853" t="s">
        <v>13269</v>
      </c>
      <c r="E2853" t="s">
        <v>15497</v>
      </c>
      <c r="F2853" t="s">
        <v>15498</v>
      </c>
      <c r="G2853" t="s">
        <v>756</v>
      </c>
      <c r="H2853" s="6">
        <v>54789</v>
      </c>
      <c r="I2853" t="s">
        <v>15499</v>
      </c>
      <c r="J2853" t="s">
        <v>15500</v>
      </c>
      <c r="K2853" s="1">
        <v>44588</v>
      </c>
    </row>
    <row r="2854" spans="1:11">
      <c r="A2854">
        <v>2853</v>
      </c>
      <c r="B2854" t="s">
        <v>15501</v>
      </c>
      <c r="C2854" t="s">
        <v>2206</v>
      </c>
      <c r="D2854" t="s">
        <v>2794</v>
      </c>
      <c r="E2854" t="s">
        <v>12421</v>
      </c>
      <c r="F2854" t="s">
        <v>15502</v>
      </c>
      <c r="G2854" t="s">
        <v>1034</v>
      </c>
      <c r="H2854" s="6">
        <v>190083</v>
      </c>
      <c r="I2854" t="s">
        <v>15503</v>
      </c>
      <c r="J2854" t="s">
        <v>15504</v>
      </c>
      <c r="K2854" s="1">
        <v>44600</v>
      </c>
    </row>
    <row r="2855" spans="1:11">
      <c r="A2855">
        <v>2854</v>
      </c>
      <c r="B2855" t="s">
        <v>15505</v>
      </c>
      <c r="C2855" t="s">
        <v>6875</v>
      </c>
      <c r="D2855" t="s">
        <v>677</v>
      </c>
      <c r="E2855" t="s">
        <v>15506</v>
      </c>
      <c r="F2855" t="s">
        <v>15507</v>
      </c>
      <c r="G2855" t="s">
        <v>282</v>
      </c>
      <c r="H2855" s="6">
        <v>270646</v>
      </c>
      <c r="I2855" t="s">
        <v>15508</v>
      </c>
      <c r="J2855" t="s">
        <v>15509</v>
      </c>
      <c r="K2855" s="1">
        <v>44565</v>
      </c>
    </row>
    <row r="2856" spans="1:11">
      <c r="A2856">
        <v>2855</v>
      </c>
      <c r="B2856" t="s">
        <v>15510</v>
      </c>
      <c r="C2856" t="s">
        <v>1752</v>
      </c>
      <c r="D2856" t="s">
        <v>6413</v>
      </c>
      <c r="E2856" t="s">
        <v>11222</v>
      </c>
      <c r="F2856" t="s">
        <v>15511</v>
      </c>
      <c r="G2856" t="s">
        <v>3449</v>
      </c>
      <c r="H2856" s="6">
        <v>232033</v>
      </c>
      <c r="I2856" t="s">
        <v>15512</v>
      </c>
      <c r="J2856" t="s">
        <v>15513</v>
      </c>
      <c r="K2856" s="1">
        <v>44244</v>
      </c>
    </row>
    <row r="2857" spans="1:11">
      <c r="A2857">
        <v>2856</v>
      </c>
      <c r="B2857" t="s">
        <v>15514</v>
      </c>
      <c r="C2857" t="s">
        <v>7262</v>
      </c>
      <c r="D2857" t="s">
        <v>4013</v>
      </c>
      <c r="E2857" t="s">
        <v>15515</v>
      </c>
      <c r="F2857" t="s">
        <v>15516</v>
      </c>
      <c r="G2857" t="s">
        <v>756</v>
      </c>
      <c r="H2857" s="6">
        <v>164222</v>
      </c>
      <c r="I2857" t="s">
        <v>15517</v>
      </c>
      <c r="J2857" t="s">
        <v>15518</v>
      </c>
      <c r="K2857" s="1">
        <v>44421</v>
      </c>
    </row>
    <row r="2858" spans="1:11">
      <c r="A2858">
        <v>2857</v>
      </c>
      <c r="B2858" t="s">
        <v>15519</v>
      </c>
      <c r="C2858" t="s">
        <v>7142</v>
      </c>
      <c r="D2858" t="s">
        <v>1527</v>
      </c>
      <c r="E2858" t="s">
        <v>15520</v>
      </c>
      <c r="F2858" t="s">
        <v>15521</v>
      </c>
      <c r="G2858" t="s">
        <v>2844</v>
      </c>
      <c r="H2858" s="6">
        <v>160704</v>
      </c>
      <c r="I2858" t="s">
        <v>15522</v>
      </c>
      <c r="J2858" t="s">
        <v>15523</v>
      </c>
      <c r="K2858" s="1">
        <v>44280</v>
      </c>
    </row>
    <row r="2859" spans="1:11">
      <c r="A2859">
        <v>2858</v>
      </c>
      <c r="B2859" t="s">
        <v>15524</v>
      </c>
      <c r="C2859" t="s">
        <v>1414</v>
      </c>
      <c r="D2859" t="s">
        <v>40</v>
      </c>
      <c r="E2859" t="s">
        <v>15525</v>
      </c>
      <c r="F2859" t="s">
        <v>15526</v>
      </c>
      <c r="G2859" t="s">
        <v>190</v>
      </c>
      <c r="H2859" s="6">
        <v>134794</v>
      </c>
      <c r="I2859" t="s">
        <v>15527</v>
      </c>
      <c r="J2859" t="s">
        <v>15528</v>
      </c>
      <c r="K2859" s="1">
        <v>44524</v>
      </c>
    </row>
    <row r="2860" spans="1:11">
      <c r="A2860">
        <v>2859</v>
      </c>
      <c r="B2860" t="s">
        <v>15529</v>
      </c>
      <c r="C2860" t="s">
        <v>294</v>
      </c>
      <c r="D2860" t="s">
        <v>5109</v>
      </c>
      <c r="E2860" t="s">
        <v>15530</v>
      </c>
      <c r="F2860" t="s">
        <v>15531</v>
      </c>
      <c r="G2860" t="s">
        <v>252</v>
      </c>
      <c r="H2860" s="6">
        <v>126219</v>
      </c>
      <c r="I2860" t="s">
        <v>15532</v>
      </c>
      <c r="J2860" t="s">
        <v>15533</v>
      </c>
      <c r="K2860" s="1">
        <v>44461</v>
      </c>
    </row>
    <row r="2861" spans="1:11">
      <c r="A2861">
        <v>2860</v>
      </c>
      <c r="B2861" t="s">
        <v>15534</v>
      </c>
      <c r="C2861" t="s">
        <v>10038</v>
      </c>
      <c r="D2861" t="s">
        <v>936</v>
      </c>
      <c r="E2861" t="s">
        <v>15535</v>
      </c>
      <c r="F2861" t="s">
        <v>15536</v>
      </c>
      <c r="G2861" t="s">
        <v>1424</v>
      </c>
      <c r="H2861" s="6">
        <v>194100</v>
      </c>
      <c r="I2861">
        <f>1-210-463-3946</f>
        <v>-4618</v>
      </c>
      <c r="J2861" t="s">
        <v>15537</v>
      </c>
      <c r="K2861" s="1">
        <v>43901</v>
      </c>
    </row>
    <row r="2862" spans="1:11">
      <c r="A2862">
        <v>2861</v>
      </c>
      <c r="B2862" t="s">
        <v>15538</v>
      </c>
      <c r="C2862" t="s">
        <v>6362</v>
      </c>
      <c r="D2862" t="s">
        <v>4241</v>
      </c>
      <c r="E2862" t="s">
        <v>15539</v>
      </c>
      <c r="F2862" t="s">
        <v>15540</v>
      </c>
      <c r="G2862" t="s">
        <v>726</v>
      </c>
      <c r="H2862" s="6">
        <v>71356</v>
      </c>
      <c r="I2862">
        <v>59562686</v>
      </c>
      <c r="J2862" t="s">
        <v>15541</v>
      </c>
      <c r="K2862" s="1">
        <v>44051</v>
      </c>
    </row>
    <row r="2863" spans="1:11">
      <c r="A2863">
        <v>2862</v>
      </c>
      <c r="B2863" t="s">
        <v>15542</v>
      </c>
      <c r="C2863" t="s">
        <v>2026</v>
      </c>
      <c r="D2863" t="s">
        <v>12276</v>
      </c>
      <c r="E2863" t="s">
        <v>15543</v>
      </c>
      <c r="F2863" t="s">
        <v>15544</v>
      </c>
      <c r="G2863" t="s">
        <v>650</v>
      </c>
      <c r="H2863" s="6">
        <v>127604</v>
      </c>
      <c r="I2863" t="s">
        <v>15545</v>
      </c>
      <c r="J2863" t="s">
        <v>15546</v>
      </c>
      <c r="K2863" s="1">
        <v>44334</v>
      </c>
    </row>
    <row r="2864" spans="1:11">
      <c r="A2864">
        <v>2863</v>
      </c>
      <c r="B2864" t="s">
        <v>15547</v>
      </c>
      <c r="C2864" t="s">
        <v>2500</v>
      </c>
      <c r="D2864" t="s">
        <v>5957</v>
      </c>
      <c r="E2864" t="s">
        <v>15548</v>
      </c>
      <c r="F2864" t="s">
        <v>15549</v>
      </c>
      <c r="G2864" t="s">
        <v>329</v>
      </c>
      <c r="H2864" s="6">
        <v>220569</v>
      </c>
      <c r="I2864" t="s">
        <v>15550</v>
      </c>
      <c r="J2864" t="s">
        <v>15551</v>
      </c>
      <c r="K2864" s="1">
        <v>44063</v>
      </c>
    </row>
    <row r="2865" spans="1:11">
      <c r="A2865">
        <v>2864</v>
      </c>
      <c r="B2865" s="2" t="s">
        <v>15552</v>
      </c>
      <c r="C2865" t="s">
        <v>778</v>
      </c>
      <c r="D2865" t="s">
        <v>1656</v>
      </c>
      <c r="E2865" t="s">
        <v>15553</v>
      </c>
      <c r="F2865" t="s">
        <v>15554</v>
      </c>
      <c r="G2865" t="s">
        <v>597</v>
      </c>
      <c r="H2865" s="6">
        <v>141026</v>
      </c>
      <c r="I2865" t="s">
        <v>15555</v>
      </c>
      <c r="J2865" t="s">
        <v>15556</v>
      </c>
      <c r="K2865" s="1">
        <v>44565</v>
      </c>
    </row>
    <row r="2866" spans="1:11">
      <c r="A2866">
        <v>2865</v>
      </c>
      <c r="B2866" t="s">
        <v>15557</v>
      </c>
      <c r="C2866" t="s">
        <v>7337</v>
      </c>
      <c r="D2866" t="s">
        <v>4579</v>
      </c>
      <c r="E2866" t="s">
        <v>6870</v>
      </c>
      <c r="F2866" t="s">
        <v>15558</v>
      </c>
      <c r="G2866" t="s">
        <v>1726</v>
      </c>
      <c r="H2866" s="6">
        <v>222005</v>
      </c>
      <c r="I2866" t="s">
        <v>15559</v>
      </c>
      <c r="J2866" t="s">
        <v>15560</v>
      </c>
      <c r="K2866" s="1">
        <v>43916</v>
      </c>
    </row>
    <row r="2867" spans="1:11">
      <c r="A2867">
        <v>2866</v>
      </c>
      <c r="B2867" t="s">
        <v>15561</v>
      </c>
      <c r="C2867" t="s">
        <v>5330</v>
      </c>
      <c r="D2867" t="s">
        <v>12189</v>
      </c>
      <c r="E2867" t="s">
        <v>15562</v>
      </c>
      <c r="F2867" t="s">
        <v>15563</v>
      </c>
      <c r="G2867" t="s">
        <v>95</v>
      </c>
      <c r="H2867" s="6">
        <v>231901</v>
      </c>
      <c r="I2867" t="s">
        <v>15564</v>
      </c>
      <c r="J2867" t="s">
        <v>15565</v>
      </c>
      <c r="K2867" s="1">
        <v>43929</v>
      </c>
    </row>
    <row r="2868" spans="1:11">
      <c r="A2868">
        <v>2867</v>
      </c>
      <c r="B2868" t="s">
        <v>15566</v>
      </c>
      <c r="C2868" t="s">
        <v>958</v>
      </c>
      <c r="D2868" t="s">
        <v>5445</v>
      </c>
      <c r="E2868" t="s">
        <v>15567</v>
      </c>
      <c r="F2868" t="s">
        <v>15568</v>
      </c>
      <c r="G2868" t="s">
        <v>2030</v>
      </c>
      <c r="H2868" s="6">
        <v>243179</v>
      </c>
      <c r="I2868" t="s">
        <v>15569</v>
      </c>
      <c r="J2868" t="s">
        <v>15570</v>
      </c>
      <c r="K2868" s="1">
        <v>44280</v>
      </c>
    </row>
    <row r="2869" spans="1:11">
      <c r="A2869">
        <v>2868</v>
      </c>
      <c r="B2869" t="s">
        <v>15571</v>
      </c>
      <c r="C2869" t="s">
        <v>865</v>
      </c>
      <c r="D2869" t="s">
        <v>3494</v>
      </c>
      <c r="E2869" t="s">
        <v>15572</v>
      </c>
      <c r="F2869" t="s">
        <v>15573</v>
      </c>
      <c r="G2869" t="s">
        <v>1075</v>
      </c>
      <c r="H2869" s="6">
        <v>109510</v>
      </c>
      <c r="I2869" t="s">
        <v>15574</v>
      </c>
      <c r="J2869" t="s">
        <v>15575</v>
      </c>
      <c r="K2869" s="1">
        <v>44106</v>
      </c>
    </row>
    <row r="2870" spans="1:11">
      <c r="A2870">
        <v>2869</v>
      </c>
      <c r="B2870" t="s">
        <v>15576</v>
      </c>
      <c r="C2870" t="s">
        <v>2276</v>
      </c>
      <c r="D2870" t="s">
        <v>5012</v>
      </c>
      <c r="E2870" t="s">
        <v>15577</v>
      </c>
      <c r="F2870" t="s">
        <v>15578</v>
      </c>
      <c r="G2870" t="s">
        <v>969</v>
      </c>
      <c r="H2870" s="6">
        <v>68059</v>
      </c>
      <c r="I2870" t="s">
        <v>15579</v>
      </c>
      <c r="J2870" t="s">
        <v>15580</v>
      </c>
      <c r="K2870" s="1">
        <v>44001</v>
      </c>
    </row>
    <row r="2871" spans="1:11">
      <c r="A2871">
        <v>2870</v>
      </c>
      <c r="B2871" s="2" t="s">
        <v>15581</v>
      </c>
      <c r="C2871" t="s">
        <v>5461</v>
      </c>
      <c r="D2871" t="s">
        <v>1877</v>
      </c>
      <c r="E2871" t="s">
        <v>15582</v>
      </c>
      <c r="F2871" t="s">
        <v>15583</v>
      </c>
      <c r="G2871" t="s">
        <v>2070</v>
      </c>
      <c r="H2871" s="6">
        <v>221512</v>
      </c>
      <c r="I2871">
        <f>1-106-591-5768</f>
        <v>-6464</v>
      </c>
      <c r="J2871" t="s">
        <v>15584</v>
      </c>
      <c r="K2871" s="1">
        <v>44042</v>
      </c>
    </row>
    <row r="2872" spans="1:11">
      <c r="A2872">
        <v>2871</v>
      </c>
      <c r="B2872" t="s">
        <v>15585</v>
      </c>
      <c r="C2872" t="s">
        <v>4104</v>
      </c>
      <c r="D2872" t="s">
        <v>14730</v>
      </c>
      <c r="E2872" t="s">
        <v>15586</v>
      </c>
      <c r="F2872" t="s">
        <v>15587</v>
      </c>
      <c r="G2872" t="s">
        <v>1726</v>
      </c>
      <c r="H2872" s="6">
        <v>210753</v>
      </c>
      <c r="I2872" t="s">
        <v>15588</v>
      </c>
      <c r="J2872" t="s">
        <v>15589</v>
      </c>
      <c r="K2872" s="1">
        <v>43902</v>
      </c>
    </row>
    <row r="2873" spans="1:11">
      <c r="A2873">
        <v>2872</v>
      </c>
      <c r="B2873" t="s">
        <v>15590</v>
      </c>
      <c r="C2873" t="s">
        <v>730</v>
      </c>
      <c r="D2873" t="s">
        <v>5562</v>
      </c>
      <c r="E2873" t="s">
        <v>15591</v>
      </c>
      <c r="F2873" t="s">
        <v>15592</v>
      </c>
      <c r="G2873" t="s">
        <v>1652</v>
      </c>
      <c r="H2873" s="6">
        <v>230151</v>
      </c>
      <c r="I2873" t="s">
        <v>15593</v>
      </c>
      <c r="J2873" t="s">
        <v>15594</v>
      </c>
      <c r="K2873" s="1">
        <v>44059</v>
      </c>
    </row>
    <row r="2874" spans="1:11">
      <c r="A2874">
        <v>2873</v>
      </c>
      <c r="B2874" t="s">
        <v>15595</v>
      </c>
      <c r="C2874" t="s">
        <v>6387</v>
      </c>
      <c r="D2874" t="s">
        <v>475</v>
      </c>
      <c r="E2874" t="s">
        <v>15596</v>
      </c>
      <c r="F2874" t="s">
        <v>15597</v>
      </c>
      <c r="G2874" t="s">
        <v>2817</v>
      </c>
      <c r="H2874" s="6">
        <v>163599</v>
      </c>
      <c r="I2874" t="s">
        <v>15598</v>
      </c>
      <c r="J2874" t="s">
        <v>15599</v>
      </c>
      <c r="K2874" s="1">
        <v>44180</v>
      </c>
    </row>
    <row r="2875" spans="1:11">
      <c r="A2875">
        <v>2874</v>
      </c>
      <c r="B2875" t="s">
        <v>15600</v>
      </c>
      <c r="C2875" t="s">
        <v>11563</v>
      </c>
      <c r="D2875" t="s">
        <v>6725</v>
      </c>
      <c r="E2875" t="s">
        <v>15601</v>
      </c>
      <c r="F2875" t="s">
        <v>15602</v>
      </c>
      <c r="G2875" t="s">
        <v>3945</v>
      </c>
      <c r="H2875" s="6">
        <v>44341</v>
      </c>
      <c r="I2875" t="s">
        <v>15603</v>
      </c>
      <c r="J2875" t="s">
        <v>15604</v>
      </c>
      <c r="K2875" s="1">
        <v>44035</v>
      </c>
    </row>
    <row r="2876" spans="1:11">
      <c r="A2876">
        <v>2875</v>
      </c>
      <c r="B2876" t="s">
        <v>15605</v>
      </c>
      <c r="C2876" t="s">
        <v>2962</v>
      </c>
      <c r="D2876" t="s">
        <v>3325</v>
      </c>
      <c r="E2876" t="s">
        <v>15606</v>
      </c>
      <c r="F2876" t="s">
        <v>15607</v>
      </c>
      <c r="G2876" t="s">
        <v>3207</v>
      </c>
      <c r="H2876" s="6">
        <v>248184</v>
      </c>
      <c r="I2876" t="s">
        <v>15608</v>
      </c>
      <c r="J2876" t="s">
        <v>15609</v>
      </c>
      <c r="K2876" s="1">
        <v>44387</v>
      </c>
    </row>
    <row r="2877" spans="1:11">
      <c r="A2877">
        <v>2876</v>
      </c>
      <c r="B2877" t="s">
        <v>15610</v>
      </c>
      <c r="C2877" t="s">
        <v>9437</v>
      </c>
      <c r="D2877" t="s">
        <v>131</v>
      </c>
      <c r="E2877" t="s">
        <v>15611</v>
      </c>
      <c r="F2877" t="s">
        <v>15612</v>
      </c>
      <c r="G2877" t="s">
        <v>3709</v>
      </c>
      <c r="H2877" s="6">
        <v>249215</v>
      </c>
      <c r="I2877" t="s">
        <v>15613</v>
      </c>
      <c r="J2877" t="s">
        <v>15614</v>
      </c>
      <c r="K2877" s="1">
        <v>44203</v>
      </c>
    </row>
    <row r="2878" spans="1:11">
      <c r="A2878">
        <v>2877</v>
      </c>
      <c r="B2878" t="s">
        <v>15615</v>
      </c>
      <c r="C2878" t="s">
        <v>7009</v>
      </c>
      <c r="D2878" t="s">
        <v>15616</v>
      </c>
      <c r="E2878" t="s">
        <v>15617</v>
      </c>
      <c r="F2878" t="s">
        <v>15618</v>
      </c>
      <c r="G2878" t="s">
        <v>2351</v>
      </c>
      <c r="H2878" s="6">
        <v>74866</v>
      </c>
      <c r="I2878" t="s">
        <v>15619</v>
      </c>
      <c r="J2878" t="s">
        <v>15620</v>
      </c>
      <c r="K2878" s="1">
        <v>44578</v>
      </c>
    </row>
    <row r="2879" spans="1:11">
      <c r="A2879">
        <v>2878</v>
      </c>
      <c r="B2879" t="s">
        <v>15621</v>
      </c>
      <c r="C2879" t="s">
        <v>5324</v>
      </c>
      <c r="D2879" t="s">
        <v>745</v>
      </c>
      <c r="E2879" t="s">
        <v>15622</v>
      </c>
      <c r="F2879" t="s">
        <v>15623</v>
      </c>
      <c r="G2879" t="s">
        <v>1345</v>
      </c>
      <c r="H2879" s="6">
        <v>71857</v>
      </c>
      <c r="I2879" t="s">
        <v>15624</v>
      </c>
      <c r="J2879" t="s">
        <v>15625</v>
      </c>
      <c r="K2879" s="1">
        <v>44567</v>
      </c>
    </row>
    <row r="2880" spans="1:11">
      <c r="A2880">
        <v>2879</v>
      </c>
      <c r="B2880" t="s">
        <v>15626</v>
      </c>
      <c r="C2880" t="s">
        <v>5550</v>
      </c>
      <c r="D2880" t="s">
        <v>693</v>
      </c>
      <c r="E2880" t="s">
        <v>15627</v>
      </c>
      <c r="F2880" t="s">
        <v>15628</v>
      </c>
      <c r="G2880" t="s">
        <v>3382</v>
      </c>
      <c r="H2880" s="6">
        <v>219901</v>
      </c>
      <c r="I2880" t="s">
        <v>15629</v>
      </c>
      <c r="J2880" t="s">
        <v>15630</v>
      </c>
      <c r="K2880" s="1">
        <v>44009</v>
      </c>
    </row>
    <row r="2881" spans="1:11">
      <c r="A2881">
        <v>2880</v>
      </c>
      <c r="B2881" t="s">
        <v>15631</v>
      </c>
      <c r="C2881" t="s">
        <v>11262</v>
      </c>
      <c r="D2881" t="s">
        <v>15632</v>
      </c>
      <c r="E2881" t="s">
        <v>15633</v>
      </c>
      <c r="F2881" t="s">
        <v>220</v>
      </c>
      <c r="G2881" t="s">
        <v>2710</v>
      </c>
      <c r="H2881" s="6">
        <v>198160</v>
      </c>
      <c r="I2881" t="s">
        <v>15634</v>
      </c>
      <c r="J2881" t="s">
        <v>15635</v>
      </c>
      <c r="K2881" s="1">
        <v>44117</v>
      </c>
    </row>
    <row r="2882" spans="1:11">
      <c r="A2882">
        <v>2881</v>
      </c>
      <c r="B2882" t="s">
        <v>15636</v>
      </c>
      <c r="C2882" t="s">
        <v>5494</v>
      </c>
      <c r="D2882" t="s">
        <v>4496</v>
      </c>
      <c r="E2882" t="s">
        <v>15637</v>
      </c>
      <c r="F2882" t="s">
        <v>15638</v>
      </c>
      <c r="G2882" t="s">
        <v>95</v>
      </c>
      <c r="H2882" s="6">
        <v>236488</v>
      </c>
      <c r="I2882" t="s">
        <v>15639</v>
      </c>
      <c r="J2882" t="s">
        <v>15640</v>
      </c>
      <c r="K2882" s="1">
        <v>44287</v>
      </c>
    </row>
    <row r="2883" spans="1:11">
      <c r="A2883">
        <v>2882</v>
      </c>
      <c r="B2883" t="s">
        <v>15641</v>
      </c>
      <c r="C2883" t="s">
        <v>1379</v>
      </c>
      <c r="D2883" t="s">
        <v>1277</v>
      </c>
      <c r="E2883" t="s">
        <v>15642</v>
      </c>
      <c r="F2883" t="s">
        <v>15643</v>
      </c>
      <c r="G2883" t="s">
        <v>1110</v>
      </c>
      <c r="H2883" s="6">
        <v>57450</v>
      </c>
      <c r="I2883" t="s">
        <v>15644</v>
      </c>
      <c r="J2883" t="s">
        <v>15645</v>
      </c>
      <c r="K2883" s="1">
        <v>44407</v>
      </c>
    </row>
    <row r="2884" spans="1:11">
      <c r="A2884">
        <v>2883</v>
      </c>
      <c r="B2884" t="s">
        <v>15646</v>
      </c>
      <c r="C2884" t="s">
        <v>7238</v>
      </c>
      <c r="D2884" t="s">
        <v>1854</v>
      </c>
      <c r="E2884" t="s">
        <v>15647</v>
      </c>
      <c r="F2884" t="s">
        <v>15648</v>
      </c>
      <c r="G2884" t="s">
        <v>268</v>
      </c>
      <c r="H2884" s="6">
        <v>160551</v>
      </c>
      <c r="I2884" t="s">
        <v>15649</v>
      </c>
      <c r="J2884" t="s">
        <v>15650</v>
      </c>
      <c r="K2884" s="1">
        <v>43916</v>
      </c>
    </row>
    <row r="2885" spans="1:11">
      <c r="A2885">
        <v>2884</v>
      </c>
      <c r="B2885" t="s">
        <v>15651</v>
      </c>
      <c r="C2885" t="s">
        <v>910</v>
      </c>
      <c r="D2885" t="s">
        <v>5603</v>
      </c>
      <c r="E2885" t="s">
        <v>15652</v>
      </c>
      <c r="F2885" t="s">
        <v>15653</v>
      </c>
      <c r="G2885" t="s">
        <v>1273</v>
      </c>
      <c r="H2885" s="6">
        <v>281393</v>
      </c>
      <c r="I2885" t="s">
        <v>15654</v>
      </c>
      <c r="J2885" t="s">
        <v>15655</v>
      </c>
      <c r="K2885" s="1">
        <v>44423</v>
      </c>
    </row>
    <row r="2886" spans="1:11">
      <c r="A2886">
        <v>2885</v>
      </c>
      <c r="B2886" t="s">
        <v>15656</v>
      </c>
      <c r="C2886" t="s">
        <v>950</v>
      </c>
      <c r="D2886" t="s">
        <v>558</v>
      </c>
      <c r="E2886" t="s">
        <v>15657</v>
      </c>
      <c r="F2886" t="s">
        <v>7496</v>
      </c>
      <c r="G2886" t="s">
        <v>2070</v>
      </c>
      <c r="H2886" s="6">
        <v>200977</v>
      </c>
      <c r="I2886" t="s">
        <v>15658</v>
      </c>
      <c r="J2886" t="s">
        <v>15659</v>
      </c>
      <c r="K2886" s="1">
        <v>43893</v>
      </c>
    </row>
    <row r="2887" spans="1:11">
      <c r="A2887">
        <v>2886</v>
      </c>
      <c r="B2887" t="s">
        <v>15660</v>
      </c>
      <c r="C2887" t="s">
        <v>1765</v>
      </c>
      <c r="D2887" t="s">
        <v>5018</v>
      </c>
      <c r="E2887" t="s">
        <v>15661</v>
      </c>
      <c r="F2887" t="s">
        <v>15662</v>
      </c>
      <c r="G2887" t="s">
        <v>33</v>
      </c>
      <c r="H2887" s="6">
        <v>91941</v>
      </c>
      <c r="I2887" t="s">
        <v>15663</v>
      </c>
      <c r="J2887" t="s">
        <v>15664</v>
      </c>
      <c r="K2887" s="1">
        <v>44096</v>
      </c>
    </row>
    <row r="2888" spans="1:11">
      <c r="A2888">
        <v>2887</v>
      </c>
      <c r="B2888" t="s">
        <v>15665</v>
      </c>
      <c r="C2888" t="s">
        <v>1129</v>
      </c>
      <c r="D2888" t="s">
        <v>820</v>
      </c>
      <c r="E2888" t="s">
        <v>15666</v>
      </c>
      <c r="F2888" t="s">
        <v>15667</v>
      </c>
      <c r="G2888" t="s">
        <v>95</v>
      </c>
      <c r="H2888" s="6">
        <v>104159</v>
      </c>
      <c r="I2888" t="s">
        <v>15668</v>
      </c>
      <c r="J2888" t="s">
        <v>15669</v>
      </c>
      <c r="K2888" s="1">
        <v>43992</v>
      </c>
    </row>
    <row r="2889" spans="1:11">
      <c r="A2889">
        <v>2888</v>
      </c>
      <c r="B2889" t="s">
        <v>15670</v>
      </c>
      <c r="C2889" t="s">
        <v>1211</v>
      </c>
      <c r="D2889" t="s">
        <v>5097</v>
      </c>
      <c r="E2889" t="s">
        <v>15671</v>
      </c>
      <c r="F2889" t="s">
        <v>5198</v>
      </c>
      <c r="G2889" t="s">
        <v>3207</v>
      </c>
      <c r="H2889" s="6">
        <v>163152</v>
      </c>
      <c r="I2889" t="s">
        <v>15672</v>
      </c>
      <c r="J2889" t="s">
        <v>15673</v>
      </c>
      <c r="K2889" s="1">
        <v>44342</v>
      </c>
    </row>
    <row r="2890" spans="1:11">
      <c r="A2890">
        <v>2889</v>
      </c>
      <c r="B2890" t="s">
        <v>15674</v>
      </c>
      <c r="C2890" t="s">
        <v>3663</v>
      </c>
      <c r="D2890" t="s">
        <v>2963</v>
      </c>
      <c r="E2890" t="s">
        <v>15675</v>
      </c>
      <c r="F2890" t="s">
        <v>15676</v>
      </c>
      <c r="G2890" t="s">
        <v>2070</v>
      </c>
      <c r="H2890" s="6">
        <v>225571</v>
      </c>
      <c r="I2890" t="s">
        <v>15677</v>
      </c>
      <c r="J2890" t="s">
        <v>15678</v>
      </c>
      <c r="K2890" s="1">
        <v>43946</v>
      </c>
    </row>
    <row r="2891" spans="1:11">
      <c r="A2891">
        <v>2890</v>
      </c>
      <c r="B2891" t="s">
        <v>15679</v>
      </c>
      <c r="C2891" t="s">
        <v>9095</v>
      </c>
      <c r="D2891" t="s">
        <v>2075</v>
      </c>
      <c r="E2891" t="s">
        <v>15680</v>
      </c>
      <c r="F2891" t="s">
        <v>15681</v>
      </c>
      <c r="G2891" t="s">
        <v>875</v>
      </c>
      <c r="H2891" s="6">
        <v>222188</v>
      </c>
      <c r="I2891">
        <v>1761914290</v>
      </c>
      <c r="J2891" t="s">
        <v>15682</v>
      </c>
      <c r="K2891" s="1">
        <v>44589</v>
      </c>
    </row>
    <row r="2892" spans="1:11">
      <c r="A2892">
        <v>2891</v>
      </c>
      <c r="B2892" t="s">
        <v>15683</v>
      </c>
      <c r="C2892" t="s">
        <v>65</v>
      </c>
      <c r="D2892" t="s">
        <v>8687</v>
      </c>
      <c r="E2892" t="s">
        <v>15684</v>
      </c>
      <c r="F2892" t="s">
        <v>15685</v>
      </c>
      <c r="G2892" t="s">
        <v>4061</v>
      </c>
      <c r="H2892" s="6">
        <v>233394</v>
      </c>
      <c r="I2892" t="s">
        <v>15686</v>
      </c>
      <c r="J2892" t="s">
        <v>15687</v>
      </c>
      <c r="K2892" s="1">
        <v>44589</v>
      </c>
    </row>
    <row r="2893" spans="1:11">
      <c r="A2893">
        <v>2892</v>
      </c>
      <c r="B2893" t="s">
        <v>15688</v>
      </c>
      <c r="C2893" t="s">
        <v>4757</v>
      </c>
      <c r="D2893" t="s">
        <v>4674</v>
      </c>
      <c r="E2893" t="s">
        <v>15689</v>
      </c>
      <c r="F2893" t="s">
        <v>15690</v>
      </c>
      <c r="G2893" t="s">
        <v>3594</v>
      </c>
      <c r="H2893" s="6">
        <v>188675</v>
      </c>
      <c r="I2893" t="s">
        <v>15691</v>
      </c>
      <c r="J2893" t="s">
        <v>15692</v>
      </c>
      <c r="K2893" s="1">
        <v>44018</v>
      </c>
    </row>
    <row r="2894" spans="1:11">
      <c r="A2894">
        <v>2893</v>
      </c>
      <c r="B2894" t="s">
        <v>15693</v>
      </c>
      <c r="C2894" t="s">
        <v>1519</v>
      </c>
      <c r="D2894" t="s">
        <v>2368</v>
      </c>
      <c r="E2894" t="s">
        <v>15694</v>
      </c>
      <c r="F2894" t="s">
        <v>3126</v>
      </c>
      <c r="G2894" t="s">
        <v>3566</v>
      </c>
      <c r="H2894" s="6">
        <v>101752</v>
      </c>
      <c r="I2894" t="s">
        <v>15695</v>
      </c>
      <c r="J2894" t="s">
        <v>15696</v>
      </c>
      <c r="K2894" s="1">
        <v>44529</v>
      </c>
    </row>
    <row r="2895" spans="1:11">
      <c r="A2895">
        <v>2894</v>
      </c>
      <c r="B2895" t="s">
        <v>15697</v>
      </c>
      <c r="C2895" t="s">
        <v>2191</v>
      </c>
      <c r="D2895" t="s">
        <v>4531</v>
      </c>
      <c r="E2895" t="s">
        <v>15698</v>
      </c>
      <c r="F2895" t="s">
        <v>7590</v>
      </c>
      <c r="G2895" t="s">
        <v>1508</v>
      </c>
      <c r="H2895" s="6">
        <v>98498</v>
      </c>
      <c r="I2895" t="s">
        <v>15699</v>
      </c>
      <c r="J2895" t="s">
        <v>15700</v>
      </c>
      <c r="K2895" s="1">
        <v>44709</v>
      </c>
    </row>
    <row r="2896" spans="1:11">
      <c r="A2896">
        <v>2895</v>
      </c>
      <c r="B2896" t="s">
        <v>15701</v>
      </c>
      <c r="C2896" t="s">
        <v>5028</v>
      </c>
      <c r="D2896" t="s">
        <v>2835</v>
      </c>
      <c r="E2896" t="s">
        <v>15702</v>
      </c>
      <c r="F2896" t="s">
        <v>15703</v>
      </c>
      <c r="G2896" t="s">
        <v>402</v>
      </c>
      <c r="H2896" s="6">
        <v>192026</v>
      </c>
      <c r="I2896">
        <f>1-398-596-3910</f>
        <v>-4903</v>
      </c>
      <c r="J2896" t="s">
        <v>15704</v>
      </c>
      <c r="K2896" s="1">
        <v>44699</v>
      </c>
    </row>
    <row r="2897" spans="1:11">
      <c r="A2897">
        <v>2896</v>
      </c>
      <c r="B2897" t="s">
        <v>15705</v>
      </c>
      <c r="C2897" t="s">
        <v>7269</v>
      </c>
      <c r="D2897" t="s">
        <v>887</v>
      </c>
      <c r="E2897" t="s">
        <v>15706</v>
      </c>
      <c r="F2897" t="s">
        <v>15707</v>
      </c>
      <c r="G2897" t="s">
        <v>6088</v>
      </c>
      <c r="H2897" s="6">
        <v>217851</v>
      </c>
      <c r="I2897" t="s">
        <v>15708</v>
      </c>
      <c r="J2897" t="s">
        <v>15709</v>
      </c>
      <c r="K2897" s="1">
        <v>43923</v>
      </c>
    </row>
    <row r="2898" spans="1:11">
      <c r="A2898">
        <v>2897</v>
      </c>
      <c r="B2898" t="s">
        <v>15710</v>
      </c>
      <c r="C2898" t="s">
        <v>2589</v>
      </c>
      <c r="D2898" t="s">
        <v>6019</v>
      </c>
      <c r="E2898" t="s">
        <v>15711</v>
      </c>
      <c r="F2898" t="s">
        <v>15712</v>
      </c>
      <c r="G2898" t="s">
        <v>734</v>
      </c>
      <c r="H2898" s="6">
        <v>245002</v>
      </c>
      <c r="I2898" t="s">
        <v>15713</v>
      </c>
      <c r="J2898" t="s">
        <v>15714</v>
      </c>
      <c r="K2898" s="1">
        <v>44407</v>
      </c>
    </row>
    <row r="2899" spans="1:11">
      <c r="A2899">
        <v>2898</v>
      </c>
      <c r="B2899" t="s">
        <v>15715</v>
      </c>
      <c r="C2899" t="s">
        <v>1364</v>
      </c>
      <c r="D2899" t="s">
        <v>5149</v>
      </c>
      <c r="E2899" t="s">
        <v>15716</v>
      </c>
      <c r="F2899" t="s">
        <v>15717</v>
      </c>
      <c r="G2899" t="s">
        <v>3291</v>
      </c>
      <c r="H2899" s="6">
        <v>262583</v>
      </c>
      <c r="I2899" t="s">
        <v>15718</v>
      </c>
      <c r="J2899" t="s">
        <v>15719</v>
      </c>
      <c r="K2899" s="1">
        <v>44683</v>
      </c>
    </row>
    <row r="2900" spans="1:11">
      <c r="A2900">
        <v>2899</v>
      </c>
      <c r="B2900" t="s">
        <v>15720</v>
      </c>
      <c r="C2900" t="s">
        <v>6586</v>
      </c>
      <c r="D2900" t="s">
        <v>195</v>
      </c>
      <c r="E2900" t="s">
        <v>15721</v>
      </c>
      <c r="F2900" t="s">
        <v>15722</v>
      </c>
      <c r="G2900" t="s">
        <v>314</v>
      </c>
      <c r="H2900" s="6">
        <v>207661</v>
      </c>
      <c r="I2900">
        <v>5455227769</v>
      </c>
      <c r="J2900" t="s">
        <v>15723</v>
      </c>
      <c r="K2900" s="1">
        <v>43979</v>
      </c>
    </row>
    <row r="2901" spans="1:11">
      <c r="A2901">
        <v>2900</v>
      </c>
      <c r="B2901" t="s">
        <v>15724</v>
      </c>
      <c r="C2901" t="s">
        <v>2737</v>
      </c>
      <c r="D2901" t="s">
        <v>15725</v>
      </c>
      <c r="E2901" t="s">
        <v>15726</v>
      </c>
      <c r="F2901" t="s">
        <v>15727</v>
      </c>
      <c r="G2901" t="s">
        <v>3046</v>
      </c>
      <c r="H2901" s="6">
        <v>230204</v>
      </c>
      <c r="I2901" t="s">
        <v>15728</v>
      </c>
      <c r="J2901" t="s">
        <v>15729</v>
      </c>
      <c r="K2901" s="1">
        <v>44008</v>
      </c>
    </row>
    <row r="2902" spans="1:11">
      <c r="A2902">
        <v>2901</v>
      </c>
      <c r="B2902" t="s">
        <v>15730</v>
      </c>
      <c r="C2902" t="s">
        <v>5352</v>
      </c>
      <c r="D2902" t="s">
        <v>8067</v>
      </c>
      <c r="E2902" t="s">
        <v>15731</v>
      </c>
      <c r="F2902" t="s">
        <v>15732</v>
      </c>
      <c r="G2902" t="s">
        <v>4061</v>
      </c>
      <c r="H2902" s="6">
        <v>125752</v>
      </c>
      <c r="I2902" t="s">
        <v>15733</v>
      </c>
      <c r="J2902" t="s">
        <v>15734</v>
      </c>
      <c r="K2902" s="1">
        <v>44119</v>
      </c>
    </row>
    <row r="2903" spans="1:11">
      <c r="A2903">
        <v>2902</v>
      </c>
      <c r="B2903" t="s">
        <v>15735</v>
      </c>
      <c r="C2903" t="s">
        <v>162</v>
      </c>
      <c r="D2903" t="s">
        <v>4780</v>
      </c>
      <c r="E2903" t="s">
        <v>15736</v>
      </c>
      <c r="F2903" t="s">
        <v>15737</v>
      </c>
      <c r="G2903" t="s">
        <v>86</v>
      </c>
      <c r="H2903" s="6">
        <v>89576</v>
      </c>
      <c r="I2903" t="s">
        <v>15738</v>
      </c>
      <c r="J2903" t="s">
        <v>15739</v>
      </c>
      <c r="K2903" s="1">
        <v>44556</v>
      </c>
    </row>
    <row r="2904" spans="1:11">
      <c r="A2904">
        <v>2903</v>
      </c>
      <c r="B2904" t="s">
        <v>15740</v>
      </c>
      <c r="C2904" t="s">
        <v>278</v>
      </c>
      <c r="D2904" t="s">
        <v>4971</v>
      </c>
      <c r="E2904" t="s">
        <v>15741</v>
      </c>
      <c r="F2904" t="s">
        <v>15742</v>
      </c>
      <c r="G2904" t="s">
        <v>1330</v>
      </c>
      <c r="H2904" s="6">
        <v>154075</v>
      </c>
      <c r="I2904" t="s">
        <v>15743</v>
      </c>
      <c r="J2904" t="s">
        <v>15744</v>
      </c>
      <c r="K2904" s="1">
        <v>44676</v>
      </c>
    </row>
    <row r="2905" spans="1:11">
      <c r="A2905">
        <v>2904</v>
      </c>
      <c r="B2905" t="s">
        <v>15745</v>
      </c>
      <c r="C2905" t="s">
        <v>4995</v>
      </c>
      <c r="D2905" t="s">
        <v>6461</v>
      </c>
      <c r="E2905" t="s">
        <v>15746</v>
      </c>
      <c r="F2905" t="s">
        <v>15747</v>
      </c>
      <c r="G2905" t="s">
        <v>977</v>
      </c>
      <c r="H2905" s="6">
        <v>203931</v>
      </c>
      <c r="I2905" t="s">
        <v>15748</v>
      </c>
      <c r="J2905" t="s">
        <v>15749</v>
      </c>
      <c r="K2905" s="1">
        <v>43972</v>
      </c>
    </row>
    <row r="2906" spans="1:11">
      <c r="A2906">
        <v>2905</v>
      </c>
      <c r="B2906" t="s">
        <v>15750</v>
      </c>
      <c r="C2906" t="s">
        <v>6967</v>
      </c>
      <c r="D2906" t="s">
        <v>1980</v>
      </c>
      <c r="E2906" t="s">
        <v>15751</v>
      </c>
      <c r="F2906" t="s">
        <v>15752</v>
      </c>
      <c r="G2906" t="s">
        <v>2419</v>
      </c>
      <c r="H2906" s="6">
        <v>61381</v>
      </c>
      <c r="I2906">
        <f>1-416-910-5592</f>
        <v>-6917</v>
      </c>
      <c r="J2906" t="s">
        <v>15753</v>
      </c>
      <c r="K2906" s="1">
        <v>43912</v>
      </c>
    </row>
    <row r="2907" spans="1:11">
      <c r="A2907">
        <v>2906</v>
      </c>
      <c r="B2907" t="s">
        <v>15754</v>
      </c>
      <c r="C2907" t="s">
        <v>10324</v>
      </c>
      <c r="D2907" t="s">
        <v>1254</v>
      </c>
      <c r="E2907" t="s">
        <v>15755</v>
      </c>
      <c r="F2907" t="s">
        <v>15756</v>
      </c>
      <c r="G2907" t="s">
        <v>6088</v>
      </c>
      <c r="H2907" s="6">
        <v>281247</v>
      </c>
      <c r="I2907">
        <f>1-947-512-5946</f>
        <v>-7404</v>
      </c>
      <c r="J2907" t="s">
        <v>15757</v>
      </c>
      <c r="K2907" s="1">
        <v>44339</v>
      </c>
    </row>
    <row r="2908" spans="1:11">
      <c r="A2908">
        <v>2907</v>
      </c>
      <c r="B2908" t="s">
        <v>15758</v>
      </c>
      <c r="C2908" t="s">
        <v>662</v>
      </c>
      <c r="D2908" t="s">
        <v>1486</v>
      </c>
      <c r="E2908" t="s">
        <v>15759</v>
      </c>
      <c r="F2908" t="s">
        <v>15760</v>
      </c>
      <c r="G2908" t="s">
        <v>3207</v>
      </c>
      <c r="H2908" s="6">
        <v>40944</v>
      </c>
      <c r="I2908" t="s">
        <v>15761</v>
      </c>
      <c r="J2908" t="s">
        <v>15762</v>
      </c>
      <c r="K2908" s="1">
        <v>44275</v>
      </c>
    </row>
    <row r="2909" spans="1:11">
      <c r="A2909">
        <v>2908</v>
      </c>
      <c r="B2909" t="s">
        <v>15763</v>
      </c>
      <c r="C2909" t="s">
        <v>4444</v>
      </c>
      <c r="D2909" t="s">
        <v>12904</v>
      </c>
      <c r="E2909" t="s">
        <v>15764</v>
      </c>
      <c r="F2909" t="s">
        <v>15765</v>
      </c>
      <c r="G2909" t="s">
        <v>4805</v>
      </c>
      <c r="H2909" s="6">
        <v>87835</v>
      </c>
      <c r="I2909" t="s">
        <v>15766</v>
      </c>
      <c r="J2909" t="s">
        <v>15767</v>
      </c>
      <c r="K2909" s="1">
        <v>44151</v>
      </c>
    </row>
    <row r="2910" spans="1:11">
      <c r="A2910">
        <v>2909</v>
      </c>
      <c r="B2910" t="s">
        <v>15768</v>
      </c>
      <c r="C2910" t="s">
        <v>646</v>
      </c>
      <c r="D2910" t="s">
        <v>6901</v>
      </c>
      <c r="E2910" t="s">
        <v>15769</v>
      </c>
      <c r="F2910" t="s">
        <v>15770</v>
      </c>
      <c r="G2910" t="s">
        <v>2392</v>
      </c>
      <c r="H2910" s="6">
        <v>279018</v>
      </c>
      <c r="I2910" t="s">
        <v>15771</v>
      </c>
      <c r="J2910" t="s">
        <v>15772</v>
      </c>
      <c r="K2910" s="1">
        <v>44173</v>
      </c>
    </row>
    <row r="2911" spans="1:11">
      <c r="A2911">
        <v>2910</v>
      </c>
      <c r="B2911" t="s">
        <v>15773</v>
      </c>
      <c r="C2911" t="s">
        <v>1907</v>
      </c>
      <c r="D2911" t="s">
        <v>5005</v>
      </c>
      <c r="E2911" t="s">
        <v>15774</v>
      </c>
      <c r="F2911" t="s">
        <v>15775</v>
      </c>
      <c r="G2911" t="s">
        <v>509</v>
      </c>
      <c r="H2911" s="6">
        <v>112525</v>
      </c>
      <c r="I2911" t="s">
        <v>15776</v>
      </c>
      <c r="J2911" t="s">
        <v>15777</v>
      </c>
      <c r="K2911" s="1">
        <v>43977</v>
      </c>
    </row>
    <row r="2912" spans="1:11">
      <c r="A2912">
        <v>2911</v>
      </c>
      <c r="B2912" t="s">
        <v>15778</v>
      </c>
      <c r="C2912" t="s">
        <v>2794</v>
      </c>
      <c r="D2912" t="s">
        <v>6243</v>
      </c>
      <c r="E2912" t="s">
        <v>15779</v>
      </c>
      <c r="F2912" t="s">
        <v>15780</v>
      </c>
      <c r="G2912" t="s">
        <v>386</v>
      </c>
      <c r="H2912" s="6">
        <v>159101</v>
      </c>
      <c r="I2912" t="s">
        <v>15781</v>
      </c>
      <c r="J2912" t="s">
        <v>15782</v>
      </c>
      <c r="K2912" s="1">
        <v>44704</v>
      </c>
    </row>
    <row r="2913" spans="1:11">
      <c r="A2913">
        <v>2912</v>
      </c>
      <c r="B2913" t="s">
        <v>15783</v>
      </c>
      <c r="C2913" t="s">
        <v>1834</v>
      </c>
      <c r="D2913" t="s">
        <v>1609</v>
      </c>
      <c r="E2913" t="s">
        <v>15784</v>
      </c>
      <c r="F2913" t="s">
        <v>15785</v>
      </c>
      <c r="G2913" t="s">
        <v>454</v>
      </c>
      <c r="H2913" s="6">
        <v>143336</v>
      </c>
      <c r="I2913">
        <v>3972154028</v>
      </c>
      <c r="J2913" t="s">
        <v>15786</v>
      </c>
      <c r="K2913" s="1">
        <v>44131</v>
      </c>
    </row>
    <row r="2914" spans="1:11">
      <c r="A2914">
        <v>2913</v>
      </c>
      <c r="B2914" t="s">
        <v>15787</v>
      </c>
      <c r="C2914" t="s">
        <v>3815</v>
      </c>
      <c r="D2914" t="s">
        <v>3409</v>
      </c>
      <c r="E2914" t="s">
        <v>15788</v>
      </c>
      <c r="F2914" t="s">
        <v>15789</v>
      </c>
      <c r="G2914" t="s">
        <v>13278</v>
      </c>
      <c r="H2914" s="6">
        <v>191513</v>
      </c>
      <c r="I2914" t="s">
        <v>15790</v>
      </c>
      <c r="J2914" t="s">
        <v>15791</v>
      </c>
      <c r="K2914" s="1">
        <v>43835</v>
      </c>
    </row>
    <row r="2915" spans="1:11">
      <c r="A2915">
        <v>2914</v>
      </c>
      <c r="B2915" t="s">
        <v>15792</v>
      </c>
      <c r="C2915" t="s">
        <v>2313</v>
      </c>
      <c r="D2915" t="s">
        <v>2619</v>
      </c>
      <c r="E2915" t="s">
        <v>15793</v>
      </c>
      <c r="F2915" t="s">
        <v>15794</v>
      </c>
      <c r="G2915" t="s">
        <v>517</v>
      </c>
      <c r="H2915" s="6">
        <v>260338</v>
      </c>
      <c r="I2915" t="s">
        <v>15795</v>
      </c>
      <c r="J2915" t="s">
        <v>15796</v>
      </c>
      <c r="K2915" s="1">
        <v>44552</v>
      </c>
    </row>
    <row r="2916" spans="1:11">
      <c r="A2916">
        <v>2915</v>
      </c>
      <c r="B2916" t="s">
        <v>15797</v>
      </c>
      <c r="C2916" t="s">
        <v>1729</v>
      </c>
      <c r="D2916" t="s">
        <v>982</v>
      </c>
      <c r="E2916" t="s">
        <v>15798</v>
      </c>
      <c r="F2916" t="s">
        <v>15799</v>
      </c>
      <c r="G2916" t="s">
        <v>3709</v>
      </c>
      <c r="H2916" s="6">
        <v>255405</v>
      </c>
      <c r="I2916" t="s">
        <v>15800</v>
      </c>
      <c r="J2916" t="s">
        <v>15801</v>
      </c>
      <c r="K2916" s="1">
        <v>43960</v>
      </c>
    </row>
    <row r="2917" spans="1:11">
      <c r="A2917">
        <v>2916</v>
      </c>
      <c r="B2917" t="s">
        <v>15802</v>
      </c>
      <c r="C2917" t="s">
        <v>490</v>
      </c>
      <c r="D2917" t="s">
        <v>4203</v>
      </c>
      <c r="E2917" t="s">
        <v>15803</v>
      </c>
      <c r="F2917" t="s">
        <v>15804</v>
      </c>
      <c r="G2917" t="s">
        <v>2137</v>
      </c>
      <c r="H2917" s="6">
        <v>208516</v>
      </c>
      <c r="I2917" t="s">
        <v>15805</v>
      </c>
      <c r="J2917" t="s">
        <v>15806</v>
      </c>
      <c r="K2917" s="1">
        <v>44136</v>
      </c>
    </row>
    <row r="2918" spans="1:11">
      <c r="A2918">
        <v>2917</v>
      </c>
      <c r="B2918" t="s">
        <v>15807</v>
      </c>
      <c r="C2918" t="s">
        <v>1834</v>
      </c>
      <c r="D2918" t="s">
        <v>2172</v>
      </c>
      <c r="E2918" t="s">
        <v>15808</v>
      </c>
      <c r="F2918" t="s">
        <v>15809</v>
      </c>
      <c r="G2918" t="s">
        <v>2343</v>
      </c>
      <c r="H2918" s="6">
        <v>271535</v>
      </c>
      <c r="I2918" t="s">
        <v>15810</v>
      </c>
      <c r="J2918" t="s">
        <v>15811</v>
      </c>
      <c r="K2918" s="1">
        <v>44202</v>
      </c>
    </row>
    <row r="2919" spans="1:11">
      <c r="A2919">
        <v>2918</v>
      </c>
      <c r="B2919" t="s">
        <v>15812</v>
      </c>
      <c r="C2919" t="s">
        <v>333</v>
      </c>
      <c r="D2919" t="s">
        <v>566</v>
      </c>
      <c r="E2919" t="s">
        <v>15813</v>
      </c>
      <c r="F2919" t="s">
        <v>15814</v>
      </c>
      <c r="G2919" t="s">
        <v>174</v>
      </c>
      <c r="H2919" s="6">
        <v>110899</v>
      </c>
      <c r="I2919" t="s">
        <v>15815</v>
      </c>
      <c r="J2919" t="s">
        <v>15816</v>
      </c>
      <c r="K2919" s="1">
        <v>43912</v>
      </c>
    </row>
    <row r="2920" spans="1:11">
      <c r="A2920">
        <v>2919</v>
      </c>
      <c r="B2920" t="s">
        <v>15817</v>
      </c>
      <c r="C2920" t="s">
        <v>2589</v>
      </c>
      <c r="D2920" t="s">
        <v>15818</v>
      </c>
      <c r="E2920" t="s">
        <v>15819</v>
      </c>
      <c r="F2920" t="s">
        <v>4112</v>
      </c>
      <c r="G2920" t="s">
        <v>4061</v>
      </c>
      <c r="H2920" s="6">
        <v>58048</v>
      </c>
      <c r="I2920" t="s">
        <v>15820</v>
      </c>
      <c r="J2920" t="s">
        <v>15821</v>
      </c>
      <c r="K2920" s="1">
        <v>44705</v>
      </c>
    </row>
    <row r="2921" spans="1:11">
      <c r="A2921">
        <v>2920</v>
      </c>
      <c r="B2921" t="s">
        <v>15822</v>
      </c>
      <c r="C2921" t="s">
        <v>3310</v>
      </c>
      <c r="D2921" t="s">
        <v>10386</v>
      </c>
      <c r="E2921" t="s">
        <v>15823</v>
      </c>
      <c r="F2921" t="s">
        <v>15824</v>
      </c>
      <c r="G2921" t="s">
        <v>1118</v>
      </c>
      <c r="H2921" s="6">
        <v>119914</v>
      </c>
      <c r="I2921" t="s">
        <v>15825</v>
      </c>
      <c r="J2921" t="s">
        <v>15826</v>
      </c>
      <c r="K2921" s="1">
        <v>44252</v>
      </c>
    </row>
    <row r="2922" spans="1:11">
      <c r="A2922">
        <v>2921</v>
      </c>
      <c r="B2922" t="s">
        <v>15827</v>
      </c>
      <c r="C2922" t="s">
        <v>7238</v>
      </c>
      <c r="D2922" t="s">
        <v>3869</v>
      </c>
      <c r="E2922" t="s">
        <v>15828</v>
      </c>
      <c r="F2922" t="s">
        <v>15829</v>
      </c>
      <c r="G2922" t="s">
        <v>3474</v>
      </c>
      <c r="H2922" s="6">
        <v>132938</v>
      </c>
      <c r="I2922" t="s">
        <v>15830</v>
      </c>
      <c r="J2922" t="s">
        <v>15831</v>
      </c>
      <c r="K2922" s="1">
        <v>43934</v>
      </c>
    </row>
    <row r="2923" spans="1:11">
      <c r="A2923">
        <v>2922</v>
      </c>
      <c r="B2923" t="s">
        <v>15832</v>
      </c>
      <c r="C2923" t="s">
        <v>1226</v>
      </c>
      <c r="D2923" t="s">
        <v>8894</v>
      </c>
      <c r="E2923" t="s">
        <v>15833</v>
      </c>
      <c r="F2923" t="s">
        <v>15834</v>
      </c>
      <c r="G2923" t="s">
        <v>2496</v>
      </c>
      <c r="H2923" s="6">
        <v>82233</v>
      </c>
      <c r="I2923" t="s">
        <v>15835</v>
      </c>
      <c r="J2923" t="s">
        <v>15836</v>
      </c>
      <c r="K2923" s="1">
        <v>43956</v>
      </c>
    </row>
    <row r="2924" spans="1:11">
      <c r="A2924">
        <v>2923</v>
      </c>
      <c r="B2924" t="s">
        <v>15837</v>
      </c>
      <c r="C2924" t="s">
        <v>11563</v>
      </c>
      <c r="D2924" t="s">
        <v>4762</v>
      </c>
      <c r="E2924" t="s">
        <v>15838</v>
      </c>
      <c r="F2924" t="s">
        <v>15839</v>
      </c>
      <c r="G2924" t="s">
        <v>3474</v>
      </c>
      <c r="H2924" s="6">
        <v>195819</v>
      </c>
      <c r="I2924" t="s">
        <v>15840</v>
      </c>
      <c r="J2924" t="s">
        <v>15841</v>
      </c>
      <c r="K2924" s="1">
        <v>44141</v>
      </c>
    </row>
    <row r="2925" spans="1:11">
      <c r="A2925">
        <v>2924</v>
      </c>
      <c r="B2925" t="s">
        <v>15842</v>
      </c>
      <c r="C2925" t="s">
        <v>1765</v>
      </c>
      <c r="D2925" t="s">
        <v>4159</v>
      </c>
      <c r="E2925" t="s">
        <v>15843</v>
      </c>
      <c r="F2925" t="s">
        <v>15844</v>
      </c>
      <c r="G2925" t="s">
        <v>182</v>
      </c>
      <c r="H2925" s="6">
        <v>132741</v>
      </c>
      <c r="I2925">
        <f>1-216-971-1233</f>
        <v>-2419</v>
      </c>
      <c r="J2925" t="s">
        <v>15845</v>
      </c>
      <c r="K2925" s="1">
        <v>44580</v>
      </c>
    </row>
    <row r="2926" spans="1:11">
      <c r="A2926">
        <v>2925</v>
      </c>
      <c r="B2926" t="s">
        <v>15846</v>
      </c>
      <c r="C2926" t="s">
        <v>3965</v>
      </c>
      <c r="D2926" t="s">
        <v>14189</v>
      </c>
      <c r="E2926" t="s">
        <v>15847</v>
      </c>
      <c r="F2926" t="s">
        <v>15848</v>
      </c>
      <c r="G2926" t="s">
        <v>446</v>
      </c>
      <c r="H2926" s="6">
        <v>111118</v>
      </c>
      <c r="I2926" t="s">
        <v>15849</v>
      </c>
      <c r="J2926" t="s">
        <v>15850</v>
      </c>
      <c r="K2926" s="1">
        <v>43986</v>
      </c>
    </row>
    <row r="2927" spans="1:11">
      <c r="A2927">
        <v>2926</v>
      </c>
      <c r="B2927" t="s">
        <v>15851</v>
      </c>
      <c r="C2927" t="s">
        <v>3099</v>
      </c>
      <c r="D2927" t="s">
        <v>3955</v>
      </c>
      <c r="E2927" t="s">
        <v>15852</v>
      </c>
      <c r="F2927" t="s">
        <v>15853</v>
      </c>
      <c r="G2927" t="s">
        <v>3314</v>
      </c>
      <c r="H2927" s="6">
        <v>66770</v>
      </c>
      <c r="I2927" t="s">
        <v>15854</v>
      </c>
      <c r="J2927" t="s">
        <v>15855</v>
      </c>
      <c r="K2927" s="1">
        <v>44388</v>
      </c>
    </row>
    <row r="2928" spans="1:11">
      <c r="A2928">
        <v>2927</v>
      </c>
      <c r="B2928" t="s">
        <v>15856</v>
      </c>
      <c r="C2928" t="s">
        <v>3506</v>
      </c>
      <c r="D2928" t="s">
        <v>8261</v>
      </c>
      <c r="E2928" t="s">
        <v>15857</v>
      </c>
      <c r="F2928" t="s">
        <v>15858</v>
      </c>
      <c r="G2928" t="s">
        <v>1473</v>
      </c>
      <c r="H2928" s="6">
        <v>162458</v>
      </c>
      <c r="I2928" t="s">
        <v>15859</v>
      </c>
      <c r="J2928" t="s">
        <v>15860</v>
      </c>
      <c r="K2928" s="1">
        <v>43892</v>
      </c>
    </row>
    <row r="2929" spans="1:11">
      <c r="A2929">
        <v>2928</v>
      </c>
      <c r="B2929" t="s">
        <v>15861</v>
      </c>
      <c r="C2929" t="s">
        <v>865</v>
      </c>
      <c r="D2929" t="s">
        <v>9889</v>
      </c>
      <c r="E2929" t="s">
        <v>15862</v>
      </c>
      <c r="F2929" t="s">
        <v>15863</v>
      </c>
      <c r="G2929" t="s">
        <v>119</v>
      </c>
      <c r="H2929" s="6">
        <v>246292</v>
      </c>
      <c r="I2929" t="s">
        <v>15864</v>
      </c>
      <c r="J2929" t="s">
        <v>15865</v>
      </c>
      <c r="K2929" s="1">
        <v>44249</v>
      </c>
    </row>
    <row r="2930" spans="1:11">
      <c r="A2930">
        <v>2929</v>
      </c>
      <c r="B2930" t="s">
        <v>15866</v>
      </c>
      <c r="C2930" t="s">
        <v>3268</v>
      </c>
      <c r="D2930" t="s">
        <v>3269</v>
      </c>
      <c r="E2930" t="s">
        <v>15867</v>
      </c>
      <c r="F2930" t="s">
        <v>15868</v>
      </c>
      <c r="G2930" t="s">
        <v>650</v>
      </c>
      <c r="H2930" s="6">
        <v>154076</v>
      </c>
      <c r="I2930" t="s">
        <v>15869</v>
      </c>
      <c r="J2930" t="s">
        <v>15870</v>
      </c>
      <c r="K2930" s="1">
        <v>43928</v>
      </c>
    </row>
    <row r="2931" spans="1:11">
      <c r="A2931">
        <v>2930</v>
      </c>
      <c r="B2931" t="s">
        <v>15871</v>
      </c>
      <c r="C2931" t="s">
        <v>73</v>
      </c>
      <c r="D2931" t="s">
        <v>15872</v>
      </c>
      <c r="E2931" t="s">
        <v>15873</v>
      </c>
      <c r="F2931" t="s">
        <v>15874</v>
      </c>
      <c r="G2931" t="s">
        <v>3382</v>
      </c>
      <c r="H2931" s="6">
        <v>191836</v>
      </c>
      <c r="I2931">
        <v>9240521767</v>
      </c>
      <c r="J2931" t="s">
        <v>15875</v>
      </c>
      <c r="K2931" s="1">
        <v>44066</v>
      </c>
    </row>
    <row r="2932" spans="1:11">
      <c r="A2932">
        <v>2931</v>
      </c>
      <c r="B2932" t="s">
        <v>15876</v>
      </c>
      <c r="C2932" t="s">
        <v>15877</v>
      </c>
      <c r="D2932" t="s">
        <v>4613</v>
      </c>
      <c r="E2932" t="s">
        <v>15878</v>
      </c>
      <c r="F2932" t="s">
        <v>15879</v>
      </c>
      <c r="G2932" t="s">
        <v>134</v>
      </c>
      <c r="H2932" s="6">
        <v>259596</v>
      </c>
      <c r="I2932" t="s">
        <v>15880</v>
      </c>
      <c r="J2932" t="s">
        <v>15881</v>
      </c>
      <c r="K2932" s="1">
        <v>44605</v>
      </c>
    </row>
    <row r="2933" spans="1:11">
      <c r="A2933">
        <v>2932</v>
      </c>
      <c r="B2933" t="s">
        <v>15882</v>
      </c>
      <c r="C2933" t="s">
        <v>14595</v>
      </c>
      <c r="D2933" t="s">
        <v>1463</v>
      </c>
      <c r="E2933" t="s">
        <v>15883</v>
      </c>
      <c r="F2933" t="s">
        <v>15884</v>
      </c>
      <c r="G2933" t="s">
        <v>3968</v>
      </c>
      <c r="H2933" s="6">
        <v>246123</v>
      </c>
      <c r="I2933" t="s">
        <v>15885</v>
      </c>
      <c r="J2933" t="s">
        <v>15886</v>
      </c>
      <c r="K2933" s="1">
        <v>44618</v>
      </c>
    </row>
    <row r="2934" spans="1:11">
      <c r="A2934">
        <v>2933</v>
      </c>
      <c r="B2934" t="s">
        <v>15887</v>
      </c>
      <c r="C2934" t="s">
        <v>2218</v>
      </c>
      <c r="D2934" t="s">
        <v>7270</v>
      </c>
      <c r="E2934" t="s">
        <v>15888</v>
      </c>
      <c r="F2934" t="s">
        <v>15889</v>
      </c>
      <c r="G2934" t="s">
        <v>546</v>
      </c>
      <c r="H2934" s="6">
        <v>106440</v>
      </c>
      <c r="I2934">
        <v>6343628698</v>
      </c>
      <c r="J2934" t="s">
        <v>15890</v>
      </c>
      <c r="K2934" s="1">
        <v>44422</v>
      </c>
    </row>
    <row r="2935" spans="1:11">
      <c r="A2935">
        <v>2934</v>
      </c>
      <c r="B2935" t="s">
        <v>15891</v>
      </c>
      <c r="C2935" t="s">
        <v>4216</v>
      </c>
      <c r="D2935" t="s">
        <v>242</v>
      </c>
      <c r="E2935" t="s">
        <v>15892</v>
      </c>
      <c r="F2935" t="s">
        <v>15893</v>
      </c>
      <c r="G2935" t="s">
        <v>634</v>
      </c>
      <c r="H2935" s="6">
        <v>238537</v>
      </c>
      <c r="I2935" t="s">
        <v>15894</v>
      </c>
      <c r="J2935" t="s">
        <v>15895</v>
      </c>
      <c r="K2935" s="1">
        <v>43832</v>
      </c>
    </row>
    <row r="2936" spans="1:11">
      <c r="A2936">
        <v>2935</v>
      </c>
      <c r="B2936" t="s">
        <v>15896</v>
      </c>
      <c r="C2936" t="s">
        <v>10814</v>
      </c>
      <c r="D2936" t="s">
        <v>3714</v>
      </c>
      <c r="E2936" t="s">
        <v>15897</v>
      </c>
      <c r="F2936" t="s">
        <v>15898</v>
      </c>
      <c r="G2936" t="s">
        <v>4729</v>
      </c>
      <c r="H2936" s="6">
        <v>202488</v>
      </c>
      <c r="I2936" t="s">
        <v>15899</v>
      </c>
      <c r="J2936" t="s">
        <v>15900</v>
      </c>
      <c r="K2936" s="1">
        <v>44635</v>
      </c>
    </row>
    <row r="2937" spans="1:11">
      <c r="A2937">
        <v>2936</v>
      </c>
      <c r="B2937" t="s">
        <v>15901</v>
      </c>
      <c r="C2937" t="s">
        <v>13275</v>
      </c>
      <c r="D2937" t="s">
        <v>131</v>
      </c>
      <c r="E2937" t="s">
        <v>15902</v>
      </c>
      <c r="F2937" t="s">
        <v>15903</v>
      </c>
      <c r="G2937" t="s">
        <v>1666</v>
      </c>
      <c r="H2937" s="6">
        <v>134692</v>
      </c>
      <c r="I2937" t="s">
        <v>15904</v>
      </c>
      <c r="J2937" t="s">
        <v>15905</v>
      </c>
      <c r="K2937" s="1">
        <v>44586</v>
      </c>
    </row>
    <row r="2938" spans="1:11">
      <c r="A2938">
        <v>2937</v>
      </c>
      <c r="B2938" t="s">
        <v>15906</v>
      </c>
      <c r="C2938" t="s">
        <v>10303</v>
      </c>
      <c r="D2938" t="s">
        <v>451</v>
      </c>
      <c r="E2938" t="s">
        <v>15907</v>
      </c>
      <c r="F2938" t="s">
        <v>15908</v>
      </c>
      <c r="G2938" t="s">
        <v>454</v>
      </c>
      <c r="H2938" s="6">
        <v>184839</v>
      </c>
      <c r="I2938" t="s">
        <v>15909</v>
      </c>
      <c r="J2938" t="s">
        <v>15910</v>
      </c>
      <c r="K2938" s="1">
        <v>44595</v>
      </c>
    </row>
    <row r="2939" spans="1:11">
      <c r="A2939">
        <v>2938</v>
      </c>
      <c r="B2939" t="s">
        <v>15911</v>
      </c>
      <c r="C2939" t="s">
        <v>11080</v>
      </c>
      <c r="D2939" t="s">
        <v>7165</v>
      </c>
      <c r="E2939" t="s">
        <v>15912</v>
      </c>
      <c r="F2939" t="s">
        <v>15913</v>
      </c>
      <c r="G2939" t="s">
        <v>1924</v>
      </c>
      <c r="H2939" s="6">
        <v>67520</v>
      </c>
      <c r="I2939" t="s">
        <v>15914</v>
      </c>
      <c r="J2939" t="s">
        <v>15915</v>
      </c>
      <c r="K2939" s="1">
        <v>43913</v>
      </c>
    </row>
    <row r="2940" spans="1:11">
      <c r="A2940">
        <v>2939</v>
      </c>
      <c r="B2940" t="s">
        <v>15916</v>
      </c>
      <c r="C2940" t="s">
        <v>7744</v>
      </c>
      <c r="D2940" t="s">
        <v>6482</v>
      </c>
      <c r="E2940" t="s">
        <v>15917</v>
      </c>
      <c r="F2940" t="s">
        <v>15918</v>
      </c>
      <c r="G2940" t="s">
        <v>3095</v>
      </c>
      <c r="H2940" s="6">
        <v>211445</v>
      </c>
      <c r="I2940" t="s">
        <v>15919</v>
      </c>
      <c r="J2940" t="s">
        <v>15920</v>
      </c>
      <c r="K2940" s="1">
        <v>44496</v>
      </c>
    </row>
    <row r="2941" spans="1:11">
      <c r="A2941">
        <v>2940</v>
      </c>
      <c r="B2941" s="2" t="s">
        <v>15921</v>
      </c>
      <c r="C2941" t="s">
        <v>3050</v>
      </c>
      <c r="D2941" t="s">
        <v>2528</v>
      </c>
      <c r="E2941" t="s">
        <v>15922</v>
      </c>
      <c r="F2941" t="s">
        <v>15923</v>
      </c>
      <c r="G2941" t="s">
        <v>3382</v>
      </c>
      <c r="H2941" s="6">
        <v>146929</v>
      </c>
      <c r="I2941" t="s">
        <v>15924</v>
      </c>
      <c r="J2941" t="s">
        <v>15925</v>
      </c>
      <c r="K2941" s="1">
        <v>43887</v>
      </c>
    </row>
    <row r="2942" spans="1:11">
      <c r="A2942">
        <v>2941</v>
      </c>
      <c r="B2942" t="s">
        <v>15926</v>
      </c>
      <c r="C2942" t="s">
        <v>796</v>
      </c>
      <c r="D2942" t="s">
        <v>1716</v>
      </c>
      <c r="E2942" t="s">
        <v>15927</v>
      </c>
      <c r="F2942" t="s">
        <v>15928</v>
      </c>
      <c r="G2942" t="s">
        <v>1473</v>
      </c>
      <c r="H2942" s="6">
        <v>268248</v>
      </c>
      <c r="I2942" t="s">
        <v>15929</v>
      </c>
      <c r="J2942" t="s">
        <v>15930</v>
      </c>
      <c r="K2942" s="1">
        <v>44318</v>
      </c>
    </row>
    <row r="2943" spans="1:11">
      <c r="A2943">
        <v>2942</v>
      </c>
      <c r="B2943" t="s">
        <v>15931</v>
      </c>
      <c r="C2943" t="s">
        <v>233</v>
      </c>
      <c r="D2943" t="s">
        <v>13259</v>
      </c>
      <c r="E2943" t="s">
        <v>15932</v>
      </c>
      <c r="F2943" t="s">
        <v>15933</v>
      </c>
      <c r="G2943" t="s">
        <v>2898</v>
      </c>
      <c r="H2943" s="6">
        <v>160260</v>
      </c>
      <c r="I2943" t="s">
        <v>15934</v>
      </c>
      <c r="J2943" t="s">
        <v>15935</v>
      </c>
      <c r="K2943" s="1">
        <v>44590</v>
      </c>
    </row>
    <row r="2944" spans="1:11">
      <c r="A2944">
        <v>2943</v>
      </c>
      <c r="B2944" t="s">
        <v>15936</v>
      </c>
      <c r="C2944" t="s">
        <v>3796</v>
      </c>
      <c r="D2944" t="s">
        <v>6536</v>
      </c>
      <c r="E2944" t="s">
        <v>15937</v>
      </c>
      <c r="F2944" t="s">
        <v>15938</v>
      </c>
      <c r="G2944" t="s">
        <v>1102</v>
      </c>
      <c r="H2944" s="6">
        <v>199515</v>
      </c>
      <c r="I2944" t="s">
        <v>15939</v>
      </c>
      <c r="J2944" t="s">
        <v>15940</v>
      </c>
      <c r="K2944" s="1">
        <v>44357</v>
      </c>
    </row>
    <row r="2945" spans="1:11">
      <c r="A2945">
        <v>2944</v>
      </c>
      <c r="B2945" t="s">
        <v>15941</v>
      </c>
      <c r="C2945" t="s">
        <v>3440</v>
      </c>
      <c r="D2945" t="s">
        <v>15942</v>
      </c>
      <c r="E2945" t="s">
        <v>15943</v>
      </c>
      <c r="F2945" t="s">
        <v>15944</v>
      </c>
      <c r="G2945" t="s">
        <v>2885</v>
      </c>
      <c r="H2945" s="6">
        <v>276854</v>
      </c>
      <c r="I2945" t="s">
        <v>15945</v>
      </c>
      <c r="J2945" t="s">
        <v>15946</v>
      </c>
      <c r="K2945" s="1">
        <v>44369</v>
      </c>
    </row>
    <row r="2946" spans="1:11">
      <c r="A2946">
        <v>2945</v>
      </c>
      <c r="B2946" t="s">
        <v>15947</v>
      </c>
      <c r="C2946" t="s">
        <v>15948</v>
      </c>
      <c r="D2946" t="s">
        <v>12499</v>
      </c>
      <c r="E2946" t="s">
        <v>15949</v>
      </c>
      <c r="F2946" t="s">
        <v>15950</v>
      </c>
      <c r="G2946" t="s">
        <v>546</v>
      </c>
      <c r="H2946" s="6">
        <v>239933</v>
      </c>
      <c r="I2946" t="s">
        <v>15951</v>
      </c>
      <c r="J2946" t="s">
        <v>15952</v>
      </c>
      <c r="K2946" s="1">
        <v>43931</v>
      </c>
    </row>
    <row r="2947" spans="1:11">
      <c r="A2947">
        <v>2946</v>
      </c>
      <c r="B2947" t="s">
        <v>15953</v>
      </c>
      <c r="C2947" t="s">
        <v>2769</v>
      </c>
      <c r="D2947" t="s">
        <v>131</v>
      </c>
      <c r="E2947" t="s">
        <v>15954</v>
      </c>
      <c r="F2947" t="s">
        <v>15955</v>
      </c>
      <c r="G2947" t="s">
        <v>3102</v>
      </c>
      <c r="H2947" s="6">
        <v>278844</v>
      </c>
      <c r="I2947" t="s">
        <v>15956</v>
      </c>
      <c r="J2947" t="s">
        <v>15957</v>
      </c>
      <c r="K2947" s="1">
        <v>44463</v>
      </c>
    </row>
    <row r="2948" spans="1:11">
      <c r="A2948">
        <v>2947</v>
      </c>
      <c r="B2948" t="s">
        <v>15958</v>
      </c>
      <c r="C2948" t="s">
        <v>2269</v>
      </c>
      <c r="D2948" t="s">
        <v>3338</v>
      </c>
      <c r="E2948" t="s">
        <v>15959</v>
      </c>
      <c r="F2948" t="s">
        <v>15960</v>
      </c>
      <c r="G2948" t="s">
        <v>726</v>
      </c>
      <c r="H2948" s="6">
        <v>186840</v>
      </c>
      <c r="I2948" t="s">
        <v>15961</v>
      </c>
      <c r="J2948" t="s">
        <v>15962</v>
      </c>
      <c r="K2948" s="1">
        <v>44215</v>
      </c>
    </row>
    <row r="2949" spans="1:11">
      <c r="A2949">
        <v>2948</v>
      </c>
      <c r="B2949" t="s">
        <v>15963</v>
      </c>
      <c r="C2949" t="s">
        <v>684</v>
      </c>
      <c r="D2949" t="s">
        <v>1135</v>
      </c>
      <c r="E2949" t="s">
        <v>15964</v>
      </c>
      <c r="F2949" t="s">
        <v>15965</v>
      </c>
      <c r="G2949" t="s">
        <v>1265</v>
      </c>
      <c r="H2949" s="6">
        <v>270988</v>
      </c>
      <c r="I2949" t="s">
        <v>15966</v>
      </c>
      <c r="J2949" t="s">
        <v>15967</v>
      </c>
      <c r="K2949" s="1">
        <v>44108</v>
      </c>
    </row>
    <row r="2950" spans="1:11">
      <c r="A2950">
        <v>2949</v>
      </c>
      <c r="B2950" t="s">
        <v>15968</v>
      </c>
      <c r="C2950" t="s">
        <v>3211</v>
      </c>
      <c r="D2950" t="s">
        <v>1735</v>
      </c>
      <c r="E2950" t="s">
        <v>15969</v>
      </c>
      <c r="F2950" t="s">
        <v>15970</v>
      </c>
      <c r="G2950" t="s">
        <v>379</v>
      </c>
      <c r="H2950" s="6">
        <v>213876</v>
      </c>
      <c r="I2950" t="s">
        <v>15971</v>
      </c>
      <c r="J2950" t="s">
        <v>15972</v>
      </c>
      <c r="K2950" s="1">
        <v>44505</v>
      </c>
    </row>
    <row r="2951" spans="1:11">
      <c r="A2951">
        <v>2950</v>
      </c>
      <c r="B2951" t="s">
        <v>15973</v>
      </c>
      <c r="C2951" t="s">
        <v>3718</v>
      </c>
      <c r="D2951" t="s">
        <v>4052</v>
      </c>
      <c r="E2951" t="s">
        <v>15974</v>
      </c>
      <c r="F2951" t="s">
        <v>15975</v>
      </c>
      <c r="G2951" t="s">
        <v>314</v>
      </c>
      <c r="H2951" s="6">
        <v>157937</v>
      </c>
      <c r="I2951" t="s">
        <v>15976</v>
      </c>
      <c r="J2951" t="s">
        <v>15977</v>
      </c>
      <c r="K2951" s="1">
        <v>44698</v>
      </c>
    </row>
    <row r="2952" spans="1:11">
      <c r="A2952">
        <v>2951</v>
      </c>
      <c r="B2952" t="s">
        <v>15978</v>
      </c>
      <c r="C2952" t="s">
        <v>4254</v>
      </c>
      <c r="D2952" t="s">
        <v>15979</v>
      </c>
      <c r="E2952" t="s">
        <v>15980</v>
      </c>
      <c r="F2952" t="s">
        <v>15981</v>
      </c>
      <c r="G2952" t="s">
        <v>847</v>
      </c>
      <c r="H2952" s="6">
        <v>235369</v>
      </c>
      <c r="I2952" t="s">
        <v>15982</v>
      </c>
      <c r="J2952" t="s">
        <v>15983</v>
      </c>
      <c r="K2952" s="1">
        <v>44188</v>
      </c>
    </row>
    <row r="2953" spans="1:11">
      <c r="A2953">
        <v>2952</v>
      </c>
      <c r="B2953" t="s">
        <v>15984</v>
      </c>
      <c r="C2953" t="s">
        <v>9629</v>
      </c>
      <c r="D2953" t="s">
        <v>15985</v>
      </c>
      <c r="E2953" t="s">
        <v>15986</v>
      </c>
      <c r="F2953" t="s">
        <v>13436</v>
      </c>
      <c r="G2953" t="s">
        <v>2817</v>
      </c>
      <c r="H2953" s="6">
        <v>121589</v>
      </c>
      <c r="I2953" t="s">
        <v>15987</v>
      </c>
      <c r="J2953" t="s">
        <v>15988</v>
      </c>
      <c r="K2953" s="1">
        <v>44300</v>
      </c>
    </row>
    <row r="2954" spans="1:11">
      <c r="A2954">
        <v>2953</v>
      </c>
      <c r="B2954" t="s">
        <v>15989</v>
      </c>
      <c r="C2954" t="s">
        <v>4104</v>
      </c>
      <c r="D2954" t="s">
        <v>8894</v>
      </c>
      <c r="E2954" t="s">
        <v>15990</v>
      </c>
      <c r="F2954" t="s">
        <v>15991</v>
      </c>
      <c r="G2954" t="s">
        <v>2496</v>
      </c>
      <c r="H2954" s="6">
        <v>123741</v>
      </c>
      <c r="I2954" t="s">
        <v>15992</v>
      </c>
      <c r="J2954" t="s">
        <v>15993</v>
      </c>
      <c r="K2954" s="1">
        <v>44379</v>
      </c>
    </row>
    <row r="2955" spans="1:11">
      <c r="A2955">
        <v>2954</v>
      </c>
      <c r="B2955" t="s">
        <v>15994</v>
      </c>
      <c r="C2955" t="s">
        <v>778</v>
      </c>
      <c r="D2955" t="s">
        <v>12189</v>
      </c>
      <c r="E2955" t="s">
        <v>15995</v>
      </c>
      <c r="F2955" t="s">
        <v>15996</v>
      </c>
      <c r="G2955" t="s">
        <v>2898</v>
      </c>
      <c r="H2955" s="6">
        <v>225012</v>
      </c>
      <c r="I2955" t="s">
        <v>15997</v>
      </c>
      <c r="J2955" t="s">
        <v>15998</v>
      </c>
      <c r="K2955" s="1">
        <v>44251</v>
      </c>
    </row>
    <row r="2956" spans="1:11">
      <c r="A2956">
        <v>2955</v>
      </c>
      <c r="B2956" t="s">
        <v>15999</v>
      </c>
      <c r="C2956" t="s">
        <v>6313</v>
      </c>
      <c r="D2956" t="s">
        <v>5121</v>
      </c>
      <c r="E2956" t="s">
        <v>16000</v>
      </c>
      <c r="F2956" t="s">
        <v>16001</v>
      </c>
      <c r="G2956" t="s">
        <v>1481</v>
      </c>
      <c r="H2956" s="6">
        <v>254708</v>
      </c>
      <c r="I2956" t="s">
        <v>16002</v>
      </c>
      <c r="J2956" t="s">
        <v>16003</v>
      </c>
      <c r="K2956" s="1">
        <v>43839</v>
      </c>
    </row>
    <row r="2957" spans="1:11">
      <c r="A2957">
        <v>2956</v>
      </c>
      <c r="B2957" t="s">
        <v>16004</v>
      </c>
      <c r="C2957" t="s">
        <v>1205</v>
      </c>
      <c r="D2957" t="s">
        <v>4343</v>
      </c>
      <c r="E2957" t="s">
        <v>16005</v>
      </c>
      <c r="F2957" t="s">
        <v>11163</v>
      </c>
      <c r="G2957" t="s">
        <v>650</v>
      </c>
      <c r="H2957" s="6">
        <v>61195</v>
      </c>
      <c r="I2957">
        <v>5753001233</v>
      </c>
      <c r="J2957" t="s">
        <v>16006</v>
      </c>
      <c r="K2957" s="1">
        <v>43991</v>
      </c>
    </row>
    <row r="2958" spans="1:11">
      <c r="A2958">
        <v>2957</v>
      </c>
      <c r="B2958" t="s">
        <v>16007</v>
      </c>
      <c r="C2958" t="s">
        <v>7931</v>
      </c>
      <c r="D2958" t="s">
        <v>6164</v>
      </c>
      <c r="E2958" t="s">
        <v>10053</v>
      </c>
      <c r="F2958" t="s">
        <v>16008</v>
      </c>
      <c r="G2958" t="s">
        <v>314</v>
      </c>
      <c r="H2958" s="6">
        <v>173278</v>
      </c>
      <c r="I2958">
        <f>1-267-780-2709</f>
        <v>-3755</v>
      </c>
      <c r="J2958" t="s">
        <v>16009</v>
      </c>
      <c r="K2958" s="1">
        <v>44528</v>
      </c>
    </row>
    <row r="2959" spans="1:11">
      <c r="A2959">
        <v>2958</v>
      </c>
      <c r="B2959" t="s">
        <v>16010</v>
      </c>
      <c r="C2959" t="s">
        <v>1492</v>
      </c>
      <c r="D2959" t="s">
        <v>4343</v>
      </c>
      <c r="E2959" t="s">
        <v>16011</v>
      </c>
      <c r="F2959" t="s">
        <v>16012</v>
      </c>
      <c r="G2959" t="s">
        <v>379</v>
      </c>
      <c r="H2959" s="6">
        <v>107627</v>
      </c>
      <c r="I2959" t="s">
        <v>16013</v>
      </c>
      <c r="J2959" t="s">
        <v>16014</v>
      </c>
      <c r="K2959" s="1">
        <v>44322</v>
      </c>
    </row>
    <row r="2960" spans="1:11">
      <c r="A2960">
        <v>2959</v>
      </c>
      <c r="B2960" t="s">
        <v>16015</v>
      </c>
      <c r="C2960" t="s">
        <v>1526</v>
      </c>
      <c r="D2960" t="s">
        <v>1031</v>
      </c>
      <c r="E2960" t="s">
        <v>16016</v>
      </c>
      <c r="F2960" t="s">
        <v>16017</v>
      </c>
      <c r="G2960" t="s">
        <v>282</v>
      </c>
      <c r="H2960" s="6">
        <v>227469</v>
      </c>
      <c r="I2960" t="s">
        <v>16018</v>
      </c>
      <c r="J2960" t="s">
        <v>16019</v>
      </c>
      <c r="K2960" s="1">
        <v>44351</v>
      </c>
    </row>
    <row r="2961" spans="1:11">
      <c r="A2961">
        <v>2960</v>
      </c>
      <c r="B2961" t="s">
        <v>16020</v>
      </c>
      <c r="C2961" t="s">
        <v>1023</v>
      </c>
      <c r="D2961" t="s">
        <v>15942</v>
      </c>
      <c r="E2961" t="s">
        <v>16021</v>
      </c>
      <c r="F2961" t="s">
        <v>16022</v>
      </c>
      <c r="G2961" t="s">
        <v>1424</v>
      </c>
      <c r="H2961" s="6">
        <v>75302</v>
      </c>
      <c r="I2961" t="s">
        <v>16023</v>
      </c>
      <c r="J2961" t="s">
        <v>16024</v>
      </c>
      <c r="K2961" s="1">
        <v>44659</v>
      </c>
    </row>
    <row r="2962" spans="1:11">
      <c r="A2962">
        <v>2961</v>
      </c>
      <c r="B2962" t="s">
        <v>16025</v>
      </c>
      <c r="C2962" t="s">
        <v>7868</v>
      </c>
      <c r="D2962" t="s">
        <v>11921</v>
      </c>
      <c r="E2962" t="s">
        <v>16026</v>
      </c>
      <c r="F2962" t="s">
        <v>16027</v>
      </c>
      <c r="G2962" t="s">
        <v>68</v>
      </c>
      <c r="H2962" s="6">
        <v>231293</v>
      </c>
      <c r="I2962" t="s">
        <v>16028</v>
      </c>
      <c r="J2962" t="s">
        <v>16029</v>
      </c>
      <c r="K2962" s="1">
        <v>44436</v>
      </c>
    </row>
    <row r="2963" spans="1:11">
      <c r="A2963">
        <v>2962</v>
      </c>
      <c r="B2963" t="s">
        <v>16030</v>
      </c>
      <c r="C2963" t="s">
        <v>3248</v>
      </c>
      <c r="D2963" t="s">
        <v>355</v>
      </c>
      <c r="E2963" t="s">
        <v>16031</v>
      </c>
      <c r="F2963" t="s">
        <v>16032</v>
      </c>
      <c r="G2963" t="s">
        <v>3968</v>
      </c>
      <c r="H2963" s="6">
        <v>257146</v>
      </c>
      <c r="I2963" t="s">
        <v>16033</v>
      </c>
      <c r="J2963" t="s">
        <v>16034</v>
      </c>
      <c r="K2963" s="1">
        <v>44353</v>
      </c>
    </row>
    <row r="2964" spans="1:11">
      <c r="A2964">
        <v>2963</v>
      </c>
      <c r="B2964" t="s">
        <v>16035</v>
      </c>
      <c r="C2964" t="s">
        <v>13692</v>
      </c>
      <c r="D2964" t="s">
        <v>3160</v>
      </c>
      <c r="E2964" t="s">
        <v>16036</v>
      </c>
      <c r="F2964" t="s">
        <v>8485</v>
      </c>
      <c r="G2964" t="s">
        <v>306</v>
      </c>
      <c r="H2964" s="6">
        <v>76654</v>
      </c>
      <c r="I2964" t="s">
        <v>16037</v>
      </c>
      <c r="J2964" t="s">
        <v>16038</v>
      </c>
      <c r="K2964" s="1">
        <v>43912</v>
      </c>
    </row>
    <row r="2965" spans="1:11">
      <c r="A2965">
        <v>2964</v>
      </c>
      <c r="B2965" t="s">
        <v>16039</v>
      </c>
      <c r="C2965" t="s">
        <v>6476</v>
      </c>
      <c r="D2965" t="s">
        <v>895</v>
      </c>
      <c r="E2965" t="s">
        <v>16040</v>
      </c>
      <c r="F2965" t="s">
        <v>16041</v>
      </c>
      <c r="G2965" t="s">
        <v>868</v>
      </c>
      <c r="H2965" s="6">
        <v>112330</v>
      </c>
      <c r="I2965" t="s">
        <v>16042</v>
      </c>
      <c r="J2965" t="s">
        <v>16043</v>
      </c>
      <c r="K2965" s="1">
        <v>44380</v>
      </c>
    </row>
    <row r="2966" spans="1:11">
      <c r="A2966">
        <v>2965</v>
      </c>
      <c r="B2966" t="s">
        <v>16044</v>
      </c>
      <c r="C2966" t="s">
        <v>1512</v>
      </c>
      <c r="D2966" t="s">
        <v>5686</v>
      </c>
      <c r="E2966" t="s">
        <v>16045</v>
      </c>
      <c r="F2966" t="s">
        <v>16046</v>
      </c>
      <c r="G2966" t="s">
        <v>1605</v>
      </c>
      <c r="H2966" s="6">
        <v>42073</v>
      </c>
      <c r="I2966" t="s">
        <v>16047</v>
      </c>
      <c r="J2966" t="s">
        <v>16048</v>
      </c>
      <c r="K2966" s="1">
        <v>44418</v>
      </c>
    </row>
    <row r="2967" spans="1:11">
      <c r="A2967">
        <v>2966</v>
      </c>
      <c r="B2967" t="s">
        <v>16049</v>
      </c>
      <c r="C2967" t="s">
        <v>1648</v>
      </c>
      <c r="D2967" t="s">
        <v>6041</v>
      </c>
      <c r="E2967" t="s">
        <v>16050</v>
      </c>
      <c r="F2967" t="s">
        <v>16051</v>
      </c>
      <c r="G2967" t="s">
        <v>778</v>
      </c>
      <c r="H2967" s="6">
        <v>273570</v>
      </c>
      <c r="I2967" t="s">
        <v>16052</v>
      </c>
      <c r="J2967" t="s">
        <v>16053</v>
      </c>
      <c r="K2967" s="1">
        <v>44261</v>
      </c>
    </row>
    <row r="2968" spans="1:11">
      <c r="A2968">
        <v>2967</v>
      </c>
      <c r="B2968" t="s">
        <v>16054</v>
      </c>
      <c r="C2968" t="s">
        <v>2361</v>
      </c>
      <c r="D2968" t="s">
        <v>14326</v>
      </c>
      <c r="E2968" t="s">
        <v>16055</v>
      </c>
      <c r="F2968" t="s">
        <v>16056</v>
      </c>
      <c r="G2968" t="s">
        <v>494</v>
      </c>
      <c r="H2968" s="6">
        <v>164970</v>
      </c>
      <c r="I2968" t="s">
        <v>16057</v>
      </c>
      <c r="J2968" t="s">
        <v>16058</v>
      </c>
      <c r="K2968" s="1">
        <v>44012</v>
      </c>
    </row>
    <row r="2969" spans="1:11">
      <c r="A2969">
        <v>2968</v>
      </c>
      <c r="B2969" t="s">
        <v>16059</v>
      </c>
      <c r="C2969" t="s">
        <v>7833</v>
      </c>
      <c r="D2969" t="s">
        <v>8743</v>
      </c>
      <c r="E2969" t="s">
        <v>16060</v>
      </c>
      <c r="F2969" t="s">
        <v>16061</v>
      </c>
      <c r="G2969" t="s">
        <v>1674</v>
      </c>
      <c r="H2969" s="6">
        <v>67939</v>
      </c>
      <c r="I2969" t="s">
        <v>16062</v>
      </c>
      <c r="J2969" t="s">
        <v>16063</v>
      </c>
      <c r="K2969" s="1">
        <v>44605</v>
      </c>
    </row>
    <row r="2970" spans="1:11">
      <c r="A2970">
        <v>2969</v>
      </c>
      <c r="B2970" t="s">
        <v>16064</v>
      </c>
      <c r="C2970" t="s">
        <v>375</v>
      </c>
      <c r="D2970" t="s">
        <v>774</v>
      </c>
      <c r="E2970" t="s">
        <v>16065</v>
      </c>
      <c r="F2970" t="s">
        <v>16066</v>
      </c>
      <c r="G2970" t="s">
        <v>379</v>
      </c>
      <c r="H2970" s="6">
        <v>265838</v>
      </c>
      <c r="I2970" t="s">
        <v>16067</v>
      </c>
      <c r="J2970" t="s">
        <v>16068</v>
      </c>
      <c r="K2970" s="1">
        <v>43905</v>
      </c>
    </row>
    <row r="2971" spans="1:11">
      <c r="A2971">
        <v>2970</v>
      </c>
      <c r="B2971" t="s">
        <v>16069</v>
      </c>
      <c r="C2971" t="s">
        <v>1253</v>
      </c>
      <c r="D2971" t="s">
        <v>1442</v>
      </c>
      <c r="E2971" t="s">
        <v>16070</v>
      </c>
      <c r="F2971" t="s">
        <v>16071</v>
      </c>
      <c r="G2971" t="s">
        <v>1280</v>
      </c>
      <c r="H2971" s="6">
        <v>134054</v>
      </c>
      <c r="I2971" t="s">
        <v>16072</v>
      </c>
      <c r="J2971" t="s">
        <v>16073</v>
      </c>
      <c r="K2971" s="1">
        <v>44369</v>
      </c>
    </row>
    <row r="2972" spans="1:11">
      <c r="A2972">
        <v>2971</v>
      </c>
      <c r="B2972" t="s">
        <v>16074</v>
      </c>
      <c r="C2972" t="s">
        <v>278</v>
      </c>
      <c r="D2972" t="s">
        <v>162</v>
      </c>
      <c r="E2972" t="s">
        <v>16075</v>
      </c>
      <c r="F2972" t="s">
        <v>16076</v>
      </c>
      <c r="G2972" t="s">
        <v>2070</v>
      </c>
      <c r="H2972" s="6">
        <v>284224</v>
      </c>
      <c r="I2972" t="s">
        <v>16077</v>
      </c>
      <c r="J2972" t="s">
        <v>16078</v>
      </c>
      <c r="K2972" s="1">
        <v>44145</v>
      </c>
    </row>
    <row r="2973" spans="1:11">
      <c r="A2973">
        <v>2972</v>
      </c>
      <c r="B2973" t="s">
        <v>16079</v>
      </c>
      <c r="C2973" t="s">
        <v>2713</v>
      </c>
      <c r="D2973" t="s">
        <v>6938</v>
      </c>
      <c r="E2973" t="s">
        <v>16080</v>
      </c>
      <c r="F2973" t="s">
        <v>16081</v>
      </c>
      <c r="G2973" t="s">
        <v>696</v>
      </c>
      <c r="H2973" s="6">
        <v>134655</v>
      </c>
      <c r="I2973">
        <v>6335096987</v>
      </c>
      <c r="J2973" t="s">
        <v>16082</v>
      </c>
      <c r="K2973" s="1">
        <v>44641</v>
      </c>
    </row>
    <row r="2974" spans="1:11">
      <c r="A2974">
        <v>2973</v>
      </c>
      <c r="B2974" t="s">
        <v>16083</v>
      </c>
      <c r="C2974" t="s">
        <v>1378</v>
      </c>
      <c r="D2974" t="s">
        <v>6568</v>
      </c>
      <c r="E2974" t="s">
        <v>16084</v>
      </c>
      <c r="F2974" t="s">
        <v>16085</v>
      </c>
      <c r="G2974" t="s">
        <v>680</v>
      </c>
      <c r="H2974" s="6">
        <v>42552</v>
      </c>
      <c r="I2974" t="s">
        <v>16086</v>
      </c>
      <c r="J2974" t="s">
        <v>16087</v>
      </c>
      <c r="K2974" s="1">
        <v>44269</v>
      </c>
    </row>
    <row r="2975" spans="1:11">
      <c r="A2975">
        <v>2974</v>
      </c>
      <c r="B2975" t="s">
        <v>16088</v>
      </c>
      <c r="C2975" t="s">
        <v>2225</v>
      </c>
      <c r="D2975" t="s">
        <v>580</v>
      </c>
      <c r="E2975" t="s">
        <v>16089</v>
      </c>
      <c r="F2975" t="s">
        <v>16090</v>
      </c>
      <c r="G2975" t="s">
        <v>478</v>
      </c>
      <c r="H2975" s="6">
        <v>286330</v>
      </c>
      <c r="I2975" t="s">
        <v>16091</v>
      </c>
      <c r="J2975" t="s">
        <v>16092</v>
      </c>
      <c r="K2975" s="1">
        <v>44345</v>
      </c>
    </row>
    <row r="2976" spans="1:11">
      <c r="A2976">
        <v>2975</v>
      </c>
      <c r="B2976" t="s">
        <v>16093</v>
      </c>
      <c r="C2976" t="s">
        <v>5456</v>
      </c>
      <c r="D2976" t="s">
        <v>475</v>
      </c>
      <c r="E2976" t="s">
        <v>16094</v>
      </c>
      <c r="F2976" t="s">
        <v>16095</v>
      </c>
      <c r="G2976" t="s">
        <v>337</v>
      </c>
      <c r="H2976" s="6">
        <v>192532</v>
      </c>
      <c r="I2976">
        <v>167224914</v>
      </c>
      <c r="J2976" t="s">
        <v>16096</v>
      </c>
      <c r="K2976" s="1">
        <v>44622</v>
      </c>
    </row>
    <row r="2977" spans="1:11">
      <c r="A2977">
        <v>2976</v>
      </c>
      <c r="B2977" t="s">
        <v>16097</v>
      </c>
      <c r="C2977" t="s">
        <v>646</v>
      </c>
      <c r="D2977" t="s">
        <v>6085</v>
      </c>
      <c r="E2977" t="s">
        <v>16098</v>
      </c>
      <c r="F2977" t="s">
        <v>16099</v>
      </c>
      <c r="G2977" t="s">
        <v>954</v>
      </c>
      <c r="H2977" s="6">
        <v>156151</v>
      </c>
      <c r="I2977" t="s">
        <v>16100</v>
      </c>
      <c r="J2977" t="s">
        <v>16101</v>
      </c>
      <c r="K2977" s="1">
        <v>44217</v>
      </c>
    </row>
    <row r="2978" spans="1:11">
      <c r="A2978">
        <v>2977</v>
      </c>
      <c r="B2978" t="s">
        <v>16102</v>
      </c>
      <c r="C2978" t="s">
        <v>1038</v>
      </c>
      <c r="D2978" t="s">
        <v>1235</v>
      </c>
      <c r="E2978" t="s">
        <v>16103</v>
      </c>
      <c r="F2978" t="s">
        <v>16104</v>
      </c>
      <c r="G2978" t="s">
        <v>470</v>
      </c>
      <c r="H2978" s="6">
        <v>148592</v>
      </c>
      <c r="I2978" t="s">
        <v>16105</v>
      </c>
      <c r="J2978" t="s">
        <v>16106</v>
      </c>
      <c r="K2978" s="1">
        <v>44460</v>
      </c>
    </row>
    <row r="2979" spans="1:11">
      <c r="A2979">
        <v>2978</v>
      </c>
      <c r="B2979" t="s">
        <v>16107</v>
      </c>
      <c r="C2979" t="s">
        <v>4668</v>
      </c>
      <c r="D2979" t="s">
        <v>708</v>
      </c>
      <c r="E2979" t="s">
        <v>16108</v>
      </c>
      <c r="F2979" t="s">
        <v>16109</v>
      </c>
      <c r="G2979" t="s">
        <v>1501</v>
      </c>
      <c r="H2979" s="6">
        <v>229973</v>
      </c>
      <c r="I2979" t="s">
        <v>16110</v>
      </c>
      <c r="J2979" t="s">
        <v>16111</v>
      </c>
      <c r="K2979" s="1">
        <v>44194</v>
      </c>
    </row>
    <row r="2980" spans="1:11">
      <c r="A2980">
        <v>2979</v>
      </c>
      <c r="B2980" t="s">
        <v>16112</v>
      </c>
      <c r="C2980" t="s">
        <v>82</v>
      </c>
      <c r="D2980" t="s">
        <v>8814</v>
      </c>
      <c r="E2980" t="s">
        <v>16113</v>
      </c>
      <c r="F2980" t="s">
        <v>16114</v>
      </c>
      <c r="G2980" t="s">
        <v>1095</v>
      </c>
      <c r="H2980" s="6">
        <v>112481</v>
      </c>
      <c r="I2980" t="s">
        <v>16115</v>
      </c>
      <c r="J2980" t="s">
        <v>16116</v>
      </c>
      <c r="K2980" s="1">
        <v>44567</v>
      </c>
    </row>
    <row r="2981" spans="1:11">
      <c r="A2981">
        <v>2980</v>
      </c>
      <c r="B2981" t="s">
        <v>16117</v>
      </c>
      <c r="C2981" t="s">
        <v>13070</v>
      </c>
      <c r="D2981" t="s">
        <v>514</v>
      </c>
      <c r="E2981" t="s">
        <v>16118</v>
      </c>
      <c r="F2981" t="s">
        <v>16119</v>
      </c>
      <c r="G2981" t="s">
        <v>553</v>
      </c>
      <c r="H2981" s="6">
        <v>50099</v>
      </c>
      <c r="I2981" t="s">
        <v>16120</v>
      </c>
      <c r="J2981" t="s">
        <v>16121</v>
      </c>
      <c r="K2981" s="1">
        <v>44151</v>
      </c>
    </row>
    <row r="2982" spans="1:11">
      <c r="A2982">
        <v>2981</v>
      </c>
      <c r="B2982" t="s">
        <v>16122</v>
      </c>
      <c r="C2982" t="s">
        <v>1106</v>
      </c>
      <c r="D2982" t="s">
        <v>7463</v>
      </c>
      <c r="E2982" t="s">
        <v>16123</v>
      </c>
      <c r="F2982" t="s">
        <v>16124</v>
      </c>
      <c r="G2982" t="s">
        <v>3095</v>
      </c>
      <c r="H2982" s="6">
        <v>126967</v>
      </c>
      <c r="I2982" t="s">
        <v>16125</v>
      </c>
      <c r="J2982" t="s">
        <v>16126</v>
      </c>
      <c r="K2982" s="1">
        <v>44008</v>
      </c>
    </row>
    <row r="2983" spans="1:11">
      <c r="A2983">
        <v>2982</v>
      </c>
      <c r="B2983" t="s">
        <v>16127</v>
      </c>
      <c r="C2983" t="s">
        <v>217</v>
      </c>
      <c r="D2983" t="s">
        <v>580</v>
      </c>
      <c r="E2983" t="s">
        <v>16128</v>
      </c>
      <c r="F2983" t="s">
        <v>16129</v>
      </c>
      <c r="G2983" t="s">
        <v>2078</v>
      </c>
      <c r="H2983" s="6">
        <v>99958</v>
      </c>
      <c r="I2983" t="s">
        <v>16130</v>
      </c>
      <c r="J2983" t="s">
        <v>16131</v>
      </c>
      <c r="K2983" s="1">
        <v>43969</v>
      </c>
    </row>
    <row r="2984" spans="1:11">
      <c r="A2984">
        <v>2983</v>
      </c>
      <c r="B2984" t="s">
        <v>16132</v>
      </c>
      <c r="C2984" t="s">
        <v>3897</v>
      </c>
      <c r="D2984" t="s">
        <v>1752</v>
      </c>
      <c r="E2984" t="s">
        <v>16133</v>
      </c>
      <c r="F2984" t="s">
        <v>16134</v>
      </c>
      <c r="G2984" t="s">
        <v>1481</v>
      </c>
      <c r="H2984" s="6">
        <v>104980</v>
      </c>
      <c r="I2984" t="s">
        <v>16135</v>
      </c>
      <c r="J2984" t="s">
        <v>16136</v>
      </c>
      <c r="K2984" s="1">
        <v>43831</v>
      </c>
    </row>
    <row r="2985" spans="1:11">
      <c r="A2985">
        <v>2984</v>
      </c>
      <c r="B2985" t="s">
        <v>16137</v>
      </c>
      <c r="C2985" t="s">
        <v>7784</v>
      </c>
      <c r="D2985" t="s">
        <v>4445</v>
      </c>
      <c r="E2985" t="s">
        <v>16138</v>
      </c>
      <c r="F2985" t="s">
        <v>16139</v>
      </c>
      <c r="G2985" t="s">
        <v>954</v>
      </c>
      <c r="H2985" s="6">
        <v>228568</v>
      </c>
      <c r="I2985" t="s">
        <v>16140</v>
      </c>
      <c r="J2985" t="s">
        <v>16141</v>
      </c>
      <c r="K2985" s="1">
        <v>44145</v>
      </c>
    </row>
    <row r="2986" spans="1:11">
      <c r="A2986">
        <v>2985</v>
      </c>
      <c r="B2986" t="s">
        <v>16142</v>
      </c>
      <c r="C2986" t="s">
        <v>6803</v>
      </c>
      <c r="D2986" t="s">
        <v>5280</v>
      </c>
      <c r="E2986" t="s">
        <v>16143</v>
      </c>
      <c r="F2986" t="s">
        <v>16144</v>
      </c>
      <c r="G2986" t="s">
        <v>5577</v>
      </c>
      <c r="H2986" s="6">
        <v>277785</v>
      </c>
      <c r="I2986" t="s">
        <v>16145</v>
      </c>
      <c r="J2986" t="s">
        <v>16146</v>
      </c>
      <c r="K2986" s="1">
        <v>44437</v>
      </c>
    </row>
    <row r="2987" spans="1:11">
      <c r="A2987">
        <v>2986</v>
      </c>
      <c r="B2987" t="s">
        <v>16147</v>
      </c>
      <c r="C2987" t="s">
        <v>6362</v>
      </c>
      <c r="D2987" t="s">
        <v>10886</v>
      </c>
      <c r="E2987" t="s">
        <v>16148</v>
      </c>
      <c r="F2987" t="s">
        <v>16149</v>
      </c>
      <c r="G2987" t="s">
        <v>4188</v>
      </c>
      <c r="H2987" s="6">
        <v>231159</v>
      </c>
      <c r="I2987">
        <v>6850077656</v>
      </c>
      <c r="J2987" t="s">
        <v>16150</v>
      </c>
      <c r="K2987" s="1">
        <v>44281</v>
      </c>
    </row>
    <row r="2988" spans="1:11">
      <c r="A2988">
        <v>2987</v>
      </c>
      <c r="B2988" t="s">
        <v>16151</v>
      </c>
      <c r="C2988" t="s">
        <v>7931</v>
      </c>
      <c r="D2988" t="s">
        <v>1379</v>
      </c>
      <c r="E2988" t="s">
        <v>16152</v>
      </c>
      <c r="F2988" t="s">
        <v>16153</v>
      </c>
      <c r="G2988" t="s">
        <v>7497</v>
      </c>
      <c r="H2988" s="6">
        <v>194463</v>
      </c>
      <c r="I2988" t="s">
        <v>16154</v>
      </c>
      <c r="J2988" t="s">
        <v>16155</v>
      </c>
      <c r="K2988" s="1">
        <v>44375</v>
      </c>
    </row>
    <row r="2989" spans="1:11">
      <c r="A2989">
        <v>2988</v>
      </c>
      <c r="B2989" t="s">
        <v>16156</v>
      </c>
      <c r="C2989" t="s">
        <v>3192</v>
      </c>
      <c r="D2989" t="s">
        <v>601</v>
      </c>
      <c r="E2989" t="s">
        <v>16157</v>
      </c>
      <c r="F2989" t="s">
        <v>16158</v>
      </c>
      <c r="G2989" t="s">
        <v>3594</v>
      </c>
      <c r="H2989" s="6">
        <v>210100</v>
      </c>
      <c r="I2989">
        <v>1661391606</v>
      </c>
      <c r="J2989" t="s">
        <v>16159</v>
      </c>
      <c r="K2989" s="1">
        <v>44155</v>
      </c>
    </row>
    <row r="2990" spans="1:11">
      <c r="A2990">
        <v>2989</v>
      </c>
      <c r="B2990" t="s">
        <v>16160</v>
      </c>
      <c r="C2990" t="s">
        <v>788</v>
      </c>
      <c r="D2990" t="s">
        <v>3664</v>
      </c>
      <c r="E2990" t="s">
        <v>16161</v>
      </c>
      <c r="F2990" t="s">
        <v>16162</v>
      </c>
      <c r="G2990" t="s">
        <v>2351</v>
      </c>
      <c r="H2990" s="6">
        <v>172594</v>
      </c>
      <c r="I2990" t="s">
        <v>16163</v>
      </c>
      <c r="J2990" t="s">
        <v>16164</v>
      </c>
      <c r="K2990" s="1">
        <v>44398</v>
      </c>
    </row>
    <row r="2991" spans="1:11">
      <c r="A2991">
        <v>2990</v>
      </c>
      <c r="B2991" t="s">
        <v>16165</v>
      </c>
      <c r="C2991" t="s">
        <v>835</v>
      </c>
      <c r="D2991" t="s">
        <v>7884</v>
      </c>
      <c r="E2991" t="s">
        <v>16166</v>
      </c>
      <c r="F2991" t="s">
        <v>16167</v>
      </c>
      <c r="G2991" t="s">
        <v>1481</v>
      </c>
      <c r="H2991" s="6">
        <v>255843</v>
      </c>
      <c r="I2991" t="s">
        <v>16168</v>
      </c>
      <c r="J2991" t="s">
        <v>16169</v>
      </c>
      <c r="K2991" s="1">
        <v>44424</v>
      </c>
    </row>
    <row r="2992" spans="1:11">
      <c r="A2992">
        <v>2991</v>
      </c>
      <c r="B2992" t="s">
        <v>16170</v>
      </c>
      <c r="C2992" t="s">
        <v>7337</v>
      </c>
      <c r="D2992" t="s">
        <v>325</v>
      </c>
      <c r="E2992" t="s">
        <v>16171</v>
      </c>
      <c r="F2992" t="s">
        <v>16172</v>
      </c>
      <c r="G2992" t="s">
        <v>3435</v>
      </c>
      <c r="H2992" s="6">
        <v>242633</v>
      </c>
      <c r="I2992">
        <v>5054168756</v>
      </c>
      <c r="J2992" t="s">
        <v>16173</v>
      </c>
      <c r="K2992" s="1">
        <v>43877</v>
      </c>
    </row>
    <row r="2993" spans="1:11">
      <c r="A2993">
        <v>2992</v>
      </c>
      <c r="B2993" t="s">
        <v>16174</v>
      </c>
      <c r="C2993" t="s">
        <v>1834</v>
      </c>
      <c r="D2993" t="s">
        <v>13599</v>
      </c>
      <c r="E2993" t="s">
        <v>16175</v>
      </c>
      <c r="F2993" t="s">
        <v>16176</v>
      </c>
      <c r="G2993" t="s">
        <v>33</v>
      </c>
      <c r="H2993" s="6">
        <v>72930</v>
      </c>
      <c r="I2993" t="s">
        <v>16177</v>
      </c>
      <c r="J2993" t="s">
        <v>16178</v>
      </c>
      <c r="K2993" s="1">
        <v>44382</v>
      </c>
    </row>
    <row r="2994" spans="1:11">
      <c r="A2994">
        <v>2993</v>
      </c>
      <c r="B2994" t="s">
        <v>16179</v>
      </c>
      <c r="C2994" t="s">
        <v>3656</v>
      </c>
      <c r="D2994" t="s">
        <v>4423</v>
      </c>
      <c r="E2994" t="s">
        <v>16180</v>
      </c>
      <c r="F2994" t="s">
        <v>16181</v>
      </c>
      <c r="G2994" t="s">
        <v>2364</v>
      </c>
      <c r="H2994" s="6">
        <v>269774</v>
      </c>
      <c r="I2994" t="s">
        <v>16182</v>
      </c>
      <c r="J2994" t="s">
        <v>16183</v>
      </c>
      <c r="K2994" s="1">
        <v>44083</v>
      </c>
    </row>
    <row r="2995" spans="1:11">
      <c r="A2995">
        <v>2994</v>
      </c>
      <c r="B2995" t="s">
        <v>16184</v>
      </c>
      <c r="C2995" t="s">
        <v>1392</v>
      </c>
      <c r="D2995" t="s">
        <v>108</v>
      </c>
      <c r="E2995" t="s">
        <v>16185</v>
      </c>
      <c r="F2995" t="s">
        <v>16186</v>
      </c>
      <c r="G2995" t="s">
        <v>985</v>
      </c>
      <c r="H2995" s="6">
        <v>148584</v>
      </c>
      <c r="I2995" t="s">
        <v>16187</v>
      </c>
      <c r="J2995" t="s">
        <v>16188</v>
      </c>
      <c r="K2995" s="1">
        <v>44003</v>
      </c>
    </row>
    <row r="2996" spans="1:11">
      <c r="A2996">
        <v>2995</v>
      </c>
      <c r="B2996" s="2" t="s">
        <v>16189</v>
      </c>
      <c r="C2996" t="s">
        <v>6181</v>
      </c>
      <c r="D2996" t="s">
        <v>11415</v>
      </c>
      <c r="E2996" t="s">
        <v>16190</v>
      </c>
      <c r="F2996" t="s">
        <v>16191</v>
      </c>
      <c r="G2996" t="s">
        <v>1273</v>
      </c>
      <c r="H2996" s="6">
        <v>211074</v>
      </c>
      <c r="I2996" t="s">
        <v>16192</v>
      </c>
      <c r="J2996" t="s">
        <v>16193</v>
      </c>
      <c r="K2996" s="1">
        <v>44100</v>
      </c>
    </row>
    <row r="2997" spans="1:11">
      <c r="A2997">
        <v>2996</v>
      </c>
      <c r="B2997" t="s">
        <v>16194</v>
      </c>
      <c r="C2997" t="s">
        <v>6586</v>
      </c>
      <c r="D2997" t="s">
        <v>10178</v>
      </c>
      <c r="E2997" t="s">
        <v>16195</v>
      </c>
      <c r="F2997" t="s">
        <v>4644</v>
      </c>
      <c r="G2997" t="s">
        <v>3566</v>
      </c>
      <c r="H2997" s="6">
        <v>263084</v>
      </c>
      <c r="I2997" t="s">
        <v>16196</v>
      </c>
      <c r="J2997" t="s">
        <v>16197</v>
      </c>
      <c r="K2997" s="1">
        <v>43926</v>
      </c>
    </row>
    <row r="2998" spans="1:11">
      <c r="A2998">
        <v>2997</v>
      </c>
      <c r="B2998" t="s">
        <v>16198</v>
      </c>
      <c r="C2998" t="s">
        <v>6695</v>
      </c>
      <c r="D2998" t="s">
        <v>6301</v>
      </c>
      <c r="E2998" t="s">
        <v>16199</v>
      </c>
      <c r="F2998" t="s">
        <v>13354</v>
      </c>
      <c r="G2998" t="s">
        <v>2524</v>
      </c>
      <c r="H2998" s="6">
        <v>86014</v>
      </c>
      <c r="I2998" t="s">
        <v>16200</v>
      </c>
      <c r="J2998" t="s">
        <v>16201</v>
      </c>
      <c r="K2998" s="1">
        <v>44072</v>
      </c>
    </row>
    <row r="2999" spans="1:11">
      <c r="A2999">
        <v>2998</v>
      </c>
      <c r="B2999" t="s">
        <v>16202</v>
      </c>
      <c r="C2999" t="s">
        <v>995</v>
      </c>
      <c r="D2999" t="s">
        <v>15872</v>
      </c>
      <c r="E2999" t="s">
        <v>16203</v>
      </c>
      <c r="F2999" t="s">
        <v>16204</v>
      </c>
      <c r="G2999" t="s">
        <v>1418</v>
      </c>
      <c r="H2999" s="6">
        <v>124856</v>
      </c>
      <c r="I2999" t="s">
        <v>16205</v>
      </c>
      <c r="J2999" t="s">
        <v>16206</v>
      </c>
      <c r="K2999" s="1">
        <v>44261</v>
      </c>
    </row>
    <row r="3000" spans="1:11">
      <c r="A3000">
        <v>2999</v>
      </c>
      <c r="B3000" t="s">
        <v>16207</v>
      </c>
      <c r="C3000" t="s">
        <v>9095</v>
      </c>
      <c r="D3000" t="s">
        <v>8743</v>
      </c>
      <c r="E3000" t="s">
        <v>16208</v>
      </c>
      <c r="F3000" t="s">
        <v>16209</v>
      </c>
      <c r="G3000" t="s">
        <v>3554</v>
      </c>
      <c r="H3000" s="6">
        <v>52161</v>
      </c>
      <c r="I3000" t="s">
        <v>16210</v>
      </c>
      <c r="J3000" t="s">
        <v>16211</v>
      </c>
      <c r="K3000" s="1">
        <v>43844</v>
      </c>
    </row>
    <row r="3001" spans="1:11">
      <c r="A3001">
        <v>3000</v>
      </c>
      <c r="B3001" t="s">
        <v>16212</v>
      </c>
      <c r="C3001" t="s">
        <v>2212</v>
      </c>
      <c r="D3001" t="s">
        <v>11104</v>
      </c>
      <c r="E3001" t="s">
        <v>16213</v>
      </c>
      <c r="F3001" t="s">
        <v>16214</v>
      </c>
      <c r="G3001" t="s">
        <v>808</v>
      </c>
      <c r="H3001" s="6">
        <v>242661</v>
      </c>
      <c r="I3001" t="s">
        <v>16215</v>
      </c>
      <c r="J3001" t="s">
        <v>16216</v>
      </c>
      <c r="K3001" s="1">
        <v>44258</v>
      </c>
    </row>
    <row r="3002" spans="1:11">
      <c r="A3002">
        <v>3001</v>
      </c>
      <c r="B3002" t="s">
        <v>16217</v>
      </c>
      <c r="C3002" t="s">
        <v>4768</v>
      </c>
      <c r="D3002" t="s">
        <v>3706</v>
      </c>
      <c r="E3002" t="s">
        <v>16218</v>
      </c>
      <c r="F3002" t="s">
        <v>16219</v>
      </c>
      <c r="G3002" t="s">
        <v>134</v>
      </c>
      <c r="H3002" s="6">
        <v>214306</v>
      </c>
      <c r="I3002" t="s">
        <v>16220</v>
      </c>
      <c r="J3002" t="s">
        <v>16221</v>
      </c>
      <c r="K3002" s="1">
        <v>43973</v>
      </c>
    </row>
    <row r="3003" spans="1:11">
      <c r="A3003">
        <v>3002</v>
      </c>
      <c r="B3003" t="s">
        <v>16222</v>
      </c>
      <c r="C3003" t="s">
        <v>2307</v>
      </c>
      <c r="D3003" t="s">
        <v>2067</v>
      </c>
      <c r="E3003" t="s">
        <v>16223</v>
      </c>
      <c r="F3003" t="s">
        <v>16224</v>
      </c>
      <c r="G3003" t="s">
        <v>394</v>
      </c>
      <c r="H3003" s="6">
        <v>245651</v>
      </c>
      <c r="I3003" t="s">
        <v>16225</v>
      </c>
      <c r="J3003" t="s">
        <v>16226</v>
      </c>
      <c r="K3003" s="1">
        <v>44439</v>
      </c>
    </row>
    <row r="3004" spans="1:11">
      <c r="A3004">
        <v>3003</v>
      </c>
      <c r="B3004" t="s">
        <v>16227</v>
      </c>
      <c r="C3004" t="s">
        <v>4076</v>
      </c>
      <c r="D3004" t="s">
        <v>9073</v>
      </c>
      <c r="E3004" t="s">
        <v>16228</v>
      </c>
      <c r="F3004" t="s">
        <v>16229</v>
      </c>
      <c r="G3004" t="s">
        <v>2885</v>
      </c>
      <c r="H3004" s="6">
        <v>217021</v>
      </c>
      <c r="I3004" t="s">
        <v>16230</v>
      </c>
      <c r="J3004" t="s">
        <v>16231</v>
      </c>
      <c r="K3004" s="1">
        <v>44216</v>
      </c>
    </row>
    <row r="3005" spans="1:11">
      <c r="A3005">
        <v>3004</v>
      </c>
      <c r="B3005" t="s">
        <v>16232</v>
      </c>
      <c r="C3005" t="s">
        <v>857</v>
      </c>
      <c r="D3005" t="s">
        <v>1364</v>
      </c>
      <c r="E3005" t="s">
        <v>16233</v>
      </c>
      <c r="F3005" t="s">
        <v>16234</v>
      </c>
      <c r="G3005" t="s">
        <v>2378</v>
      </c>
      <c r="H3005" s="6">
        <v>108918</v>
      </c>
      <c r="I3005" t="s">
        <v>16235</v>
      </c>
      <c r="J3005" t="s">
        <v>16236</v>
      </c>
      <c r="K3005" s="1">
        <v>44169</v>
      </c>
    </row>
    <row r="3006" spans="1:11">
      <c r="A3006">
        <v>3005</v>
      </c>
      <c r="B3006" t="s">
        <v>16237</v>
      </c>
      <c r="C3006" t="s">
        <v>2706</v>
      </c>
      <c r="D3006" t="s">
        <v>1649</v>
      </c>
      <c r="E3006" t="s">
        <v>16238</v>
      </c>
      <c r="F3006" t="s">
        <v>16239</v>
      </c>
      <c r="G3006" t="s">
        <v>89</v>
      </c>
      <c r="H3006" s="6">
        <v>90283</v>
      </c>
      <c r="I3006" t="s">
        <v>16240</v>
      </c>
      <c r="J3006" t="s">
        <v>16241</v>
      </c>
      <c r="K3006" s="1">
        <v>44482</v>
      </c>
    </row>
    <row r="3007" spans="1:11">
      <c r="A3007">
        <v>3006</v>
      </c>
      <c r="B3007" t="s">
        <v>16242</v>
      </c>
      <c r="C3007" t="s">
        <v>565</v>
      </c>
      <c r="D3007" t="s">
        <v>4451</v>
      </c>
      <c r="E3007" t="s">
        <v>16243</v>
      </c>
      <c r="F3007" t="s">
        <v>16244</v>
      </c>
      <c r="G3007" t="s">
        <v>3945</v>
      </c>
      <c r="H3007" s="6">
        <v>99770</v>
      </c>
      <c r="I3007">
        <f>1-743-197-3011</f>
        <v>-3950</v>
      </c>
      <c r="J3007" t="s">
        <v>16245</v>
      </c>
      <c r="K3007" s="1">
        <v>43965</v>
      </c>
    </row>
    <row r="3008" spans="1:11">
      <c r="A3008">
        <v>3007</v>
      </c>
      <c r="B3008" t="s">
        <v>16246</v>
      </c>
      <c r="C3008" t="s">
        <v>178</v>
      </c>
      <c r="D3008" t="s">
        <v>4744</v>
      </c>
      <c r="E3008" t="s">
        <v>16247</v>
      </c>
      <c r="F3008" t="s">
        <v>16248</v>
      </c>
      <c r="G3008" t="s">
        <v>71</v>
      </c>
      <c r="H3008" s="6">
        <v>199413</v>
      </c>
      <c r="I3008">
        <v>4599134612</v>
      </c>
      <c r="J3008" t="s">
        <v>16249</v>
      </c>
      <c r="K3008" s="1">
        <v>44269</v>
      </c>
    </row>
    <row r="3009" spans="1:11">
      <c r="A3009">
        <v>3008</v>
      </c>
      <c r="B3009" t="s">
        <v>16250</v>
      </c>
      <c r="C3009" t="s">
        <v>2191</v>
      </c>
      <c r="D3009" t="s">
        <v>5018</v>
      </c>
      <c r="E3009" t="s">
        <v>16251</v>
      </c>
      <c r="F3009" t="s">
        <v>16252</v>
      </c>
      <c r="G3009" t="s">
        <v>1020</v>
      </c>
      <c r="H3009" s="6">
        <v>270678</v>
      </c>
      <c r="I3009">
        <v>7903661553</v>
      </c>
      <c r="J3009" t="s">
        <v>16253</v>
      </c>
      <c r="K3009" s="1">
        <v>44029</v>
      </c>
    </row>
    <row r="3010" spans="1:11">
      <c r="A3010">
        <v>3009</v>
      </c>
      <c r="B3010" t="s">
        <v>16254</v>
      </c>
      <c r="C3010" t="s">
        <v>3415</v>
      </c>
      <c r="D3010" t="s">
        <v>3815</v>
      </c>
      <c r="E3010" t="s">
        <v>16255</v>
      </c>
      <c r="F3010" t="s">
        <v>16256</v>
      </c>
      <c r="G3010" t="s">
        <v>1619</v>
      </c>
      <c r="H3010" s="6">
        <v>209702</v>
      </c>
      <c r="I3010" t="s">
        <v>16257</v>
      </c>
      <c r="J3010" t="s">
        <v>16258</v>
      </c>
      <c r="K3010" s="1">
        <v>44652</v>
      </c>
    </row>
    <row r="3011" spans="1:11">
      <c r="A3011">
        <v>3010</v>
      </c>
      <c r="B3011" t="s">
        <v>16259</v>
      </c>
      <c r="C3011" t="s">
        <v>5500</v>
      </c>
      <c r="D3011" t="s">
        <v>16260</v>
      </c>
      <c r="E3011" t="s">
        <v>16261</v>
      </c>
      <c r="F3011" t="s">
        <v>16262</v>
      </c>
      <c r="G3011" t="s">
        <v>1243</v>
      </c>
      <c r="H3011" s="6">
        <v>74319</v>
      </c>
      <c r="I3011" t="s">
        <v>16263</v>
      </c>
      <c r="J3011" t="s">
        <v>16264</v>
      </c>
      <c r="K3011" s="1">
        <v>44081</v>
      </c>
    </row>
    <row r="3012" spans="1:11">
      <c r="A3012">
        <v>3011</v>
      </c>
      <c r="B3012" t="s">
        <v>16265</v>
      </c>
      <c r="C3012" t="s">
        <v>4518</v>
      </c>
      <c r="D3012" t="s">
        <v>13923</v>
      </c>
      <c r="E3012" t="s">
        <v>16266</v>
      </c>
      <c r="F3012" t="s">
        <v>16267</v>
      </c>
      <c r="G3012" t="s">
        <v>546</v>
      </c>
      <c r="H3012" s="6">
        <v>47496</v>
      </c>
      <c r="I3012" t="s">
        <v>16268</v>
      </c>
      <c r="J3012" t="s">
        <v>16269</v>
      </c>
      <c r="K3012" s="1">
        <v>44146</v>
      </c>
    </row>
    <row r="3013" spans="1:11">
      <c r="A3013">
        <v>3012</v>
      </c>
      <c r="B3013" t="s">
        <v>16270</v>
      </c>
      <c r="C3013" t="s">
        <v>608</v>
      </c>
      <c r="D3013" t="s">
        <v>6030</v>
      </c>
      <c r="E3013" t="s">
        <v>16271</v>
      </c>
      <c r="F3013" t="s">
        <v>16272</v>
      </c>
      <c r="G3013" t="s">
        <v>1337</v>
      </c>
      <c r="H3013" s="6">
        <v>106323</v>
      </c>
      <c r="I3013" t="s">
        <v>16273</v>
      </c>
      <c r="J3013" t="s">
        <v>16274</v>
      </c>
      <c r="K3013" s="1">
        <v>44313</v>
      </c>
    </row>
    <row r="3014" spans="1:11">
      <c r="A3014">
        <v>3013</v>
      </c>
      <c r="B3014" t="s">
        <v>16275</v>
      </c>
      <c r="C3014" t="s">
        <v>8162</v>
      </c>
      <c r="D3014" t="s">
        <v>2219</v>
      </c>
      <c r="E3014" t="s">
        <v>16276</v>
      </c>
      <c r="F3014" t="s">
        <v>16277</v>
      </c>
      <c r="G3014" t="s">
        <v>5475</v>
      </c>
      <c r="H3014" s="6">
        <v>189741</v>
      </c>
      <c r="I3014">
        <v>7692029723</v>
      </c>
      <c r="J3014" t="s">
        <v>16278</v>
      </c>
      <c r="K3014" s="1">
        <v>44230</v>
      </c>
    </row>
    <row r="3015" spans="1:11">
      <c r="A3015">
        <v>3014</v>
      </c>
      <c r="B3015" t="s">
        <v>16279</v>
      </c>
      <c r="C3015" t="s">
        <v>811</v>
      </c>
      <c r="D3015" t="s">
        <v>1149</v>
      </c>
      <c r="E3015" t="s">
        <v>16280</v>
      </c>
      <c r="F3015" t="s">
        <v>16281</v>
      </c>
      <c r="G3015" t="s">
        <v>119</v>
      </c>
      <c r="H3015" s="6">
        <v>216632</v>
      </c>
      <c r="I3015" t="s">
        <v>16282</v>
      </c>
      <c r="J3015" t="s">
        <v>16283</v>
      </c>
      <c r="K3015" s="1">
        <v>44464</v>
      </c>
    </row>
    <row r="3016" spans="1:11">
      <c r="A3016">
        <v>3015</v>
      </c>
      <c r="B3016" t="s">
        <v>16284</v>
      </c>
      <c r="C3016" t="s">
        <v>923</v>
      </c>
      <c r="D3016" t="s">
        <v>1009</v>
      </c>
      <c r="E3016" t="s">
        <v>16285</v>
      </c>
      <c r="F3016" t="s">
        <v>16286</v>
      </c>
      <c r="G3016" t="s">
        <v>3968</v>
      </c>
      <c r="H3016" s="6">
        <v>66747</v>
      </c>
      <c r="I3016" t="s">
        <v>16287</v>
      </c>
      <c r="J3016" t="s">
        <v>16288</v>
      </c>
      <c r="K3016" s="1">
        <v>44698</v>
      </c>
    </row>
    <row r="3017" spans="1:11">
      <c r="A3017">
        <v>3016</v>
      </c>
      <c r="B3017" t="s">
        <v>16289</v>
      </c>
      <c r="C3017" t="s">
        <v>2422</v>
      </c>
      <c r="D3017" t="s">
        <v>139</v>
      </c>
      <c r="E3017" t="s">
        <v>16290</v>
      </c>
      <c r="F3017" t="s">
        <v>16291</v>
      </c>
      <c r="G3017" t="s">
        <v>1696</v>
      </c>
      <c r="H3017" s="6">
        <v>209394</v>
      </c>
      <c r="I3017" t="s">
        <v>16292</v>
      </c>
      <c r="J3017" t="s">
        <v>16293</v>
      </c>
      <c r="K3017" s="1">
        <v>44043</v>
      </c>
    </row>
    <row r="3018" spans="1:11">
      <c r="A3018">
        <v>3017</v>
      </c>
      <c r="B3018" t="s">
        <v>16294</v>
      </c>
      <c r="C3018" t="s">
        <v>4720</v>
      </c>
      <c r="D3018" t="s">
        <v>6552</v>
      </c>
      <c r="E3018" t="s">
        <v>16295</v>
      </c>
      <c r="F3018" t="s">
        <v>16296</v>
      </c>
      <c r="G3018" t="s">
        <v>1102</v>
      </c>
      <c r="H3018" s="6">
        <v>56165</v>
      </c>
      <c r="I3018" t="s">
        <v>16297</v>
      </c>
      <c r="J3018" t="s">
        <v>16298</v>
      </c>
      <c r="K3018" s="1">
        <v>44023</v>
      </c>
    </row>
    <row r="3019" spans="1:11">
      <c r="A3019">
        <v>3018</v>
      </c>
      <c r="B3019" t="s">
        <v>16299</v>
      </c>
      <c r="C3019" t="s">
        <v>209</v>
      </c>
      <c r="D3019" t="s">
        <v>1573</v>
      </c>
      <c r="E3019" t="s">
        <v>16300</v>
      </c>
      <c r="F3019" t="s">
        <v>16301</v>
      </c>
      <c r="G3019" t="s">
        <v>182</v>
      </c>
      <c r="H3019" s="6">
        <v>125602</v>
      </c>
      <c r="I3019" t="s">
        <v>16302</v>
      </c>
      <c r="J3019" t="s">
        <v>16303</v>
      </c>
      <c r="K3019" s="1">
        <v>43840</v>
      </c>
    </row>
    <row r="3020" spans="1:11">
      <c r="A3020">
        <v>3019</v>
      </c>
      <c r="B3020" t="s">
        <v>16304</v>
      </c>
      <c r="C3020" t="s">
        <v>8267</v>
      </c>
      <c r="D3020" t="s">
        <v>5749</v>
      </c>
      <c r="E3020" t="s">
        <v>16305</v>
      </c>
      <c r="F3020" t="s">
        <v>16306</v>
      </c>
      <c r="G3020" t="s">
        <v>778</v>
      </c>
      <c r="H3020" s="6">
        <v>216216</v>
      </c>
      <c r="I3020" t="s">
        <v>16307</v>
      </c>
      <c r="J3020" t="s">
        <v>16308</v>
      </c>
      <c r="K3020" s="1">
        <v>44216</v>
      </c>
    </row>
    <row r="3021" spans="1:11">
      <c r="A3021">
        <v>3020</v>
      </c>
      <c r="B3021" t="s">
        <v>16309</v>
      </c>
      <c r="C3021" t="s">
        <v>1379</v>
      </c>
      <c r="D3021" t="s">
        <v>1486</v>
      </c>
      <c r="E3021" t="s">
        <v>16310</v>
      </c>
      <c r="F3021" t="s">
        <v>16311</v>
      </c>
      <c r="G3021" t="s">
        <v>1020</v>
      </c>
      <c r="H3021" s="6">
        <v>164357</v>
      </c>
      <c r="I3021" t="s">
        <v>16312</v>
      </c>
      <c r="J3021" t="s">
        <v>16313</v>
      </c>
      <c r="K3021" s="1">
        <v>44592</v>
      </c>
    </row>
    <row r="3022" spans="1:11">
      <c r="A3022">
        <v>3021</v>
      </c>
      <c r="B3022" t="s">
        <v>16314</v>
      </c>
      <c r="C3022" t="s">
        <v>4750</v>
      </c>
      <c r="D3022" t="s">
        <v>8309</v>
      </c>
      <c r="E3022" t="s">
        <v>16315</v>
      </c>
      <c r="F3022" t="s">
        <v>16316</v>
      </c>
      <c r="G3022" t="s">
        <v>158</v>
      </c>
      <c r="H3022" s="6">
        <v>196025</v>
      </c>
      <c r="I3022" t="s">
        <v>16317</v>
      </c>
      <c r="J3022" t="s">
        <v>16318</v>
      </c>
      <c r="K3022" s="1">
        <v>43957</v>
      </c>
    </row>
    <row r="3023" spans="1:11">
      <c r="A3023">
        <v>3022</v>
      </c>
      <c r="B3023" t="s">
        <v>16319</v>
      </c>
      <c r="C3023" t="s">
        <v>4720</v>
      </c>
      <c r="D3023" t="s">
        <v>11947</v>
      </c>
      <c r="E3023" t="s">
        <v>16320</v>
      </c>
      <c r="F3023" t="s">
        <v>16321</v>
      </c>
      <c r="G3023" t="s">
        <v>229</v>
      </c>
      <c r="H3023" s="6">
        <v>64392</v>
      </c>
      <c r="I3023" t="s">
        <v>16322</v>
      </c>
      <c r="J3023" t="s">
        <v>16323</v>
      </c>
      <c r="K3023" s="1">
        <v>44186</v>
      </c>
    </row>
    <row r="3024" spans="1:11">
      <c r="A3024">
        <v>3023</v>
      </c>
      <c r="B3024" t="s">
        <v>16324</v>
      </c>
      <c r="C3024" t="s">
        <v>1608</v>
      </c>
      <c r="D3024" t="s">
        <v>9089</v>
      </c>
      <c r="E3024" t="s">
        <v>16325</v>
      </c>
      <c r="F3024" t="s">
        <v>3434</v>
      </c>
      <c r="G3024" t="s">
        <v>3709</v>
      </c>
      <c r="H3024" s="6">
        <v>98725</v>
      </c>
      <c r="I3024" t="s">
        <v>16326</v>
      </c>
      <c r="J3024" t="s">
        <v>16327</v>
      </c>
      <c r="K3024" s="1">
        <v>44438</v>
      </c>
    </row>
    <row r="3025" spans="1:11">
      <c r="A3025">
        <v>3024</v>
      </c>
      <c r="B3025" t="s">
        <v>16328</v>
      </c>
      <c r="C3025" t="s">
        <v>7868</v>
      </c>
      <c r="D3025" t="s">
        <v>2506</v>
      </c>
      <c r="E3025" t="s">
        <v>16329</v>
      </c>
      <c r="F3025" t="s">
        <v>16330</v>
      </c>
      <c r="G3025" t="s">
        <v>205</v>
      </c>
      <c r="H3025" s="6">
        <v>89419</v>
      </c>
      <c r="I3025" t="s">
        <v>16331</v>
      </c>
      <c r="J3025" t="s">
        <v>16332</v>
      </c>
      <c r="K3025" s="1">
        <v>44495</v>
      </c>
    </row>
    <row r="3026" spans="1:11">
      <c r="A3026">
        <v>3025</v>
      </c>
      <c r="B3026" t="s">
        <v>16333</v>
      </c>
      <c r="C3026" t="s">
        <v>630</v>
      </c>
      <c r="D3026" t="s">
        <v>14730</v>
      </c>
      <c r="E3026" t="s">
        <v>16334</v>
      </c>
      <c r="F3026" t="s">
        <v>16335</v>
      </c>
      <c r="G3026" t="s">
        <v>2317</v>
      </c>
      <c r="H3026" s="6">
        <v>99259</v>
      </c>
      <c r="I3026" t="s">
        <v>16336</v>
      </c>
      <c r="J3026" t="s">
        <v>16337</v>
      </c>
      <c r="K3026" s="1">
        <v>44697</v>
      </c>
    </row>
    <row r="3027" spans="1:11">
      <c r="A3027">
        <v>3026</v>
      </c>
      <c r="B3027" t="s">
        <v>16338</v>
      </c>
      <c r="C3027" t="s">
        <v>7054</v>
      </c>
      <c r="D3027" t="s">
        <v>5664</v>
      </c>
      <c r="E3027" t="s">
        <v>16339</v>
      </c>
      <c r="F3027" t="s">
        <v>16340</v>
      </c>
      <c r="G3027" t="s">
        <v>314</v>
      </c>
      <c r="H3027" s="6">
        <v>161733</v>
      </c>
      <c r="I3027">
        <v>4792636874</v>
      </c>
      <c r="J3027" t="s">
        <v>16341</v>
      </c>
      <c r="K3027" s="1">
        <v>44551</v>
      </c>
    </row>
    <row r="3028" spans="1:11">
      <c r="A3028">
        <v>3027</v>
      </c>
      <c r="B3028" t="s">
        <v>16342</v>
      </c>
      <c r="C3028" t="s">
        <v>4714</v>
      </c>
      <c r="D3028" t="s">
        <v>1003</v>
      </c>
      <c r="E3028" t="s">
        <v>16343</v>
      </c>
      <c r="F3028" t="s">
        <v>16344</v>
      </c>
      <c r="G3028" t="s">
        <v>3382</v>
      </c>
      <c r="H3028" s="6">
        <v>85498</v>
      </c>
      <c r="I3028" t="s">
        <v>16345</v>
      </c>
      <c r="J3028" t="s">
        <v>16346</v>
      </c>
      <c r="K3028" s="1">
        <v>44239</v>
      </c>
    </row>
    <row r="3029" spans="1:11">
      <c r="A3029">
        <v>3028</v>
      </c>
      <c r="B3029" t="s">
        <v>16347</v>
      </c>
      <c r="C3029" t="s">
        <v>2642</v>
      </c>
      <c r="D3029" t="s">
        <v>2548</v>
      </c>
      <c r="E3029" t="s">
        <v>16348</v>
      </c>
      <c r="F3029" t="s">
        <v>16349</v>
      </c>
      <c r="G3029" t="s">
        <v>2195</v>
      </c>
      <c r="H3029" s="6">
        <v>154509</v>
      </c>
      <c r="I3029" t="s">
        <v>16350</v>
      </c>
      <c r="J3029" t="s">
        <v>16351</v>
      </c>
      <c r="K3029" s="1">
        <v>44447</v>
      </c>
    </row>
    <row r="3030" spans="1:11">
      <c r="A3030">
        <v>3029</v>
      </c>
      <c r="B3030" t="s">
        <v>16352</v>
      </c>
      <c r="C3030" t="s">
        <v>1773</v>
      </c>
      <c r="D3030" t="s">
        <v>506</v>
      </c>
      <c r="E3030" t="s">
        <v>16353</v>
      </c>
      <c r="F3030" t="s">
        <v>16354</v>
      </c>
      <c r="G3030" t="s">
        <v>4061</v>
      </c>
      <c r="H3030" s="6">
        <v>43107</v>
      </c>
      <c r="I3030">
        <v>173474760</v>
      </c>
      <c r="J3030" t="s">
        <v>16355</v>
      </c>
      <c r="K3030" s="1">
        <v>44220</v>
      </c>
    </row>
    <row r="3031" spans="1:11">
      <c r="A3031">
        <v>3030</v>
      </c>
      <c r="B3031" t="s">
        <v>16356</v>
      </c>
      <c r="C3031" t="s">
        <v>2066</v>
      </c>
      <c r="D3031" t="s">
        <v>3160</v>
      </c>
      <c r="E3031" t="s">
        <v>16357</v>
      </c>
      <c r="F3031" t="s">
        <v>3876</v>
      </c>
      <c r="G3031" t="s">
        <v>1652</v>
      </c>
      <c r="H3031" s="6">
        <v>83919</v>
      </c>
      <c r="I3031" t="s">
        <v>16358</v>
      </c>
      <c r="J3031" t="s">
        <v>16359</v>
      </c>
      <c r="K3031" s="1">
        <v>43948</v>
      </c>
    </row>
    <row r="3032" spans="1:11">
      <c r="A3032">
        <v>3031</v>
      </c>
      <c r="B3032" t="s">
        <v>16360</v>
      </c>
      <c r="C3032" t="s">
        <v>56</v>
      </c>
      <c r="D3032" t="s">
        <v>2977</v>
      </c>
      <c r="E3032" t="s">
        <v>16361</v>
      </c>
      <c r="F3032" t="s">
        <v>16362</v>
      </c>
      <c r="G3032" t="s">
        <v>1522</v>
      </c>
      <c r="H3032" s="6">
        <v>106678</v>
      </c>
      <c r="I3032" t="s">
        <v>16363</v>
      </c>
      <c r="J3032" t="s">
        <v>16364</v>
      </c>
      <c r="K3032" s="1">
        <v>44700</v>
      </c>
    </row>
    <row r="3033" spans="1:11">
      <c r="A3033">
        <v>3032</v>
      </c>
      <c r="B3033" t="s">
        <v>16365</v>
      </c>
      <c r="C3033" t="s">
        <v>2713</v>
      </c>
      <c r="D3033" t="s">
        <v>2403</v>
      </c>
      <c r="E3033" t="s">
        <v>16366</v>
      </c>
      <c r="F3033" t="s">
        <v>16367</v>
      </c>
      <c r="G3033" t="s">
        <v>260</v>
      </c>
      <c r="H3033" s="6">
        <v>166151</v>
      </c>
      <c r="I3033" t="s">
        <v>16368</v>
      </c>
      <c r="J3033" t="s">
        <v>16369</v>
      </c>
      <c r="K3033" s="1">
        <v>44455</v>
      </c>
    </row>
    <row r="3034" spans="1:11">
      <c r="A3034">
        <v>3033</v>
      </c>
      <c r="B3034" t="s">
        <v>16370</v>
      </c>
      <c r="C3034" t="s">
        <v>9664</v>
      </c>
      <c r="D3034" t="s">
        <v>1099</v>
      </c>
      <c r="E3034" t="s">
        <v>16371</v>
      </c>
      <c r="F3034" t="s">
        <v>16372</v>
      </c>
      <c r="G3034" t="s">
        <v>3102</v>
      </c>
      <c r="H3034" s="6">
        <v>224888</v>
      </c>
      <c r="I3034" t="s">
        <v>16373</v>
      </c>
      <c r="J3034" t="s">
        <v>16374</v>
      </c>
      <c r="K3034" s="1">
        <v>44694</v>
      </c>
    </row>
    <row r="3035" spans="1:11">
      <c r="A3035">
        <v>3034</v>
      </c>
      <c r="B3035" t="s">
        <v>16375</v>
      </c>
      <c r="C3035" t="s">
        <v>5781</v>
      </c>
      <c r="D3035" t="s">
        <v>8404</v>
      </c>
      <c r="E3035" t="s">
        <v>16376</v>
      </c>
      <c r="F3035" t="s">
        <v>16377</v>
      </c>
      <c r="G3035" t="s">
        <v>1110</v>
      </c>
      <c r="H3035" s="6">
        <v>53644</v>
      </c>
      <c r="I3035" t="s">
        <v>16378</v>
      </c>
      <c r="J3035" t="s">
        <v>16379</v>
      </c>
      <c r="K3035" s="1">
        <v>44489</v>
      </c>
    </row>
    <row r="3036" spans="1:11">
      <c r="A3036">
        <v>3035</v>
      </c>
      <c r="B3036" t="s">
        <v>16380</v>
      </c>
      <c r="C3036" t="s">
        <v>936</v>
      </c>
      <c r="D3036" t="s">
        <v>774</v>
      </c>
      <c r="E3036" t="s">
        <v>16381</v>
      </c>
      <c r="F3036" t="s">
        <v>16382</v>
      </c>
      <c r="G3036" t="s">
        <v>229</v>
      </c>
      <c r="H3036" s="6">
        <v>263839</v>
      </c>
      <c r="I3036" t="s">
        <v>16383</v>
      </c>
      <c r="J3036" t="s">
        <v>16384</v>
      </c>
      <c r="K3036" s="1">
        <v>44125</v>
      </c>
    </row>
    <row r="3037" spans="1:11">
      <c r="A3037">
        <v>3036</v>
      </c>
      <c r="B3037" t="s">
        <v>16385</v>
      </c>
      <c r="C3037" t="s">
        <v>1685</v>
      </c>
      <c r="D3037" t="s">
        <v>15632</v>
      </c>
      <c r="E3037" t="s">
        <v>16386</v>
      </c>
      <c r="F3037" t="s">
        <v>16387</v>
      </c>
      <c r="G3037" t="s">
        <v>808</v>
      </c>
      <c r="H3037" s="6">
        <v>172592</v>
      </c>
      <c r="I3037" t="s">
        <v>16388</v>
      </c>
      <c r="J3037" t="s">
        <v>16389</v>
      </c>
      <c r="K3037" s="1">
        <v>44226</v>
      </c>
    </row>
    <row r="3038" spans="1:11">
      <c r="A3038">
        <v>3037</v>
      </c>
      <c r="B3038" t="s">
        <v>16390</v>
      </c>
      <c r="C3038" t="s">
        <v>8108</v>
      </c>
      <c r="D3038" t="s">
        <v>3604</v>
      </c>
      <c r="E3038" t="s">
        <v>16391</v>
      </c>
      <c r="F3038" t="s">
        <v>16392</v>
      </c>
      <c r="G3038" t="s">
        <v>282</v>
      </c>
      <c r="H3038" s="6">
        <v>156966</v>
      </c>
      <c r="I3038" t="s">
        <v>16393</v>
      </c>
      <c r="J3038" t="s">
        <v>16394</v>
      </c>
      <c r="K3038" s="1">
        <v>44268</v>
      </c>
    </row>
    <row r="3039" spans="1:11">
      <c r="A3039">
        <v>3038</v>
      </c>
      <c r="B3039" t="s">
        <v>16395</v>
      </c>
      <c r="C3039" t="s">
        <v>2821</v>
      </c>
      <c r="D3039" t="s">
        <v>2041</v>
      </c>
      <c r="E3039" t="s">
        <v>16396</v>
      </c>
      <c r="F3039" t="s">
        <v>16397</v>
      </c>
      <c r="G3039" t="s">
        <v>2927</v>
      </c>
      <c r="H3039" s="6">
        <v>72847</v>
      </c>
      <c r="I3039">
        <f>1-829-780-5360</f>
        <v>-6968</v>
      </c>
      <c r="J3039" t="s">
        <v>16398</v>
      </c>
      <c r="K3039" s="1">
        <v>44341</v>
      </c>
    </row>
    <row r="3040" spans="1:11">
      <c r="A3040">
        <v>3039</v>
      </c>
      <c r="B3040" t="s">
        <v>16399</v>
      </c>
      <c r="C3040" t="s">
        <v>3175</v>
      </c>
      <c r="D3040" t="s">
        <v>4620</v>
      </c>
      <c r="E3040" t="s">
        <v>16400</v>
      </c>
      <c r="F3040" t="s">
        <v>16401</v>
      </c>
      <c r="G3040" t="s">
        <v>1769</v>
      </c>
      <c r="H3040" s="6">
        <v>230707</v>
      </c>
      <c r="I3040" t="s">
        <v>16402</v>
      </c>
      <c r="J3040" t="s">
        <v>16403</v>
      </c>
      <c r="K3040" s="1">
        <v>44622</v>
      </c>
    </row>
    <row r="3041" spans="1:11">
      <c r="A3041">
        <v>3040</v>
      </c>
      <c r="B3041" t="s">
        <v>16404</v>
      </c>
      <c r="C3041" t="s">
        <v>9051</v>
      </c>
      <c r="D3041" t="s">
        <v>4285</v>
      </c>
      <c r="E3041" t="s">
        <v>16405</v>
      </c>
      <c r="F3041" t="s">
        <v>16406</v>
      </c>
      <c r="G3041" t="s">
        <v>3474</v>
      </c>
      <c r="H3041" s="6">
        <v>206736</v>
      </c>
      <c r="I3041" t="s">
        <v>16407</v>
      </c>
      <c r="J3041" t="s">
        <v>16408</v>
      </c>
      <c r="K3041" s="1">
        <v>44299</v>
      </c>
    </row>
    <row r="3042" spans="1:11">
      <c r="A3042">
        <v>3041</v>
      </c>
      <c r="B3042" t="s">
        <v>16409</v>
      </c>
      <c r="C3042" t="s">
        <v>2475</v>
      </c>
      <c r="D3042" t="s">
        <v>3926</v>
      </c>
      <c r="E3042" t="s">
        <v>16410</v>
      </c>
      <c r="F3042" t="s">
        <v>16411</v>
      </c>
      <c r="G3042" t="s">
        <v>1865</v>
      </c>
      <c r="H3042" s="6">
        <v>192168</v>
      </c>
      <c r="I3042" t="s">
        <v>16412</v>
      </c>
      <c r="J3042" t="s">
        <v>16413</v>
      </c>
      <c r="K3042" s="1">
        <v>44636</v>
      </c>
    </row>
    <row r="3043" spans="1:11">
      <c r="A3043">
        <v>3042</v>
      </c>
      <c r="B3043" t="s">
        <v>16414</v>
      </c>
      <c r="C3043" t="s">
        <v>3217</v>
      </c>
      <c r="D3043" t="s">
        <v>2041</v>
      </c>
      <c r="E3043" t="s">
        <v>16415</v>
      </c>
      <c r="F3043" t="s">
        <v>16416</v>
      </c>
      <c r="G3043" t="s">
        <v>1182</v>
      </c>
      <c r="H3043" s="6">
        <v>270414</v>
      </c>
      <c r="I3043" t="s">
        <v>16417</v>
      </c>
      <c r="J3043" t="s">
        <v>16418</v>
      </c>
      <c r="K3043" s="1">
        <v>44329</v>
      </c>
    </row>
    <row r="3044" spans="1:11">
      <c r="A3044">
        <v>3043</v>
      </c>
      <c r="B3044" t="s">
        <v>16419</v>
      </c>
      <c r="C3044" t="s">
        <v>2595</v>
      </c>
      <c r="D3044" t="s">
        <v>8102</v>
      </c>
      <c r="E3044" t="s">
        <v>16420</v>
      </c>
      <c r="F3044" t="s">
        <v>16421</v>
      </c>
      <c r="G3044" t="s">
        <v>446</v>
      </c>
      <c r="H3044" s="6">
        <v>242404</v>
      </c>
      <c r="I3044">
        <f>1-379-140-5352</f>
        <v>-5870</v>
      </c>
      <c r="J3044" t="s">
        <v>16422</v>
      </c>
      <c r="K3044" s="1">
        <v>43879</v>
      </c>
    </row>
    <row r="3045" spans="1:11">
      <c r="A3045">
        <v>3044</v>
      </c>
      <c r="B3045" t="s">
        <v>16423</v>
      </c>
      <c r="C3045" t="s">
        <v>1641</v>
      </c>
      <c r="D3045" t="s">
        <v>996</v>
      </c>
      <c r="E3045" t="s">
        <v>16424</v>
      </c>
      <c r="F3045" t="s">
        <v>16425</v>
      </c>
      <c r="G3045" t="s">
        <v>60</v>
      </c>
      <c r="H3045" s="6">
        <v>273548</v>
      </c>
      <c r="I3045" t="s">
        <v>16426</v>
      </c>
      <c r="J3045" t="s">
        <v>16427</v>
      </c>
      <c r="K3045" s="1">
        <v>43851</v>
      </c>
    </row>
    <row r="3046" spans="1:11">
      <c r="A3046">
        <v>3045</v>
      </c>
      <c r="B3046" t="s">
        <v>16428</v>
      </c>
      <c r="C3046" t="s">
        <v>5160</v>
      </c>
      <c r="D3046" t="s">
        <v>2178</v>
      </c>
      <c r="E3046" t="s">
        <v>16429</v>
      </c>
      <c r="F3046" t="s">
        <v>16430</v>
      </c>
      <c r="G3046" t="s">
        <v>977</v>
      </c>
      <c r="H3046" s="6">
        <v>252937</v>
      </c>
      <c r="I3046" t="s">
        <v>16431</v>
      </c>
      <c r="J3046" t="s">
        <v>16432</v>
      </c>
      <c r="K3046" s="1">
        <v>43856</v>
      </c>
    </row>
    <row r="3047" spans="1:11">
      <c r="A3047">
        <v>3046</v>
      </c>
      <c r="B3047" t="s">
        <v>16433</v>
      </c>
      <c r="C3047" t="s">
        <v>1877</v>
      </c>
      <c r="D3047" t="s">
        <v>4904</v>
      </c>
      <c r="E3047" t="s">
        <v>16434</v>
      </c>
      <c r="F3047" t="s">
        <v>16435</v>
      </c>
      <c r="G3047" t="s">
        <v>1466</v>
      </c>
      <c r="H3047" s="6">
        <v>258758</v>
      </c>
      <c r="I3047">
        <v>5157952114</v>
      </c>
      <c r="J3047" t="s">
        <v>16436</v>
      </c>
      <c r="K3047" s="1">
        <v>44533</v>
      </c>
    </row>
    <row r="3048" spans="1:11">
      <c r="A3048">
        <v>3047</v>
      </c>
      <c r="B3048" t="s">
        <v>16437</v>
      </c>
      <c r="C3048" t="s">
        <v>2888</v>
      </c>
      <c r="D3048" t="s">
        <v>4423</v>
      </c>
      <c r="E3048" t="s">
        <v>16438</v>
      </c>
      <c r="F3048" t="s">
        <v>16439</v>
      </c>
      <c r="G3048" t="s">
        <v>3435</v>
      </c>
      <c r="H3048" s="6">
        <v>269441</v>
      </c>
      <c r="I3048" t="s">
        <v>16440</v>
      </c>
      <c r="J3048" t="s">
        <v>16441</v>
      </c>
      <c r="K3048" s="1">
        <v>44675</v>
      </c>
    </row>
    <row r="3049" spans="1:11">
      <c r="A3049">
        <v>3048</v>
      </c>
      <c r="B3049" t="s">
        <v>16442</v>
      </c>
      <c r="C3049" t="s">
        <v>8108</v>
      </c>
      <c r="D3049" t="s">
        <v>1642</v>
      </c>
      <c r="E3049" t="s">
        <v>16443</v>
      </c>
      <c r="F3049" t="s">
        <v>16444</v>
      </c>
      <c r="G3049" t="s">
        <v>1367</v>
      </c>
      <c r="H3049" s="6">
        <v>87927</v>
      </c>
      <c r="I3049" t="s">
        <v>16445</v>
      </c>
      <c r="J3049" t="s">
        <v>16446</v>
      </c>
      <c r="K3049" s="1">
        <v>44447</v>
      </c>
    </row>
    <row r="3050" spans="1:11">
      <c r="A3050">
        <v>3049</v>
      </c>
      <c r="B3050" t="s">
        <v>16447</v>
      </c>
      <c r="C3050" t="s">
        <v>4750</v>
      </c>
      <c r="D3050" t="s">
        <v>5760</v>
      </c>
      <c r="E3050" t="s">
        <v>16448</v>
      </c>
      <c r="F3050" t="s">
        <v>16449</v>
      </c>
      <c r="G3050" t="s">
        <v>800</v>
      </c>
      <c r="H3050" s="6">
        <v>205963</v>
      </c>
      <c r="I3050" t="s">
        <v>16450</v>
      </c>
      <c r="J3050" t="s">
        <v>16451</v>
      </c>
      <c r="K3050" s="1">
        <v>44460</v>
      </c>
    </row>
    <row r="3051" spans="1:11">
      <c r="A3051">
        <v>3050</v>
      </c>
      <c r="B3051" t="s">
        <v>16452</v>
      </c>
      <c r="C3051" t="s">
        <v>5456</v>
      </c>
      <c r="D3051" t="s">
        <v>6307</v>
      </c>
      <c r="E3051" t="s">
        <v>16453</v>
      </c>
      <c r="F3051" t="s">
        <v>16454</v>
      </c>
      <c r="G3051" t="s">
        <v>80</v>
      </c>
      <c r="H3051" s="6">
        <v>171952</v>
      </c>
      <c r="I3051" t="s">
        <v>16455</v>
      </c>
      <c r="J3051" t="s">
        <v>16456</v>
      </c>
      <c r="K3051" s="1">
        <v>44117</v>
      </c>
    </row>
    <row r="3052" spans="1:11">
      <c r="A3052">
        <v>3051</v>
      </c>
      <c r="B3052" t="s">
        <v>16457</v>
      </c>
      <c r="C3052" t="s">
        <v>5555</v>
      </c>
      <c r="D3052" t="s">
        <v>670</v>
      </c>
      <c r="E3052" t="s">
        <v>16458</v>
      </c>
      <c r="F3052" t="s">
        <v>16459</v>
      </c>
      <c r="G3052" t="s">
        <v>1445</v>
      </c>
      <c r="H3052" s="6">
        <v>170842</v>
      </c>
      <c r="I3052" t="s">
        <v>16460</v>
      </c>
      <c r="J3052" t="s">
        <v>16461</v>
      </c>
      <c r="K3052" s="1">
        <v>43901</v>
      </c>
    </row>
    <row r="3053" spans="1:11">
      <c r="A3053">
        <v>3052</v>
      </c>
      <c r="B3053" t="s">
        <v>16462</v>
      </c>
      <c r="C3053" t="s">
        <v>2756</v>
      </c>
      <c r="D3053" t="s">
        <v>8577</v>
      </c>
      <c r="E3053" t="s">
        <v>16463</v>
      </c>
      <c r="F3053" t="s">
        <v>16464</v>
      </c>
      <c r="G3053" t="s">
        <v>3566</v>
      </c>
      <c r="H3053" s="6">
        <v>77574</v>
      </c>
      <c r="I3053" t="s">
        <v>16465</v>
      </c>
      <c r="J3053" t="s">
        <v>16466</v>
      </c>
      <c r="K3053" s="1">
        <v>44599</v>
      </c>
    </row>
    <row r="3054" spans="1:11">
      <c r="A3054">
        <v>3053</v>
      </c>
      <c r="B3054" t="s">
        <v>16467</v>
      </c>
      <c r="C3054" t="s">
        <v>1519</v>
      </c>
      <c r="D3054" t="s">
        <v>15170</v>
      </c>
      <c r="E3054" t="s">
        <v>16468</v>
      </c>
      <c r="F3054" t="s">
        <v>16469</v>
      </c>
      <c r="G3054" t="s">
        <v>1769</v>
      </c>
      <c r="H3054" s="6">
        <v>285226</v>
      </c>
      <c r="I3054" t="s">
        <v>16470</v>
      </c>
      <c r="J3054" t="s">
        <v>16471</v>
      </c>
      <c r="K3054" s="1">
        <v>44195</v>
      </c>
    </row>
    <row r="3055" spans="1:11">
      <c r="A3055">
        <v>3054</v>
      </c>
      <c r="B3055" t="s">
        <v>16472</v>
      </c>
      <c r="C3055" t="s">
        <v>2147</v>
      </c>
      <c r="D3055" t="s">
        <v>655</v>
      </c>
      <c r="E3055" t="s">
        <v>16473</v>
      </c>
      <c r="F3055" t="s">
        <v>16474</v>
      </c>
      <c r="G3055" t="s">
        <v>642</v>
      </c>
      <c r="H3055" s="6">
        <v>53600</v>
      </c>
      <c r="I3055">
        <v>9822818500</v>
      </c>
      <c r="J3055" t="s">
        <v>16475</v>
      </c>
      <c r="K3055" s="1">
        <v>44637</v>
      </c>
    </row>
    <row r="3056" spans="1:11">
      <c r="A3056">
        <v>3055</v>
      </c>
      <c r="B3056" t="s">
        <v>16476</v>
      </c>
      <c r="C3056" t="s">
        <v>3050</v>
      </c>
      <c r="D3056" t="s">
        <v>5789</v>
      </c>
      <c r="E3056" t="s">
        <v>16477</v>
      </c>
      <c r="F3056" t="s">
        <v>16478</v>
      </c>
      <c r="G3056" t="s">
        <v>282</v>
      </c>
      <c r="H3056" s="6">
        <v>274626</v>
      </c>
      <c r="I3056" t="s">
        <v>16479</v>
      </c>
      <c r="J3056" t="s">
        <v>16480</v>
      </c>
      <c r="K3056" s="1">
        <v>44192</v>
      </c>
    </row>
    <row r="3057" spans="1:11">
      <c r="A3057">
        <v>3056</v>
      </c>
      <c r="B3057" t="s">
        <v>16481</v>
      </c>
      <c r="C3057" t="s">
        <v>5467</v>
      </c>
      <c r="D3057" t="s">
        <v>5723</v>
      </c>
      <c r="E3057" t="s">
        <v>16482</v>
      </c>
      <c r="F3057" t="s">
        <v>16483</v>
      </c>
      <c r="G3057" t="s">
        <v>4805</v>
      </c>
      <c r="H3057" s="6">
        <v>163470</v>
      </c>
      <c r="I3057" t="s">
        <v>16484</v>
      </c>
      <c r="J3057" t="s">
        <v>16485</v>
      </c>
      <c r="K3057" s="1">
        <v>44352</v>
      </c>
    </row>
    <row r="3058" spans="1:11">
      <c r="A3058">
        <v>3057</v>
      </c>
      <c r="B3058" t="s">
        <v>16486</v>
      </c>
      <c r="C3058" t="s">
        <v>4128</v>
      </c>
      <c r="D3058" t="s">
        <v>6221</v>
      </c>
      <c r="E3058" t="s">
        <v>16487</v>
      </c>
      <c r="F3058" t="s">
        <v>16488</v>
      </c>
      <c r="G3058" t="s">
        <v>1776</v>
      </c>
      <c r="H3058" s="6">
        <v>147135</v>
      </c>
      <c r="I3058" t="s">
        <v>16489</v>
      </c>
      <c r="J3058" t="s">
        <v>16490</v>
      </c>
      <c r="K3058" s="1">
        <v>44054</v>
      </c>
    </row>
    <row r="3059" spans="1:11">
      <c r="A3059">
        <v>3058</v>
      </c>
      <c r="B3059" t="s">
        <v>16491</v>
      </c>
      <c r="C3059" t="s">
        <v>2888</v>
      </c>
      <c r="D3059" t="s">
        <v>16492</v>
      </c>
      <c r="E3059" t="s">
        <v>16493</v>
      </c>
      <c r="F3059" t="s">
        <v>16494</v>
      </c>
      <c r="G3059" t="s">
        <v>546</v>
      </c>
      <c r="H3059" s="6">
        <v>115178</v>
      </c>
      <c r="I3059" t="s">
        <v>16495</v>
      </c>
      <c r="J3059" t="s">
        <v>16496</v>
      </c>
      <c r="K3059" s="1">
        <v>44055</v>
      </c>
    </row>
    <row r="3060" spans="1:11">
      <c r="A3060">
        <v>3059</v>
      </c>
      <c r="B3060" t="s">
        <v>16497</v>
      </c>
      <c r="C3060" t="s">
        <v>1492</v>
      </c>
      <c r="D3060" t="s">
        <v>451</v>
      </c>
      <c r="E3060" t="s">
        <v>16498</v>
      </c>
      <c r="F3060" t="s">
        <v>16499</v>
      </c>
      <c r="G3060" t="s">
        <v>906</v>
      </c>
      <c r="H3060" s="6">
        <v>201986</v>
      </c>
      <c r="I3060" t="s">
        <v>16500</v>
      </c>
      <c r="J3060" t="s">
        <v>16501</v>
      </c>
      <c r="K3060" s="1">
        <v>44556</v>
      </c>
    </row>
    <row r="3061" spans="1:11">
      <c r="A3061">
        <v>3060</v>
      </c>
      <c r="B3061" t="s">
        <v>16502</v>
      </c>
      <c r="C3061" t="s">
        <v>10691</v>
      </c>
      <c r="D3061" t="s">
        <v>302</v>
      </c>
      <c r="E3061" t="s">
        <v>16503</v>
      </c>
      <c r="F3061" t="s">
        <v>16504</v>
      </c>
      <c r="G3061" t="s">
        <v>5708</v>
      </c>
      <c r="H3061" s="6">
        <v>174512</v>
      </c>
      <c r="I3061" t="s">
        <v>16505</v>
      </c>
      <c r="J3061" t="s">
        <v>16506</v>
      </c>
      <c r="K3061" s="1">
        <v>43930</v>
      </c>
    </row>
    <row r="3062" spans="1:11">
      <c r="A3062">
        <v>3061</v>
      </c>
      <c r="B3062" t="s">
        <v>16507</v>
      </c>
      <c r="C3062" t="s">
        <v>1057</v>
      </c>
      <c r="D3062" t="s">
        <v>4359</v>
      </c>
      <c r="E3062" t="s">
        <v>16508</v>
      </c>
      <c r="F3062" t="s">
        <v>16509</v>
      </c>
      <c r="G3062" t="s">
        <v>402</v>
      </c>
      <c r="H3062" s="6">
        <v>80447</v>
      </c>
      <c r="I3062" t="s">
        <v>16510</v>
      </c>
      <c r="J3062" t="s">
        <v>16511</v>
      </c>
      <c r="K3062" s="1">
        <v>44217</v>
      </c>
    </row>
    <row r="3063" spans="1:11">
      <c r="A3063">
        <v>3062</v>
      </c>
      <c r="B3063" t="s">
        <v>16512</v>
      </c>
      <c r="C3063" t="s">
        <v>1877</v>
      </c>
      <c r="D3063" t="s">
        <v>13238</v>
      </c>
      <c r="E3063" t="s">
        <v>16513</v>
      </c>
      <c r="F3063" t="s">
        <v>16514</v>
      </c>
      <c r="G3063" t="s">
        <v>2378</v>
      </c>
      <c r="H3063" s="6">
        <v>214019</v>
      </c>
      <c r="I3063" t="s">
        <v>16515</v>
      </c>
      <c r="J3063" t="s">
        <v>16516</v>
      </c>
      <c r="K3063" s="1">
        <v>44530</v>
      </c>
    </row>
    <row r="3064" spans="1:11">
      <c r="A3064">
        <v>3063</v>
      </c>
      <c r="B3064" t="s">
        <v>16517</v>
      </c>
      <c r="C3064" t="s">
        <v>9219</v>
      </c>
      <c r="D3064" t="s">
        <v>7331</v>
      </c>
      <c r="E3064" t="s">
        <v>16518</v>
      </c>
      <c r="F3064" t="s">
        <v>16519</v>
      </c>
      <c r="G3064" t="s">
        <v>815</v>
      </c>
      <c r="H3064" s="6">
        <v>233785</v>
      </c>
      <c r="I3064" t="s">
        <v>16520</v>
      </c>
      <c r="J3064" t="s">
        <v>16521</v>
      </c>
      <c r="K3064" s="1">
        <v>43852</v>
      </c>
    </row>
    <row r="3065" spans="1:11">
      <c r="A3065">
        <v>3064</v>
      </c>
      <c r="B3065" t="s">
        <v>16522</v>
      </c>
      <c r="C3065" t="s">
        <v>4128</v>
      </c>
      <c r="D3065" t="s">
        <v>11060</v>
      </c>
      <c r="E3065" t="s">
        <v>16523</v>
      </c>
      <c r="F3065" t="s">
        <v>1272</v>
      </c>
      <c r="G3065" t="s">
        <v>1776</v>
      </c>
      <c r="H3065" s="6">
        <v>107241</v>
      </c>
      <c r="I3065" t="s">
        <v>16524</v>
      </c>
      <c r="J3065" t="s">
        <v>16525</v>
      </c>
      <c r="K3065" s="1">
        <v>44246</v>
      </c>
    </row>
    <row r="3066" spans="1:11">
      <c r="A3066">
        <v>3065</v>
      </c>
      <c r="B3066" t="s">
        <v>16526</v>
      </c>
      <c r="C3066" t="s">
        <v>638</v>
      </c>
      <c r="D3066" t="s">
        <v>2060</v>
      </c>
      <c r="E3066" t="s">
        <v>16527</v>
      </c>
      <c r="F3066" t="s">
        <v>16528</v>
      </c>
      <c r="G3066" t="s">
        <v>329</v>
      </c>
      <c r="H3066" s="6">
        <v>216800</v>
      </c>
      <c r="I3066" t="s">
        <v>16529</v>
      </c>
      <c r="J3066" t="s">
        <v>16530</v>
      </c>
      <c r="K3066" s="1">
        <v>44688</v>
      </c>
    </row>
    <row r="3067" spans="1:11">
      <c r="A3067">
        <v>3066</v>
      </c>
      <c r="B3067" t="s">
        <v>16531</v>
      </c>
      <c r="C3067" t="s">
        <v>9437</v>
      </c>
      <c r="D3067" t="s">
        <v>7995</v>
      </c>
      <c r="E3067" t="s">
        <v>16532</v>
      </c>
      <c r="F3067" t="s">
        <v>16533</v>
      </c>
      <c r="G3067" t="s">
        <v>142</v>
      </c>
      <c r="H3067" s="6">
        <v>157034</v>
      </c>
      <c r="I3067" t="s">
        <v>16534</v>
      </c>
      <c r="J3067" t="s">
        <v>16535</v>
      </c>
      <c r="K3067" s="1">
        <v>44528</v>
      </c>
    </row>
    <row r="3068" spans="1:11">
      <c r="A3068">
        <v>3067</v>
      </c>
      <c r="B3068" t="s">
        <v>16536</v>
      </c>
      <c r="C3068" t="s">
        <v>9051</v>
      </c>
      <c r="D3068" t="s">
        <v>8067</v>
      </c>
      <c r="E3068" t="s">
        <v>16537</v>
      </c>
      <c r="F3068" t="s">
        <v>16538</v>
      </c>
      <c r="G3068" t="s">
        <v>2898</v>
      </c>
      <c r="H3068" s="6">
        <v>104623</v>
      </c>
      <c r="I3068" t="s">
        <v>16539</v>
      </c>
      <c r="J3068" t="s">
        <v>16540</v>
      </c>
      <c r="K3068" s="1">
        <v>44326</v>
      </c>
    </row>
    <row r="3069" spans="1:11">
      <c r="A3069">
        <v>3068</v>
      </c>
      <c r="B3069" t="s">
        <v>16541</v>
      </c>
      <c r="C3069" t="s">
        <v>474</v>
      </c>
      <c r="D3069" t="s">
        <v>4479</v>
      </c>
      <c r="E3069" t="s">
        <v>16542</v>
      </c>
      <c r="F3069" t="s">
        <v>16543</v>
      </c>
      <c r="G3069" t="s">
        <v>1273</v>
      </c>
      <c r="H3069" s="6">
        <v>191189</v>
      </c>
      <c r="I3069">
        <v>929245931</v>
      </c>
      <c r="J3069" t="s">
        <v>16544</v>
      </c>
      <c r="K3069" s="1">
        <v>44677</v>
      </c>
    </row>
    <row r="3070" spans="1:11">
      <c r="A3070">
        <v>3069</v>
      </c>
      <c r="B3070" t="s">
        <v>16545</v>
      </c>
      <c r="C3070" t="s">
        <v>5945</v>
      </c>
      <c r="D3070" t="s">
        <v>311</v>
      </c>
      <c r="E3070" t="s">
        <v>16546</v>
      </c>
      <c r="F3070" t="s">
        <v>16547</v>
      </c>
      <c r="G3070" t="s">
        <v>3792</v>
      </c>
      <c r="H3070" s="6">
        <v>85436</v>
      </c>
      <c r="I3070" t="s">
        <v>16548</v>
      </c>
      <c r="J3070" t="s">
        <v>16549</v>
      </c>
      <c r="K3070" s="1">
        <v>43856</v>
      </c>
    </row>
    <row r="3071" spans="1:11">
      <c r="A3071">
        <v>3070</v>
      </c>
      <c r="B3071" t="s">
        <v>16550</v>
      </c>
      <c r="C3071" t="s">
        <v>1326</v>
      </c>
      <c r="D3071" t="s">
        <v>7447</v>
      </c>
      <c r="E3071" t="s">
        <v>16551</v>
      </c>
      <c r="F3071" t="s">
        <v>16552</v>
      </c>
      <c r="G3071" t="s">
        <v>8517</v>
      </c>
      <c r="H3071" s="6">
        <v>172056</v>
      </c>
      <c r="I3071" t="s">
        <v>16553</v>
      </c>
      <c r="J3071" t="s">
        <v>16554</v>
      </c>
      <c r="K3071" s="1">
        <v>44092</v>
      </c>
    </row>
    <row r="3072" spans="1:11">
      <c r="A3072">
        <v>3071</v>
      </c>
      <c r="B3072" t="s">
        <v>16555</v>
      </c>
      <c r="C3072" t="s">
        <v>6627</v>
      </c>
      <c r="D3072" t="s">
        <v>6259</v>
      </c>
      <c r="E3072" t="s">
        <v>16556</v>
      </c>
      <c r="F3072" t="s">
        <v>16557</v>
      </c>
      <c r="G3072" t="s">
        <v>3449</v>
      </c>
      <c r="H3072" s="6">
        <v>227181</v>
      </c>
      <c r="I3072" t="s">
        <v>16558</v>
      </c>
      <c r="J3072" t="s">
        <v>16559</v>
      </c>
      <c r="K3072" s="1">
        <v>44072</v>
      </c>
    </row>
    <row r="3073" spans="1:11">
      <c r="A3073">
        <v>3072</v>
      </c>
      <c r="B3073" t="s">
        <v>16560</v>
      </c>
      <c r="C3073" t="s">
        <v>1940</v>
      </c>
      <c r="D3073" t="s">
        <v>415</v>
      </c>
      <c r="E3073" t="s">
        <v>16561</v>
      </c>
      <c r="F3073" t="s">
        <v>16562</v>
      </c>
      <c r="G3073" t="s">
        <v>486</v>
      </c>
      <c r="H3073" s="6">
        <v>133323</v>
      </c>
      <c r="I3073" t="s">
        <v>16563</v>
      </c>
      <c r="J3073" t="s">
        <v>16564</v>
      </c>
      <c r="K3073" s="1">
        <v>44311</v>
      </c>
    </row>
    <row r="3074" spans="1:11">
      <c r="A3074">
        <v>3073</v>
      </c>
      <c r="B3074" t="s">
        <v>16565</v>
      </c>
      <c r="C3074" t="s">
        <v>4331</v>
      </c>
      <c r="D3074" t="s">
        <v>1270</v>
      </c>
      <c r="E3074" t="s">
        <v>16566</v>
      </c>
      <c r="F3074" t="s">
        <v>16567</v>
      </c>
      <c r="G3074" t="s">
        <v>954</v>
      </c>
      <c r="H3074" s="6">
        <v>144470</v>
      </c>
      <c r="I3074" t="s">
        <v>16568</v>
      </c>
      <c r="J3074" t="s">
        <v>16569</v>
      </c>
      <c r="K3074" s="1">
        <v>44409</v>
      </c>
    </row>
    <row r="3075" spans="1:11">
      <c r="A3075">
        <v>3074</v>
      </c>
      <c r="B3075" t="s">
        <v>16570</v>
      </c>
      <c r="C3075" t="s">
        <v>11798</v>
      </c>
      <c r="D3075" t="s">
        <v>9388</v>
      </c>
      <c r="E3075" t="s">
        <v>16571</v>
      </c>
      <c r="F3075" t="s">
        <v>16572</v>
      </c>
      <c r="G3075" t="s">
        <v>205</v>
      </c>
      <c r="H3075" s="6">
        <v>61666</v>
      </c>
      <c r="I3075" t="s">
        <v>16573</v>
      </c>
      <c r="J3075" t="s">
        <v>16574</v>
      </c>
      <c r="K3075" s="1">
        <v>44212</v>
      </c>
    </row>
    <row r="3076" spans="1:11">
      <c r="A3076">
        <v>3075</v>
      </c>
      <c r="B3076" t="s">
        <v>16575</v>
      </c>
      <c r="C3076" t="s">
        <v>654</v>
      </c>
      <c r="D3076" t="s">
        <v>15942</v>
      </c>
      <c r="E3076" t="s">
        <v>16576</v>
      </c>
      <c r="F3076" t="s">
        <v>16577</v>
      </c>
      <c r="G3076" t="s">
        <v>553</v>
      </c>
      <c r="H3076" s="6">
        <v>94222</v>
      </c>
      <c r="I3076" t="s">
        <v>16578</v>
      </c>
      <c r="J3076" t="s">
        <v>16579</v>
      </c>
      <c r="K3076" s="1">
        <v>44505</v>
      </c>
    </row>
    <row r="3077" spans="1:11">
      <c r="A3077">
        <v>3076</v>
      </c>
      <c r="B3077" t="s">
        <v>16580</v>
      </c>
      <c r="C3077" t="s">
        <v>209</v>
      </c>
      <c r="D3077" t="s">
        <v>6085</v>
      </c>
      <c r="E3077" t="s">
        <v>16581</v>
      </c>
      <c r="F3077" t="s">
        <v>16582</v>
      </c>
      <c r="G3077" t="s">
        <v>1873</v>
      </c>
      <c r="H3077" s="6">
        <v>43004</v>
      </c>
      <c r="I3077">
        <v>1976056288</v>
      </c>
      <c r="J3077" t="s">
        <v>16583</v>
      </c>
      <c r="K3077" s="1">
        <v>43867</v>
      </c>
    </row>
    <row r="3078" spans="1:11">
      <c r="A3078">
        <v>3077</v>
      </c>
      <c r="B3078" t="s">
        <v>16584</v>
      </c>
      <c r="C3078" t="s">
        <v>7979</v>
      </c>
      <c r="D3078" t="s">
        <v>2155</v>
      </c>
      <c r="E3078" t="s">
        <v>16585</v>
      </c>
      <c r="F3078" t="s">
        <v>16586</v>
      </c>
      <c r="G3078" t="s">
        <v>1795</v>
      </c>
      <c r="H3078" s="6">
        <v>91930</v>
      </c>
      <c r="I3078" t="s">
        <v>16587</v>
      </c>
      <c r="J3078" t="s">
        <v>16588</v>
      </c>
      <c r="K3078" s="1">
        <v>44264</v>
      </c>
    </row>
    <row r="3079" spans="1:11">
      <c r="A3079">
        <v>3078</v>
      </c>
      <c r="B3079" t="s">
        <v>16589</v>
      </c>
      <c r="C3079" t="s">
        <v>2962</v>
      </c>
      <c r="D3079" t="s">
        <v>7376</v>
      </c>
      <c r="E3079" t="s">
        <v>16590</v>
      </c>
      <c r="F3079" t="s">
        <v>16591</v>
      </c>
      <c r="G3079" t="s">
        <v>1273</v>
      </c>
      <c r="H3079" s="6">
        <v>55065</v>
      </c>
      <c r="I3079">
        <v>4228043676</v>
      </c>
      <c r="J3079" t="s">
        <v>16592</v>
      </c>
      <c r="K3079" s="1">
        <v>44333</v>
      </c>
    </row>
    <row r="3080" spans="1:11">
      <c r="A3080">
        <v>3079</v>
      </c>
      <c r="B3080" t="s">
        <v>16593</v>
      </c>
      <c r="C3080" t="s">
        <v>5286</v>
      </c>
      <c r="D3080" t="s">
        <v>9141</v>
      </c>
      <c r="E3080" t="s">
        <v>16594</v>
      </c>
      <c r="F3080" t="s">
        <v>16595</v>
      </c>
      <c r="G3080" t="s">
        <v>1374</v>
      </c>
      <c r="H3080" s="6">
        <v>233177</v>
      </c>
      <c r="I3080" t="s">
        <v>16596</v>
      </c>
      <c r="J3080" t="s">
        <v>16597</v>
      </c>
      <c r="K3080" s="1">
        <v>44508</v>
      </c>
    </row>
    <row r="3081" spans="1:11">
      <c r="A3081">
        <v>3080</v>
      </c>
      <c r="B3081" t="s">
        <v>16598</v>
      </c>
      <c r="C3081" t="s">
        <v>9299</v>
      </c>
      <c r="D3081" t="s">
        <v>4002</v>
      </c>
      <c r="E3081" t="s">
        <v>7211</v>
      </c>
      <c r="F3081" t="s">
        <v>16599</v>
      </c>
      <c r="G3081" t="s">
        <v>1418</v>
      </c>
      <c r="H3081" s="6">
        <v>259773</v>
      </c>
      <c r="I3081" t="s">
        <v>16600</v>
      </c>
      <c r="J3081" t="s">
        <v>16601</v>
      </c>
      <c r="K3081" s="1">
        <v>43892</v>
      </c>
    </row>
    <row r="3082" spans="1:11">
      <c r="A3082">
        <v>3081</v>
      </c>
      <c r="B3082" t="s">
        <v>16602</v>
      </c>
      <c r="C3082" t="s">
        <v>12226</v>
      </c>
      <c r="D3082" t="s">
        <v>989</v>
      </c>
      <c r="E3082" t="s">
        <v>16603</v>
      </c>
      <c r="F3082" t="s">
        <v>16604</v>
      </c>
      <c r="G3082" t="s">
        <v>3264</v>
      </c>
      <c r="H3082" s="6">
        <v>42219</v>
      </c>
      <c r="I3082" t="s">
        <v>16605</v>
      </c>
      <c r="J3082" t="s">
        <v>16606</v>
      </c>
      <c r="K3082" s="1">
        <v>44587</v>
      </c>
    </row>
    <row r="3083" spans="1:11">
      <c r="A3083">
        <v>3082</v>
      </c>
      <c r="B3083" t="s">
        <v>16607</v>
      </c>
      <c r="C3083" t="s">
        <v>894</v>
      </c>
      <c r="D3083" t="s">
        <v>506</v>
      </c>
      <c r="E3083" t="s">
        <v>16608</v>
      </c>
      <c r="F3083" t="s">
        <v>16609</v>
      </c>
      <c r="G3083" t="s">
        <v>553</v>
      </c>
      <c r="H3083" s="6">
        <v>64662</v>
      </c>
      <c r="I3083" t="s">
        <v>16610</v>
      </c>
      <c r="J3083" t="s">
        <v>16611</v>
      </c>
      <c r="K3083" s="1">
        <v>44112</v>
      </c>
    </row>
    <row r="3084" spans="1:11">
      <c r="A3084">
        <v>3083</v>
      </c>
      <c r="B3084" t="s">
        <v>16612</v>
      </c>
      <c r="C3084" t="s">
        <v>4284</v>
      </c>
      <c r="D3084" t="s">
        <v>4389</v>
      </c>
      <c r="E3084" t="s">
        <v>13038</v>
      </c>
      <c r="F3084" t="s">
        <v>16613</v>
      </c>
      <c r="G3084" t="s">
        <v>3314</v>
      </c>
      <c r="H3084" s="6">
        <v>83056</v>
      </c>
      <c r="I3084" t="s">
        <v>16614</v>
      </c>
      <c r="J3084" t="s">
        <v>16615</v>
      </c>
      <c r="K3084" s="1">
        <v>44172</v>
      </c>
    </row>
    <row r="3085" spans="1:11">
      <c r="A3085">
        <v>3084</v>
      </c>
      <c r="B3085" t="s">
        <v>16616</v>
      </c>
      <c r="C3085" t="s">
        <v>2026</v>
      </c>
      <c r="D3085" t="s">
        <v>2263</v>
      </c>
      <c r="E3085" t="s">
        <v>16617</v>
      </c>
      <c r="F3085" t="s">
        <v>16618</v>
      </c>
      <c r="G3085" t="s">
        <v>2351</v>
      </c>
      <c r="H3085" s="6">
        <v>108128</v>
      </c>
      <c r="I3085" t="s">
        <v>16619</v>
      </c>
      <c r="J3085" t="s">
        <v>16620</v>
      </c>
      <c r="K3085" s="1">
        <v>43859</v>
      </c>
    </row>
    <row r="3086" spans="1:11">
      <c r="A3086">
        <v>3085</v>
      </c>
      <c r="B3086" t="s">
        <v>16621</v>
      </c>
      <c r="C3086" t="s">
        <v>663</v>
      </c>
      <c r="D3086" t="s">
        <v>4744</v>
      </c>
      <c r="E3086" t="s">
        <v>16622</v>
      </c>
      <c r="F3086" t="s">
        <v>16623</v>
      </c>
      <c r="G3086" t="s">
        <v>394</v>
      </c>
      <c r="H3086" s="6">
        <v>171013</v>
      </c>
      <c r="I3086" t="s">
        <v>16624</v>
      </c>
      <c r="J3086" t="s">
        <v>16625</v>
      </c>
      <c r="K3086" s="1">
        <v>43927</v>
      </c>
    </row>
    <row r="3087" spans="1:11">
      <c r="A3087">
        <v>3086</v>
      </c>
      <c r="B3087" t="s">
        <v>16626</v>
      </c>
      <c r="C3087" t="s">
        <v>4757</v>
      </c>
      <c r="D3087" t="s">
        <v>4035</v>
      </c>
      <c r="E3087" t="s">
        <v>16627</v>
      </c>
      <c r="F3087" t="s">
        <v>16628</v>
      </c>
      <c r="G3087" t="s">
        <v>410</v>
      </c>
      <c r="H3087" s="6">
        <v>243071</v>
      </c>
      <c r="I3087" t="s">
        <v>16629</v>
      </c>
      <c r="J3087" t="s">
        <v>16630</v>
      </c>
      <c r="K3087" s="1">
        <v>44407</v>
      </c>
    </row>
    <row r="3088" spans="1:11">
      <c r="A3088">
        <v>3087</v>
      </c>
      <c r="B3088" t="s">
        <v>16631</v>
      </c>
      <c r="C3088" t="s">
        <v>1578</v>
      </c>
      <c r="D3088" t="s">
        <v>4613</v>
      </c>
      <c r="E3088" t="s">
        <v>16632</v>
      </c>
      <c r="F3088" t="s">
        <v>16633</v>
      </c>
      <c r="G3088" t="s">
        <v>1924</v>
      </c>
      <c r="H3088" s="6">
        <v>177320</v>
      </c>
      <c r="I3088">
        <v>4353655081</v>
      </c>
      <c r="J3088" t="s">
        <v>16634</v>
      </c>
      <c r="K3088" s="1">
        <v>43914</v>
      </c>
    </row>
    <row r="3089" spans="1:11">
      <c r="A3089">
        <v>3088</v>
      </c>
      <c r="B3089" t="s">
        <v>16635</v>
      </c>
      <c r="C3089" t="s">
        <v>2782</v>
      </c>
      <c r="D3089" t="s">
        <v>2554</v>
      </c>
      <c r="E3089" t="s">
        <v>16636</v>
      </c>
      <c r="F3089" t="s">
        <v>16637</v>
      </c>
      <c r="G3089" t="s">
        <v>853</v>
      </c>
      <c r="H3089" s="6">
        <v>148254</v>
      </c>
      <c r="I3089" t="s">
        <v>16638</v>
      </c>
      <c r="J3089" t="s">
        <v>16639</v>
      </c>
      <c r="K3089" s="1">
        <v>43904</v>
      </c>
    </row>
    <row r="3090" spans="1:11">
      <c r="A3090">
        <v>3089</v>
      </c>
      <c r="B3090" t="s">
        <v>16640</v>
      </c>
      <c r="C3090" t="s">
        <v>4977</v>
      </c>
      <c r="D3090" t="s">
        <v>1616</v>
      </c>
      <c r="E3090" t="s">
        <v>16641</v>
      </c>
      <c r="F3090" t="s">
        <v>16642</v>
      </c>
      <c r="G3090" t="s">
        <v>221</v>
      </c>
      <c r="H3090" s="6">
        <v>285424</v>
      </c>
      <c r="I3090" t="s">
        <v>16643</v>
      </c>
      <c r="J3090" t="s">
        <v>16644</v>
      </c>
      <c r="K3090" s="1">
        <v>44519</v>
      </c>
    </row>
    <row r="3091" spans="1:11">
      <c r="A3091">
        <v>3090</v>
      </c>
      <c r="B3091" t="s">
        <v>16645</v>
      </c>
      <c r="C3091" t="s">
        <v>2970</v>
      </c>
      <c r="D3091" t="s">
        <v>226</v>
      </c>
      <c r="E3091" t="s">
        <v>16646</v>
      </c>
      <c r="F3091" t="s">
        <v>16647</v>
      </c>
      <c r="G3091" t="s">
        <v>2710</v>
      </c>
      <c r="H3091" s="6">
        <v>209692</v>
      </c>
      <c r="I3091" t="s">
        <v>16648</v>
      </c>
      <c r="J3091" t="s">
        <v>16649</v>
      </c>
      <c r="K3091" s="1">
        <v>43924</v>
      </c>
    </row>
    <row r="3092" spans="1:11">
      <c r="A3092">
        <v>3091</v>
      </c>
      <c r="B3092" t="s">
        <v>16650</v>
      </c>
      <c r="C3092" t="s">
        <v>1421</v>
      </c>
      <c r="D3092" t="s">
        <v>2020</v>
      </c>
      <c r="E3092" t="s">
        <v>16651</v>
      </c>
      <c r="F3092" t="s">
        <v>16652</v>
      </c>
      <c r="G3092" t="s">
        <v>597</v>
      </c>
      <c r="H3092" s="6">
        <v>86177</v>
      </c>
      <c r="I3092" t="s">
        <v>16653</v>
      </c>
      <c r="J3092" t="s">
        <v>16654</v>
      </c>
      <c r="K3092" s="1">
        <v>44355</v>
      </c>
    </row>
    <row r="3093" spans="1:11">
      <c r="A3093">
        <v>3092</v>
      </c>
      <c r="B3093" t="s">
        <v>16655</v>
      </c>
      <c r="C3093" t="s">
        <v>3839</v>
      </c>
      <c r="D3093" t="s">
        <v>6536</v>
      </c>
      <c r="E3093" t="s">
        <v>16656</v>
      </c>
      <c r="F3093" t="s">
        <v>16657</v>
      </c>
      <c r="G3093" t="s">
        <v>1666</v>
      </c>
      <c r="H3093" s="6">
        <v>92526</v>
      </c>
      <c r="I3093" t="s">
        <v>16658</v>
      </c>
      <c r="J3093" t="s">
        <v>16659</v>
      </c>
      <c r="K3093" s="1">
        <v>43904</v>
      </c>
    </row>
    <row r="3094" spans="1:11">
      <c r="A3094">
        <v>3093</v>
      </c>
      <c r="B3094" t="s">
        <v>16660</v>
      </c>
      <c r="C3094" t="s">
        <v>1057</v>
      </c>
      <c r="D3094" t="s">
        <v>16661</v>
      </c>
      <c r="E3094" t="s">
        <v>16662</v>
      </c>
      <c r="F3094" t="s">
        <v>16663</v>
      </c>
      <c r="G3094" t="s">
        <v>1445</v>
      </c>
      <c r="H3094" s="6">
        <v>185195</v>
      </c>
      <c r="I3094" t="s">
        <v>16664</v>
      </c>
      <c r="J3094" t="s">
        <v>16665</v>
      </c>
      <c r="K3094" s="1">
        <v>44099</v>
      </c>
    </row>
    <row r="3095" spans="1:11">
      <c r="A3095">
        <v>3094</v>
      </c>
      <c r="B3095" t="s">
        <v>16666</v>
      </c>
      <c r="C3095" t="s">
        <v>6679</v>
      </c>
      <c r="D3095" t="s">
        <v>3740</v>
      </c>
      <c r="E3095" t="s">
        <v>16667</v>
      </c>
      <c r="F3095" t="s">
        <v>16668</v>
      </c>
      <c r="G3095" t="s">
        <v>3945</v>
      </c>
      <c r="H3095" s="6">
        <v>204873</v>
      </c>
      <c r="I3095" t="s">
        <v>16669</v>
      </c>
      <c r="J3095" t="s">
        <v>16670</v>
      </c>
      <c r="K3095" s="1">
        <v>44039</v>
      </c>
    </row>
    <row r="3096" spans="1:11">
      <c r="A3096">
        <v>3095</v>
      </c>
      <c r="B3096" t="s">
        <v>16671</v>
      </c>
      <c r="C3096" t="s">
        <v>910</v>
      </c>
      <c r="D3096" t="s">
        <v>775</v>
      </c>
      <c r="E3096" t="s">
        <v>16672</v>
      </c>
      <c r="F3096" t="s">
        <v>9280</v>
      </c>
      <c r="G3096" t="s">
        <v>4061</v>
      </c>
      <c r="H3096" s="6">
        <v>64727</v>
      </c>
      <c r="I3096" t="s">
        <v>16673</v>
      </c>
      <c r="J3096" t="s">
        <v>16674</v>
      </c>
      <c r="K3096" s="1">
        <v>44526</v>
      </c>
    </row>
    <row r="3097" spans="1:11">
      <c r="A3097">
        <v>3096</v>
      </c>
      <c r="B3097" t="s">
        <v>16675</v>
      </c>
      <c r="C3097" t="s">
        <v>1341</v>
      </c>
      <c r="D3097" t="s">
        <v>6499</v>
      </c>
      <c r="E3097" t="s">
        <v>16676</v>
      </c>
      <c r="F3097" t="s">
        <v>16677</v>
      </c>
      <c r="G3097" t="s">
        <v>1034</v>
      </c>
      <c r="H3097" s="6">
        <v>51076</v>
      </c>
      <c r="I3097" t="s">
        <v>16678</v>
      </c>
      <c r="J3097" t="s">
        <v>16679</v>
      </c>
      <c r="K3097" s="1">
        <v>44396</v>
      </c>
    </row>
    <row r="3098" spans="1:11">
      <c r="A3098">
        <v>3097</v>
      </c>
      <c r="B3098" t="s">
        <v>16680</v>
      </c>
      <c r="C3098" t="s">
        <v>368</v>
      </c>
      <c r="D3098" t="s">
        <v>2307</v>
      </c>
      <c r="E3098" t="s">
        <v>16681</v>
      </c>
      <c r="F3098" t="s">
        <v>16682</v>
      </c>
      <c r="G3098" t="s">
        <v>3594</v>
      </c>
      <c r="H3098" s="6">
        <v>264903</v>
      </c>
      <c r="I3098" t="s">
        <v>16683</v>
      </c>
      <c r="J3098" t="s">
        <v>16684</v>
      </c>
      <c r="K3098" s="1">
        <v>43898</v>
      </c>
    </row>
    <row r="3099" spans="1:11">
      <c r="A3099">
        <v>3098</v>
      </c>
      <c r="B3099" t="s">
        <v>16685</v>
      </c>
      <c r="C3099" t="s">
        <v>1920</v>
      </c>
      <c r="D3099" t="s">
        <v>334</v>
      </c>
      <c r="E3099" t="s">
        <v>16686</v>
      </c>
      <c r="F3099" t="s">
        <v>16687</v>
      </c>
      <c r="G3099" t="s">
        <v>3968</v>
      </c>
      <c r="H3099" s="6">
        <v>180992</v>
      </c>
      <c r="I3099" t="s">
        <v>16688</v>
      </c>
      <c r="J3099" t="s">
        <v>16689</v>
      </c>
      <c r="K3099" s="1">
        <v>43868</v>
      </c>
    </row>
    <row r="3100" spans="1:11">
      <c r="A3100">
        <v>3099</v>
      </c>
      <c r="B3100" t="s">
        <v>16690</v>
      </c>
      <c r="C3100" t="s">
        <v>4714</v>
      </c>
      <c r="D3100" t="s">
        <v>1031</v>
      </c>
      <c r="E3100" t="s">
        <v>13430</v>
      </c>
      <c r="F3100" t="s">
        <v>16691</v>
      </c>
      <c r="G3100" t="s">
        <v>2378</v>
      </c>
      <c r="H3100" s="6">
        <v>164350</v>
      </c>
      <c r="I3100" t="s">
        <v>16692</v>
      </c>
      <c r="J3100" t="s">
        <v>16693</v>
      </c>
      <c r="K3100" s="1">
        <v>44470</v>
      </c>
    </row>
    <row r="3101" spans="1:11">
      <c r="A3101">
        <v>3100</v>
      </c>
      <c r="B3101" t="s">
        <v>16694</v>
      </c>
      <c r="C3101" t="s">
        <v>2480</v>
      </c>
      <c r="D3101" t="s">
        <v>8814</v>
      </c>
      <c r="E3101" t="s">
        <v>16695</v>
      </c>
      <c r="F3101" t="s">
        <v>16696</v>
      </c>
      <c r="G3101" t="s">
        <v>1330</v>
      </c>
      <c r="H3101" s="6">
        <v>123012</v>
      </c>
      <c r="I3101" t="s">
        <v>16697</v>
      </c>
      <c r="J3101" t="s">
        <v>16698</v>
      </c>
      <c r="K3101" s="1">
        <v>44336</v>
      </c>
    </row>
    <row r="3102" spans="1:11">
      <c r="A3102">
        <v>3101</v>
      </c>
      <c r="B3102" t="s">
        <v>16699</v>
      </c>
      <c r="C3102" t="s">
        <v>9721</v>
      </c>
      <c r="D3102" t="s">
        <v>7180</v>
      </c>
      <c r="E3102" t="s">
        <v>16700</v>
      </c>
      <c r="F3102" t="s">
        <v>16701</v>
      </c>
      <c r="G3102" t="s">
        <v>43</v>
      </c>
      <c r="H3102" s="6">
        <v>249950</v>
      </c>
      <c r="I3102" t="s">
        <v>16702</v>
      </c>
      <c r="J3102" t="s">
        <v>16703</v>
      </c>
      <c r="K3102" s="1">
        <v>43977</v>
      </c>
    </row>
    <row r="3103" spans="1:11">
      <c r="A3103">
        <v>3102</v>
      </c>
      <c r="B3103" t="s">
        <v>16704</v>
      </c>
      <c r="C3103" t="s">
        <v>3814</v>
      </c>
      <c r="D3103" t="s">
        <v>1716</v>
      </c>
      <c r="E3103" t="s">
        <v>16705</v>
      </c>
      <c r="F3103" t="s">
        <v>3967</v>
      </c>
      <c r="G3103" t="s">
        <v>252</v>
      </c>
      <c r="H3103" s="6">
        <v>44354</v>
      </c>
      <c r="I3103">
        <v>7311959252</v>
      </c>
      <c r="J3103" t="s">
        <v>16706</v>
      </c>
      <c r="K3103" s="1">
        <v>44408</v>
      </c>
    </row>
    <row r="3104" spans="1:11">
      <c r="A3104">
        <v>3103</v>
      </c>
      <c r="B3104" t="s">
        <v>16707</v>
      </c>
      <c r="C3104" t="s">
        <v>3814</v>
      </c>
      <c r="D3104" t="s">
        <v>2902</v>
      </c>
      <c r="E3104" t="s">
        <v>16708</v>
      </c>
      <c r="F3104" t="s">
        <v>2096</v>
      </c>
      <c r="G3104" t="s">
        <v>80</v>
      </c>
      <c r="H3104" s="6">
        <v>98394</v>
      </c>
      <c r="I3104" t="s">
        <v>16709</v>
      </c>
      <c r="J3104" t="s">
        <v>16710</v>
      </c>
      <c r="K3104" s="1">
        <v>44371</v>
      </c>
    </row>
    <row r="3105" spans="1:11">
      <c r="A3105">
        <v>3104</v>
      </c>
      <c r="B3105" t="s">
        <v>16711</v>
      </c>
      <c r="C3105" t="s">
        <v>843</v>
      </c>
      <c r="D3105" t="s">
        <v>2375</v>
      </c>
      <c r="E3105" t="s">
        <v>16712</v>
      </c>
      <c r="F3105" t="s">
        <v>16713</v>
      </c>
      <c r="G3105" t="s">
        <v>7497</v>
      </c>
      <c r="H3105" s="6">
        <v>155193</v>
      </c>
      <c r="I3105" t="s">
        <v>16714</v>
      </c>
      <c r="J3105" t="s">
        <v>16715</v>
      </c>
      <c r="K3105" s="1">
        <v>44243</v>
      </c>
    </row>
    <row r="3106" spans="1:11">
      <c r="A3106">
        <v>3105</v>
      </c>
      <c r="B3106" t="s">
        <v>16716</v>
      </c>
      <c r="C3106" t="s">
        <v>775</v>
      </c>
      <c r="D3106" t="s">
        <v>4320</v>
      </c>
      <c r="E3106" t="s">
        <v>16717</v>
      </c>
      <c r="F3106" t="s">
        <v>16718</v>
      </c>
      <c r="G3106" t="s">
        <v>898</v>
      </c>
      <c r="H3106" s="6">
        <v>125417</v>
      </c>
      <c r="I3106" t="s">
        <v>16719</v>
      </c>
      <c r="J3106" t="s">
        <v>16720</v>
      </c>
      <c r="K3106" s="1">
        <v>44092</v>
      </c>
    </row>
    <row r="3107" spans="1:11">
      <c r="A3107">
        <v>3106</v>
      </c>
      <c r="B3107" t="s">
        <v>16721</v>
      </c>
      <c r="C3107" t="s">
        <v>3471</v>
      </c>
      <c r="D3107" t="s">
        <v>844</v>
      </c>
      <c r="E3107" t="s">
        <v>16722</v>
      </c>
      <c r="F3107" t="s">
        <v>16723</v>
      </c>
      <c r="G3107" t="s">
        <v>2861</v>
      </c>
      <c r="H3107" s="6">
        <v>216368</v>
      </c>
      <c r="I3107" t="s">
        <v>16724</v>
      </c>
      <c r="J3107" t="s">
        <v>16725</v>
      </c>
      <c r="K3107" s="1">
        <v>44564</v>
      </c>
    </row>
    <row r="3108" spans="1:11">
      <c r="A3108">
        <v>3107</v>
      </c>
      <c r="B3108" t="s">
        <v>16726</v>
      </c>
      <c r="C3108" t="s">
        <v>1172</v>
      </c>
      <c r="D3108" t="s">
        <v>3204</v>
      </c>
      <c r="E3108" t="s">
        <v>16727</v>
      </c>
      <c r="F3108" t="s">
        <v>16728</v>
      </c>
      <c r="G3108" t="s">
        <v>696</v>
      </c>
      <c r="H3108" s="6">
        <v>108281</v>
      </c>
      <c r="I3108" t="s">
        <v>16729</v>
      </c>
      <c r="J3108" t="s">
        <v>16730</v>
      </c>
      <c r="K3108" s="1">
        <v>43838</v>
      </c>
    </row>
    <row r="3109" spans="1:11">
      <c r="A3109">
        <v>3108</v>
      </c>
      <c r="B3109" t="s">
        <v>16731</v>
      </c>
      <c r="C3109" t="s">
        <v>6633</v>
      </c>
      <c r="D3109" t="s">
        <v>3385</v>
      </c>
      <c r="E3109" t="s">
        <v>16732</v>
      </c>
      <c r="F3109" t="s">
        <v>16733</v>
      </c>
      <c r="G3109" t="s">
        <v>2419</v>
      </c>
      <c r="H3109" s="6">
        <v>201826</v>
      </c>
      <c r="I3109" t="s">
        <v>16734</v>
      </c>
      <c r="J3109" t="s">
        <v>16735</v>
      </c>
      <c r="K3109" s="1">
        <v>44535</v>
      </c>
    </row>
    <row r="3110" spans="1:11">
      <c r="A3110">
        <v>3109</v>
      </c>
      <c r="B3110" t="s">
        <v>16736</v>
      </c>
      <c r="C3110" t="s">
        <v>1998</v>
      </c>
      <c r="D3110" t="s">
        <v>2416</v>
      </c>
      <c r="E3110" t="s">
        <v>16737</v>
      </c>
      <c r="F3110" t="s">
        <v>16738</v>
      </c>
      <c r="G3110" t="s">
        <v>831</v>
      </c>
      <c r="H3110" s="6">
        <v>44501</v>
      </c>
      <c r="I3110" t="s">
        <v>16739</v>
      </c>
      <c r="J3110" t="s">
        <v>16740</v>
      </c>
      <c r="K3110" s="1">
        <v>44189</v>
      </c>
    </row>
    <row r="3111" spans="1:11">
      <c r="A3111">
        <v>3110</v>
      </c>
      <c r="B3111" t="s">
        <v>16741</v>
      </c>
      <c r="C3111" t="s">
        <v>4400</v>
      </c>
      <c r="D3111" t="s">
        <v>3926</v>
      </c>
      <c r="E3111" t="s">
        <v>16742</v>
      </c>
      <c r="F3111" t="s">
        <v>16743</v>
      </c>
      <c r="G3111" t="s">
        <v>561</v>
      </c>
      <c r="H3111" s="6">
        <v>259035</v>
      </c>
      <c r="I3111" t="s">
        <v>16744</v>
      </c>
      <c r="J3111" t="s">
        <v>16745</v>
      </c>
      <c r="K3111" s="1">
        <v>43931</v>
      </c>
    </row>
    <row r="3112" spans="1:11">
      <c r="A3112">
        <v>3111</v>
      </c>
      <c r="B3112" t="s">
        <v>16746</v>
      </c>
      <c r="C3112" t="s">
        <v>923</v>
      </c>
      <c r="D3112" t="s">
        <v>1401</v>
      </c>
      <c r="E3112" t="s">
        <v>16747</v>
      </c>
      <c r="F3112" t="s">
        <v>16748</v>
      </c>
      <c r="G3112" t="s">
        <v>1243</v>
      </c>
      <c r="H3112" s="6">
        <v>198876</v>
      </c>
      <c r="I3112" t="s">
        <v>16749</v>
      </c>
      <c r="J3112" t="s">
        <v>16750</v>
      </c>
      <c r="K3112" s="1">
        <v>44317</v>
      </c>
    </row>
    <row r="3113" spans="1:11">
      <c r="A3113">
        <v>3112</v>
      </c>
      <c r="B3113" t="s">
        <v>16751</v>
      </c>
      <c r="C3113" t="s">
        <v>528</v>
      </c>
      <c r="D3113" t="s">
        <v>1616</v>
      </c>
      <c r="E3113" t="s">
        <v>16752</v>
      </c>
      <c r="F3113" t="s">
        <v>16753</v>
      </c>
      <c r="G3113" t="s">
        <v>1726</v>
      </c>
      <c r="H3113" s="6">
        <v>117582</v>
      </c>
      <c r="I3113" t="s">
        <v>16754</v>
      </c>
      <c r="J3113" t="s">
        <v>16755</v>
      </c>
      <c r="K3113" s="1">
        <v>44411</v>
      </c>
    </row>
    <row r="3114" spans="1:11">
      <c r="A3114">
        <v>3113</v>
      </c>
      <c r="B3114" t="s">
        <v>16756</v>
      </c>
      <c r="C3114" t="s">
        <v>715</v>
      </c>
      <c r="D3114" t="s">
        <v>483</v>
      </c>
      <c r="E3114" t="s">
        <v>16757</v>
      </c>
      <c r="F3114" t="s">
        <v>16758</v>
      </c>
      <c r="G3114" t="s">
        <v>4188</v>
      </c>
      <c r="H3114" s="6">
        <v>188053</v>
      </c>
      <c r="I3114" t="s">
        <v>16759</v>
      </c>
      <c r="J3114" t="s">
        <v>16760</v>
      </c>
      <c r="K3114" s="1">
        <v>43868</v>
      </c>
    </row>
    <row r="3115" spans="1:11">
      <c r="A3115">
        <v>3114</v>
      </c>
      <c r="B3115" t="s">
        <v>16761</v>
      </c>
      <c r="C3115" t="s">
        <v>9664</v>
      </c>
      <c r="D3115" t="s">
        <v>475</v>
      </c>
      <c r="E3115" t="s">
        <v>16762</v>
      </c>
      <c r="F3115" t="s">
        <v>12993</v>
      </c>
      <c r="G3115" t="s">
        <v>1466</v>
      </c>
      <c r="H3115" s="6">
        <v>149264</v>
      </c>
      <c r="I3115" t="s">
        <v>16763</v>
      </c>
      <c r="J3115" t="s">
        <v>16764</v>
      </c>
      <c r="K3115" s="1">
        <v>44637</v>
      </c>
    </row>
    <row r="3116" spans="1:11">
      <c r="A3116">
        <v>3115</v>
      </c>
      <c r="B3116" t="s">
        <v>16765</v>
      </c>
      <c r="C3116" t="s">
        <v>917</v>
      </c>
      <c r="D3116" t="s">
        <v>16766</v>
      </c>
      <c r="E3116" t="s">
        <v>16767</v>
      </c>
      <c r="F3116" t="s">
        <v>16768</v>
      </c>
      <c r="G3116" t="s">
        <v>71</v>
      </c>
      <c r="H3116" s="6">
        <v>43479</v>
      </c>
      <c r="I3116">
        <f>1-246-983-7600</f>
        <v>-8828</v>
      </c>
      <c r="J3116" t="s">
        <v>16769</v>
      </c>
      <c r="K3116" s="1">
        <v>44109</v>
      </c>
    </row>
    <row r="3117" spans="1:11">
      <c r="A3117">
        <v>3116</v>
      </c>
      <c r="B3117" t="s">
        <v>16770</v>
      </c>
      <c r="C3117" t="s">
        <v>616</v>
      </c>
      <c r="D3117" t="s">
        <v>6122</v>
      </c>
      <c r="E3117" t="s">
        <v>16771</v>
      </c>
      <c r="F3117" t="s">
        <v>16772</v>
      </c>
      <c r="G3117" t="s">
        <v>2195</v>
      </c>
      <c r="H3117" s="6">
        <v>182346</v>
      </c>
      <c r="I3117" t="s">
        <v>16773</v>
      </c>
      <c r="J3117" t="s">
        <v>16774</v>
      </c>
      <c r="K3117" s="1">
        <v>44154</v>
      </c>
    </row>
    <row r="3118" spans="1:11">
      <c r="A3118">
        <v>3117</v>
      </c>
      <c r="B3118" t="s">
        <v>16775</v>
      </c>
      <c r="C3118" t="s">
        <v>256</v>
      </c>
      <c r="D3118" t="s">
        <v>16776</v>
      </c>
      <c r="E3118" t="s">
        <v>16777</v>
      </c>
      <c r="F3118" t="s">
        <v>13401</v>
      </c>
      <c r="G3118" t="s">
        <v>642</v>
      </c>
      <c r="H3118" s="6">
        <v>230534</v>
      </c>
      <c r="I3118" t="s">
        <v>16778</v>
      </c>
      <c r="J3118" t="s">
        <v>16779</v>
      </c>
      <c r="K3118" s="1">
        <v>44269</v>
      </c>
    </row>
    <row r="3119" spans="1:11">
      <c r="A3119">
        <v>3118</v>
      </c>
      <c r="B3119" t="s">
        <v>16780</v>
      </c>
      <c r="C3119" t="s">
        <v>5352</v>
      </c>
      <c r="D3119" t="s">
        <v>11578</v>
      </c>
      <c r="E3119" t="s">
        <v>16781</v>
      </c>
      <c r="F3119" t="s">
        <v>16782</v>
      </c>
      <c r="G3119" t="s">
        <v>734</v>
      </c>
      <c r="H3119" s="6">
        <v>225446</v>
      </c>
      <c r="I3119">
        <v>897336013</v>
      </c>
      <c r="J3119" t="s">
        <v>16783</v>
      </c>
      <c r="K3119" s="1">
        <v>44191</v>
      </c>
    </row>
    <row r="3120" spans="1:11">
      <c r="A3120">
        <v>3119</v>
      </c>
      <c r="B3120" t="s">
        <v>16784</v>
      </c>
      <c r="C3120" t="s">
        <v>3337</v>
      </c>
      <c r="D3120" t="s">
        <v>13923</v>
      </c>
      <c r="E3120" t="s">
        <v>16785</v>
      </c>
      <c r="F3120" t="s">
        <v>16786</v>
      </c>
      <c r="G3120" t="s">
        <v>5475</v>
      </c>
      <c r="H3120" s="6">
        <v>242192</v>
      </c>
      <c r="I3120" t="s">
        <v>16787</v>
      </c>
      <c r="J3120" t="s">
        <v>16788</v>
      </c>
      <c r="K3120" s="1">
        <v>44134</v>
      </c>
    </row>
    <row r="3121" spans="1:11">
      <c r="A3121">
        <v>3120</v>
      </c>
      <c r="B3121" t="s">
        <v>16789</v>
      </c>
      <c r="C3121" t="s">
        <v>857</v>
      </c>
      <c r="D3121" t="s">
        <v>6580</v>
      </c>
      <c r="E3121" t="s">
        <v>16790</v>
      </c>
      <c r="F3121" t="s">
        <v>16791</v>
      </c>
      <c r="G3121" t="s">
        <v>2297</v>
      </c>
      <c r="H3121" s="6">
        <v>154569</v>
      </c>
      <c r="I3121" t="s">
        <v>16792</v>
      </c>
      <c r="J3121" t="s">
        <v>16793</v>
      </c>
      <c r="K3121" s="1">
        <v>44605</v>
      </c>
    </row>
    <row r="3122" spans="1:11">
      <c r="A3122">
        <v>3121</v>
      </c>
      <c r="B3122" t="s">
        <v>16794</v>
      </c>
      <c r="C3122" t="s">
        <v>3506</v>
      </c>
      <c r="D3122" t="s">
        <v>1253</v>
      </c>
      <c r="E3122" t="s">
        <v>16795</v>
      </c>
      <c r="F3122" t="s">
        <v>16796</v>
      </c>
      <c r="G3122" t="s">
        <v>1337</v>
      </c>
      <c r="H3122" s="6">
        <v>235004</v>
      </c>
      <c r="I3122" t="s">
        <v>16797</v>
      </c>
      <c r="J3122" t="s">
        <v>16798</v>
      </c>
      <c r="K3122" s="1">
        <v>43921</v>
      </c>
    </row>
    <row r="3123" spans="1:11">
      <c r="A3123">
        <v>3122</v>
      </c>
      <c r="B3123" t="s">
        <v>16799</v>
      </c>
      <c r="C3123" t="s">
        <v>796</v>
      </c>
      <c r="D3123" t="s">
        <v>1478</v>
      </c>
      <c r="E3123" t="s">
        <v>16800</v>
      </c>
      <c r="F3123" t="s">
        <v>16801</v>
      </c>
      <c r="G3123" t="s">
        <v>2158</v>
      </c>
      <c r="H3123" s="6">
        <v>132950</v>
      </c>
      <c r="I3123" t="s">
        <v>16802</v>
      </c>
      <c r="J3123" t="s">
        <v>16803</v>
      </c>
      <c r="K3123" s="1">
        <v>44465</v>
      </c>
    </row>
    <row r="3124" spans="1:11">
      <c r="A3124">
        <v>3123</v>
      </c>
      <c r="B3124" t="s">
        <v>16804</v>
      </c>
      <c r="C3124" t="s">
        <v>11317</v>
      </c>
      <c r="D3124" t="s">
        <v>12584</v>
      </c>
      <c r="E3124" t="s">
        <v>16805</v>
      </c>
      <c r="F3124" t="s">
        <v>2062</v>
      </c>
      <c r="G3124" t="s">
        <v>658</v>
      </c>
      <c r="H3124" s="6">
        <v>60322</v>
      </c>
      <c r="I3124" t="s">
        <v>16806</v>
      </c>
      <c r="J3124" t="s">
        <v>16807</v>
      </c>
      <c r="K3124" s="1">
        <v>44334</v>
      </c>
    </row>
    <row r="3125" spans="1:11">
      <c r="A3125">
        <v>3124</v>
      </c>
      <c r="B3125" t="s">
        <v>16808</v>
      </c>
      <c r="C3125" t="s">
        <v>1792</v>
      </c>
      <c r="D3125" t="s">
        <v>9073</v>
      </c>
      <c r="E3125" t="s">
        <v>16809</v>
      </c>
      <c r="F3125" t="s">
        <v>16810</v>
      </c>
      <c r="G3125" t="s">
        <v>961</v>
      </c>
      <c r="H3125" s="6">
        <v>86268</v>
      </c>
      <c r="I3125" t="s">
        <v>16811</v>
      </c>
      <c r="J3125" t="s">
        <v>16812</v>
      </c>
      <c r="K3125" s="1">
        <v>44664</v>
      </c>
    </row>
    <row r="3126" spans="1:11">
      <c r="A3126">
        <v>3125</v>
      </c>
      <c r="B3126" t="s">
        <v>16813</v>
      </c>
      <c r="C3126" t="s">
        <v>4768</v>
      </c>
      <c r="D3126" t="s">
        <v>2554</v>
      </c>
      <c r="E3126" t="s">
        <v>16814</v>
      </c>
      <c r="F3126" t="s">
        <v>16815</v>
      </c>
      <c r="G3126" t="s">
        <v>371</v>
      </c>
      <c r="H3126" s="6">
        <v>67893</v>
      </c>
      <c r="I3126" t="s">
        <v>16816</v>
      </c>
      <c r="J3126" t="s">
        <v>16817</v>
      </c>
      <c r="K3126" s="1">
        <v>44447</v>
      </c>
    </row>
    <row r="3127" spans="1:11">
      <c r="A3127">
        <v>3126</v>
      </c>
      <c r="B3127" t="s">
        <v>16818</v>
      </c>
      <c r="C3127" t="s">
        <v>16819</v>
      </c>
      <c r="D3127" t="s">
        <v>16820</v>
      </c>
      <c r="E3127" t="s">
        <v>16821</v>
      </c>
      <c r="F3127" t="s">
        <v>16822</v>
      </c>
      <c r="G3127" t="s">
        <v>815</v>
      </c>
      <c r="H3127" s="6">
        <v>79478</v>
      </c>
      <c r="I3127">
        <v>2257400062</v>
      </c>
      <c r="J3127" t="s">
        <v>16823</v>
      </c>
      <c r="K3127" s="1">
        <v>44147</v>
      </c>
    </row>
    <row r="3128" spans="1:11">
      <c r="A3128">
        <v>3127</v>
      </c>
      <c r="B3128" t="s">
        <v>16824</v>
      </c>
      <c r="C3128" t="s">
        <v>663</v>
      </c>
      <c r="D3128" t="s">
        <v>3527</v>
      </c>
      <c r="E3128" t="s">
        <v>16825</v>
      </c>
      <c r="F3128" t="s">
        <v>16826</v>
      </c>
      <c r="G3128" t="s">
        <v>1666</v>
      </c>
      <c r="H3128" s="6">
        <v>133135</v>
      </c>
      <c r="I3128" t="s">
        <v>16827</v>
      </c>
      <c r="J3128" t="s">
        <v>16828</v>
      </c>
      <c r="K3128" s="1">
        <v>44595</v>
      </c>
    </row>
    <row r="3129" spans="1:11">
      <c r="A3129">
        <v>3128</v>
      </c>
      <c r="B3129" t="s">
        <v>16829</v>
      </c>
      <c r="C3129" t="s">
        <v>5456</v>
      </c>
      <c r="D3129" t="s">
        <v>1914</v>
      </c>
      <c r="E3129" t="s">
        <v>16830</v>
      </c>
      <c r="F3129" t="s">
        <v>16831</v>
      </c>
      <c r="G3129" t="s">
        <v>1536</v>
      </c>
      <c r="H3129" s="6">
        <v>55999</v>
      </c>
      <c r="I3129" t="s">
        <v>16832</v>
      </c>
      <c r="J3129" t="s">
        <v>16833</v>
      </c>
      <c r="K3129" s="1">
        <v>44125</v>
      </c>
    </row>
    <row r="3130" spans="1:11">
      <c r="A3130">
        <v>3129</v>
      </c>
      <c r="B3130" t="s">
        <v>16834</v>
      </c>
      <c r="C3130" t="s">
        <v>12710</v>
      </c>
      <c r="D3130" t="s">
        <v>2120</v>
      </c>
      <c r="E3130" t="s">
        <v>16835</v>
      </c>
      <c r="F3130" t="s">
        <v>16836</v>
      </c>
      <c r="G3130" t="s">
        <v>103</v>
      </c>
      <c r="H3130" s="6">
        <v>121218</v>
      </c>
      <c r="I3130" t="s">
        <v>16837</v>
      </c>
      <c r="J3130" t="s">
        <v>16838</v>
      </c>
      <c r="K3130" s="1">
        <v>44486</v>
      </c>
    </row>
    <row r="3131" spans="1:11">
      <c r="A3131">
        <v>3130</v>
      </c>
      <c r="B3131" t="s">
        <v>16839</v>
      </c>
      <c r="C3131" t="s">
        <v>1841</v>
      </c>
      <c r="D3131" t="s">
        <v>4602</v>
      </c>
      <c r="E3131" t="s">
        <v>16840</v>
      </c>
      <c r="F3131" t="s">
        <v>16841</v>
      </c>
      <c r="G3131" t="s">
        <v>1652</v>
      </c>
      <c r="H3131" s="6">
        <v>56356</v>
      </c>
      <c r="I3131" t="s">
        <v>16842</v>
      </c>
      <c r="J3131" t="s">
        <v>16843</v>
      </c>
      <c r="K3131" s="1">
        <v>44113</v>
      </c>
    </row>
    <row r="3132" spans="1:11">
      <c r="A3132">
        <v>3131</v>
      </c>
      <c r="B3132" t="s">
        <v>16844</v>
      </c>
      <c r="C3132" t="s">
        <v>2053</v>
      </c>
      <c r="D3132" t="s">
        <v>3043</v>
      </c>
      <c r="E3132" t="s">
        <v>16845</v>
      </c>
      <c r="F3132" t="s">
        <v>16846</v>
      </c>
      <c r="G3132" t="s">
        <v>13278</v>
      </c>
      <c r="H3132" s="6">
        <v>47356</v>
      </c>
      <c r="I3132" t="s">
        <v>16847</v>
      </c>
      <c r="J3132" t="s">
        <v>16848</v>
      </c>
      <c r="K3132" s="1">
        <v>44619</v>
      </c>
    </row>
    <row r="3133" spans="1:11">
      <c r="A3133">
        <v>3132</v>
      </c>
      <c r="B3133" t="s">
        <v>16849</v>
      </c>
      <c r="C3133" t="s">
        <v>302</v>
      </c>
      <c r="D3133" t="s">
        <v>1401</v>
      </c>
      <c r="E3133" t="s">
        <v>16850</v>
      </c>
      <c r="F3133" t="s">
        <v>16851</v>
      </c>
      <c r="G3133" t="s">
        <v>808</v>
      </c>
      <c r="H3133" s="6">
        <v>158411</v>
      </c>
      <c r="I3133" t="s">
        <v>16852</v>
      </c>
      <c r="J3133" t="s">
        <v>16853</v>
      </c>
      <c r="K3133" s="1">
        <v>44221</v>
      </c>
    </row>
    <row r="3134" spans="1:11">
      <c r="A3134">
        <v>3133</v>
      </c>
      <c r="B3134" t="s">
        <v>16854</v>
      </c>
      <c r="C3134" t="s">
        <v>5956</v>
      </c>
      <c r="D3134" t="s">
        <v>4738</v>
      </c>
      <c r="E3134" t="s">
        <v>16855</v>
      </c>
      <c r="F3134" t="s">
        <v>16856</v>
      </c>
      <c r="G3134" t="s">
        <v>438</v>
      </c>
      <c r="H3134" s="6">
        <v>151462</v>
      </c>
      <c r="I3134" t="s">
        <v>16857</v>
      </c>
      <c r="J3134" t="s">
        <v>16858</v>
      </c>
      <c r="K3134" s="1">
        <v>44677</v>
      </c>
    </row>
    <row r="3135" spans="1:11">
      <c r="A3135">
        <v>3134</v>
      </c>
      <c r="B3135" t="s">
        <v>16859</v>
      </c>
      <c r="C3135" t="s">
        <v>7026</v>
      </c>
      <c r="D3135" t="s">
        <v>319</v>
      </c>
      <c r="E3135" t="s">
        <v>16860</v>
      </c>
      <c r="F3135" t="s">
        <v>16861</v>
      </c>
      <c r="G3135" t="s">
        <v>1280</v>
      </c>
      <c r="H3135" s="6">
        <v>62529</v>
      </c>
      <c r="I3135" t="s">
        <v>16862</v>
      </c>
      <c r="J3135" t="s">
        <v>16863</v>
      </c>
      <c r="K3135" s="1">
        <v>43914</v>
      </c>
    </row>
    <row r="3136" spans="1:11">
      <c r="A3136">
        <v>3135</v>
      </c>
      <c r="B3136" t="s">
        <v>16864</v>
      </c>
      <c r="C3136" t="s">
        <v>1533</v>
      </c>
      <c r="D3136" t="s">
        <v>1608</v>
      </c>
      <c r="E3136" t="s">
        <v>16865</v>
      </c>
      <c r="F3136" t="s">
        <v>16866</v>
      </c>
      <c r="G3136" t="s">
        <v>3770</v>
      </c>
      <c r="H3136" s="6">
        <v>53950</v>
      </c>
      <c r="I3136" t="s">
        <v>16867</v>
      </c>
      <c r="J3136" t="s">
        <v>16868</v>
      </c>
      <c r="K3136" s="1">
        <v>44471</v>
      </c>
    </row>
    <row r="3137" spans="1:11">
      <c r="A3137">
        <v>3136</v>
      </c>
      <c r="B3137" t="s">
        <v>16869</v>
      </c>
      <c r="C3137" t="s">
        <v>6596</v>
      </c>
      <c r="D3137" t="s">
        <v>16870</v>
      </c>
      <c r="E3137" t="s">
        <v>16871</v>
      </c>
      <c r="F3137" t="s">
        <v>16872</v>
      </c>
      <c r="G3137" t="s">
        <v>553</v>
      </c>
      <c r="H3137" s="6">
        <v>277935</v>
      </c>
      <c r="I3137" t="s">
        <v>16873</v>
      </c>
      <c r="J3137" t="s">
        <v>16874</v>
      </c>
      <c r="K3137" s="1">
        <v>43915</v>
      </c>
    </row>
    <row r="3138" spans="1:11">
      <c r="A3138">
        <v>3137</v>
      </c>
      <c r="B3138" t="s">
        <v>16875</v>
      </c>
      <c r="C3138" t="s">
        <v>406</v>
      </c>
      <c r="D3138" t="s">
        <v>3639</v>
      </c>
      <c r="E3138" t="s">
        <v>2644</v>
      </c>
      <c r="F3138" t="s">
        <v>16876</v>
      </c>
      <c r="G3138" t="s">
        <v>6088</v>
      </c>
      <c r="H3138" s="6">
        <v>187180</v>
      </c>
      <c r="I3138" t="s">
        <v>16877</v>
      </c>
      <c r="J3138" t="s">
        <v>16878</v>
      </c>
      <c r="K3138" s="1">
        <v>44633</v>
      </c>
    </row>
    <row r="3139" spans="1:11">
      <c r="A3139">
        <v>3138</v>
      </c>
      <c r="B3139" t="s">
        <v>16879</v>
      </c>
      <c r="C3139" t="s">
        <v>4512</v>
      </c>
      <c r="D3139" t="s">
        <v>543</v>
      </c>
      <c r="E3139" t="s">
        <v>16880</v>
      </c>
      <c r="F3139" t="s">
        <v>16881</v>
      </c>
      <c r="G3139" t="s">
        <v>612</v>
      </c>
      <c r="H3139" s="6">
        <v>188096</v>
      </c>
      <c r="I3139" t="s">
        <v>16882</v>
      </c>
      <c r="J3139" t="s">
        <v>16883</v>
      </c>
      <c r="K3139" s="1">
        <v>44674</v>
      </c>
    </row>
    <row r="3140" spans="1:11">
      <c r="A3140">
        <v>3139</v>
      </c>
      <c r="B3140" t="s">
        <v>16884</v>
      </c>
      <c r="C3140" t="s">
        <v>9721</v>
      </c>
      <c r="D3140" t="s">
        <v>8115</v>
      </c>
      <c r="E3140" t="s">
        <v>16885</v>
      </c>
      <c r="F3140" t="s">
        <v>16886</v>
      </c>
      <c r="G3140" t="s">
        <v>853</v>
      </c>
      <c r="H3140" s="6">
        <v>185909</v>
      </c>
      <c r="I3140" t="s">
        <v>16887</v>
      </c>
      <c r="J3140" t="s">
        <v>16888</v>
      </c>
      <c r="K3140" s="1">
        <v>44375</v>
      </c>
    </row>
    <row r="3141" spans="1:11">
      <c r="A3141">
        <v>3140</v>
      </c>
      <c r="B3141" t="s">
        <v>16889</v>
      </c>
      <c r="C3141" t="s">
        <v>217</v>
      </c>
      <c r="D3141" t="s">
        <v>8109</v>
      </c>
      <c r="E3141" t="s">
        <v>16890</v>
      </c>
      <c r="F3141" t="s">
        <v>16891</v>
      </c>
      <c r="G3141" t="s">
        <v>517</v>
      </c>
      <c r="H3141" s="6">
        <v>79107</v>
      </c>
      <c r="I3141" t="s">
        <v>16892</v>
      </c>
      <c r="J3141" t="s">
        <v>16893</v>
      </c>
      <c r="K3141" s="1">
        <v>44101</v>
      </c>
    </row>
    <row r="3142" spans="1:11">
      <c r="A3142">
        <v>3141</v>
      </c>
      <c r="B3142" t="s">
        <v>16894</v>
      </c>
      <c r="C3142" t="s">
        <v>5642</v>
      </c>
      <c r="D3142" t="s">
        <v>16895</v>
      </c>
      <c r="E3142" t="s">
        <v>16896</v>
      </c>
      <c r="F3142" t="s">
        <v>16897</v>
      </c>
      <c r="G3142" t="s">
        <v>2272</v>
      </c>
      <c r="H3142" s="6">
        <v>185024</v>
      </c>
      <c r="I3142" t="s">
        <v>16898</v>
      </c>
      <c r="J3142" t="s">
        <v>16899</v>
      </c>
      <c r="K3142" s="1">
        <v>44237</v>
      </c>
    </row>
    <row r="3143" spans="1:11">
      <c r="A3143">
        <v>3142</v>
      </c>
      <c r="B3143" t="s">
        <v>16900</v>
      </c>
      <c r="C3143" t="s">
        <v>1261</v>
      </c>
      <c r="D3143" t="s">
        <v>1442</v>
      </c>
      <c r="E3143" t="s">
        <v>16901</v>
      </c>
      <c r="F3143" t="s">
        <v>16902</v>
      </c>
      <c r="G3143" t="s">
        <v>394</v>
      </c>
      <c r="H3143" s="6">
        <v>238977</v>
      </c>
      <c r="I3143" t="s">
        <v>16903</v>
      </c>
      <c r="J3143" t="s">
        <v>16904</v>
      </c>
      <c r="K3143" s="1">
        <v>44262</v>
      </c>
    </row>
    <row r="3144" spans="1:11">
      <c r="A3144">
        <v>3143</v>
      </c>
      <c r="B3144" t="s">
        <v>16905</v>
      </c>
      <c r="C3144" t="s">
        <v>3439</v>
      </c>
      <c r="D3144" t="s">
        <v>3018</v>
      </c>
      <c r="E3144" t="s">
        <v>16906</v>
      </c>
      <c r="F3144" t="s">
        <v>16907</v>
      </c>
      <c r="G3144" t="s">
        <v>4560</v>
      </c>
      <c r="H3144" s="6">
        <v>55403</v>
      </c>
      <c r="I3144" t="s">
        <v>16908</v>
      </c>
      <c r="J3144" t="s">
        <v>16909</v>
      </c>
      <c r="K3144" s="1">
        <v>43988</v>
      </c>
    </row>
    <row r="3145" spans="1:11">
      <c r="A3145">
        <v>3144</v>
      </c>
      <c r="B3145" t="s">
        <v>16910</v>
      </c>
      <c r="C3145" t="s">
        <v>1293</v>
      </c>
      <c r="D3145" t="s">
        <v>11921</v>
      </c>
      <c r="E3145" t="s">
        <v>16911</v>
      </c>
      <c r="F3145" t="s">
        <v>16912</v>
      </c>
      <c r="G3145" t="s">
        <v>134</v>
      </c>
      <c r="H3145" s="6">
        <v>91560</v>
      </c>
      <c r="I3145" t="s">
        <v>16913</v>
      </c>
      <c r="J3145" t="s">
        <v>16914</v>
      </c>
      <c r="K3145" s="1">
        <v>43939</v>
      </c>
    </row>
    <row r="3146" spans="1:11">
      <c r="A3146">
        <v>3145</v>
      </c>
      <c r="B3146" t="s">
        <v>16915</v>
      </c>
      <c r="C3146" t="s">
        <v>3802</v>
      </c>
      <c r="D3146" t="s">
        <v>5915</v>
      </c>
      <c r="E3146" t="s">
        <v>16916</v>
      </c>
      <c r="F3146" t="s">
        <v>16917</v>
      </c>
      <c r="G3146" t="s">
        <v>883</v>
      </c>
      <c r="H3146" s="6">
        <v>222690</v>
      </c>
      <c r="I3146" t="s">
        <v>16918</v>
      </c>
      <c r="J3146" t="s">
        <v>16919</v>
      </c>
      <c r="K3146" s="1">
        <v>44710</v>
      </c>
    </row>
    <row r="3147" spans="1:11">
      <c r="A3147">
        <v>3146</v>
      </c>
      <c r="B3147" t="s">
        <v>16920</v>
      </c>
      <c r="C3147" t="s">
        <v>2321</v>
      </c>
      <c r="D3147" t="s">
        <v>820</v>
      </c>
      <c r="E3147" t="s">
        <v>109</v>
      </c>
      <c r="F3147" t="s">
        <v>16921</v>
      </c>
      <c r="G3147" t="s">
        <v>190</v>
      </c>
      <c r="H3147" s="6">
        <v>106591</v>
      </c>
      <c r="I3147" t="s">
        <v>16922</v>
      </c>
      <c r="J3147" t="s">
        <v>16923</v>
      </c>
      <c r="K3147" s="1">
        <v>44131</v>
      </c>
    </row>
    <row r="3148" spans="1:11">
      <c r="A3148">
        <v>3147</v>
      </c>
      <c r="B3148" t="s">
        <v>16924</v>
      </c>
      <c r="C3148" t="s">
        <v>6968</v>
      </c>
      <c r="D3148" t="s">
        <v>3379</v>
      </c>
      <c r="E3148" t="s">
        <v>16925</v>
      </c>
      <c r="F3148" t="s">
        <v>16926</v>
      </c>
      <c r="G3148" t="s">
        <v>274</v>
      </c>
      <c r="H3148" s="6">
        <v>283728</v>
      </c>
      <c r="I3148" t="s">
        <v>16927</v>
      </c>
      <c r="J3148" t="s">
        <v>16928</v>
      </c>
      <c r="K3148" s="1">
        <v>44200</v>
      </c>
    </row>
    <row r="3149" spans="1:11">
      <c r="A3149">
        <v>3148</v>
      </c>
      <c r="B3149" t="s">
        <v>16929</v>
      </c>
      <c r="C3149" t="s">
        <v>646</v>
      </c>
      <c r="D3149" t="s">
        <v>4708</v>
      </c>
      <c r="E3149" t="s">
        <v>16930</v>
      </c>
      <c r="F3149" t="s">
        <v>16931</v>
      </c>
      <c r="G3149" t="s">
        <v>2772</v>
      </c>
      <c r="H3149" s="6">
        <v>90405</v>
      </c>
      <c r="I3149">
        <v>8076336590</v>
      </c>
      <c r="J3149" t="s">
        <v>16932</v>
      </c>
      <c r="K3149" s="1">
        <v>44706</v>
      </c>
    </row>
    <row r="3150" spans="1:11">
      <c r="A3150">
        <v>3149</v>
      </c>
      <c r="B3150" t="s">
        <v>16933</v>
      </c>
      <c r="C3150" t="s">
        <v>2949</v>
      </c>
      <c r="D3150" t="s">
        <v>812</v>
      </c>
      <c r="E3150" t="s">
        <v>16934</v>
      </c>
      <c r="F3150" t="s">
        <v>16935</v>
      </c>
      <c r="G3150" t="s">
        <v>4919</v>
      </c>
      <c r="H3150" s="6">
        <v>123798</v>
      </c>
      <c r="I3150" t="s">
        <v>16936</v>
      </c>
      <c r="J3150" t="s">
        <v>16937</v>
      </c>
      <c r="K3150" s="1">
        <v>44066</v>
      </c>
    </row>
    <row r="3151" spans="1:11">
      <c r="A3151">
        <v>3150</v>
      </c>
      <c r="B3151" t="s">
        <v>16938</v>
      </c>
      <c r="C3151" t="s">
        <v>11563</v>
      </c>
      <c r="D3151" t="s">
        <v>6273</v>
      </c>
      <c r="E3151" t="s">
        <v>16939</v>
      </c>
      <c r="F3151" t="s">
        <v>16940</v>
      </c>
      <c r="G3151" t="s">
        <v>1666</v>
      </c>
      <c r="H3151" s="6">
        <v>91747</v>
      </c>
      <c r="I3151" t="s">
        <v>16941</v>
      </c>
      <c r="J3151" t="s">
        <v>16942</v>
      </c>
      <c r="K3151" s="1">
        <v>44153</v>
      </c>
    </row>
    <row r="3152" spans="1:11">
      <c r="A3152">
        <v>3151</v>
      </c>
      <c r="B3152" t="s">
        <v>16943</v>
      </c>
      <c r="C3152" t="s">
        <v>2154</v>
      </c>
      <c r="D3152" t="s">
        <v>6444</v>
      </c>
      <c r="E3152" t="s">
        <v>16944</v>
      </c>
      <c r="F3152" t="s">
        <v>16945</v>
      </c>
      <c r="G3152" t="s">
        <v>1230</v>
      </c>
      <c r="H3152" s="6">
        <v>100351</v>
      </c>
      <c r="I3152" t="s">
        <v>16946</v>
      </c>
      <c r="J3152" t="s">
        <v>16947</v>
      </c>
      <c r="K3152" s="1">
        <v>43998</v>
      </c>
    </row>
    <row r="3153" spans="1:11">
      <c r="A3153">
        <v>3152</v>
      </c>
      <c r="B3153" t="s">
        <v>16948</v>
      </c>
      <c r="C3153" t="s">
        <v>1142</v>
      </c>
      <c r="D3153" t="s">
        <v>1590</v>
      </c>
      <c r="E3153" t="s">
        <v>16949</v>
      </c>
      <c r="F3153" t="s">
        <v>16950</v>
      </c>
      <c r="G3153" t="s">
        <v>1013</v>
      </c>
      <c r="H3153" s="6">
        <v>82022</v>
      </c>
      <c r="I3153" t="s">
        <v>16951</v>
      </c>
      <c r="J3153" t="s">
        <v>16952</v>
      </c>
      <c r="K3153" s="1">
        <v>44481</v>
      </c>
    </row>
    <row r="3154" spans="1:11">
      <c r="A3154">
        <v>3153</v>
      </c>
      <c r="B3154" t="s">
        <v>16953</v>
      </c>
      <c r="C3154" t="s">
        <v>5574</v>
      </c>
      <c r="D3154" t="s">
        <v>7494</v>
      </c>
      <c r="E3154" t="s">
        <v>16954</v>
      </c>
      <c r="F3154" t="s">
        <v>16955</v>
      </c>
      <c r="G3154" t="s">
        <v>402</v>
      </c>
      <c r="H3154" s="6">
        <v>241733</v>
      </c>
      <c r="I3154" t="s">
        <v>16956</v>
      </c>
      <c r="J3154" t="s">
        <v>16957</v>
      </c>
      <c r="K3154" s="1">
        <v>43944</v>
      </c>
    </row>
    <row r="3155" spans="1:11">
      <c r="A3155">
        <v>3154</v>
      </c>
      <c r="B3155" t="s">
        <v>16958</v>
      </c>
      <c r="C3155" t="s">
        <v>1038</v>
      </c>
      <c r="D3155" t="s">
        <v>1671</v>
      </c>
      <c r="E3155" t="s">
        <v>16959</v>
      </c>
      <c r="F3155" t="s">
        <v>16960</v>
      </c>
      <c r="G3155" t="s">
        <v>748</v>
      </c>
      <c r="H3155" s="6">
        <v>97692</v>
      </c>
      <c r="I3155" t="s">
        <v>16961</v>
      </c>
      <c r="J3155" t="s">
        <v>16962</v>
      </c>
      <c r="K3155" s="1">
        <v>44369</v>
      </c>
    </row>
    <row r="3156" spans="1:11">
      <c r="A3156">
        <v>3155</v>
      </c>
      <c r="B3156" t="s">
        <v>16963</v>
      </c>
      <c r="C3156" t="s">
        <v>3858</v>
      </c>
      <c r="D3156" t="s">
        <v>670</v>
      </c>
      <c r="E3156" t="s">
        <v>16964</v>
      </c>
      <c r="F3156" t="s">
        <v>16965</v>
      </c>
      <c r="G3156" t="s">
        <v>3314</v>
      </c>
      <c r="H3156" s="6">
        <v>199975</v>
      </c>
      <c r="I3156" t="s">
        <v>16966</v>
      </c>
      <c r="J3156" t="s">
        <v>16967</v>
      </c>
      <c r="K3156" s="1">
        <v>44164</v>
      </c>
    </row>
    <row r="3157" spans="1:11">
      <c r="A3157">
        <v>3156</v>
      </c>
      <c r="B3157" t="s">
        <v>16968</v>
      </c>
      <c r="C3157" t="s">
        <v>505</v>
      </c>
      <c r="D3157" t="s">
        <v>5506</v>
      </c>
      <c r="E3157" t="s">
        <v>16969</v>
      </c>
      <c r="F3157" t="s">
        <v>16723</v>
      </c>
      <c r="G3157" t="s">
        <v>1674</v>
      </c>
      <c r="H3157" s="6">
        <v>120328</v>
      </c>
      <c r="I3157" t="s">
        <v>16970</v>
      </c>
      <c r="J3157" t="s">
        <v>16971</v>
      </c>
      <c r="K3157" s="1">
        <v>44229</v>
      </c>
    </row>
    <row r="3158" spans="1:11">
      <c r="A3158">
        <v>3157</v>
      </c>
      <c r="B3158" t="s">
        <v>16972</v>
      </c>
      <c r="C3158" t="s">
        <v>4325</v>
      </c>
      <c r="D3158" t="s">
        <v>4479</v>
      </c>
      <c r="E3158" t="s">
        <v>16973</v>
      </c>
      <c r="F3158" t="s">
        <v>16974</v>
      </c>
      <c r="G3158" t="s">
        <v>883</v>
      </c>
      <c r="H3158" s="6">
        <v>243931</v>
      </c>
      <c r="I3158" t="s">
        <v>16975</v>
      </c>
      <c r="J3158" t="s">
        <v>16976</v>
      </c>
      <c r="K3158" s="1">
        <v>43850</v>
      </c>
    </row>
    <row r="3159" spans="1:11">
      <c r="A3159">
        <v>3158</v>
      </c>
      <c r="B3159" t="s">
        <v>16977</v>
      </c>
      <c r="C3159" t="s">
        <v>138</v>
      </c>
      <c r="D3159" t="s">
        <v>16978</v>
      </c>
      <c r="E3159" t="s">
        <v>16979</v>
      </c>
      <c r="F3159" t="s">
        <v>16980</v>
      </c>
      <c r="G3159" t="s">
        <v>5929</v>
      </c>
      <c r="H3159" s="6">
        <v>84397</v>
      </c>
      <c r="I3159" t="s">
        <v>16981</v>
      </c>
      <c r="J3159" t="s">
        <v>16982</v>
      </c>
      <c r="K3159" s="1">
        <v>44228</v>
      </c>
    </row>
    <row r="3160" spans="1:11">
      <c r="A3160">
        <v>3159</v>
      </c>
      <c r="B3160" t="s">
        <v>16983</v>
      </c>
      <c r="C3160" t="s">
        <v>10746</v>
      </c>
      <c r="D3160" t="s">
        <v>1371</v>
      </c>
      <c r="E3160" t="s">
        <v>16984</v>
      </c>
      <c r="F3160" t="s">
        <v>16985</v>
      </c>
      <c r="G3160" t="s">
        <v>6088</v>
      </c>
      <c r="H3160" s="6">
        <v>93079</v>
      </c>
      <c r="I3160" t="s">
        <v>16986</v>
      </c>
      <c r="J3160" t="s">
        <v>16987</v>
      </c>
      <c r="K3160" s="1">
        <v>44599</v>
      </c>
    </row>
    <row r="3161" spans="1:11">
      <c r="A3161">
        <v>3160</v>
      </c>
      <c r="B3161" t="s">
        <v>16988</v>
      </c>
      <c r="C3161" t="s">
        <v>6313</v>
      </c>
      <c r="D3161" t="s">
        <v>536</v>
      </c>
      <c r="E3161" t="s">
        <v>16989</v>
      </c>
      <c r="F3161" t="s">
        <v>16990</v>
      </c>
      <c r="G3161" t="s">
        <v>612</v>
      </c>
      <c r="H3161" s="6">
        <v>287752</v>
      </c>
      <c r="I3161" t="s">
        <v>16991</v>
      </c>
      <c r="J3161" t="s">
        <v>16992</v>
      </c>
      <c r="K3161" s="1">
        <v>44007</v>
      </c>
    </row>
    <row r="3162" spans="1:11">
      <c r="A3162">
        <v>3161</v>
      </c>
      <c r="B3162" t="s">
        <v>16993</v>
      </c>
      <c r="C3162" t="s">
        <v>958</v>
      </c>
      <c r="D3162" t="s">
        <v>11900</v>
      </c>
      <c r="E3162" t="s">
        <v>16994</v>
      </c>
      <c r="F3162" t="s">
        <v>16995</v>
      </c>
      <c r="G3162" t="s">
        <v>696</v>
      </c>
      <c r="H3162" s="6">
        <v>146274</v>
      </c>
      <c r="I3162" t="s">
        <v>16996</v>
      </c>
      <c r="J3162" t="s">
        <v>16997</v>
      </c>
      <c r="K3162" s="1">
        <v>44434</v>
      </c>
    </row>
    <row r="3163" spans="1:11">
      <c r="A3163">
        <v>3162</v>
      </c>
      <c r="B3163" t="s">
        <v>16998</v>
      </c>
      <c r="C3163" t="s">
        <v>7344</v>
      </c>
      <c r="D3163" t="s">
        <v>162</v>
      </c>
      <c r="E3163" t="s">
        <v>16999</v>
      </c>
      <c r="F3163" t="s">
        <v>17000</v>
      </c>
      <c r="G3163" t="s">
        <v>95</v>
      </c>
      <c r="H3163" s="6">
        <v>255897</v>
      </c>
      <c r="I3163" t="s">
        <v>17001</v>
      </c>
      <c r="J3163" t="s">
        <v>17002</v>
      </c>
      <c r="K3163" s="1">
        <v>44306</v>
      </c>
    </row>
    <row r="3164" spans="1:11">
      <c r="A3164">
        <v>3163</v>
      </c>
      <c r="B3164" t="s">
        <v>17003</v>
      </c>
      <c r="C3164" t="s">
        <v>965</v>
      </c>
      <c r="D3164" t="s">
        <v>17004</v>
      </c>
      <c r="E3164" t="s">
        <v>17005</v>
      </c>
      <c r="F3164" t="s">
        <v>17006</v>
      </c>
      <c r="G3164" t="s">
        <v>875</v>
      </c>
      <c r="H3164" s="6">
        <v>176177</v>
      </c>
      <c r="I3164" t="s">
        <v>17007</v>
      </c>
      <c r="J3164" t="s">
        <v>17008</v>
      </c>
      <c r="K3164" s="1">
        <v>44679</v>
      </c>
    </row>
    <row r="3165" spans="1:11">
      <c r="A3165">
        <v>3164</v>
      </c>
      <c r="B3165" t="s">
        <v>17009</v>
      </c>
      <c r="C3165" t="s">
        <v>1363</v>
      </c>
      <c r="D3165" t="s">
        <v>5396</v>
      </c>
      <c r="E3165" t="s">
        <v>17010</v>
      </c>
      <c r="F3165" t="s">
        <v>17011</v>
      </c>
      <c r="G3165" t="s">
        <v>1273</v>
      </c>
      <c r="H3165" s="6">
        <v>127881</v>
      </c>
      <c r="I3165" t="s">
        <v>17012</v>
      </c>
      <c r="J3165" t="s">
        <v>17013</v>
      </c>
      <c r="K3165" s="1">
        <v>44459</v>
      </c>
    </row>
    <row r="3166" spans="1:11">
      <c r="A3166">
        <v>3165</v>
      </c>
      <c r="B3166" t="s">
        <v>17014</v>
      </c>
      <c r="C3166" t="s">
        <v>3533</v>
      </c>
      <c r="D3166" t="s">
        <v>3421</v>
      </c>
      <c r="E3166" t="s">
        <v>17015</v>
      </c>
      <c r="F3166" t="s">
        <v>6970</v>
      </c>
      <c r="G3166" t="s">
        <v>2078</v>
      </c>
      <c r="H3166" s="6">
        <v>201453</v>
      </c>
      <c r="I3166" t="s">
        <v>17016</v>
      </c>
      <c r="J3166" t="s">
        <v>17017</v>
      </c>
      <c r="K3166" s="1">
        <v>44163</v>
      </c>
    </row>
    <row r="3167" spans="1:11">
      <c r="A3167">
        <v>3166</v>
      </c>
      <c r="B3167" t="s">
        <v>17018</v>
      </c>
      <c r="C3167" t="s">
        <v>3506</v>
      </c>
      <c r="D3167" t="s">
        <v>6938</v>
      </c>
      <c r="E3167" t="s">
        <v>17019</v>
      </c>
      <c r="F3167" t="s">
        <v>17020</v>
      </c>
      <c r="G3167" t="s">
        <v>2509</v>
      </c>
      <c r="H3167" s="6">
        <v>137812</v>
      </c>
      <c r="I3167" t="s">
        <v>17021</v>
      </c>
      <c r="J3167" t="s">
        <v>17022</v>
      </c>
      <c r="K3167" s="1">
        <v>44503</v>
      </c>
    </row>
    <row r="3168" spans="1:11">
      <c r="A3168">
        <v>3167</v>
      </c>
      <c r="B3168" t="s">
        <v>17023</v>
      </c>
      <c r="C3168" t="s">
        <v>774</v>
      </c>
      <c r="D3168" t="s">
        <v>4122</v>
      </c>
      <c r="E3168" t="s">
        <v>17024</v>
      </c>
      <c r="F3168" t="s">
        <v>17025</v>
      </c>
      <c r="G3168" t="s">
        <v>260</v>
      </c>
      <c r="H3168" s="6">
        <v>167195</v>
      </c>
      <c r="I3168" t="s">
        <v>17026</v>
      </c>
      <c r="J3168" t="s">
        <v>17027</v>
      </c>
      <c r="K3168" s="1">
        <v>44681</v>
      </c>
    </row>
    <row r="3169" spans="1:11">
      <c r="A3169">
        <v>3168</v>
      </c>
      <c r="B3169" t="s">
        <v>17028</v>
      </c>
      <c r="C3169" t="s">
        <v>3439</v>
      </c>
      <c r="D3169" t="s">
        <v>7625</v>
      </c>
      <c r="E3169" t="s">
        <v>17029</v>
      </c>
      <c r="F3169" t="s">
        <v>17030</v>
      </c>
      <c r="G3169" t="s">
        <v>314</v>
      </c>
      <c r="H3169" s="6">
        <v>280801</v>
      </c>
      <c r="I3169" t="s">
        <v>17031</v>
      </c>
      <c r="J3169" t="s">
        <v>17032</v>
      </c>
      <c r="K3169" s="1">
        <v>44251</v>
      </c>
    </row>
    <row r="3170" spans="1:11">
      <c r="A3170">
        <v>3169</v>
      </c>
      <c r="B3170" t="s">
        <v>17033</v>
      </c>
      <c r="C3170" t="s">
        <v>1578</v>
      </c>
      <c r="D3170" t="s">
        <v>171</v>
      </c>
      <c r="E3170" t="s">
        <v>17034</v>
      </c>
      <c r="F3170" t="s">
        <v>17035</v>
      </c>
      <c r="G3170" t="s">
        <v>1501</v>
      </c>
      <c r="H3170" s="6">
        <v>110739</v>
      </c>
      <c r="I3170" t="s">
        <v>17036</v>
      </c>
      <c r="J3170" t="s">
        <v>17037</v>
      </c>
      <c r="K3170" s="1">
        <v>43921</v>
      </c>
    </row>
    <row r="3171" spans="1:11">
      <c r="A3171">
        <v>3170</v>
      </c>
      <c r="B3171" t="s">
        <v>17038</v>
      </c>
      <c r="C3171" t="s">
        <v>278</v>
      </c>
      <c r="D3171" t="s">
        <v>4845</v>
      </c>
      <c r="E3171" t="s">
        <v>17039</v>
      </c>
      <c r="F3171" t="s">
        <v>17040</v>
      </c>
      <c r="G3171" t="s">
        <v>1013</v>
      </c>
      <c r="H3171" s="6">
        <v>196948</v>
      </c>
      <c r="I3171" t="s">
        <v>17041</v>
      </c>
      <c r="J3171" t="s">
        <v>17042</v>
      </c>
      <c r="K3171" s="1">
        <v>43939</v>
      </c>
    </row>
    <row r="3172" spans="1:11">
      <c r="A3172">
        <v>3171</v>
      </c>
      <c r="B3172" t="s">
        <v>17043</v>
      </c>
      <c r="C3172" t="s">
        <v>17044</v>
      </c>
      <c r="D3172" t="s">
        <v>8205</v>
      </c>
      <c r="E3172" t="s">
        <v>17045</v>
      </c>
      <c r="F3172" t="s">
        <v>17046</v>
      </c>
      <c r="G3172" t="s">
        <v>1696</v>
      </c>
      <c r="H3172" s="6">
        <v>115936</v>
      </c>
      <c r="I3172">
        <v>920319570</v>
      </c>
      <c r="J3172" t="s">
        <v>17047</v>
      </c>
      <c r="K3172" s="1">
        <v>43835</v>
      </c>
    </row>
    <row r="3173" spans="1:11">
      <c r="A3173">
        <v>3172</v>
      </c>
      <c r="B3173" t="s">
        <v>17048</v>
      </c>
      <c r="C3173" t="s">
        <v>4342</v>
      </c>
      <c r="D3173" t="s">
        <v>1634</v>
      </c>
      <c r="E3173" t="s">
        <v>17049</v>
      </c>
      <c r="F3173" t="s">
        <v>17050</v>
      </c>
      <c r="G3173" t="s">
        <v>1222</v>
      </c>
      <c r="H3173" s="6">
        <v>180511</v>
      </c>
      <c r="I3173">
        <v>6033686279</v>
      </c>
      <c r="J3173" t="s">
        <v>17051</v>
      </c>
      <c r="K3173" s="1">
        <v>44465</v>
      </c>
    </row>
    <row r="3174" spans="1:11">
      <c r="A3174">
        <v>3173</v>
      </c>
      <c r="B3174" t="s">
        <v>17052</v>
      </c>
      <c r="C3174" t="s">
        <v>929</v>
      </c>
      <c r="D3174" t="s">
        <v>14292</v>
      </c>
      <c r="E3174" t="s">
        <v>17053</v>
      </c>
      <c r="F3174" t="s">
        <v>17054</v>
      </c>
      <c r="G3174" t="s">
        <v>1824</v>
      </c>
      <c r="H3174" s="6">
        <v>184109</v>
      </c>
      <c r="I3174" t="s">
        <v>17055</v>
      </c>
      <c r="J3174" t="s">
        <v>17056</v>
      </c>
      <c r="K3174" s="1">
        <v>44049</v>
      </c>
    </row>
    <row r="3175" spans="1:11">
      <c r="A3175">
        <v>3174</v>
      </c>
      <c r="B3175" t="s">
        <v>17057</v>
      </c>
      <c r="C3175" t="s">
        <v>2457</v>
      </c>
      <c r="D3175" t="s">
        <v>2931</v>
      </c>
      <c r="E3175" t="s">
        <v>17058</v>
      </c>
      <c r="F3175" t="s">
        <v>17059</v>
      </c>
      <c r="G3175" t="s">
        <v>494</v>
      </c>
      <c r="H3175" s="6">
        <v>229288</v>
      </c>
      <c r="I3175" t="s">
        <v>17060</v>
      </c>
      <c r="J3175" t="s">
        <v>17061</v>
      </c>
      <c r="K3175" s="1">
        <v>44490</v>
      </c>
    </row>
    <row r="3176" spans="1:11">
      <c r="A3176">
        <v>3175</v>
      </c>
      <c r="B3176" t="s">
        <v>17062</v>
      </c>
      <c r="C3176" t="s">
        <v>4568</v>
      </c>
      <c r="D3176" t="s">
        <v>17063</v>
      </c>
      <c r="E3176" t="s">
        <v>17064</v>
      </c>
      <c r="F3176" t="s">
        <v>17065</v>
      </c>
      <c r="G3176" t="s">
        <v>410</v>
      </c>
      <c r="H3176" s="6">
        <v>252496</v>
      </c>
      <c r="I3176" t="s">
        <v>17066</v>
      </c>
      <c r="J3176" t="s">
        <v>17067</v>
      </c>
      <c r="K3176" s="1">
        <v>44663</v>
      </c>
    </row>
    <row r="3177" spans="1:11">
      <c r="A3177">
        <v>3176</v>
      </c>
      <c r="B3177" t="s">
        <v>17068</v>
      </c>
      <c r="C3177" t="s">
        <v>819</v>
      </c>
      <c r="D3177" t="s">
        <v>617</v>
      </c>
      <c r="E3177" t="s">
        <v>17069</v>
      </c>
      <c r="F3177" t="s">
        <v>17070</v>
      </c>
      <c r="G3177" t="s">
        <v>756</v>
      </c>
      <c r="H3177" s="6">
        <v>118082</v>
      </c>
      <c r="I3177" t="s">
        <v>17071</v>
      </c>
      <c r="J3177" t="s">
        <v>17072</v>
      </c>
      <c r="K3177" s="1">
        <v>43899</v>
      </c>
    </row>
    <row r="3178" spans="1:11">
      <c r="A3178">
        <v>3177</v>
      </c>
      <c r="B3178" t="s">
        <v>17073</v>
      </c>
      <c r="C3178" t="s">
        <v>1533</v>
      </c>
      <c r="D3178" t="s">
        <v>4942</v>
      </c>
      <c r="E3178" t="s">
        <v>17074</v>
      </c>
      <c r="F3178" t="s">
        <v>17075</v>
      </c>
      <c r="G3178" t="s">
        <v>1696</v>
      </c>
      <c r="H3178" s="6">
        <v>54630</v>
      </c>
      <c r="I3178" t="s">
        <v>17076</v>
      </c>
      <c r="J3178" t="s">
        <v>17077</v>
      </c>
      <c r="K3178" s="1">
        <v>44034</v>
      </c>
    </row>
    <row r="3179" spans="1:11">
      <c r="A3179">
        <v>3178</v>
      </c>
      <c r="B3179" t="s">
        <v>17078</v>
      </c>
      <c r="C3179" t="s">
        <v>7609</v>
      </c>
      <c r="D3179" t="s">
        <v>8404</v>
      </c>
      <c r="E3179" t="s">
        <v>17079</v>
      </c>
      <c r="F3179" t="s">
        <v>17080</v>
      </c>
      <c r="G3179" t="s">
        <v>680</v>
      </c>
      <c r="H3179" s="6">
        <v>254366</v>
      </c>
      <c r="I3179" t="s">
        <v>17081</v>
      </c>
      <c r="J3179" t="s">
        <v>17082</v>
      </c>
      <c r="K3179" s="1">
        <v>44414</v>
      </c>
    </row>
    <row r="3180" spans="1:11">
      <c r="A3180">
        <v>3179</v>
      </c>
      <c r="B3180" t="s">
        <v>17083</v>
      </c>
      <c r="C3180" t="s">
        <v>7619</v>
      </c>
      <c r="D3180" t="s">
        <v>1835</v>
      </c>
      <c r="E3180" t="s">
        <v>17084</v>
      </c>
      <c r="F3180" t="s">
        <v>17085</v>
      </c>
      <c r="G3180" t="s">
        <v>3046</v>
      </c>
      <c r="H3180" s="6">
        <v>56807</v>
      </c>
      <c r="I3180" t="s">
        <v>17086</v>
      </c>
      <c r="J3180" t="s">
        <v>17087</v>
      </c>
      <c r="K3180" s="1">
        <v>43971</v>
      </c>
    </row>
    <row r="3181" spans="1:11">
      <c r="A3181">
        <v>3180</v>
      </c>
      <c r="B3181" t="s">
        <v>17088</v>
      </c>
      <c r="C3181" t="s">
        <v>4512</v>
      </c>
      <c r="D3181" t="s">
        <v>5538</v>
      </c>
      <c r="E3181" t="s">
        <v>17089</v>
      </c>
      <c r="F3181" t="s">
        <v>17090</v>
      </c>
      <c r="G3181" t="s">
        <v>4632</v>
      </c>
      <c r="H3181" s="6">
        <v>272764</v>
      </c>
      <c r="I3181" t="s">
        <v>17091</v>
      </c>
      <c r="J3181" t="s">
        <v>17092</v>
      </c>
      <c r="K3181" s="1">
        <v>44520</v>
      </c>
    </row>
    <row r="3182" spans="1:11">
      <c r="A3182">
        <v>3181</v>
      </c>
      <c r="B3182" t="s">
        <v>17093</v>
      </c>
      <c r="C3182" t="s">
        <v>5306</v>
      </c>
      <c r="D3182" t="s">
        <v>974</v>
      </c>
      <c r="E3182" t="s">
        <v>17094</v>
      </c>
      <c r="F3182" t="s">
        <v>17095</v>
      </c>
      <c r="G3182" t="s">
        <v>394</v>
      </c>
      <c r="H3182" s="6">
        <v>49709</v>
      </c>
      <c r="I3182" t="s">
        <v>17096</v>
      </c>
      <c r="J3182" t="s">
        <v>17097</v>
      </c>
      <c r="K3182" s="1">
        <v>44536</v>
      </c>
    </row>
    <row r="3183" spans="1:11">
      <c r="A3183">
        <v>3182</v>
      </c>
      <c r="B3183" t="s">
        <v>17098</v>
      </c>
      <c r="C3183" t="s">
        <v>5137</v>
      </c>
      <c r="D3183" t="s">
        <v>83</v>
      </c>
      <c r="E3183" t="s">
        <v>17099</v>
      </c>
      <c r="F3183" t="s">
        <v>17100</v>
      </c>
      <c r="G3183" t="s">
        <v>2008</v>
      </c>
      <c r="H3183" s="6">
        <v>242631</v>
      </c>
      <c r="I3183">
        <f>1-505-900-9095</f>
        <v>-10499</v>
      </c>
      <c r="J3183" t="s">
        <v>17101</v>
      </c>
      <c r="K3183" s="1">
        <v>44528</v>
      </c>
    </row>
    <row r="3184" spans="1:11">
      <c r="A3184">
        <v>3183</v>
      </c>
      <c r="B3184" t="s">
        <v>17102</v>
      </c>
      <c r="C3184" t="s">
        <v>16819</v>
      </c>
      <c r="D3184" t="s">
        <v>14580</v>
      </c>
      <c r="E3184" t="s">
        <v>17103</v>
      </c>
      <c r="F3184" t="s">
        <v>14696</v>
      </c>
      <c r="G3184" t="s">
        <v>839</v>
      </c>
      <c r="H3184" s="6">
        <v>144217</v>
      </c>
      <c r="I3184" t="s">
        <v>17104</v>
      </c>
      <c r="J3184" t="s">
        <v>17105</v>
      </c>
      <c r="K3184" s="1">
        <v>44606</v>
      </c>
    </row>
    <row r="3185" spans="1:11">
      <c r="A3185">
        <v>3184</v>
      </c>
      <c r="B3185" t="s">
        <v>17106</v>
      </c>
      <c r="C3185" t="s">
        <v>2656</v>
      </c>
      <c r="D3185" t="s">
        <v>6215</v>
      </c>
      <c r="E3185" t="s">
        <v>17107</v>
      </c>
      <c r="F3185" t="s">
        <v>17108</v>
      </c>
      <c r="G3185" t="s">
        <v>2137</v>
      </c>
      <c r="H3185" s="6">
        <v>193230</v>
      </c>
      <c r="I3185">
        <v>6795737003</v>
      </c>
      <c r="J3185" t="s">
        <v>17109</v>
      </c>
      <c r="K3185" s="1">
        <v>44554</v>
      </c>
    </row>
    <row r="3186" spans="1:11">
      <c r="A3186">
        <v>3185</v>
      </c>
      <c r="B3186" t="s">
        <v>17110</v>
      </c>
      <c r="C3186" t="s">
        <v>5788</v>
      </c>
      <c r="D3186" t="s">
        <v>91</v>
      </c>
      <c r="E3186" t="s">
        <v>17111</v>
      </c>
      <c r="F3186" t="s">
        <v>17112</v>
      </c>
      <c r="G3186" t="s">
        <v>33</v>
      </c>
      <c r="H3186" s="6">
        <v>93757</v>
      </c>
      <c r="I3186" t="s">
        <v>17113</v>
      </c>
      <c r="J3186" t="s">
        <v>17114</v>
      </c>
      <c r="K3186" s="1">
        <v>43865</v>
      </c>
    </row>
    <row r="3187" spans="1:11">
      <c r="A3187">
        <v>3186</v>
      </c>
      <c r="B3187" t="s">
        <v>17115</v>
      </c>
      <c r="C3187" t="s">
        <v>4964</v>
      </c>
      <c r="D3187" t="s">
        <v>287</v>
      </c>
      <c r="E3187" t="s">
        <v>17116</v>
      </c>
      <c r="F3187" t="s">
        <v>17117</v>
      </c>
      <c r="G3187" t="s">
        <v>2195</v>
      </c>
      <c r="H3187" s="6">
        <v>63076</v>
      </c>
      <c r="I3187" t="s">
        <v>17118</v>
      </c>
      <c r="J3187" t="s">
        <v>17119</v>
      </c>
      <c r="K3187" s="1">
        <v>44209</v>
      </c>
    </row>
    <row r="3188" spans="1:11">
      <c r="A3188">
        <v>3187</v>
      </c>
      <c r="B3188" t="s">
        <v>17120</v>
      </c>
      <c r="C3188" t="s">
        <v>1877</v>
      </c>
      <c r="D3188" t="s">
        <v>828</v>
      </c>
      <c r="E3188" t="s">
        <v>17121</v>
      </c>
      <c r="F3188" t="s">
        <v>17122</v>
      </c>
      <c r="G3188" t="s">
        <v>1776</v>
      </c>
      <c r="H3188" s="6">
        <v>230606</v>
      </c>
      <c r="I3188" t="s">
        <v>17123</v>
      </c>
      <c r="J3188" t="s">
        <v>17124</v>
      </c>
      <c r="K3188" s="1">
        <v>44472</v>
      </c>
    </row>
    <row r="3189" spans="1:11">
      <c r="A3189">
        <v>3188</v>
      </c>
      <c r="B3189" t="s">
        <v>17125</v>
      </c>
      <c r="C3189" t="s">
        <v>5274</v>
      </c>
      <c r="D3189" t="s">
        <v>1123</v>
      </c>
      <c r="E3189" t="s">
        <v>17126</v>
      </c>
      <c r="F3189" t="s">
        <v>17127</v>
      </c>
      <c r="G3189" t="s">
        <v>734</v>
      </c>
      <c r="H3189" s="6">
        <v>252059</v>
      </c>
      <c r="I3189" t="s">
        <v>17128</v>
      </c>
      <c r="J3189" t="s">
        <v>17129</v>
      </c>
      <c r="K3189" s="1">
        <v>43998</v>
      </c>
    </row>
    <row r="3190" spans="1:11">
      <c r="A3190">
        <v>3189</v>
      </c>
      <c r="B3190" t="s">
        <v>17130</v>
      </c>
      <c r="C3190" t="s">
        <v>4881</v>
      </c>
      <c r="D3190" t="s">
        <v>287</v>
      </c>
      <c r="E3190" t="s">
        <v>17131</v>
      </c>
      <c r="F3190" t="s">
        <v>17132</v>
      </c>
      <c r="G3190" t="s">
        <v>546</v>
      </c>
      <c r="H3190" s="6">
        <v>245951</v>
      </c>
      <c r="I3190" t="s">
        <v>17133</v>
      </c>
      <c r="J3190" t="s">
        <v>17134</v>
      </c>
      <c r="K3190" s="1">
        <v>43985</v>
      </c>
    </row>
    <row r="3191" spans="1:11">
      <c r="A3191">
        <v>3190</v>
      </c>
      <c r="B3191" t="s">
        <v>17135</v>
      </c>
      <c r="C3191" t="s">
        <v>2313</v>
      </c>
      <c r="D3191" t="s">
        <v>5012</v>
      </c>
      <c r="E3191" t="s">
        <v>17136</v>
      </c>
      <c r="F3191" t="s">
        <v>17137</v>
      </c>
      <c r="G3191" t="s">
        <v>1652</v>
      </c>
      <c r="H3191" s="6">
        <v>219644</v>
      </c>
      <c r="I3191" t="s">
        <v>17138</v>
      </c>
      <c r="J3191" t="s">
        <v>17139</v>
      </c>
      <c r="K3191" s="1">
        <v>43866</v>
      </c>
    </row>
    <row r="3192" spans="1:11">
      <c r="A3192">
        <v>3191</v>
      </c>
      <c r="B3192" t="s">
        <v>17140</v>
      </c>
      <c r="C3192" t="s">
        <v>9629</v>
      </c>
      <c r="D3192" t="s">
        <v>6301</v>
      </c>
      <c r="E3192" t="s">
        <v>17141</v>
      </c>
      <c r="F3192" t="s">
        <v>17142</v>
      </c>
      <c r="G3192" t="s">
        <v>68</v>
      </c>
      <c r="H3192" s="6">
        <v>190565</v>
      </c>
      <c r="I3192" t="s">
        <v>17143</v>
      </c>
      <c r="J3192" t="s">
        <v>17144</v>
      </c>
      <c r="K3192" s="1">
        <v>44441</v>
      </c>
    </row>
    <row r="3193" spans="1:11">
      <c r="A3193">
        <v>3192</v>
      </c>
      <c r="B3193" t="s">
        <v>17145</v>
      </c>
      <c r="C3193" t="s">
        <v>2154</v>
      </c>
      <c r="D3193" t="s">
        <v>7432</v>
      </c>
      <c r="E3193" t="s">
        <v>17146</v>
      </c>
      <c r="F3193" t="s">
        <v>17147</v>
      </c>
      <c r="G3193" t="s">
        <v>3207</v>
      </c>
      <c r="H3193" s="6">
        <v>230958</v>
      </c>
      <c r="I3193" t="s">
        <v>17148</v>
      </c>
      <c r="J3193" t="s">
        <v>17149</v>
      </c>
      <c r="K3193" s="1">
        <v>44112</v>
      </c>
    </row>
    <row r="3194" spans="1:11">
      <c r="A3194">
        <v>3193</v>
      </c>
      <c r="B3194" t="s">
        <v>17150</v>
      </c>
      <c r="C3194" t="s">
        <v>9648</v>
      </c>
      <c r="D3194" t="s">
        <v>1854</v>
      </c>
      <c r="E3194" t="s">
        <v>17151</v>
      </c>
      <c r="F3194" t="s">
        <v>17152</v>
      </c>
      <c r="G3194" t="s">
        <v>8517</v>
      </c>
      <c r="H3194" s="6">
        <v>86135</v>
      </c>
      <c r="I3194" t="s">
        <v>17153</v>
      </c>
      <c r="J3194" t="s">
        <v>17154</v>
      </c>
      <c r="K3194" s="1">
        <v>44239</v>
      </c>
    </row>
    <row r="3195" spans="1:11">
      <c r="A3195">
        <v>3194</v>
      </c>
      <c r="B3195" t="s">
        <v>17155</v>
      </c>
      <c r="C3195" t="s">
        <v>2206</v>
      </c>
      <c r="D3195" t="s">
        <v>601</v>
      </c>
      <c r="E3195" t="s">
        <v>17156</v>
      </c>
      <c r="F3195" t="s">
        <v>13665</v>
      </c>
      <c r="G3195" t="s">
        <v>1663</v>
      </c>
      <c r="H3195" s="6">
        <v>126554</v>
      </c>
      <c r="I3195" t="s">
        <v>17157</v>
      </c>
      <c r="J3195" t="s">
        <v>17158</v>
      </c>
      <c r="K3195" s="1">
        <v>43844</v>
      </c>
    </row>
    <row r="3196" spans="1:11">
      <c r="A3196">
        <v>3195</v>
      </c>
      <c r="B3196" t="s">
        <v>17159</v>
      </c>
      <c r="C3196" t="s">
        <v>4530</v>
      </c>
      <c r="D3196" t="s">
        <v>7159</v>
      </c>
      <c r="E3196" t="s">
        <v>17160</v>
      </c>
      <c r="F3196" t="s">
        <v>9158</v>
      </c>
      <c r="G3196" t="s">
        <v>969</v>
      </c>
      <c r="H3196" s="6">
        <v>288021</v>
      </c>
      <c r="I3196" t="s">
        <v>17161</v>
      </c>
      <c r="J3196" t="s">
        <v>17162</v>
      </c>
      <c r="K3196" s="1">
        <v>44470</v>
      </c>
    </row>
    <row r="3197" spans="1:11">
      <c r="A3197">
        <v>3196</v>
      </c>
      <c r="B3197" t="s">
        <v>17163</v>
      </c>
      <c r="C3197" t="s">
        <v>2919</v>
      </c>
      <c r="D3197" t="s">
        <v>11578</v>
      </c>
      <c r="E3197" t="s">
        <v>17164</v>
      </c>
      <c r="F3197" t="s">
        <v>17165</v>
      </c>
      <c r="G3197" t="s">
        <v>2838</v>
      </c>
      <c r="H3197" s="6">
        <v>111428</v>
      </c>
      <c r="I3197" t="s">
        <v>17166</v>
      </c>
      <c r="J3197" t="s">
        <v>17167</v>
      </c>
      <c r="K3197" s="1">
        <v>44632</v>
      </c>
    </row>
    <row r="3198" spans="1:11">
      <c r="A3198">
        <v>3197</v>
      </c>
      <c r="B3198" t="s">
        <v>17168</v>
      </c>
      <c r="C3198" t="s">
        <v>4121</v>
      </c>
      <c r="D3198" t="s">
        <v>2294</v>
      </c>
      <c r="E3198" t="s">
        <v>17169</v>
      </c>
      <c r="F3198" t="s">
        <v>17170</v>
      </c>
      <c r="G3198" t="s">
        <v>1095</v>
      </c>
      <c r="H3198" s="6">
        <v>223632</v>
      </c>
      <c r="I3198" t="s">
        <v>17171</v>
      </c>
      <c r="J3198" t="s">
        <v>17172</v>
      </c>
      <c r="K3198" s="1">
        <v>44613</v>
      </c>
    </row>
    <row r="3199" spans="1:11">
      <c r="A3199">
        <v>3198</v>
      </c>
      <c r="B3199" t="s">
        <v>17173</v>
      </c>
      <c r="C3199" t="s">
        <v>1885</v>
      </c>
      <c r="D3199" t="s">
        <v>17174</v>
      </c>
      <c r="E3199" t="s">
        <v>17175</v>
      </c>
      <c r="F3199" t="s">
        <v>17176</v>
      </c>
      <c r="G3199" t="s">
        <v>86</v>
      </c>
      <c r="H3199" s="6">
        <v>106231</v>
      </c>
      <c r="I3199">
        <v>3568240392</v>
      </c>
      <c r="J3199" t="s">
        <v>17177</v>
      </c>
      <c r="K3199" s="1">
        <v>44252</v>
      </c>
    </row>
    <row r="3200" spans="1:11">
      <c r="A3200">
        <v>3199</v>
      </c>
      <c r="B3200" t="s">
        <v>17178</v>
      </c>
      <c r="C3200" t="s">
        <v>638</v>
      </c>
      <c r="D3200" t="s">
        <v>731</v>
      </c>
      <c r="E3200" t="s">
        <v>17179</v>
      </c>
      <c r="F3200" t="s">
        <v>17180</v>
      </c>
      <c r="G3200" t="s">
        <v>205</v>
      </c>
      <c r="H3200" s="6">
        <v>45894</v>
      </c>
      <c r="I3200" t="s">
        <v>17181</v>
      </c>
      <c r="J3200" t="s">
        <v>17182</v>
      </c>
      <c r="K3200" s="1">
        <v>43893</v>
      </c>
    </row>
    <row r="3201" spans="1:11">
      <c r="A3201">
        <v>3200</v>
      </c>
      <c r="B3201" t="s">
        <v>17183</v>
      </c>
      <c r="C3201" t="s">
        <v>2113</v>
      </c>
      <c r="D3201" t="s">
        <v>11900</v>
      </c>
      <c r="E3201" t="s">
        <v>17184</v>
      </c>
      <c r="F3201" t="s">
        <v>17185</v>
      </c>
      <c r="G3201" t="s">
        <v>2772</v>
      </c>
      <c r="H3201" s="6">
        <v>115707</v>
      </c>
      <c r="I3201" t="s">
        <v>17186</v>
      </c>
      <c r="J3201" t="s">
        <v>17187</v>
      </c>
      <c r="K3201" s="1">
        <v>44041</v>
      </c>
    </row>
    <row r="3202" spans="1:11">
      <c r="A3202">
        <v>3201</v>
      </c>
      <c r="B3202" t="s">
        <v>17188</v>
      </c>
      <c r="C3202" t="s">
        <v>14904</v>
      </c>
      <c r="D3202" t="s">
        <v>12215</v>
      </c>
      <c r="E3202" t="s">
        <v>17189</v>
      </c>
      <c r="F3202" t="s">
        <v>17190</v>
      </c>
      <c r="G3202" t="s">
        <v>517</v>
      </c>
      <c r="H3202" s="6">
        <v>267293</v>
      </c>
      <c r="I3202" t="s">
        <v>17191</v>
      </c>
      <c r="J3202" t="s">
        <v>17192</v>
      </c>
      <c r="K3202" s="1">
        <v>44024</v>
      </c>
    </row>
    <row r="3203" spans="1:11">
      <c r="A3203">
        <v>3202</v>
      </c>
      <c r="B3203" t="s">
        <v>17193</v>
      </c>
      <c r="C3203" t="s">
        <v>2821</v>
      </c>
      <c r="D3203" t="s">
        <v>10939</v>
      </c>
      <c r="E3203" t="s">
        <v>17194</v>
      </c>
      <c r="F3203" t="s">
        <v>17195</v>
      </c>
      <c r="G3203" t="s">
        <v>2419</v>
      </c>
      <c r="H3203" s="6">
        <v>163108</v>
      </c>
      <c r="I3203" t="s">
        <v>17196</v>
      </c>
      <c r="J3203" t="s">
        <v>17197</v>
      </c>
      <c r="K3203" s="1">
        <v>44431</v>
      </c>
    </row>
    <row r="3204" spans="1:11">
      <c r="A3204">
        <v>3203</v>
      </c>
      <c r="B3204" t="s">
        <v>17198</v>
      </c>
      <c r="C3204" t="s">
        <v>9664</v>
      </c>
      <c r="D3204" t="s">
        <v>11415</v>
      </c>
      <c r="E3204" t="s">
        <v>17199</v>
      </c>
      <c r="F3204" t="s">
        <v>17200</v>
      </c>
      <c r="G3204" t="s">
        <v>847</v>
      </c>
      <c r="H3204" s="6">
        <v>161441</v>
      </c>
      <c r="I3204" t="s">
        <v>17201</v>
      </c>
      <c r="J3204" t="s">
        <v>17202</v>
      </c>
      <c r="K3204" s="1">
        <v>43905</v>
      </c>
    </row>
    <row r="3205" spans="1:11">
      <c r="A3205">
        <v>3204</v>
      </c>
      <c r="B3205" t="s">
        <v>17203</v>
      </c>
      <c r="C3205" t="s">
        <v>7784</v>
      </c>
      <c r="D3205" t="s">
        <v>2416</v>
      </c>
      <c r="E3205" t="s">
        <v>17204</v>
      </c>
      <c r="F3205" t="s">
        <v>17205</v>
      </c>
      <c r="G3205" t="s">
        <v>1257</v>
      </c>
      <c r="H3205" s="6">
        <v>239903</v>
      </c>
      <c r="I3205" t="s">
        <v>17206</v>
      </c>
      <c r="J3205" t="s">
        <v>17207</v>
      </c>
      <c r="K3205" s="1">
        <v>44027</v>
      </c>
    </row>
    <row r="3206" spans="1:11">
      <c r="A3206">
        <v>3205</v>
      </c>
      <c r="B3206" t="s">
        <v>17208</v>
      </c>
      <c r="C3206" t="s">
        <v>593</v>
      </c>
      <c r="D3206" t="s">
        <v>5822</v>
      </c>
      <c r="E3206" t="s">
        <v>17209</v>
      </c>
      <c r="F3206" t="s">
        <v>17210</v>
      </c>
      <c r="G3206" t="s">
        <v>3709</v>
      </c>
      <c r="H3206" s="6">
        <v>253461</v>
      </c>
      <c r="I3206" t="s">
        <v>17211</v>
      </c>
      <c r="J3206" t="s">
        <v>17212</v>
      </c>
      <c r="K3206" s="1">
        <v>44212</v>
      </c>
    </row>
    <row r="3207" spans="1:11">
      <c r="A3207">
        <v>3206</v>
      </c>
      <c r="B3207" t="s">
        <v>17213</v>
      </c>
      <c r="C3207" t="s">
        <v>3839</v>
      </c>
      <c r="D3207" t="s">
        <v>1085</v>
      </c>
      <c r="E3207" t="s">
        <v>17214</v>
      </c>
      <c r="F3207" t="s">
        <v>17215</v>
      </c>
      <c r="G3207" t="s">
        <v>260</v>
      </c>
      <c r="H3207" s="6">
        <v>106795</v>
      </c>
      <c r="I3207" t="s">
        <v>17216</v>
      </c>
      <c r="J3207" t="s">
        <v>17217</v>
      </c>
      <c r="K3207" s="1">
        <v>43832</v>
      </c>
    </row>
    <row r="3208" spans="1:11">
      <c r="A3208">
        <v>3207</v>
      </c>
      <c r="B3208" t="s">
        <v>17218</v>
      </c>
      <c r="C3208" t="s">
        <v>1234</v>
      </c>
      <c r="D3208" t="s">
        <v>17219</v>
      </c>
      <c r="E3208" t="s">
        <v>17220</v>
      </c>
      <c r="F3208" t="s">
        <v>17221</v>
      </c>
      <c r="G3208" t="s">
        <v>954</v>
      </c>
      <c r="H3208" s="6">
        <v>98478</v>
      </c>
      <c r="I3208" t="s">
        <v>17222</v>
      </c>
      <c r="J3208" t="s">
        <v>17223</v>
      </c>
      <c r="K3208" s="1">
        <v>44565</v>
      </c>
    </row>
    <row r="3209" spans="1:11">
      <c r="A3209">
        <v>3208</v>
      </c>
      <c r="B3209" t="s">
        <v>17224</v>
      </c>
      <c r="C3209" t="s">
        <v>1809</v>
      </c>
      <c r="D3209" t="s">
        <v>5346</v>
      </c>
      <c r="E3209" t="s">
        <v>17225</v>
      </c>
      <c r="F3209" t="s">
        <v>17226</v>
      </c>
      <c r="G3209" t="s">
        <v>3566</v>
      </c>
      <c r="H3209" s="6">
        <v>190728</v>
      </c>
      <c r="I3209">
        <v>1116851484</v>
      </c>
      <c r="J3209" t="s">
        <v>17227</v>
      </c>
      <c r="K3209" s="1">
        <v>44244</v>
      </c>
    </row>
    <row r="3210" spans="1:11">
      <c r="A3210">
        <v>3209</v>
      </c>
      <c r="B3210" t="s">
        <v>17228</v>
      </c>
      <c r="C3210" t="s">
        <v>91</v>
      </c>
      <c r="D3210" t="s">
        <v>2866</v>
      </c>
      <c r="E3210" t="s">
        <v>17229</v>
      </c>
      <c r="F3210" t="s">
        <v>17230</v>
      </c>
      <c r="G3210" t="s">
        <v>756</v>
      </c>
      <c r="H3210" s="6">
        <v>220088</v>
      </c>
      <c r="I3210" t="s">
        <v>17231</v>
      </c>
      <c r="J3210" t="s">
        <v>17232</v>
      </c>
      <c r="K3210" s="1">
        <v>43877</v>
      </c>
    </row>
    <row r="3211" spans="1:11">
      <c r="A3211">
        <v>3210</v>
      </c>
      <c r="B3211" t="s">
        <v>17233</v>
      </c>
      <c r="C3211" t="s">
        <v>5686</v>
      </c>
      <c r="D3211" t="s">
        <v>2213</v>
      </c>
      <c r="E3211" t="s">
        <v>17234</v>
      </c>
      <c r="F3211" t="s">
        <v>17235</v>
      </c>
      <c r="G3211" t="s">
        <v>2392</v>
      </c>
      <c r="H3211" s="6">
        <v>188704</v>
      </c>
      <c r="I3211" t="s">
        <v>17236</v>
      </c>
      <c r="J3211" t="s">
        <v>17237</v>
      </c>
      <c r="K3211" s="1">
        <v>44065</v>
      </c>
    </row>
    <row r="3212" spans="1:11">
      <c r="A3212">
        <v>3211</v>
      </c>
      <c r="B3212" t="s">
        <v>17238</v>
      </c>
      <c r="C3212" t="s">
        <v>82</v>
      </c>
      <c r="D3212" t="s">
        <v>6746</v>
      </c>
      <c r="E3212" t="s">
        <v>17239</v>
      </c>
      <c r="F3212" t="s">
        <v>13699</v>
      </c>
      <c r="G3212" t="s">
        <v>1776</v>
      </c>
      <c r="H3212" s="6">
        <v>204017</v>
      </c>
      <c r="I3212" t="s">
        <v>17240</v>
      </c>
      <c r="J3212" t="s">
        <v>17241</v>
      </c>
      <c r="K3212" s="1">
        <v>44159</v>
      </c>
    </row>
    <row r="3213" spans="1:11">
      <c r="A3213">
        <v>3212</v>
      </c>
      <c r="B3213" t="s">
        <v>17242</v>
      </c>
      <c r="C3213" t="s">
        <v>8078</v>
      </c>
      <c r="D3213" t="s">
        <v>10917</v>
      </c>
      <c r="E3213" t="s">
        <v>17243</v>
      </c>
      <c r="F3213" t="s">
        <v>17244</v>
      </c>
      <c r="G3213" t="s">
        <v>800</v>
      </c>
      <c r="H3213" s="6">
        <v>122317</v>
      </c>
      <c r="I3213" t="s">
        <v>17245</v>
      </c>
      <c r="J3213" t="s">
        <v>17246</v>
      </c>
      <c r="K3213" s="1">
        <v>44187</v>
      </c>
    </row>
    <row r="3214" spans="1:11">
      <c r="A3214">
        <v>3213</v>
      </c>
      <c r="B3214" t="s">
        <v>17247</v>
      </c>
      <c r="C3214" t="s">
        <v>5189</v>
      </c>
      <c r="D3214" t="s">
        <v>2088</v>
      </c>
      <c r="E3214" t="s">
        <v>17248</v>
      </c>
      <c r="F3214" t="s">
        <v>17249</v>
      </c>
      <c r="G3214" t="s">
        <v>2524</v>
      </c>
      <c r="H3214" s="6">
        <v>282199</v>
      </c>
      <c r="I3214">
        <f>1-298-543-1899</f>
        <v>-2739</v>
      </c>
      <c r="J3214" t="s">
        <v>17250</v>
      </c>
      <c r="K3214" s="1">
        <v>43935</v>
      </c>
    </row>
    <row r="3215" spans="1:11">
      <c r="A3215">
        <v>3214</v>
      </c>
      <c r="B3215" t="s">
        <v>17251</v>
      </c>
      <c r="C3215" t="s">
        <v>3887</v>
      </c>
      <c r="D3215" t="s">
        <v>2866</v>
      </c>
      <c r="E3215" t="s">
        <v>17252</v>
      </c>
      <c r="F3215" t="s">
        <v>17253</v>
      </c>
      <c r="G3215" t="s">
        <v>478</v>
      </c>
      <c r="H3215" s="6">
        <v>217268</v>
      </c>
      <c r="I3215" t="s">
        <v>17254</v>
      </c>
      <c r="J3215" t="s">
        <v>17255</v>
      </c>
      <c r="K3215" s="1">
        <v>44167</v>
      </c>
    </row>
    <row r="3216" spans="1:11">
      <c r="A3216">
        <v>3215</v>
      </c>
      <c r="B3216" t="s">
        <v>17256</v>
      </c>
      <c r="C3216" t="s">
        <v>6387</v>
      </c>
      <c r="D3216" t="s">
        <v>3995</v>
      </c>
      <c r="E3216" t="s">
        <v>17257</v>
      </c>
      <c r="F3216" t="s">
        <v>17258</v>
      </c>
      <c r="G3216" t="s">
        <v>2710</v>
      </c>
      <c r="H3216" s="6">
        <v>96641</v>
      </c>
      <c r="I3216" t="s">
        <v>17259</v>
      </c>
      <c r="J3216" t="s">
        <v>17260</v>
      </c>
      <c r="K3216" s="1">
        <v>44012</v>
      </c>
    </row>
    <row r="3217" spans="1:11">
      <c r="A3217">
        <v>3216</v>
      </c>
      <c r="B3217" t="s">
        <v>17261</v>
      </c>
      <c r="C3217" t="s">
        <v>2821</v>
      </c>
      <c r="D3217" t="s">
        <v>1752</v>
      </c>
      <c r="E3217" t="s">
        <v>16353</v>
      </c>
      <c r="F3217" t="s">
        <v>17262</v>
      </c>
      <c r="G3217" t="s">
        <v>2905</v>
      </c>
      <c r="H3217" s="6">
        <v>187807</v>
      </c>
      <c r="I3217" t="s">
        <v>17263</v>
      </c>
      <c r="J3217" t="s">
        <v>17264</v>
      </c>
      <c r="K3217" s="1">
        <v>43855</v>
      </c>
    </row>
    <row r="3218" spans="1:11">
      <c r="A3218">
        <v>3217</v>
      </c>
      <c r="B3218" t="s">
        <v>17265</v>
      </c>
      <c r="C3218" t="s">
        <v>3965</v>
      </c>
      <c r="D3218" t="s">
        <v>14580</v>
      </c>
      <c r="E3218" t="s">
        <v>17266</v>
      </c>
      <c r="F3218" t="s">
        <v>17267</v>
      </c>
      <c r="G3218" t="s">
        <v>329</v>
      </c>
      <c r="H3218" s="6">
        <v>137955</v>
      </c>
      <c r="I3218" t="s">
        <v>17268</v>
      </c>
      <c r="J3218" t="s">
        <v>17269</v>
      </c>
      <c r="K3218" s="1">
        <v>44519</v>
      </c>
    </row>
    <row r="3219" spans="1:11">
      <c r="A3219">
        <v>3218</v>
      </c>
      <c r="B3219" t="s">
        <v>17270</v>
      </c>
      <c r="C3219" t="s">
        <v>73</v>
      </c>
      <c r="D3219" t="s">
        <v>708</v>
      </c>
      <c r="E3219" t="s">
        <v>17271</v>
      </c>
      <c r="F3219" t="s">
        <v>17272</v>
      </c>
      <c r="G3219" t="s">
        <v>4919</v>
      </c>
      <c r="H3219" s="6">
        <v>181827</v>
      </c>
      <c r="I3219" t="s">
        <v>17273</v>
      </c>
      <c r="J3219" t="s">
        <v>17274</v>
      </c>
      <c r="K3219" s="1">
        <v>44602</v>
      </c>
    </row>
    <row r="3220" spans="1:11">
      <c r="A3220">
        <v>3219</v>
      </c>
      <c r="B3220" t="s">
        <v>17275</v>
      </c>
      <c r="C3220" t="s">
        <v>1885</v>
      </c>
      <c r="D3220" t="s">
        <v>1854</v>
      </c>
      <c r="E3220" t="s">
        <v>17276</v>
      </c>
      <c r="F3220" t="s">
        <v>17277</v>
      </c>
      <c r="G3220" t="s">
        <v>2861</v>
      </c>
      <c r="H3220" s="6">
        <v>124067</v>
      </c>
      <c r="I3220">
        <f>1-995-892-5498</f>
        <v>-7384</v>
      </c>
      <c r="J3220" t="s">
        <v>17278</v>
      </c>
      <c r="K3220" s="1">
        <v>43940</v>
      </c>
    </row>
    <row r="3221" spans="1:11">
      <c r="A3221">
        <v>3220</v>
      </c>
      <c r="B3221" t="s">
        <v>17279</v>
      </c>
      <c r="C3221" t="s">
        <v>194</v>
      </c>
      <c r="D3221" t="s">
        <v>428</v>
      </c>
      <c r="E3221" t="s">
        <v>17280</v>
      </c>
      <c r="F3221" t="s">
        <v>17281</v>
      </c>
      <c r="G3221" t="s">
        <v>2392</v>
      </c>
      <c r="H3221" s="6">
        <v>130046</v>
      </c>
      <c r="I3221" t="s">
        <v>17282</v>
      </c>
      <c r="J3221" t="s">
        <v>17283</v>
      </c>
      <c r="K3221" s="1">
        <v>44028</v>
      </c>
    </row>
    <row r="3222" spans="1:11">
      <c r="A3222">
        <v>3221</v>
      </c>
      <c r="B3222" t="s">
        <v>17284</v>
      </c>
      <c r="C3222" t="s">
        <v>6633</v>
      </c>
      <c r="D3222" t="s">
        <v>3440</v>
      </c>
      <c r="E3222" t="s">
        <v>17285</v>
      </c>
      <c r="F3222" t="s">
        <v>17286</v>
      </c>
      <c r="G3222" t="s">
        <v>23</v>
      </c>
      <c r="H3222" s="6">
        <v>172529</v>
      </c>
      <c r="I3222" t="s">
        <v>17287</v>
      </c>
      <c r="J3222" t="s">
        <v>17288</v>
      </c>
      <c r="K3222" s="1">
        <v>44338</v>
      </c>
    </row>
    <row r="3223" spans="1:11">
      <c r="A3223">
        <v>3222</v>
      </c>
      <c r="B3223" t="s">
        <v>17289</v>
      </c>
      <c r="C3223" t="s">
        <v>5821</v>
      </c>
      <c r="D3223" t="s">
        <v>10917</v>
      </c>
      <c r="E3223" t="s">
        <v>17290</v>
      </c>
      <c r="F3223" t="s">
        <v>17291</v>
      </c>
      <c r="G3223" t="s">
        <v>190</v>
      </c>
      <c r="H3223" s="6">
        <v>168519</v>
      </c>
      <c r="I3223" t="s">
        <v>17292</v>
      </c>
      <c r="J3223" t="s">
        <v>17293</v>
      </c>
      <c r="K3223" s="1">
        <v>44132</v>
      </c>
    </row>
    <row r="3224" spans="1:11">
      <c r="A3224">
        <v>3223</v>
      </c>
      <c r="B3224" t="s">
        <v>17294</v>
      </c>
      <c r="C3224" t="s">
        <v>3926</v>
      </c>
      <c r="D3224" t="s">
        <v>2835</v>
      </c>
      <c r="E3224" t="s">
        <v>17295</v>
      </c>
      <c r="F3224" t="s">
        <v>17296</v>
      </c>
      <c r="G3224" t="s">
        <v>711</v>
      </c>
      <c r="H3224" s="6">
        <v>164583</v>
      </c>
      <c r="I3224" t="s">
        <v>17297</v>
      </c>
      <c r="J3224" t="s">
        <v>17298</v>
      </c>
      <c r="K3224" s="1">
        <v>44444</v>
      </c>
    </row>
    <row r="3225" spans="1:11">
      <c r="A3225">
        <v>3224</v>
      </c>
      <c r="B3225" t="s">
        <v>17299</v>
      </c>
      <c r="C3225" t="s">
        <v>1363</v>
      </c>
      <c r="D3225" t="s">
        <v>16776</v>
      </c>
      <c r="E3225" t="s">
        <v>17300</v>
      </c>
      <c r="F3225" t="s">
        <v>17301</v>
      </c>
      <c r="G3225" t="s">
        <v>4632</v>
      </c>
      <c r="H3225" s="6">
        <v>189938</v>
      </c>
      <c r="I3225" t="s">
        <v>17302</v>
      </c>
      <c r="J3225" t="s">
        <v>17303</v>
      </c>
      <c r="K3225" s="1">
        <v>44580</v>
      </c>
    </row>
    <row r="3226" spans="1:11">
      <c r="A3226">
        <v>3225</v>
      </c>
      <c r="B3226" t="s">
        <v>17304</v>
      </c>
      <c r="C3226" t="s">
        <v>1003</v>
      </c>
      <c r="D3226" t="s">
        <v>7148</v>
      </c>
      <c r="E3226" t="s">
        <v>17305</v>
      </c>
      <c r="F3226" t="s">
        <v>17306</v>
      </c>
      <c r="G3226" t="s">
        <v>906</v>
      </c>
      <c r="H3226" s="6">
        <v>173669</v>
      </c>
      <c r="I3226" t="s">
        <v>17307</v>
      </c>
      <c r="J3226" t="s">
        <v>17308</v>
      </c>
      <c r="K3226" s="1">
        <v>43992</v>
      </c>
    </row>
    <row r="3227" spans="1:11">
      <c r="A3227">
        <v>3226</v>
      </c>
      <c r="B3227" t="s">
        <v>17309</v>
      </c>
      <c r="C3227" t="s">
        <v>1326</v>
      </c>
      <c r="D3227" t="s">
        <v>155</v>
      </c>
      <c r="E3227" t="s">
        <v>17310</v>
      </c>
      <c r="F3227" t="s">
        <v>17311</v>
      </c>
      <c r="G3227" t="s">
        <v>418</v>
      </c>
      <c r="H3227" s="6">
        <v>181745</v>
      </c>
      <c r="I3227" t="s">
        <v>17312</v>
      </c>
      <c r="J3227" t="s">
        <v>17313</v>
      </c>
      <c r="K3227" s="1">
        <v>44671</v>
      </c>
    </row>
    <row r="3228" spans="1:11">
      <c r="A3228">
        <v>3227</v>
      </c>
      <c r="B3228" t="s">
        <v>17314</v>
      </c>
      <c r="C3228" t="s">
        <v>5956</v>
      </c>
      <c r="D3228" t="s">
        <v>1247</v>
      </c>
      <c r="E3228" t="s">
        <v>17315</v>
      </c>
      <c r="F3228" t="s">
        <v>17316</v>
      </c>
      <c r="G3228" t="s">
        <v>711</v>
      </c>
      <c r="H3228" s="6">
        <v>107048</v>
      </c>
      <c r="I3228" t="s">
        <v>17317</v>
      </c>
      <c r="J3228" t="s">
        <v>17318</v>
      </c>
      <c r="K3228" s="1">
        <v>44520</v>
      </c>
    </row>
    <row r="3229" spans="1:11">
      <c r="A3229">
        <v>3228</v>
      </c>
      <c r="B3229" t="s">
        <v>17319</v>
      </c>
      <c r="C3229" t="s">
        <v>6242</v>
      </c>
      <c r="D3229" t="s">
        <v>3527</v>
      </c>
      <c r="E3229" t="s">
        <v>17320</v>
      </c>
      <c r="F3229" t="s">
        <v>17321</v>
      </c>
      <c r="G3229" t="s">
        <v>2710</v>
      </c>
      <c r="H3229" s="6">
        <v>120575</v>
      </c>
      <c r="I3229" t="s">
        <v>17322</v>
      </c>
      <c r="J3229" t="s">
        <v>17323</v>
      </c>
      <c r="K3229" s="1">
        <v>44297</v>
      </c>
    </row>
    <row r="3230" spans="1:11">
      <c r="A3230">
        <v>3229</v>
      </c>
      <c r="B3230" t="s">
        <v>17324</v>
      </c>
      <c r="C3230" t="s">
        <v>5945</v>
      </c>
      <c r="D3230" t="s">
        <v>8739</v>
      </c>
      <c r="E3230" t="s">
        <v>17325</v>
      </c>
      <c r="F3230" t="s">
        <v>17326</v>
      </c>
      <c r="G3230" t="s">
        <v>3709</v>
      </c>
      <c r="H3230" s="6">
        <v>122762</v>
      </c>
      <c r="I3230" t="s">
        <v>17327</v>
      </c>
      <c r="J3230" t="s">
        <v>17328</v>
      </c>
      <c r="K3230" s="1">
        <v>44517</v>
      </c>
    </row>
    <row r="3231" spans="1:11">
      <c r="A3231">
        <v>3230</v>
      </c>
      <c r="B3231" t="s">
        <v>17329</v>
      </c>
      <c r="C3231" t="s">
        <v>2212</v>
      </c>
      <c r="D3231" t="s">
        <v>4166</v>
      </c>
      <c r="E3231" t="s">
        <v>17330</v>
      </c>
      <c r="F3231" t="s">
        <v>17331</v>
      </c>
      <c r="G3231" t="s">
        <v>1374</v>
      </c>
      <c r="H3231" s="6">
        <v>235307</v>
      </c>
      <c r="I3231" t="s">
        <v>17332</v>
      </c>
      <c r="J3231" t="s">
        <v>17333</v>
      </c>
      <c r="K3231" s="1">
        <v>44442</v>
      </c>
    </row>
    <row r="3232" spans="1:11">
      <c r="A3232">
        <v>3231</v>
      </c>
      <c r="B3232" t="s">
        <v>17334</v>
      </c>
      <c r="C3232" t="s">
        <v>1462</v>
      </c>
      <c r="D3232" t="s">
        <v>2548</v>
      </c>
      <c r="E3232" t="s">
        <v>17335</v>
      </c>
      <c r="F3232" t="s">
        <v>17336</v>
      </c>
      <c r="G3232" t="s">
        <v>1424</v>
      </c>
      <c r="H3232" s="6">
        <v>156384</v>
      </c>
      <c r="I3232" t="s">
        <v>17337</v>
      </c>
      <c r="J3232" t="s">
        <v>17338</v>
      </c>
      <c r="K3232" s="1">
        <v>44647</v>
      </c>
    </row>
    <row r="3233" spans="1:11">
      <c r="A3233">
        <v>3232</v>
      </c>
      <c r="B3233" t="s">
        <v>17339</v>
      </c>
      <c r="C3233" t="s">
        <v>1565</v>
      </c>
      <c r="D3233" t="s">
        <v>8061</v>
      </c>
      <c r="E3233" t="s">
        <v>17340</v>
      </c>
      <c r="F3233" t="s">
        <v>17341</v>
      </c>
      <c r="G3233" t="s">
        <v>1865</v>
      </c>
      <c r="H3233" s="6">
        <v>266783</v>
      </c>
      <c r="I3233" t="s">
        <v>17342</v>
      </c>
      <c r="J3233" t="s">
        <v>17343</v>
      </c>
      <c r="K3233" s="1">
        <v>44517</v>
      </c>
    </row>
    <row r="3234" spans="1:11">
      <c r="A3234">
        <v>3233</v>
      </c>
      <c r="B3234" t="s">
        <v>17344</v>
      </c>
      <c r="C3234" t="s">
        <v>3337</v>
      </c>
      <c r="D3234" t="s">
        <v>310</v>
      </c>
      <c r="E3234" t="s">
        <v>17345</v>
      </c>
      <c r="F3234" t="s">
        <v>17346</v>
      </c>
      <c r="G3234" t="s">
        <v>861</v>
      </c>
      <c r="H3234" s="6">
        <v>247839</v>
      </c>
      <c r="I3234" t="s">
        <v>17347</v>
      </c>
      <c r="J3234" t="s">
        <v>17348</v>
      </c>
      <c r="K3234" s="1">
        <v>44284</v>
      </c>
    </row>
    <row r="3235" spans="1:11">
      <c r="A3235">
        <v>3234</v>
      </c>
      <c r="B3235" t="s">
        <v>17349</v>
      </c>
      <c r="C3235" t="s">
        <v>1016</v>
      </c>
      <c r="D3235" t="s">
        <v>1573</v>
      </c>
      <c r="E3235" t="s">
        <v>17350</v>
      </c>
      <c r="F3235" t="s">
        <v>17351</v>
      </c>
      <c r="G3235" t="s">
        <v>23</v>
      </c>
      <c r="H3235" s="6">
        <v>104463</v>
      </c>
      <c r="I3235" t="s">
        <v>17352</v>
      </c>
      <c r="J3235" t="s">
        <v>17353</v>
      </c>
      <c r="K3235" s="1">
        <v>43882</v>
      </c>
    </row>
    <row r="3236" spans="1:11">
      <c r="A3236">
        <v>3235</v>
      </c>
      <c r="B3236" t="s">
        <v>17354</v>
      </c>
      <c r="C3236" t="s">
        <v>902</v>
      </c>
      <c r="D3236" t="s">
        <v>17355</v>
      </c>
      <c r="E3236" t="s">
        <v>17356</v>
      </c>
      <c r="F3236" t="s">
        <v>17357</v>
      </c>
      <c r="G3236" t="s">
        <v>926</v>
      </c>
      <c r="H3236" s="6">
        <v>282116</v>
      </c>
      <c r="I3236" t="s">
        <v>17358</v>
      </c>
      <c r="J3236" t="s">
        <v>17359</v>
      </c>
      <c r="K3236" s="1">
        <v>43914</v>
      </c>
    </row>
    <row r="3237" spans="1:11">
      <c r="A3237">
        <v>3236</v>
      </c>
      <c r="B3237" t="s">
        <v>17360</v>
      </c>
      <c r="C3237" t="s">
        <v>2307</v>
      </c>
      <c r="D3237" t="s">
        <v>3018</v>
      </c>
      <c r="E3237" t="s">
        <v>17361</v>
      </c>
      <c r="F3237" t="s">
        <v>17362</v>
      </c>
      <c r="G3237" t="s">
        <v>298</v>
      </c>
      <c r="H3237" s="6">
        <v>261402</v>
      </c>
      <c r="I3237" t="s">
        <v>17363</v>
      </c>
      <c r="J3237" t="s">
        <v>17364</v>
      </c>
      <c r="K3237" s="1">
        <v>44169</v>
      </c>
    </row>
    <row r="3238" spans="1:11">
      <c r="A3238">
        <v>3237</v>
      </c>
      <c r="B3238" t="s">
        <v>17365</v>
      </c>
      <c r="C3238" t="s">
        <v>6387</v>
      </c>
      <c r="D3238" t="s">
        <v>303</v>
      </c>
      <c r="E3238" t="s">
        <v>17366</v>
      </c>
      <c r="F3238" t="s">
        <v>17367</v>
      </c>
      <c r="G3238" t="s">
        <v>1881</v>
      </c>
      <c r="H3238" s="6">
        <v>219893</v>
      </c>
      <c r="I3238" t="s">
        <v>17368</v>
      </c>
      <c r="J3238" t="s">
        <v>17369</v>
      </c>
      <c r="K3238" s="1">
        <v>44214</v>
      </c>
    </row>
    <row r="3239" spans="1:11">
      <c r="A3239">
        <v>3238</v>
      </c>
      <c r="B3239" t="s">
        <v>17370</v>
      </c>
      <c r="C3239" t="s">
        <v>3610</v>
      </c>
      <c r="D3239" t="s">
        <v>17371</v>
      </c>
      <c r="E3239" t="s">
        <v>17372</v>
      </c>
      <c r="F3239" t="s">
        <v>17373</v>
      </c>
      <c r="G3239" t="s">
        <v>3394</v>
      </c>
      <c r="H3239" s="6">
        <v>196363</v>
      </c>
      <c r="I3239" t="s">
        <v>17374</v>
      </c>
      <c r="J3239" t="s">
        <v>17375</v>
      </c>
      <c r="K3239" s="1">
        <v>44075</v>
      </c>
    </row>
    <row r="3240" spans="1:11">
      <c r="A3240">
        <v>3239</v>
      </c>
      <c r="B3240" t="s">
        <v>17376</v>
      </c>
      <c r="C3240" t="s">
        <v>1758</v>
      </c>
      <c r="D3240" t="s">
        <v>903</v>
      </c>
      <c r="E3240" t="s">
        <v>17377</v>
      </c>
      <c r="F3240" t="s">
        <v>17378</v>
      </c>
      <c r="G3240" t="s">
        <v>2710</v>
      </c>
      <c r="H3240" s="6">
        <v>244675</v>
      </c>
      <c r="I3240" t="s">
        <v>17379</v>
      </c>
      <c r="J3240" t="s">
        <v>17380</v>
      </c>
      <c r="K3240" s="1">
        <v>44102</v>
      </c>
    </row>
    <row r="3241" spans="1:11">
      <c r="A3241">
        <v>3240</v>
      </c>
      <c r="B3241" t="s">
        <v>17381</v>
      </c>
      <c r="C3241" t="s">
        <v>12372</v>
      </c>
      <c r="D3241" t="s">
        <v>7180</v>
      </c>
      <c r="E3241" t="s">
        <v>17382</v>
      </c>
      <c r="F3241" t="s">
        <v>17383</v>
      </c>
      <c r="G3241" t="s">
        <v>770</v>
      </c>
      <c r="H3241" s="6">
        <v>92578</v>
      </c>
      <c r="I3241" t="s">
        <v>17384</v>
      </c>
      <c r="J3241" t="s">
        <v>17385</v>
      </c>
      <c r="K3241" s="1">
        <v>44115</v>
      </c>
    </row>
    <row r="3242" spans="1:11">
      <c r="A3242">
        <v>3241</v>
      </c>
      <c r="B3242" t="s">
        <v>17386</v>
      </c>
      <c r="C3242" t="s">
        <v>5324</v>
      </c>
      <c r="D3242" t="s">
        <v>1541</v>
      </c>
      <c r="E3242" t="s">
        <v>17387</v>
      </c>
      <c r="F3242" t="s">
        <v>17388</v>
      </c>
      <c r="G3242" t="s">
        <v>2710</v>
      </c>
      <c r="H3242" s="6">
        <v>285914</v>
      </c>
      <c r="I3242">
        <v>3297442512</v>
      </c>
      <c r="J3242" t="s">
        <v>17389</v>
      </c>
      <c r="K3242" s="1">
        <v>44538</v>
      </c>
    </row>
    <row r="3243" spans="1:11">
      <c r="A3243">
        <v>3242</v>
      </c>
      <c r="B3243" t="s">
        <v>17390</v>
      </c>
      <c r="C3243" t="s">
        <v>7784</v>
      </c>
      <c r="D3243" t="s">
        <v>2984</v>
      </c>
      <c r="E3243" t="s">
        <v>17391</v>
      </c>
      <c r="F3243" t="s">
        <v>17392</v>
      </c>
      <c r="G3243" t="s">
        <v>274</v>
      </c>
      <c r="H3243" s="6">
        <v>271056</v>
      </c>
      <c r="I3243" t="s">
        <v>17393</v>
      </c>
      <c r="J3243" t="s">
        <v>17394</v>
      </c>
      <c r="K3243" s="1">
        <v>44568</v>
      </c>
    </row>
    <row r="3244" spans="1:11">
      <c r="A3244">
        <v>3243</v>
      </c>
      <c r="B3244" t="s">
        <v>17395</v>
      </c>
      <c r="C3244" t="s">
        <v>3439</v>
      </c>
      <c r="D3244" t="s">
        <v>1816</v>
      </c>
      <c r="E3244" t="s">
        <v>17396</v>
      </c>
      <c r="F3244" t="s">
        <v>17397</v>
      </c>
      <c r="G3244" t="s">
        <v>7497</v>
      </c>
      <c r="H3244" s="6">
        <v>201717</v>
      </c>
      <c r="I3244" t="s">
        <v>17398</v>
      </c>
      <c r="J3244" t="s">
        <v>17399</v>
      </c>
      <c r="K3244" s="1">
        <v>44317</v>
      </c>
    </row>
    <row r="3245" spans="1:11">
      <c r="A3245">
        <v>3244</v>
      </c>
      <c r="B3245" t="s">
        <v>17400</v>
      </c>
      <c r="C3245" t="s">
        <v>3362</v>
      </c>
      <c r="D3245" t="s">
        <v>368</v>
      </c>
      <c r="E3245" t="s">
        <v>17401</v>
      </c>
      <c r="F3245" t="s">
        <v>17402</v>
      </c>
      <c r="G3245" t="s">
        <v>2524</v>
      </c>
      <c r="H3245" s="6">
        <v>275091</v>
      </c>
      <c r="I3245" t="s">
        <v>17403</v>
      </c>
      <c r="J3245" t="s">
        <v>17404</v>
      </c>
      <c r="K3245" s="1">
        <v>44413</v>
      </c>
    </row>
    <row r="3246" spans="1:11">
      <c r="A3246">
        <v>3245</v>
      </c>
      <c r="B3246" t="s">
        <v>17405</v>
      </c>
      <c r="C3246" t="s">
        <v>2656</v>
      </c>
      <c r="D3246" t="s">
        <v>11156</v>
      </c>
      <c r="E3246" t="s">
        <v>17406</v>
      </c>
      <c r="F3246" t="s">
        <v>17407</v>
      </c>
      <c r="G3246" t="s">
        <v>2927</v>
      </c>
      <c r="H3246" s="6">
        <v>154262</v>
      </c>
      <c r="I3246" t="s">
        <v>17408</v>
      </c>
      <c r="J3246" t="s">
        <v>17409</v>
      </c>
      <c r="K3246" s="1">
        <v>44119</v>
      </c>
    </row>
    <row r="3247" spans="1:11">
      <c r="A3247">
        <v>3246</v>
      </c>
      <c r="B3247" t="s">
        <v>17410</v>
      </c>
      <c r="C3247" t="s">
        <v>2374</v>
      </c>
      <c r="D3247" t="s">
        <v>723</v>
      </c>
      <c r="E3247" t="s">
        <v>17411</v>
      </c>
      <c r="F3247" t="s">
        <v>17412</v>
      </c>
      <c r="G3247" t="s">
        <v>43</v>
      </c>
      <c r="H3247" s="6">
        <v>247389</v>
      </c>
      <c r="I3247" t="s">
        <v>17413</v>
      </c>
      <c r="J3247" t="s">
        <v>17414</v>
      </c>
      <c r="K3247" s="1">
        <v>43850</v>
      </c>
    </row>
    <row r="3248" spans="1:11">
      <c r="A3248">
        <v>3247</v>
      </c>
      <c r="B3248" t="s">
        <v>17415</v>
      </c>
      <c r="C3248" t="s">
        <v>2361</v>
      </c>
      <c r="D3248" t="s">
        <v>7915</v>
      </c>
      <c r="E3248" t="s">
        <v>17416</v>
      </c>
      <c r="F3248" t="s">
        <v>17417</v>
      </c>
      <c r="G3248" t="s">
        <v>5475</v>
      </c>
      <c r="H3248" s="6">
        <v>95446</v>
      </c>
      <c r="I3248" t="s">
        <v>17418</v>
      </c>
      <c r="J3248" t="s">
        <v>17419</v>
      </c>
      <c r="K3248" s="1">
        <v>44562</v>
      </c>
    </row>
    <row r="3249" spans="1:11">
      <c r="A3249">
        <v>3248</v>
      </c>
      <c r="B3249" t="s">
        <v>17420</v>
      </c>
      <c r="C3249" t="s">
        <v>3965</v>
      </c>
      <c r="D3249" t="s">
        <v>17421</v>
      </c>
      <c r="E3249" t="s">
        <v>17422</v>
      </c>
      <c r="F3249" t="s">
        <v>15408</v>
      </c>
      <c r="G3249" t="s">
        <v>1182</v>
      </c>
      <c r="H3249" s="6">
        <v>92376</v>
      </c>
      <c r="I3249" t="s">
        <v>17423</v>
      </c>
      <c r="J3249" t="s">
        <v>17424</v>
      </c>
      <c r="K3249" s="1">
        <v>44496</v>
      </c>
    </row>
    <row r="3250" spans="1:11">
      <c r="A3250">
        <v>3249</v>
      </c>
      <c r="B3250" t="s">
        <v>17425</v>
      </c>
      <c r="C3250" t="s">
        <v>2576</v>
      </c>
      <c r="D3250" t="s">
        <v>2307</v>
      </c>
      <c r="E3250" t="s">
        <v>17426</v>
      </c>
      <c r="F3250" t="s">
        <v>17427</v>
      </c>
      <c r="G3250" t="s">
        <v>3291</v>
      </c>
      <c r="H3250" s="6">
        <v>91676</v>
      </c>
      <c r="I3250" t="s">
        <v>17428</v>
      </c>
      <c r="J3250" t="s">
        <v>17429</v>
      </c>
      <c r="K3250" s="1">
        <v>44356</v>
      </c>
    </row>
    <row r="3251" spans="1:11">
      <c r="A3251">
        <v>3250</v>
      </c>
      <c r="B3251" t="s">
        <v>17430</v>
      </c>
      <c r="C3251" t="s">
        <v>9045</v>
      </c>
      <c r="D3251" t="s">
        <v>17431</v>
      </c>
      <c r="E3251" t="s">
        <v>17432</v>
      </c>
      <c r="F3251" t="s">
        <v>17433</v>
      </c>
      <c r="G3251" t="s">
        <v>5179</v>
      </c>
      <c r="H3251" s="6">
        <v>220943</v>
      </c>
      <c r="I3251" t="s">
        <v>17434</v>
      </c>
      <c r="J3251" t="s">
        <v>17435</v>
      </c>
      <c r="K3251" s="1">
        <v>44312</v>
      </c>
    </row>
    <row r="3252" spans="1:11">
      <c r="A3252">
        <v>3251</v>
      </c>
      <c r="B3252" t="s">
        <v>17436</v>
      </c>
      <c r="C3252" t="s">
        <v>8789</v>
      </c>
      <c r="D3252" t="s">
        <v>1143</v>
      </c>
      <c r="E3252" t="s">
        <v>17437</v>
      </c>
      <c r="F3252" t="s">
        <v>17438</v>
      </c>
      <c r="G3252" t="s">
        <v>3009</v>
      </c>
      <c r="H3252" s="6">
        <v>53368</v>
      </c>
      <c r="I3252" t="s">
        <v>17439</v>
      </c>
      <c r="J3252" t="s">
        <v>17440</v>
      </c>
      <c r="K3252" s="1">
        <v>43975</v>
      </c>
    </row>
    <row r="3253" spans="1:11">
      <c r="A3253">
        <v>3252</v>
      </c>
      <c r="B3253" t="s">
        <v>17441</v>
      </c>
      <c r="C3253" t="s">
        <v>2166</v>
      </c>
      <c r="D3253" t="s">
        <v>8278</v>
      </c>
      <c r="E3253" t="s">
        <v>17442</v>
      </c>
      <c r="F3253" t="s">
        <v>17443</v>
      </c>
      <c r="G3253" t="s">
        <v>379</v>
      </c>
      <c r="H3253" s="6">
        <v>128261</v>
      </c>
      <c r="I3253">
        <v>2985572436</v>
      </c>
      <c r="J3253" t="s">
        <v>17444</v>
      </c>
      <c r="K3253" s="1">
        <v>44545</v>
      </c>
    </row>
    <row r="3254" spans="1:11">
      <c r="A3254">
        <v>3253</v>
      </c>
      <c r="B3254" t="s">
        <v>17445</v>
      </c>
      <c r="C3254" t="s">
        <v>6606</v>
      </c>
      <c r="D3254" t="s">
        <v>16492</v>
      </c>
      <c r="E3254" t="s">
        <v>17446</v>
      </c>
      <c r="F3254" t="s">
        <v>17447</v>
      </c>
      <c r="G3254" t="s">
        <v>800</v>
      </c>
      <c r="H3254" s="6">
        <v>230930</v>
      </c>
      <c r="I3254" t="s">
        <v>17448</v>
      </c>
      <c r="J3254" t="s">
        <v>17449</v>
      </c>
      <c r="K3254" s="1">
        <v>43866</v>
      </c>
    </row>
    <row r="3255" spans="1:11">
      <c r="A3255">
        <v>3254</v>
      </c>
      <c r="B3255" t="s">
        <v>17450</v>
      </c>
      <c r="C3255" t="s">
        <v>1038</v>
      </c>
      <c r="D3255" t="s">
        <v>2035</v>
      </c>
      <c r="E3255" t="s">
        <v>17451</v>
      </c>
      <c r="F3255" t="s">
        <v>17452</v>
      </c>
      <c r="G3255" t="s">
        <v>13278</v>
      </c>
      <c r="H3255" s="6">
        <v>65807</v>
      </c>
      <c r="I3255" t="s">
        <v>17453</v>
      </c>
      <c r="J3255" t="s">
        <v>17454</v>
      </c>
      <c r="K3255" s="1">
        <v>44255</v>
      </c>
    </row>
    <row r="3256" spans="1:11">
      <c r="A3256">
        <v>3255</v>
      </c>
      <c r="B3256" t="s">
        <v>17455</v>
      </c>
      <c r="C3256" t="s">
        <v>5781</v>
      </c>
      <c r="D3256" t="s">
        <v>2172</v>
      </c>
      <c r="E3256" t="s">
        <v>17456</v>
      </c>
      <c r="F3256" t="s">
        <v>17457</v>
      </c>
      <c r="G3256" t="s">
        <v>213</v>
      </c>
      <c r="H3256" s="6">
        <v>122624</v>
      </c>
      <c r="I3256" t="s">
        <v>17458</v>
      </c>
      <c r="J3256" t="s">
        <v>17459</v>
      </c>
      <c r="K3256" s="1">
        <v>44070</v>
      </c>
    </row>
    <row r="3257" spans="1:11">
      <c r="A3257">
        <v>3256</v>
      </c>
      <c r="B3257" t="s">
        <v>17460</v>
      </c>
      <c r="C3257" t="s">
        <v>1050</v>
      </c>
      <c r="D3257" t="s">
        <v>1869</v>
      </c>
      <c r="E3257" t="s">
        <v>17461</v>
      </c>
      <c r="F3257" t="s">
        <v>17462</v>
      </c>
      <c r="G3257" t="s">
        <v>734</v>
      </c>
      <c r="H3257" s="6">
        <v>266786</v>
      </c>
      <c r="I3257" t="s">
        <v>17463</v>
      </c>
      <c r="J3257" t="s">
        <v>17464</v>
      </c>
      <c r="K3257" s="1">
        <v>43979</v>
      </c>
    </row>
    <row r="3258" spans="1:11">
      <c r="A3258">
        <v>3257</v>
      </c>
      <c r="B3258" t="s">
        <v>17465</v>
      </c>
      <c r="C3258" t="s">
        <v>347</v>
      </c>
      <c r="D3258" t="s">
        <v>2416</v>
      </c>
      <c r="E3258" t="s">
        <v>17466</v>
      </c>
      <c r="F3258" t="s">
        <v>17467</v>
      </c>
      <c r="G3258" t="s">
        <v>1418</v>
      </c>
      <c r="H3258" s="6">
        <v>104368</v>
      </c>
      <c r="I3258" t="s">
        <v>17468</v>
      </c>
      <c r="J3258" t="s">
        <v>17469</v>
      </c>
      <c r="K3258" s="1">
        <v>44545</v>
      </c>
    </row>
    <row r="3259" spans="1:11">
      <c r="A3259">
        <v>3258</v>
      </c>
      <c r="B3259" t="s">
        <v>17470</v>
      </c>
      <c r="C3259" t="s">
        <v>82</v>
      </c>
      <c r="D3259" t="s">
        <v>7447</v>
      </c>
      <c r="E3259" t="s">
        <v>17471</v>
      </c>
      <c r="F3259" t="s">
        <v>17472</v>
      </c>
      <c r="G3259" t="s">
        <v>756</v>
      </c>
      <c r="H3259" s="6">
        <v>176985</v>
      </c>
      <c r="I3259" t="s">
        <v>17473</v>
      </c>
      <c r="J3259" t="s">
        <v>17474</v>
      </c>
      <c r="K3259" s="1">
        <v>44075</v>
      </c>
    </row>
    <row r="3260" spans="1:11">
      <c r="A3260">
        <v>3259</v>
      </c>
      <c r="B3260" t="s">
        <v>17475</v>
      </c>
      <c r="C3260" t="s">
        <v>1414</v>
      </c>
      <c r="D3260" t="s">
        <v>836</v>
      </c>
      <c r="E3260" t="s">
        <v>17476</v>
      </c>
      <c r="F3260" t="s">
        <v>17477</v>
      </c>
      <c r="G3260" t="s">
        <v>1689</v>
      </c>
      <c r="H3260" s="6">
        <v>206607</v>
      </c>
      <c r="I3260" t="s">
        <v>17478</v>
      </c>
      <c r="J3260" t="s">
        <v>17479</v>
      </c>
      <c r="K3260" s="1">
        <v>44514</v>
      </c>
    </row>
    <row r="3261" spans="1:11">
      <c r="A3261">
        <v>3260</v>
      </c>
      <c r="B3261" t="s">
        <v>17480</v>
      </c>
      <c r="C3261" t="s">
        <v>2066</v>
      </c>
      <c r="D3261" t="s">
        <v>1045</v>
      </c>
      <c r="E3261" t="s">
        <v>17481</v>
      </c>
      <c r="F3261" t="s">
        <v>17482</v>
      </c>
      <c r="G3261" t="s">
        <v>470</v>
      </c>
      <c r="H3261" s="6">
        <v>125825</v>
      </c>
      <c r="I3261" t="s">
        <v>17483</v>
      </c>
      <c r="J3261" t="s">
        <v>17484</v>
      </c>
      <c r="K3261" s="1">
        <v>44453</v>
      </c>
    </row>
    <row r="3262" spans="1:11">
      <c r="A3262">
        <v>3261</v>
      </c>
      <c r="B3262" t="s">
        <v>17485</v>
      </c>
      <c r="C3262" t="s">
        <v>1765</v>
      </c>
      <c r="D3262" t="s">
        <v>6461</v>
      </c>
      <c r="E3262" t="s">
        <v>17486</v>
      </c>
      <c r="F3262" t="s">
        <v>17487</v>
      </c>
      <c r="G3262" t="s">
        <v>954</v>
      </c>
      <c r="H3262" s="6">
        <v>194748</v>
      </c>
      <c r="I3262" t="s">
        <v>17488</v>
      </c>
      <c r="J3262" t="s">
        <v>17489</v>
      </c>
      <c r="K3262" s="1">
        <v>43980</v>
      </c>
    </row>
    <row r="3263" spans="1:11">
      <c r="A3263">
        <v>3262</v>
      </c>
      <c r="B3263" t="s">
        <v>17490</v>
      </c>
      <c r="C3263" t="s">
        <v>9629</v>
      </c>
      <c r="D3263" t="s">
        <v>593</v>
      </c>
      <c r="E3263" t="s">
        <v>17491</v>
      </c>
      <c r="F3263" t="s">
        <v>17492</v>
      </c>
      <c r="G3263" t="s">
        <v>111</v>
      </c>
      <c r="H3263" s="6">
        <v>216960</v>
      </c>
      <c r="I3263">
        <v>396208827</v>
      </c>
      <c r="J3263" t="s">
        <v>17493</v>
      </c>
      <c r="K3263" s="1">
        <v>44051</v>
      </c>
    </row>
    <row r="3264" spans="1:11">
      <c r="A3264">
        <v>3263</v>
      </c>
      <c r="B3264" t="s">
        <v>17494</v>
      </c>
      <c r="C3264" t="s">
        <v>10555</v>
      </c>
      <c r="D3264" t="s">
        <v>1045</v>
      </c>
      <c r="E3264" t="s">
        <v>17495</v>
      </c>
      <c r="F3264" t="s">
        <v>17496</v>
      </c>
      <c r="G3264" t="s">
        <v>7497</v>
      </c>
      <c r="H3264" s="6">
        <v>66100</v>
      </c>
      <c r="I3264">
        <v>7231942007</v>
      </c>
      <c r="J3264" t="s">
        <v>17497</v>
      </c>
      <c r="K3264" s="1">
        <v>44326</v>
      </c>
    </row>
    <row r="3265" spans="1:11">
      <c r="A3265">
        <v>3264</v>
      </c>
      <c r="B3265" t="s">
        <v>17498</v>
      </c>
      <c r="C3265" t="s">
        <v>1477</v>
      </c>
      <c r="D3265" t="s">
        <v>2902</v>
      </c>
      <c r="E3265" t="s">
        <v>17499</v>
      </c>
      <c r="F3265" t="s">
        <v>17277</v>
      </c>
      <c r="G3265" t="s">
        <v>1726</v>
      </c>
      <c r="H3265" s="6">
        <v>154563</v>
      </c>
      <c r="I3265" t="s">
        <v>17500</v>
      </c>
      <c r="J3265" t="s">
        <v>17501</v>
      </c>
      <c r="K3265" s="1">
        <v>44339</v>
      </c>
    </row>
    <row r="3266" spans="1:11">
      <c r="A3266">
        <v>3265</v>
      </c>
      <c r="B3266" t="s">
        <v>17502</v>
      </c>
      <c r="C3266" t="s">
        <v>375</v>
      </c>
      <c r="D3266" t="s">
        <v>7020</v>
      </c>
      <c r="E3266" t="s">
        <v>17503</v>
      </c>
      <c r="F3266" t="s">
        <v>15975</v>
      </c>
      <c r="G3266" t="s">
        <v>666</v>
      </c>
      <c r="H3266" s="6">
        <v>65426</v>
      </c>
      <c r="I3266" t="s">
        <v>17504</v>
      </c>
      <c r="J3266" t="s">
        <v>17505</v>
      </c>
      <c r="K3266" s="1">
        <v>43909</v>
      </c>
    </row>
    <row r="3267" spans="1:11">
      <c r="A3267">
        <v>3266</v>
      </c>
      <c r="B3267" t="s">
        <v>17506</v>
      </c>
      <c r="C3267" t="s">
        <v>505</v>
      </c>
      <c r="D3267" t="s">
        <v>2127</v>
      </c>
      <c r="E3267" t="s">
        <v>17507</v>
      </c>
      <c r="F3267" t="s">
        <v>17508</v>
      </c>
      <c r="G3267" t="s">
        <v>4061</v>
      </c>
      <c r="H3267" s="6">
        <v>82523</v>
      </c>
      <c r="I3267" t="s">
        <v>17509</v>
      </c>
      <c r="J3267" t="s">
        <v>17510</v>
      </c>
      <c r="K3267" s="1">
        <v>44653</v>
      </c>
    </row>
    <row r="3268" spans="1:11">
      <c r="A3268">
        <v>3267</v>
      </c>
      <c r="B3268" t="s">
        <v>17511</v>
      </c>
      <c r="C3268" t="s">
        <v>5039</v>
      </c>
      <c r="D3268" t="s">
        <v>5687</v>
      </c>
      <c r="E3268" t="s">
        <v>17512</v>
      </c>
      <c r="F3268" t="s">
        <v>17513</v>
      </c>
      <c r="G3268" t="s">
        <v>329</v>
      </c>
      <c r="H3268" s="6">
        <v>133668</v>
      </c>
      <c r="I3268" t="s">
        <v>17514</v>
      </c>
      <c r="J3268" t="s">
        <v>17515</v>
      </c>
      <c r="K3268" s="1">
        <v>44692</v>
      </c>
    </row>
    <row r="3269" spans="1:11">
      <c r="A3269">
        <v>3268</v>
      </c>
      <c r="B3269" t="s">
        <v>17516</v>
      </c>
      <c r="C3269" t="s">
        <v>2081</v>
      </c>
      <c r="D3269" t="s">
        <v>3224</v>
      </c>
      <c r="E3269" t="s">
        <v>17517</v>
      </c>
      <c r="F3269" t="s">
        <v>17518</v>
      </c>
      <c r="G3269" t="s">
        <v>561</v>
      </c>
      <c r="H3269" s="6">
        <v>122937</v>
      </c>
      <c r="I3269" t="s">
        <v>17519</v>
      </c>
      <c r="J3269" t="s">
        <v>17520</v>
      </c>
      <c r="K3269" s="1">
        <v>44064</v>
      </c>
    </row>
    <row r="3270" spans="1:11">
      <c r="A3270">
        <v>3269</v>
      </c>
      <c r="B3270" t="s">
        <v>17521</v>
      </c>
      <c r="C3270" t="s">
        <v>1853</v>
      </c>
      <c r="D3270" t="s">
        <v>1878</v>
      </c>
      <c r="E3270" t="s">
        <v>17522</v>
      </c>
      <c r="F3270" t="s">
        <v>17523</v>
      </c>
      <c r="G3270" t="s">
        <v>1075</v>
      </c>
      <c r="H3270" s="6">
        <v>65883</v>
      </c>
      <c r="I3270" t="s">
        <v>17524</v>
      </c>
      <c r="J3270" t="s">
        <v>17525</v>
      </c>
      <c r="K3270" s="1">
        <v>43879</v>
      </c>
    </row>
    <row r="3271" spans="1:11">
      <c r="A3271">
        <v>3270</v>
      </c>
      <c r="B3271" t="s">
        <v>17526</v>
      </c>
      <c r="C3271" t="s">
        <v>1741</v>
      </c>
      <c r="D3271" t="s">
        <v>13238</v>
      </c>
      <c r="E3271" t="s">
        <v>17527</v>
      </c>
      <c r="F3271" t="s">
        <v>17528</v>
      </c>
      <c r="G3271" t="s">
        <v>2844</v>
      </c>
      <c r="H3271" s="6">
        <v>83045</v>
      </c>
      <c r="I3271">
        <v>3000351722</v>
      </c>
      <c r="J3271" t="s">
        <v>17529</v>
      </c>
      <c r="K3271" s="1">
        <v>44049</v>
      </c>
    </row>
    <row r="3272" spans="1:11">
      <c r="A3272">
        <v>3271</v>
      </c>
      <c r="B3272" t="s">
        <v>17530</v>
      </c>
      <c r="C3272" t="s">
        <v>9045</v>
      </c>
      <c r="D3272" t="s">
        <v>9773</v>
      </c>
      <c r="E3272" t="s">
        <v>17531</v>
      </c>
      <c r="F3272" t="s">
        <v>17532</v>
      </c>
      <c r="G3272" t="s">
        <v>1257</v>
      </c>
      <c r="H3272" s="6">
        <v>230331</v>
      </c>
      <c r="I3272" t="s">
        <v>17533</v>
      </c>
      <c r="J3272" t="s">
        <v>17534</v>
      </c>
      <c r="K3272" s="1">
        <v>44666</v>
      </c>
    </row>
    <row r="3273" spans="1:11">
      <c r="A3273">
        <v>3272</v>
      </c>
      <c r="B3273" t="s">
        <v>17535</v>
      </c>
      <c r="C3273" t="s">
        <v>5675</v>
      </c>
      <c r="D3273" t="s">
        <v>2185</v>
      </c>
      <c r="E3273" t="s">
        <v>17536</v>
      </c>
      <c r="F3273" t="s">
        <v>2069</v>
      </c>
      <c r="G3273" t="s">
        <v>51</v>
      </c>
      <c r="H3273" s="6">
        <v>138749</v>
      </c>
      <c r="I3273" t="s">
        <v>17537</v>
      </c>
      <c r="J3273" t="s">
        <v>17538</v>
      </c>
      <c r="K3273" s="1">
        <v>43969</v>
      </c>
    </row>
    <row r="3274" spans="1:11">
      <c r="A3274">
        <v>3273</v>
      </c>
      <c r="B3274" t="s">
        <v>17539</v>
      </c>
      <c r="C3274" t="s">
        <v>775</v>
      </c>
      <c r="D3274" t="s">
        <v>14039</v>
      </c>
      <c r="E3274" t="s">
        <v>17540</v>
      </c>
      <c r="F3274" t="s">
        <v>17541</v>
      </c>
      <c r="G3274" t="s">
        <v>5929</v>
      </c>
      <c r="H3274" s="6">
        <v>227671</v>
      </c>
      <c r="I3274">
        <f>1-200-38-8570</f>
        <v>-8807</v>
      </c>
      <c r="J3274" t="s">
        <v>17542</v>
      </c>
      <c r="K3274" s="1">
        <v>44052</v>
      </c>
    </row>
    <row r="3275" spans="1:11">
      <c r="A3275">
        <v>3274</v>
      </c>
      <c r="B3275" t="s">
        <v>17543</v>
      </c>
      <c r="C3275" t="s">
        <v>3356</v>
      </c>
      <c r="D3275" t="s">
        <v>1602</v>
      </c>
      <c r="E3275" t="s">
        <v>17544</v>
      </c>
      <c r="F3275" t="s">
        <v>17545</v>
      </c>
      <c r="G3275" t="s">
        <v>1605</v>
      </c>
      <c r="H3275" s="6">
        <v>118819</v>
      </c>
      <c r="I3275" t="s">
        <v>17546</v>
      </c>
      <c r="J3275" t="s">
        <v>17547</v>
      </c>
      <c r="K3275" s="1">
        <v>44404</v>
      </c>
    </row>
    <row r="3276" spans="1:11">
      <c r="A3276">
        <v>3275</v>
      </c>
      <c r="B3276" t="s">
        <v>17548</v>
      </c>
      <c r="C3276" t="s">
        <v>2970</v>
      </c>
      <c r="D3276" t="s">
        <v>2416</v>
      </c>
      <c r="E3276" t="s">
        <v>4211</v>
      </c>
      <c r="F3276" t="s">
        <v>17549</v>
      </c>
      <c r="G3276" t="s">
        <v>2378</v>
      </c>
      <c r="H3276" s="6">
        <v>168832</v>
      </c>
      <c r="I3276" t="s">
        <v>17550</v>
      </c>
      <c r="J3276" t="s">
        <v>17551</v>
      </c>
      <c r="K3276" s="1">
        <v>44514</v>
      </c>
    </row>
    <row r="3277" spans="1:11">
      <c r="A3277">
        <v>3276</v>
      </c>
      <c r="B3277" t="s">
        <v>17552</v>
      </c>
      <c r="C3277" t="s">
        <v>1172</v>
      </c>
      <c r="D3277" t="s">
        <v>1149</v>
      </c>
      <c r="E3277" t="s">
        <v>17553</v>
      </c>
      <c r="F3277" t="s">
        <v>17554</v>
      </c>
      <c r="G3277" t="s">
        <v>658</v>
      </c>
      <c r="H3277" s="6">
        <v>162390</v>
      </c>
      <c r="I3277" t="s">
        <v>17555</v>
      </c>
      <c r="J3277" t="s">
        <v>17556</v>
      </c>
      <c r="K3277" s="1">
        <v>44654</v>
      </c>
    </row>
    <row r="3278" spans="1:11">
      <c r="A3278">
        <v>3277</v>
      </c>
      <c r="B3278" t="s">
        <v>17557</v>
      </c>
      <c r="C3278" t="s">
        <v>1741</v>
      </c>
      <c r="D3278" t="s">
        <v>2882</v>
      </c>
      <c r="E3278" t="s">
        <v>17558</v>
      </c>
      <c r="F3278" t="s">
        <v>17559</v>
      </c>
      <c r="G3278" t="s">
        <v>763</v>
      </c>
      <c r="H3278" s="6">
        <v>226841</v>
      </c>
      <c r="I3278" t="s">
        <v>17560</v>
      </c>
      <c r="J3278" t="s">
        <v>17561</v>
      </c>
      <c r="K3278" s="1">
        <v>44514</v>
      </c>
    </row>
    <row r="3279" spans="1:11">
      <c r="A3279">
        <v>3278</v>
      </c>
      <c r="B3279" t="s">
        <v>17562</v>
      </c>
      <c r="C3279" t="s">
        <v>1379</v>
      </c>
      <c r="D3279" t="s">
        <v>4815</v>
      </c>
      <c r="E3279" t="s">
        <v>17563</v>
      </c>
      <c r="F3279" t="s">
        <v>17564</v>
      </c>
      <c r="G3279" t="s">
        <v>1189</v>
      </c>
      <c r="H3279" s="6">
        <v>97493</v>
      </c>
      <c r="I3279" t="s">
        <v>17565</v>
      </c>
      <c r="J3279" t="s">
        <v>17566</v>
      </c>
      <c r="K3279" s="1">
        <v>44225</v>
      </c>
    </row>
    <row r="3280" spans="1:11">
      <c r="A3280">
        <v>3279</v>
      </c>
      <c r="B3280" t="s">
        <v>17567</v>
      </c>
      <c r="C3280" t="s">
        <v>3287</v>
      </c>
      <c r="D3280" t="s">
        <v>6725</v>
      </c>
      <c r="E3280" t="s">
        <v>17568</v>
      </c>
      <c r="F3280" t="s">
        <v>5469</v>
      </c>
      <c r="G3280" t="s">
        <v>205</v>
      </c>
      <c r="H3280" s="6">
        <v>112918</v>
      </c>
      <c r="I3280" t="s">
        <v>17569</v>
      </c>
      <c r="J3280" t="s">
        <v>17570</v>
      </c>
      <c r="K3280" s="1">
        <v>44215</v>
      </c>
    </row>
    <row r="3281" spans="1:11">
      <c r="A3281">
        <v>3280</v>
      </c>
      <c r="B3281" t="s">
        <v>17571</v>
      </c>
      <c r="C3281" t="s">
        <v>3268</v>
      </c>
      <c r="D3281" t="s">
        <v>1980</v>
      </c>
      <c r="E3281" t="s">
        <v>17572</v>
      </c>
      <c r="F3281" t="s">
        <v>17573</v>
      </c>
      <c r="G3281" t="s">
        <v>1726</v>
      </c>
      <c r="H3281" s="6">
        <v>171894</v>
      </c>
      <c r="I3281">
        <v>7912045790</v>
      </c>
      <c r="J3281" t="s">
        <v>17574</v>
      </c>
      <c r="K3281" s="1">
        <v>44480</v>
      </c>
    </row>
    <row r="3282" spans="1:11">
      <c r="A3282">
        <v>3281</v>
      </c>
      <c r="B3282" t="s">
        <v>17575</v>
      </c>
      <c r="C3282" t="s">
        <v>65</v>
      </c>
      <c r="D3282" t="s">
        <v>2250</v>
      </c>
      <c r="E3282" t="s">
        <v>17576</v>
      </c>
      <c r="F3282" t="s">
        <v>17577</v>
      </c>
      <c r="G3282" t="s">
        <v>5475</v>
      </c>
      <c r="H3282" s="6">
        <v>285955</v>
      </c>
      <c r="I3282" t="s">
        <v>17578</v>
      </c>
      <c r="J3282" t="s">
        <v>17579</v>
      </c>
      <c r="K3282" s="1">
        <v>44399</v>
      </c>
    </row>
    <row r="3283" spans="1:11">
      <c r="A3283">
        <v>3282</v>
      </c>
      <c r="B3283" t="s">
        <v>17580</v>
      </c>
      <c r="C3283" t="s">
        <v>4051</v>
      </c>
      <c r="D3283" t="s">
        <v>8404</v>
      </c>
      <c r="E3283" t="s">
        <v>17581</v>
      </c>
      <c r="F3283" t="s">
        <v>17582</v>
      </c>
      <c r="G3283" t="s">
        <v>823</v>
      </c>
      <c r="H3283" s="6">
        <v>41278</v>
      </c>
      <c r="I3283" t="s">
        <v>17583</v>
      </c>
      <c r="J3283" t="s">
        <v>17584</v>
      </c>
      <c r="K3283" s="1">
        <v>43859</v>
      </c>
    </row>
    <row r="3284" spans="1:11">
      <c r="A3284">
        <v>3283</v>
      </c>
      <c r="B3284" t="s">
        <v>17585</v>
      </c>
      <c r="C3284" t="s">
        <v>7953</v>
      </c>
      <c r="D3284" t="s">
        <v>187</v>
      </c>
      <c r="E3284" t="s">
        <v>17586</v>
      </c>
      <c r="F3284" t="s">
        <v>17587</v>
      </c>
      <c r="G3284" t="s">
        <v>3474</v>
      </c>
      <c r="H3284" s="6">
        <v>237550</v>
      </c>
      <c r="I3284" t="s">
        <v>17588</v>
      </c>
      <c r="J3284" t="s">
        <v>17589</v>
      </c>
      <c r="K3284" s="1">
        <v>44498</v>
      </c>
    </row>
    <row r="3285" spans="1:11">
      <c r="A3285">
        <v>3284</v>
      </c>
      <c r="B3285" t="s">
        <v>17590</v>
      </c>
      <c r="C3285" t="s">
        <v>3012</v>
      </c>
      <c r="D3285" t="s">
        <v>3833</v>
      </c>
      <c r="E3285" t="s">
        <v>17591</v>
      </c>
      <c r="F3285" t="s">
        <v>17592</v>
      </c>
      <c r="G3285" t="s">
        <v>329</v>
      </c>
      <c r="H3285" s="6">
        <v>83330</v>
      </c>
      <c r="I3285" t="s">
        <v>17593</v>
      </c>
      <c r="J3285" t="s">
        <v>17594</v>
      </c>
      <c r="K3285" s="1">
        <v>44644</v>
      </c>
    </row>
    <row r="3286" spans="1:11">
      <c r="A3286">
        <v>3285</v>
      </c>
      <c r="B3286" t="s">
        <v>17595</v>
      </c>
      <c r="C3286" t="s">
        <v>1900</v>
      </c>
      <c r="D3286" t="s">
        <v>7526</v>
      </c>
      <c r="E3286" t="s">
        <v>8972</v>
      </c>
      <c r="F3286" t="s">
        <v>17596</v>
      </c>
      <c r="G3286" t="s">
        <v>1280</v>
      </c>
      <c r="H3286" s="6">
        <v>76871</v>
      </c>
      <c r="I3286" t="s">
        <v>17597</v>
      </c>
      <c r="J3286" t="s">
        <v>17598</v>
      </c>
      <c r="K3286" s="1">
        <v>43879</v>
      </c>
    </row>
    <row r="3287" spans="1:11">
      <c r="A3287">
        <v>3286</v>
      </c>
      <c r="B3287" t="s">
        <v>17599</v>
      </c>
      <c r="C3287" t="s">
        <v>11958</v>
      </c>
      <c r="D3287" t="s">
        <v>10886</v>
      </c>
      <c r="E3287" t="s">
        <v>17600</v>
      </c>
      <c r="F3287" t="s">
        <v>17601</v>
      </c>
      <c r="G3287" t="s">
        <v>1696</v>
      </c>
      <c r="H3287" s="6">
        <v>59550</v>
      </c>
      <c r="I3287" t="s">
        <v>17602</v>
      </c>
      <c r="J3287" t="s">
        <v>17603</v>
      </c>
      <c r="K3287" s="1">
        <v>44318</v>
      </c>
    </row>
    <row r="3288" spans="1:11">
      <c r="A3288">
        <v>3287</v>
      </c>
      <c r="B3288" t="s">
        <v>17604</v>
      </c>
      <c r="C3288" t="s">
        <v>12002</v>
      </c>
      <c r="D3288" t="s">
        <v>2283</v>
      </c>
      <c r="E3288" t="s">
        <v>17605</v>
      </c>
      <c r="F3288" t="s">
        <v>17606</v>
      </c>
      <c r="G3288" t="s">
        <v>5570</v>
      </c>
      <c r="H3288" s="6">
        <v>45026</v>
      </c>
      <c r="I3288" t="s">
        <v>17607</v>
      </c>
      <c r="J3288" t="s">
        <v>17608</v>
      </c>
      <c r="K3288" s="1">
        <v>44009</v>
      </c>
    </row>
    <row r="3289" spans="1:11">
      <c r="A3289">
        <v>3288</v>
      </c>
      <c r="B3289" t="s">
        <v>17609</v>
      </c>
      <c r="C3289" t="s">
        <v>2019</v>
      </c>
      <c r="D3289" t="s">
        <v>7667</v>
      </c>
      <c r="E3289" t="s">
        <v>17610</v>
      </c>
      <c r="F3289" t="s">
        <v>17611</v>
      </c>
      <c r="G3289" t="s">
        <v>5708</v>
      </c>
      <c r="H3289" s="6">
        <v>248259</v>
      </c>
      <c r="I3289" t="s">
        <v>17612</v>
      </c>
      <c r="J3289" t="s">
        <v>17613</v>
      </c>
      <c r="K3289" s="1">
        <v>44647</v>
      </c>
    </row>
    <row r="3290" spans="1:11">
      <c r="A3290">
        <v>3289</v>
      </c>
      <c r="B3290" t="s">
        <v>17614</v>
      </c>
      <c r="C3290" t="s">
        <v>2066</v>
      </c>
      <c r="D3290" t="s">
        <v>3984</v>
      </c>
      <c r="E3290" t="s">
        <v>17615</v>
      </c>
      <c r="F3290" t="s">
        <v>17616</v>
      </c>
      <c r="G3290" t="s">
        <v>800</v>
      </c>
      <c r="H3290" s="6">
        <v>124633</v>
      </c>
      <c r="I3290" t="s">
        <v>17617</v>
      </c>
      <c r="J3290" t="s">
        <v>17618</v>
      </c>
      <c r="K3290" s="1">
        <v>44190</v>
      </c>
    </row>
    <row r="3291" spans="1:11">
      <c r="A3291">
        <v>3290</v>
      </c>
      <c r="B3291" t="s">
        <v>17619</v>
      </c>
      <c r="C3291" t="s">
        <v>4444</v>
      </c>
      <c r="D3291" t="s">
        <v>3006</v>
      </c>
      <c r="E3291" t="s">
        <v>17620</v>
      </c>
      <c r="F3291" t="s">
        <v>6060</v>
      </c>
      <c r="G3291" t="s">
        <v>174</v>
      </c>
      <c r="H3291" s="6">
        <v>250659</v>
      </c>
      <c r="I3291" t="s">
        <v>17621</v>
      </c>
      <c r="J3291" t="s">
        <v>17622</v>
      </c>
      <c r="K3291" s="1">
        <v>44611</v>
      </c>
    </row>
    <row r="3292" spans="1:11">
      <c r="A3292">
        <v>3291</v>
      </c>
      <c r="B3292" t="s">
        <v>17623</v>
      </c>
      <c r="C3292" t="s">
        <v>3897</v>
      </c>
      <c r="D3292" t="s">
        <v>937</v>
      </c>
      <c r="E3292" t="s">
        <v>17624</v>
      </c>
      <c r="F3292" t="s">
        <v>17625</v>
      </c>
      <c r="G3292" t="s">
        <v>1776</v>
      </c>
      <c r="H3292" s="6">
        <v>204133</v>
      </c>
      <c r="I3292" t="s">
        <v>17626</v>
      </c>
      <c r="J3292" t="s">
        <v>17627</v>
      </c>
      <c r="K3292" s="1">
        <v>44473</v>
      </c>
    </row>
    <row r="3293" spans="1:11">
      <c r="A3293">
        <v>3292</v>
      </c>
      <c r="B3293" t="s">
        <v>17628</v>
      </c>
      <c r="C3293" t="s">
        <v>8121</v>
      </c>
      <c r="D3293" t="s">
        <v>13599</v>
      </c>
      <c r="E3293" t="s">
        <v>14268</v>
      </c>
      <c r="F3293" t="s">
        <v>17629</v>
      </c>
      <c r="G3293" t="s">
        <v>620</v>
      </c>
      <c r="H3293" s="6">
        <v>234238</v>
      </c>
      <c r="I3293" t="s">
        <v>17630</v>
      </c>
      <c r="J3293" t="s">
        <v>17631</v>
      </c>
      <c r="K3293" s="1">
        <v>44176</v>
      </c>
    </row>
    <row r="3294" spans="1:11">
      <c r="A3294">
        <v>3293</v>
      </c>
      <c r="B3294" t="s">
        <v>17632</v>
      </c>
      <c r="C3294" t="s">
        <v>8006</v>
      </c>
      <c r="D3294" t="s">
        <v>13295</v>
      </c>
      <c r="E3294" t="s">
        <v>17633</v>
      </c>
      <c r="F3294" t="s">
        <v>14866</v>
      </c>
      <c r="G3294" t="s">
        <v>831</v>
      </c>
      <c r="H3294" s="6">
        <v>238062</v>
      </c>
      <c r="I3294" t="s">
        <v>17634</v>
      </c>
      <c r="J3294" t="s">
        <v>17635</v>
      </c>
      <c r="K3294" s="1">
        <v>44071</v>
      </c>
    </row>
    <row r="3295" spans="1:11">
      <c r="A3295">
        <v>3294</v>
      </c>
      <c r="B3295" t="s">
        <v>17636</v>
      </c>
      <c r="C3295" t="s">
        <v>1269</v>
      </c>
      <c r="D3295" t="s">
        <v>1686</v>
      </c>
      <c r="E3295" t="s">
        <v>17637</v>
      </c>
      <c r="F3295" t="s">
        <v>17638</v>
      </c>
      <c r="G3295" t="s">
        <v>898</v>
      </c>
      <c r="H3295" s="6">
        <v>198188</v>
      </c>
      <c r="I3295" t="s">
        <v>17639</v>
      </c>
      <c r="J3295" t="s">
        <v>17640</v>
      </c>
      <c r="K3295" s="1">
        <v>43924</v>
      </c>
    </row>
    <row r="3296" spans="1:11">
      <c r="A3296">
        <v>3295</v>
      </c>
      <c r="B3296" t="s">
        <v>17641</v>
      </c>
      <c r="C3296" t="s">
        <v>9832</v>
      </c>
      <c r="D3296" t="s">
        <v>10178</v>
      </c>
      <c r="E3296" t="s">
        <v>17642</v>
      </c>
      <c r="F3296" t="s">
        <v>17643</v>
      </c>
      <c r="G3296" t="s">
        <v>1652</v>
      </c>
      <c r="H3296" s="6">
        <v>238848</v>
      </c>
      <c r="I3296" t="s">
        <v>17644</v>
      </c>
      <c r="J3296" t="s">
        <v>17645</v>
      </c>
      <c r="K3296" s="1">
        <v>44186</v>
      </c>
    </row>
    <row r="3297" spans="1:11">
      <c r="A3297">
        <v>3296</v>
      </c>
      <c r="B3297" t="s">
        <v>17646</v>
      </c>
      <c r="C3297" t="s">
        <v>466</v>
      </c>
      <c r="D3297" t="s">
        <v>996</v>
      </c>
      <c r="E3297" t="s">
        <v>17647</v>
      </c>
      <c r="F3297" t="s">
        <v>17648</v>
      </c>
      <c r="G3297" t="s">
        <v>3709</v>
      </c>
      <c r="H3297" s="6">
        <v>112252</v>
      </c>
      <c r="I3297" t="s">
        <v>17649</v>
      </c>
      <c r="J3297" t="s">
        <v>17650</v>
      </c>
      <c r="K3297" s="1">
        <v>44533</v>
      </c>
    </row>
    <row r="3298" spans="1:11">
      <c r="A3298">
        <v>3297</v>
      </c>
      <c r="B3298" t="s">
        <v>17651</v>
      </c>
      <c r="C3298" t="s">
        <v>6242</v>
      </c>
      <c r="D3298" t="s">
        <v>4457</v>
      </c>
      <c r="E3298" t="s">
        <v>17652</v>
      </c>
      <c r="F3298" t="s">
        <v>12398</v>
      </c>
      <c r="G3298" t="s">
        <v>1095</v>
      </c>
      <c r="H3298" s="6">
        <v>107047</v>
      </c>
      <c r="I3298">
        <v>7411539467</v>
      </c>
      <c r="J3298" t="s">
        <v>17653</v>
      </c>
      <c r="K3298" s="1">
        <v>44564</v>
      </c>
    </row>
    <row r="3299" spans="1:11">
      <c r="A3299">
        <v>3298</v>
      </c>
      <c r="B3299" t="s">
        <v>17654</v>
      </c>
      <c r="C3299" t="s">
        <v>7726</v>
      </c>
      <c r="D3299" t="s">
        <v>3617</v>
      </c>
      <c r="E3299" t="s">
        <v>17655</v>
      </c>
      <c r="F3299" t="s">
        <v>17656</v>
      </c>
      <c r="G3299" t="s">
        <v>2195</v>
      </c>
      <c r="H3299" s="6">
        <v>65200</v>
      </c>
      <c r="I3299" t="s">
        <v>17657</v>
      </c>
      <c r="J3299" t="s">
        <v>17658</v>
      </c>
      <c r="K3299" s="1">
        <v>44678</v>
      </c>
    </row>
    <row r="3300" spans="1:11">
      <c r="A3300">
        <v>3299</v>
      </c>
      <c r="B3300" t="s">
        <v>17659</v>
      </c>
      <c r="C3300" t="s">
        <v>2983</v>
      </c>
      <c r="D3300" t="s">
        <v>8814</v>
      </c>
      <c r="E3300" t="s">
        <v>17660</v>
      </c>
      <c r="F3300" t="s">
        <v>17661</v>
      </c>
      <c r="G3300" t="s">
        <v>1944</v>
      </c>
      <c r="H3300" s="6">
        <v>149244</v>
      </c>
      <c r="I3300" t="s">
        <v>17662</v>
      </c>
      <c r="J3300" t="s">
        <v>17663</v>
      </c>
      <c r="K3300" s="1">
        <v>44413</v>
      </c>
    </row>
    <row r="3301" spans="1:11">
      <c r="A3301">
        <v>3300</v>
      </c>
      <c r="B3301" t="s">
        <v>17664</v>
      </c>
      <c r="C3301" t="s">
        <v>310</v>
      </c>
      <c r="D3301" t="s">
        <v>5132</v>
      </c>
      <c r="E3301" t="s">
        <v>17665</v>
      </c>
      <c r="F3301" t="s">
        <v>17666</v>
      </c>
      <c r="G3301" t="s">
        <v>792</v>
      </c>
      <c r="H3301" s="6">
        <v>134428</v>
      </c>
      <c r="I3301" t="s">
        <v>17667</v>
      </c>
      <c r="J3301" t="s">
        <v>17668</v>
      </c>
      <c r="K3301" s="1">
        <v>44007</v>
      </c>
    </row>
    <row r="3302" spans="1:11">
      <c r="A3302">
        <v>3301</v>
      </c>
      <c r="B3302" t="s">
        <v>17669</v>
      </c>
      <c r="C3302" t="s">
        <v>9219</v>
      </c>
      <c r="D3302" t="s">
        <v>887</v>
      </c>
      <c r="E3302" t="s">
        <v>17670</v>
      </c>
      <c r="F3302" t="s">
        <v>17671</v>
      </c>
      <c r="G3302" t="s">
        <v>3770</v>
      </c>
      <c r="H3302" s="6">
        <v>169327</v>
      </c>
      <c r="I3302" t="s">
        <v>17672</v>
      </c>
      <c r="J3302" t="s">
        <v>17673</v>
      </c>
      <c r="K3302" s="1">
        <v>44371</v>
      </c>
    </row>
    <row r="3303" spans="1:11">
      <c r="A3303">
        <v>3302</v>
      </c>
      <c r="B3303" t="s">
        <v>17674</v>
      </c>
      <c r="C3303" t="s">
        <v>3656</v>
      </c>
      <c r="D3303" t="s">
        <v>2200</v>
      </c>
      <c r="E3303" t="s">
        <v>17675</v>
      </c>
      <c r="F3303" t="s">
        <v>17676</v>
      </c>
      <c r="G3303" t="s">
        <v>985</v>
      </c>
      <c r="H3303" s="6">
        <v>91375</v>
      </c>
      <c r="I3303" t="s">
        <v>17677</v>
      </c>
      <c r="J3303" t="s">
        <v>17678</v>
      </c>
      <c r="K3303" s="1">
        <v>44398</v>
      </c>
    </row>
    <row r="3304" spans="1:11">
      <c r="A3304">
        <v>3303</v>
      </c>
      <c r="B3304" t="s">
        <v>17679</v>
      </c>
      <c r="C3304" t="s">
        <v>1578</v>
      </c>
      <c r="D3304" t="s">
        <v>5664</v>
      </c>
      <c r="E3304" t="s">
        <v>17680</v>
      </c>
      <c r="F3304" t="s">
        <v>17681</v>
      </c>
      <c r="G3304" t="s">
        <v>5570</v>
      </c>
      <c r="H3304" s="6">
        <v>192864</v>
      </c>
      <c r="I3304" t="s">
        <v>17682</v>
      </c>
      <c r="J3304" t="s">
        <v>17683</v>
      </c>
      <c r="K3304" s="1">
        <v>44588</v>
      </c>
    </row>
    <row r="3305" spans="1:11">
      <c r="A3305">
        <v>3304</v>
      </c>
      <c r="B3305" t="s">
        <v>17684</v>
      </c>
      <c r="C3305" t="s">
        <v>12505</v>
      </c>
      <c r="D3305" t="s">
        <v>9879</v>
      </c>
      <c r="E3305" t="s">
        <v>17685</v>
      </c>
      <c r="F3305" t="s">
        <v>17686</v>
      </c>
      <c r="G3305" t="s">
        <v>3046</v>
      </c>
      <c r="H3305" s="6">
        <v>248287</v>
      </c>
      <c r="I3305" t="s">
        <v>17687</v>
      </c>
      <c r="J3305" t="s">
        <v>17688</v>
      </c>
      <c r="K3305" s="1">
        <v>44067</v>
      </c>
    </row>
    <row r="3306" spans="1:11">
      <c r="A3306">
        <v>3305</v>
      </c>
      <c r="B3306" t="s">
        <v>17689</v>
      </c>
      <c r="C3306" t="s">
        <v>1128</v>
      </c>
      <c r="D3306" t="s">
        <v>2013</v>
      </c>
      <c r="E3306" t="s">
        <v>17690</v>
      </c>
      <c r="F3306" t="s">
        <v>17691</v>
      </c>
      <c r="G3306" t="s">
        <v>906</v>
      </c>
      <c r="H3306" s="6">
        <v>65251</v>
      </c>
      <c r="I3306">
        <f>1-249-870-7326</f>
        <v>-8444</v>
      </c>
      <c r="J3306" t="s">
        <v>17692</v>
      </c>
      <c r="K3306" s="1">
        <v>44113</v>
      </c>
    </row>
    <row r="3307" spans="1:11">
      <c r="A3307">
        <v>3306</v>
      </c>
      <c r="B3307" t="s">
        <v>17693</v>
      </c>
      <c r="C3307" t="s">
        <v>3802</v>
      </c>
      <c r="D3307" t="s">
        <v>3421</v>
      </c>
      <c r="E3307" t="s">
        <v>17694</v>
      </c>
      <c r="F3307" t="s">
        <v>17695</v>
      </c>
      <c r="G3307" t="s">
        <v>5570</v>
      </c>
      <c r="H3307" s="6">
        <v>132960</v>
      </c>
      <c r="I3307" t="s">
        <v>17696</v>
      </c>
      <c r="J3307" t="s">
        <v>17697</v>
      </c>
      <c r="K3307" s="1">
        <v>44253</v>
      </c>
    </row>
    <row r="3308" spans="1:11">
      <c r="A3308">
        <v>3307</v>
      </c>
      <c r="B3308" t="s">
        <v>17698</v>
      </c>
      <c r="C3308" t="s">
        <v>6535</v>
      </c>
      <c r="D3308" t="s">
        <v>17174</v>
      </c>
      <c r="E3308" t="s">
        <v>17699</v>
      </c>
      <c r="F3308" t="s">
        <v>17700</v>
      </c>
      <c r="G3308" t="s">
        <v>2509</v>
      </c>
      <c r="H3308" s="6">
        <v>213409</v>
      </c>
      <c r="I3308" t="s">
        <v>17701</v>
      </c>
      <c r="J3308" t="s">
        <v>17702</v>
      </c>
      <c r="K3308" s="1">
        <v>43893</v>
      </c>
    </row>
    <row r="3309" spans="1:11">
      <c r="A3309">
        <v>3308</v>
      </c>
      <c r="B3309" t="s">
        <v>17703</v>
      </c>
      <c r="C3309" t="s">
        <v>2053</v>
      </c>
      <c r="D3309" t="s">
        <v>10386</v>
      </c>
      <c r="E3309" t="s">
        <v>17704</v>
      </c>
      <c r="F3309" t="s">
        <v>9994</v>
      </c>
      <c r="G3309" t="s">
        <v>1726</v>
      </c>
      <c r="H3309" s="6">
        <v>232018</v>
      </c>
      <c r="I3309">
        <f>1-788-58-7303</f>
        <v>-8148</v>
      </c>
      <c r="J3309" t="s">
        <v>17705</v>
      </c>
      <c r="K3309" s="1">
        <v>44195</v>
      </c>
    </row>
    <row r="3310" spans="1:11">
      <c r="A3310">
        <v>3309</v>
      </c>
      <c r="B3310" t="s">
        <v>17706</v>
      </c>
      <c r="C3310" t="s">
        <v>4750</v>
      </c>
      <c r="D3310" t="s">
        <v>1306</v>
      </c>
      <c r="E3310" t="s">
        <v>17707</v>
      </c>
      <c r="F3310" t="s">
        <v>17708</v>
      </c>
      <c r="G3310" t="s">
        <v>1445</v>
      </c>
      <c r="H3310" s="6">
        <v>102556</v>
      </c>
      <c r="I3310" t="s">
        <v>17709</v>
      </c>
      <c r="J3310" t="s">
        <v>17710</v>
      </c>
      <c r="K3310" s="1">
        <v>43868</v>
      </c>
    </row>
    <row r="3311" spans="1:11">
      <c r="A3311">
        <v>3310</v>
      </c>
      <c r="B3311" t="s">
        <v>17711</v>
      </c>
      <c r="C3311" t="s">
        <v>1305</v>
      </c>
      <c r="D3311" t="s">
        <v>4235</v>
      </c>
      <c r="E3311" t="s">
        <v>17712</v>
      </c>
      <c r="F3311" t="s">
        <v>17713</v>
      </c>
      <c r="G3311" t="s">
        <v>1824</v>
      </c>
      <c r="H3311" s="6">
        <v>190682</v>
      </c>
      <c r="I3311" t="s">
        <v>17714</v>
      </c>
      <c r="J3311" t="s">
        <v>17715</v>
      </c>
      <c r="K3311" s="1">
        <v>44538</v>
      </c>
    </row>
    <row r="3312" spans="1:11">
      <c r="A3312">
        <v>3311</v>
      </c>
      <c r="B3312" t="s">
        <v>17716</v>
      </c>
      <c r="C3312" t="s">
        <v>3086</v>
      </c>
      <c r="D3312" t="s">
        <v>13238</v>
      </c>
      <c r="E3312" t="s">
        <v>17717</v>
      </c>
      <c r="F3312" t="s">
        <v>17718</v>
      </c>
      <c r="G3312" t="s">
        <v>2710</v>
      </c>
      <c r="H3312" s="6">
        <v>158004</v>
      </c>
      <c r="I3312" t="s">
        <v>17719</v>
      </c>
      <c r="J3312" t="s">
        <v>17720</v>
      </c>
      <c r="K3312" s="1">
        <v>44049</v>
      </c>
    </row>
    <row r="3313" spans="1:11">
      <c r="A3313">
        <v>3312</v>
      </c>
      <c r="B3313" t="s">
        <v>17721</v>
      </c>
      <c r="C3313" t="s">
        <v>8267</v>
      </c>
      <c r="D3313" t="s">
        <v>8056</v>
      </c>
      <c r="E3313" t="s">
        <v>17722</v>
      </c>
      <c r="F3313" t="s">
        <v>12393</v>
      </c>
      <c r="G3313" t="s">
        <v>1663</v>
      </c>
      <c r="H3313" s="6">
        <v>254101</v>
      </c>
      <c r="I3313" t="s">
        <v>17723</v>
      </c>
      <c r="J3313" t="s">
        <v>17724</v>
      </c>
      <c r="K3313" s="1">
        <v>43852</v>
      </c>
    </row>
    <row r="3314" spans="1:11">
      <c r="A3314">
        <v>3313</v>
      </c>
      <c r="B3314" t="s">
        <v>17725</v>
      </c>
      <c r="C3314" t="s">
        <v>5461</v>
      </c>
      <c r="D3314" t="s">
        <v>348</v>
      </c>
      <c r="E3314" t="s">
        <v>17726</v>
      </c>
      <c r="F3314" t="s">
        <v>17727</v>
      </c>
      <c r="G3314" t="s">
        <v>2710</v>
      </c>
      <c r="H3314" s="6">
        <v>95387</v>
      </c>
      <c r="I3314" t="s">
        <v>17728</v>
      </c>
      <c r="J3314" t="s">
        <v>17729</v>
      </c>
      <c r="K3314" s="1">
        <v>44258</v>
      </c>
    </row>
    <row r="3315" spans="1:11">
      <c r="A3315">
        <v>3314</v>
      </c>
      <c r="B3315" t="s">
        <v>17730</v>
      </c>
      <c r="C3315" t="s">
        <v>4178</v>
      </c>
      <c r="D3315" t="s">
        <v>8850</v>
      </c>
      <c r="E3315" t="s">
        <v>17731</v>
      </c>
      <c r="F3315" t="s">
        <v>17732</v>
      </c>
      <c r="G3315" t="s">
        <v>268</v>
      </c>
      <c r="H3315" s="6">
        <v>59704</v>
      </c>
      <c r="I3315" t="s">
        <v>17733</v>
      </c>
      <c r="J3315" t="s">
        <v>17734</v>
      </c>
      <c r="K3315" s="1">
        <v>44241</v>
      </c>
    </row>
    <row r="3316" spans="1:11">
      <c r="A3316">
        <v>3315</v>
      </c>
      <c r="B3316" t="s">
        <v>17735</v>
      </c>
      <c r="C3316" t="s">
        <v>19</v>
      </c>
      <c r="D3316" t="s">
        <v>10939</v>
      </c>
      <c r="E3316" t="s">
        <v>17736</v>
      </c>
      <c r="F3316" t="s">
        <v>17737</v>
      </c>
      <c r="G3316" t="s">
        <v>620</v>
      </c>
      <c r="H3316" s="6">
        <v>183565</v>
      </c>
      <c r="I3316" t="s">
        <v>17738</v>
      </c>
      <c r="J3316" t="s">
        <v>17739</v>
      </c>
      <c r="K3316" s="1">
        <v>44181</v>
      </c>
    </row>
    <row r="3317" spans="1:11">
      <c r="A3317">
        <v>3316</v>
      </c>
      <c r="B3317" t="s">
        <v>17740</v>
      </c>
      <c r="C3317" t="s">
        <v>7794</v>
      </c>
      <c r="D3317" t="s">
        <v>8102</v>
      </c>
      <c r="E3317" t="s">
        <v>17741</v>
      </c>
      <c r="F3317" t="s">
        <v>17742</v>
      </c>
      <c r="G3317" t="s">
        <v>2524</v>
      </c>
      <c r="H3317" s="6">
        <v>179466</v>
      </c>
      <c r="I3317">
        <v>6648518898</v>
      </c>
      <c r="J3317" t="s">
        <v>17743</v>
      </c>
      <c r="K3317" s="1">
        <v>44099</v>
      </c>
    </row>
    <row r="3318" spans="1:11">
      <c r="A3318">
        <v>3317</v>
      </c>
      <c r="B3318" t="s">
        <v>17744</v>
      </c>
      <c r="C3318" t="s">
        <v>1064</v>
      </c>
      <c r="D3318" t="s">
        <v>543</v>
      </c>
      <c r="E3318" t="s">
        <v>17745</v>
      </c>
      <c r="F3318" t="s">
        <v>17746</v>
      </c>
      <c r="G3318" t="s">
        <v>1569</v>
      </c>
      <c r="H3318" s="6">
        <v>63655</v>
      </c>
      <c r="I3318" t="s">
        <v>17747</v>
      </c>
      <c r="J3318" t="s">
        <v>17748</v>
      </c>
      <c r="K3318" s="1">
        <v>43985</v>
      </c>
    </row>
    <row r="3319" spans="1:11">
      <c r="A3319">
        <v>3318</v>
      </c>
      <c r="B3319" t="s">
        <v>17749</v>
      </c>
      <c r="C3319" t="s">
        <v>5324</v>
      </c>
      <c r="D3319" t="s">
        <v>12226</v>
      </c>
      <c r="E3319" t="s">
        <v>17750</v>
      </c>
      <c r="F3319" t="s">
        <v>17751</v>
      </c>
      <c r="G3319" t="s">
        <v>190</v>
      </c>
      <c r="H3319" s="6">
        <v>218912</v>
      </c>
      <c r="I3319" t="s">
        <v>17752</v>
      </c>
      <c r="J3319" t="s">
        <v>17753</v>
      </c>
      <c r="K3319" s="1">
        <v>44188</v>
      </c>
    </row>
    <row r="3320" spans="1:11">
      <c r="A3320">
        <v>3319</v>
      </c>
      <c r="B3320" t="s">
        <v>17754</v>
      </c>
      <c r="C3320" t="s">
        <v>1752</v>
      </c>
      <c r="D3320" t="s">
        <v>1559</v>
      </c>
      <c r="E3320" t="s">
        <v>17755</v>
      </c>
      <c r="F3320" t="s">
        <v>17756</v>
      </c>
      <c r="G3320" t="s">
        <v>1243</v>
      </c>
      <c r="H3320" s="6">
        <v>223683</v>
      </c>
      <c r="I3320" t="s">
        <v>17757</v>
      </c>
      <c r="J3320" t="s">
        <v>17758</v>
      </c>
      <c r="K3320" s="1">
        <v>44304</v>
      </c>
    </row>
    <row r="3321" spans="1:11">
      <c r="A3321">
        <v>3320</v>
      </c>
      <c r="B3321" t="s">
        <v>17759</v>
      </c>
      <c r="C3321" t="s">
        <v>1578</v>
      </c>
      <c r="D3321" t="s">
        <v>17760</v>
      </c>
      <c r="E3321" t="s">
        <v>17761</v>
      </c>
      <c r="F3321" t="s">
        <v>17762</v>
      </c>
      <c r="G3321" t="s">
        <v>3435</v>
      </c>
      <c r="H3321" s="6">
        <v>214183</v>
      </c>
      <c r="I3321" t="s">
        <v>17763</v>
      </c>
      <c r="J3321" t="s">
        <v>17764</v>
      </c>
      <c r="K3321" s="1">
        <v>44602</v>
      </c>
    </row>
    <row r="3322" spans="1:11">
      <c r="A3322">
        <v>3321</v>
      </c>
      <c r="B3322" t="s">
        <v>17765</v>
      </c>
      <c r="C3322" t="s">
        <v>505</v>
      </c>
      <c r="D3322" t="s">
        <v>10434</v>
      </c>
      <c r="E3322" t="s">
        <v>17766</v>
      </c>
      <c r="F3322" t="s">
        <v>17767</v>
      </c>
      <c r="G3322" t="s">
        <v>969</v>
      </c>
      <c r="H3322" s="6">
        <v>131422</v>
      </c>
      <c r="I3322" t="s">
        <v>17768</v>
      </c>
      <c r="J3322" t="s">
        <v>17769</v>
      </c>
      <c r="K3322" s="1">
        <v>44613</v>
      </c>
    </row>
    <row r="3323" spans="1:11">
      <c r="A3323">
        <v>3322</v>
      </c>
      <c r="B3323" t="s">
        <v>17770</v>
      </c>
      <c r="C3323" t="s">
        <v>6137</v>
      </c>
      <c r="D3323" t="s">
        <v>8499</v>
      </c>
      <c r="E3323" t="s">
        <v>17771</v>
      </c>
      <c r="F3323" t="s">
        <v>17772</v>
      </c>
      <c r="G3323" t="s">
        <v>642</v>
      </c>
      <c r="H3323" s="6">
        <v>159710</v>
      </c>
      <c r="I3323" t="s">
        <v>17773</v>
      </c>
      <c r="J3323" t="s">
        <v>17774</v>
      </c>
      <c r="K3323" s="1">
        <v>44017</v>
      </c>
    </row>
    <row r="3324" spans="1:11">
      <c r="A3324">
        <v>3323</v>
      </c>
      <c r="B3324" t="s">
        <v>17775</v>
      </c>
      <c r="C3324" t="s">
        <v>2800</v>
      </c>
      <c r="D3324" t="s">
        <v>4557</v>
      </c>
      <c r="E3324" t="s">
        <v>17776</v>
      </c>
      <c r="F3324" t="s">
        <v>9865</v>
      </c>
      <c r="G3324" t="s">
        <v>875</v>
      </c>
      <c r="H3324" s="6">
        <v>46581</v>
      </c>
      <c r="I3324" t="s">
        <v>17777</v>
      </c>
      <c r="J3324" t="s">
        <v>17778</v>
      </c>
      <c r="K3324" s="1">
        <v>44075</v>
      </c>
    </row>
    <row r="3325" spans="1:11">
      <c r="A3325">
        <v>3324</v>
      </c>
      <c r="B3325" t="s">
        <v>17779</v>
      </c>
      <c r="C3325" t="s">
        <v>3211</v>
      </c>
      <c r="D3325" t="s">
        <v>2416</v>
      </c>
      <c r="E3325" t="s">
        <v>17780</v>
      </c>
      <c r="F3325" t="s">
        <v>17781</v>
      </c>
      <c r="G3325" t="s">
        <v>808</v>
      </c>
      <c r="H3325" s="6">
        <v>236711</v>
      </c>
      <c r="I3325" t="s">
        <v>17782</v>
      </c>
      <c r="J3325" t="s">
        <v>17783</v>
      </c>
      <c r="K3325" s="1">
        <v>43956</v>
      </c>
    </row>
    <row r="3326" spans="1:11">
      <c r="A3326">
        <v>3325</v>
      </c>
      <c r="B3326" t="s">
        <v>17784</v>
      </c>
      <c r="C3326" t="s">
        <v>1670</v>
      </c>
      <c r="D3326" t="s">
        <v>812</v>
      </c>
      <c r="E3326" t="s">
        <v>17785</v>
      </c>
      <c r="F3326" t="s">
        <v>17762</v>
      </c>
      <c r="G3326" t="s">
        <v>2844</v>
      </c>
      <c r="H3326" s="6">
        <v>121743</v>
      </c>
      <c r="I3326" t="s">
        <v>17786</v>
      </c>
      <c r="J3326" t="s">
        <v>17787</v>
      </c>
      <c r="K3326" s="1">
        <v>43892</v>
      </c>
    </row>
    <row r="3327" spans="1:11">
      <c r="A3327">
        <v>3326</v>
      </c>
      <c r="B3327" t="s">
        <v>17788</v>
      </c>
      <c r="C3327" t="s">
        <v>3440</v>
      </c>
      <c r="D3327" t="s">
        <v>1371</v>
      </c>
      <c r="E3327" t="s">
        <v>17789</v>
      </c>
      <c r="F3327" t="s">
        <v>17790</v>
      </c>
      <c r="G3327" t="s">
        <v>1404</v>
      </c>
      <c r="H3327" s="6">
        <v>64770</v>
      </c>
      <c r="I3327" t="s">
        <v>17791</v>
      </c>
      <c r="J3327" t="s">
        <v>17792</v>
      </c>
      <c r="K3327" s="1">
        <v>44423</v>
      </c>
    </row>
    <row r="3328" spans="1:11">
      <c r="A3328">
        <v>3327</v>
      </c>
      <c r="B3328" t="s">
        <v>17793</v>
      </c>
      <c r="C3328" t="s">
        <v>6137</v>
      </c>
      <c r="D3328" t="s">
        <v>17794</v>
      </c>
      <c r="E3328" t="s">
        <v>17795</v>
      </c>
      <c r="F3328" t="s">
        <v>17796</v>
      </c>
      <c r="G3328" t="s">
        <v>2070</v>
      </c>
      <c r="H3328" s="6">
        <v>120194</v>
      </c>
      <c r="I3328" t="s">
        <v>17797</v>
      </c>
      <c r="J3328" t="s">
        <v>17798</v>
      </c>
      <c r="K3328" s="1">
        <v>43939</v>
      </c>
    </row>
    <row r="3329" spans="1:11">
      <c r="A3329">
        <v>3328</v>
      </c>
      <c r="B3329" t="s">
        <v>17799</v>
      </c>
      <c r="C3329" t="s">
        <v>616</v>
      </c>
      <c r="D3329" t="s">
        <v>1596</v>
      </c>
      <c r="E3329" t="s">
        <v>17800</v>
      </c>
      <c r="F3329" t="s">
        <v>17801</v>
      </c>
      <c r="G3329" t="s">
        <v>229</v>
      </c>
      <c r="H3329" s="6">
        <v>53260</v>
      </c>
      <c r="I3329" t="s">
        <v>17802</v>
      </c>
      <c r="J3329" t="s">
        <v>17803</v>
      </c>
      <c r="K3329" s="1">
        <v>44106</v>
      </c>
    </row>
    <row r="3330" spans="1:11">
      <c r="A3330">
        <v>3329</v>
      </c>
      <c r="B3330" t="s">
        <v>17804</v>
      </c>
      <c r="C3330" t="s">
        <v>10038</v>
      </c>
      <c r="D3330" t="s">
        <v>4159</v>
      </c>
      <c r="E3330" t="s">
        <v>17805</v>
      </c>
      <c r="F3330" t="s">
        <v>17806</v>
      </c>
      <c r="G3330" t="s">
        <v>561</v>
      </c>
      <c r="H3330" s="6">
        <v>171350</v>
      </c>
      <c r="I3330" t="s">
        <v>17807</v>
      </c>
      <c r="J3330" t="s">
        <v>17808</v>
      </c>
      <c r="K3330" s="1">
        <v>44443</v>
      </c>
    </row>
    <row r="3331" spans="1:11">
      <c r="A3331">
        <v>3330</v>
      </c>
      <c r="B3331" t="s">
        <v>17809</v>
      </c>
      <c r="C3331" t="s">
        <v>2053</v>
      </c>
      <c r="D3331" t="s">
        <v>16776</v>
      </c>
      <c r="E3331" t="s">
        <v>17810</v>
      </c>
      <c r="F3331" t="s">
        <v>2998</v>
      </c>
      <c r="G3331" t="s">
        <v>3449</v>
      </c>
      <c r="H3331" s="6">
        <v>193330</v>
      </c>
      <c r="I3331" t="s">
        <v>17811</v>
      </c>
      <c r="J3331" t="s">
        <v>17812</v>
      </c>
      <c r="K3331" s="1">
        <v>44170</v>
      </c>
    </row>
    <row r="3332" spans="1:11">
      <c r="A3332">
        <v>3331</v>
      </c>
      <c r="B3332" t="s">
        <v>17813</v>
      </c>
      <c r="C3332" t="s">
        <v>7979</v>
      </c>
      <c r="D3332" t="s">
        <v>944</v>
      </c>
      <c r="E3332" t="s">
        <v>17814</v>
      </c>
      <c r="F3332" t="s">
        <v>17815</v>
      </c>
      <c r="G3332" t="s">
        <v>2158</v>
      </c>
      <c r="H3332" s="6">
        <v>145967</v>
      </c>
      <c r="I3332" t="s">
        <v>17816</v>
      </c>
      <c r="J3332" t="s">
        <v>17817</v>
      </c>
      <c r="K3332" s="1">
        <v>44083</v>
      </c>
    </row>
    <row r="3333" spans="1:11">
      <c r="A3333">
        <v>3332</v>
      </c>
      <c r="B3333" t="s">
        <v>17818</v>
      </c>
      <c r="C3333" t="s">
        <v>4001</v>
      </c>
      <c r="D3333" t="s">
        <v>4129</v>
      </c>
      <c r="E3333" t="s">
        <v>17819</v>
      </c>
      <c r="F3333" t="s">
        <v>17820</v>
      </c>
      <c r="G3333" t="s">
        <v>2838</v>
      </c>
      <c r="H3333" s="6">
        <v>205692</v>
      </c>
      <c r="I3333" t="s">
        <v>17821</v>
      </c>
      <c r="J3333" t="s">
        <v>17822</v>
      </c>
      <c r="K3333" s="1">
        <v>44297</v>
      </c>
    </row>
    <row r="3334" spans="1:11">
      <c r="A3334">
        <v>3333</v>
      </c>
      <c r="B3334" t="s">
        <v>17823</v>
      </c>
      <c r="C3334" t="s">
        <v>6181</v>
      </c>
      <c r="D3334" t="s">
        <v>179</v>
      </c>
      <c r="E3334" t="s">
        <v>12195</v>
      </c>
      <c r="F3334" t="s">
        <v>17824</v>
      </c>
      <c r="G3334" t="s">
        <v>561</v>
      </c>
      <c r="H3334" s="6">
        <v>210838</v>
      </c>
      <c r="I3334" t="s">
        <v>17825</v>
      </c>
      <c r="J3334" t="s">
        <v>17826</v>
      </c>
      <c r="K3334" s="1">
        <v>44089</v>
      </c>
    </row>
    <row r="3335" spans="1:11">
      <c r="A3335">
        <v>3334</v>
      </c>
      <c r="B3335" t="s">
        <v>17827</v>
      </c>
      <c r="C3335" t="s">
        <v>178</v>
      </c>
      <c r="D3335" t="s">
        <v>458</v>
      </c>
      <c r="E3335" t="s">
        <v>17828</v>
      </c>
      <c r="F3335" t="s">
        <v>17829</v>
      </c>
      <c r="G3335" t="s">
        <v>1795</v>
      </c>
      <c r="H3335" s="6">
        <v>98466</v>
      </c>
      <c r="I3335" t="s">
        <v>17830</v>
      </c>
      <c r="J3335" t="s">
        <v>17831</v>
      </c>
      <c r="K3335" s="1">
        <v>43997</v>
      </c>
    </row>
    <row r="3336" spans="1:11">
      <c r="A3336">
        <v>3335</v>
      </c>
      <c r="B3336" t="s">
        <v>17832</v>
      </c>
      <c r="C3336" t="s">
        <v>3965</v>
      </c>
      <c r="D3336" t="s">
        <v>2382</v>
      </c>
      <c r="E3336" t="s">
        <v>17833</v>
      </c>
      <c r="F3336" t="s">
        <v>17834</v>
      </c>
      <c r="G3336" t="s">
        <v>71</v>
      </c>
      <c r="H3336" s="6">
        <v>137910</v>
      </c>
      <c r="I3336" t="s">
        <v>17835</v>
      </c>
      <c r="J3336" t="s">
        <v>17836</v>
      </c>
      <c r="K3336" s="1">
        <v>44181</v>
      </c>
    </row>
    <row r="3337" spans="1:11">
      <c r="A3337">
        <v>3336</v>
      </c>
      <c r="B3337" t="s">
        <v>17837</v>
      </c>
      <c r="C3337" t="s">
        <v>13086</v>
      </c>
      <c r="D3337" t="s">
        <v>415</v>
      </c>
      <c r="E3337" t="s">
        <v>17838</v>
      </c>
      <c r="F3337" t="s">
        <v>17839</v>
      </c>
      <c r="G3337" t="s">
        <v>95</v>
      </c>
      <c r="H3337" s="6">
        <v>262286</v>
      </c>
      <c r="I3337" t="s">
        <v>17840</v>
      </c>
      <c r="J3337" t="s">
        <v>17841</v>
      </c>
      <c r="K3337" s="1">
        <v>44390</v>
      </c>
    </row>
    <row r="3338" spans="1:11">
      <c r="A3338">
        <v>3337</v>
      </c>
      <c r="B3338" t="s">
        <v>17842</v>
      </c>
      <c r="C3338" t="s">
        <v>64</v>
      </c>
      <c r="D3338" t="s">
        <v>4858</v>
      </c>
      <c r="E3338" t="s">
        <v>17843</v>
      </c>
      <c r="F3338" t="s">
        <v>17844</v>
      </c>
      <c r="G3338" t="s">
        <v>2898</v>
      </c>
      <c r="H3338" s="6">
        <v>106316</v>
      </c>
      <c r="I3338" t="s">
        <v>17845</v>
      </c>
      <c r="J3338" t="s">
        <v>17846</v>
      </c>
      <c r="K3338" s="1">
        <v>44211</v>
      </c>
    </row>
    <row r="3339" spans="1:11">
      <c r="A3339">
        <v>3338</v>
      </c>
      <c r="B3339" t="s">
        <v>17847</v>
      </c>
      <c r="C3339" t="s">
        <v>375</v>
      </c>
      <c r="D3339" t="s">
        <v>11060</v>
      </c>
      <c r="E3339" t="s">
        <v>17848</v>
      </c>
      <c r="F3339" t="s">
        <v>17849</v>
      </c>
      <c r="G3339" t="s">
        <v>642</v>
      </c>
      <c r="H3339" s="6">
        <v>61569</v>
      </c>
      <c r="I3339" t="s">
        <v>17850</v>
      </c>
      <c r="J3339" t="s">
        <v>17851</v>
      </c>
      <c r="K3339" s="1">
        <v>44527</v>
      </c>
    </row>
    <row r="3340" spans="1:11">
      <c r="A3340">
        <v>3339</v>
      </c>
      <c r="B3340" t="s">
        <v>17852</v>
      </c>
      <c r="C3340" t="s">
        <v>2480</v>
      </c>
      <c r="D3340" t="s">
        <v>3141</v>
      </c>
      <c r="E3340" t="s">
        <v>17853</v>
      </c>
      <c r="F3340" t="s">
        <v>17854</v>
      </c>
      <c r="G3340" t="s">
        <v>4061</v>
      </c>
      <c r="H3340" s="6">
        <v>254804</v>
      </c>
      <c r="I3340" t="s">
        <v>17855</v>
      </c>
      <c r="J3340" t="s">
        <v>17856</v>
      </c>
      <c r="K3340" s="1">
        <v>44679</v>
      </c>
    </row>
    <row r="3341" spans="1:11">
      <c r="A3341">
        <v>3340</v>
      </c>
      <c r="B3341" t="s">
        <v>17857</v>
      </c>
      <c r="C3341" t="s">
        <v>2191</v>
      </c>
      <c r="D3341" t="s">
        <v>2347</v>
      </c>
      <c r="E3341" t="s">
        <v>17858</v>
      </c>
      <c r="F3341" t="s">
        <v>17859</v>
      </c>
      <c r="G3341" t="s">
        <v>985</v>
      </c>
      <c r="H3341" s="6">
        <v>75058</v>
      </c>
      <c r="I3341">
        <v>4946408559</v>
      </c>
      <c r="J3341" t="s">
        <v>17860</v>
      </c>
      <c r="K3341" s="1">
        <v>44649</v>
      </c>
    </row>
    <row r="3342" spans="1:11">
      <c r="A3342">
        <v>3341</v>
      </c>
      <c r="B3342" t="s">
        <v>17861</v>
      </c>
      <c r="C3342" t="s">
        <v>1663</v>
      </c>
      <c r="D3342" t="s">
        <v>17862</v>
      </c>
      <c r="E3342" t="s">
        <v>17863</v>
      </c>
      <c r="F3342" t="s">
        <v>17864</v>
      </c>
      <c r="G3342" t="s">
        <v>2710</v>
      </c>
      <c r="H3342" s="6">
        <v>82478</v>
      </c>
      <c r="I3342" t="s">
        <v>17865</v>
      </c>
      <c r="J3342" t="s">
        <v>17866</v>
      </c>
      <c r="K3342" s="1">
        <v>44545</v>
      </c>
    </row>
    <row r="3343" spans="1:11">
      <c r="A3343">
        <v>3342</v>
      </c>
      <c r="B3343" t="s">
        <v>17867</v>
      </c>
      <c r="C3343" t="s">
        <v>3230</v>
      </c>
      <c r="D3343" t="s">
        <v>6820</v>
      </c>
      <c r="E3343" t="s">
        <v>17868</v>
      </c>
      <c r="F3343" t="s">
        <v>17869</v>
      </c>
      <c r="G3343" t="s">
        <v>1824</v>
      </c>
      <c r="H3343" s="6">
        <v>239472</v>
      </c>
      <c r="I3343" t="s">
        <v>17870</v>
      </c>
      <c r="J3343" t="s">
        <v>17871</v>
      </c>
      <c r="K3343" s="1">
        <v>44335</v>
      </c>
    </row>
    <row r="3344" spans="1:11">
      <c r="A3344">
        <v>3343</v>
      </c>
      <c r="B3344" t="s">
        <v>17872</v>
      </c>
      <c r="C3344" t="s">
        <v>3086</v>
      </c>
      <c r="D3344" t="s">
        <v>8136</v>
      </c>
      <c r="E3344" t="s">
        <v>17873</v>
      </c>
      <c r="F3344" t="s">
        <v>5791</v>
      </c>
      <c r="G3344" t="s">
        <v>2885</v>
      </c>
      <c r="H3344" s="6">
        <v>169924</v>
      </c>
      <c r="I3344" t="s">
        <v>17874</v>
      </c>
      <c r="J3344" t="s">
        <v>17875</v>
      </c>
      <c r="K3344" s="1">
        <v>44280</v>
      </c>
    </row>
    <row r="3345" spans="1:11">
      <c r="A3345">
        <v>3344</v>
      </c>
      <c r="B3345" t="s">
        <v>17876</v>
      </c>
      <c r="C3345" t="s">
        <v>14595</v>
      </c>
      <c r="D3345" t="s">
        <v>4762</v>
      </c>
      <c r="E3345" t="s">
        <v>17877</v>
      </c>
      <c r="F3345" t="s">
        <v>17878</v>
      </c>
      <c r="G3345" t="s">
        <v>290</v>
      </c>
      <c r="H3345" s="6">
        <v>196266</v>
      </c>
      <c r="I3345">
        <v>617800157</v>
      </c>
      <c r="J3345" t="s">
        <v>17879</v>
      </c>
      <c r="K3345" s="1">
        <v>44637</v>
      </c>
    </row>
    <row r="3346" spans="1:11">
      <c r="A3346">
        <v>3345</v>
      </c>
      <c r="B3346" t="s">
        <v>17880</v>
      </c>
      <c r="C3346" t="s">
        <v>2249</v>
      </c>
      <c r="D3346" t="s">
        <v>1980</v>
      </c>
      <c r="E3346" t="s">
        <v>17881</v>
      </c>
      <c r="F3346" t="s">
        <v>17882</v>
      </c>
      <c r="G3346" t="s">
        <v>3264</v>
      </c>
      <c r="H3346" s="6">
        <v>179243</v>
      </c>
      <c r="I3346" t="s">
        <v>17883</v>
      </c>
      <c r="J3346" t="s">
        <v>17884</v>
      </c>
      <c r="K3346" s="1">
        <v>44597</v>
      </c>
    </row>
    <row r="3347" spans="1:11">
      <c r="A3347">
        <v>3346</v>
      </c>
      <c r="B3347" t="s">
        <v>17885</v>
      </c>
      <c r="C3347" t="s">
        <v>3356</v>
      </c>
      <c r="D3347" t="s">
        <v>11557</v>
      </c>
      <c r="E3347" t="s">
        <v>17886</v>
      </c>
      <c r="F3347" t="s">
        <v>17887</v>
      </c>
      <c r="G3347" t="s">
        <v>23</v>
      </c>
      <c r="H3347" s="6">
        <v>197824</v>
      </c>
      <c r="I3347" t="s">
        <v>17888</v>
      </c>
      <c r="J3347" t="s">
        <v>17889</v>
      </c>
      <c r="K3347" s="1">
        <v>43989</v>
      </c>
    </row>
    <row r="3348" spans="1:11">
      <c r="A3348">
        <v>3347</v>
      </c>
      <c r="B3348" t="s">
        <v>17890</v>
      </c>
      <c r="C3348" t="s">
        <v>5160</v>
      </c>
      <c r="D3348" t="s">
        <v>5562</v>
      </c>
      <c r="E3348" t="s">
        <v>17891</v>
      </c>
      <c r="F3348" t="s">
        <v>17892</v>
      </c>
      <c r="G3348" t="s">
        <v>126</v>
      </c>
      <c r="H3348" s="6">
        <v>77697</v>
      </c>
      <c r="I3348" t="s">
        <v>17893</v>
      </c>
      <c r="J3348" t="s">
        <v>17894</v>
      </c>
      <c r="K3348" s="1">
        <v>44202</v>
      </c>
    </row>
    <row r="3349" spans="1:11">
      <c r="A3349">
        <v>3348</v>
      </c>
      <c r="B3349" t="s">
        <v>17895</v>
      </c>
      <c r="C3349" t="s">
        <v>11080</v>
      </c>
      <c r="D3349" t="s">
        <v>566</v>
      </c>
      <c r="E3349" t="s">
        <v>17896</v>
      </c>
      <c r="F3349" t="s">
        <v>17897</v>
      </c>
      <c r="G3349" t="s">
        <v>3709</v>
      </c>
      <c r="H3349" s="6">
        <v>110651</v>
      </c>
      <c r="I3349" t="s">
        <v>17898</v>
      </c>
      <c r="J3349" t="s">
        <v>17899</v>
      </c>
      <c r="K3349" s="1">
        <v>43924</v>
      </c>
    </row>
    <row r="3350" spans="1:11">
      <c r="A3350">
        <v>3349</v>
      </c>
      <c r="B3350" t="s">
        <v>17900</v>
      </c>
      <c r="C3350" t="s">
        <v>2794</v>
      </c>
      <c r="D3350" t="s">
        <v>3154</v>
      </c>
      <c r="E3350" t="s">
        <v>17901</v>
      </c>
      <c r="F3350" t="s">
        <v>17902</v>
      </c>
      <c r="G3350" t="s">
        <v>1330</v>
      </c>
      <c r="H3350" s="6">
        <v>278112</v>
      </c>
      <c r="I3350">
        <v>8850516578</v>
      </c>
      <c r="J3350" t="s">
        <v>17903</v>
      </c>
      <c r="K3350" s="1">
        <v>44372</v>
      </c>
    </row>
    <row r="3351" spans="1:11">
      <c r="A3351">
        <v>3350</v>
      </c>
      <c r="B3351" t="s">
        <v>17904</v>
      </c>
      <c r="C3351" t="s">
        <v>2996</v>
      </c>
      <c r="D3351" t="s">
        <v>7111</v>
      </c>
      <c r="E3351" t="s">
        <v>17905</v>
      </c>
      <c r="F3351" t="s">
        <v>17906</v>
      </c>
      <c r="G3351" t="s">
        <v>3449</v>
      </c>
      <c r="H3351" s="6">
        <v>122600</v>
      </c>
      <c r="I3351" t="s">
        <v>17907</v>
      </c>
      <c r="J3351" t="s">
        <v>17908</v>
      </c>
      <c r="K3351" s="1">
        <v>44704</v>
      </c>
    </row>
    <row r="3352" spans="1:11">
      <c r="A3352">
        <v>3351</v>
      </c>
      <c r="B3352" t="s">
        <v>17909</v>
      </c>
      <c r="C3352" t="s">
        <v>4076</v>
      </c>
      <c r="D3352" t="s">
        <v>7816</v>
      </c>
      <c r="E3352" t="s">
        <v>17910</v>
      </c>
      <c r="F3352" t="s">
        <v>17911</v>
      </c>
      <c r="G3352" t="s">
        <v>2861</v>
      </c>
      <c r="H3352" s="6">
        <v>202842</v>
      </c>
      <c r="I3352" t="s">
        <v>17912</v>
      </c>
      <c r="J3352" t="s">
        <v>17913</v>
      </c>
      <c r="K3352" s="1">
        <v>44638</v>
      </c>
    </row>
    <row r="3353" spans="1:11">
      <c r="A3353">
        <v>3352</v>
      </c>
      <c r="B3353" t="s">
        <v>17914</v>
      </c>
      <c r="C3353" t="s">
        <v>1341</v>
      </c>
      <c r="D3353" t="s">
        <v>4261</v>
      </c>
      <c r="E3353" t="s">
        <v>17915</v>
      </c>
      <c r="F3353" t="s">
        <v>11328</v>
      </c>
      <c r="G3353" t="s">
        <v>1309</v>
      </c>
      <c r="H3353" s="6">
        <v>95391</v>
      </c>
      <c r="I3353">
        <f>1-850-234-8189</f>
        <v>-9272</v>
      </c>
      <c r="J3353" t="s">
        <v>17916</v>
      </c>
      <c r="K3353" s="1">
        <v>44219</v>
      </c>
    </row>
    <row r="3354" spans="1:11">
      <c r="A3354">
        <v>3353</v>
      </c>
      <c r="B3354" t="s">
        <v>17917</v>
      </c>
      <c r="C3354" t="s">
        <v>3551</v>
      </c>
      <c r="D3354" t="s">
        <v>1547</v>
      </c>
      <c r="E3354" t="s">
        <v>17918</v>
      </c>
      <c r="F3354" t="s">
        <v>17919</v>
      </c>
      <c r="G3354" t="s">
        <v>237</v>
      </c>
      <c r="H3354" s="6">
        <v>163155</v>
      </c>
      <c r="I3354" t="s">
        <v>17920</v>
      </c>
      <c r="J3354" t="s">
        <v>17921</v>
      </c>
      <c r="K3354" s="1">
        <v>44072</v>
      </c>
    </row>
    <row r="3355" spans="1:11">
      <c r="A3355">
        <v>3354</v>
      </c>
      <c r="B3355" t="s">
        <v>17922</v>
      </c>
      <c r="C3355" t="s">
        <v>608</v>
      </c>
      <c r="D3355" t="s">
        <v>6158</v>
      </c>
      <c r="E3355" t="s">
        <v>17923</v>
      </c>
      <c r="F3355" t="s">
        <v>17924</v>
      </c>
      <c r="G3355" t="s">
        <v>1404</v>
      </c>
      <c r="H3355" s="6">
        <v>271461</v>
      </c>
      <c r="I3355" t="s">
        <v>17925</v>
      </c>
      <c r="J3355" t="s">
        <v>17926</v>
      </c>
      <c r="K3355" s="1">
        <v>44665</v>
      </c>
    </row>
    <row r="3356" spans="1:11">
      <c r="A3356">
        <v>3355</v>
      </c>
      <c r="B3356" t="s">
        <v>17927</v>
      </c>
      <c r="C3356" t="s">
        <v>7269</v>
      </c>
      <c r="D3356" t="s">
        <v>7421</v>
      </c>
      <c r="E3356" t="s">
        <v>17928</v>
      </c>
      <c r="F3356" t="s">
        <v>17929</v>
      </c>
      <c r="G3356" t="s">
        <v>1445</v>
      </c>
      <c r="H3356" s="6">
        <v>200741</v>
      </c>
      <c r="I3356" t="s">
        <v>17930</v>
      </c>
      <c r="J3356" t="s">
        <v>17931</v>
      </c>
      <c r="K3356" s="1">
        <v>44602</v>
      </c>
    </row>
    <row r="3357" spans="1:11">
      <c r="A3357">
        <v>3356</v>
      </c>
      <c r="B3357" t="s">
        <v>17932</v>
      </c>
      <c r="C3357" t="s">
        <v>767</v>
      </c>
      <c r="D3357" t="s">
        <v>8404</v>
      </c>
      <c r="E3357" t="s">
        <v>17933</v>
      </c>
      <c r="F3357" t="s">
        <v>17934</v>
      </c>
      <c r="G3357" t="s">
        <v>1445</v>
      </c>
      <c r="H3357" s="6">
        <v>48275</v>
      </c>
      <c r="I3357" t="s">
        <v>17935</v>
      </c>
      <c r="J3357" t="s">
        <v>17936</v>
      </c>
      <c r="K3357" s="1">
        <v>44094</v>
      </c>
    </row>
    <row r="3358" spans="1:11">
      <c r="A3358">
        <v>3357</v>
      </c>
      <c r="B3358" t="s">
        <v>17937</v>
      </c>
      <c r="C3358" t="s">
        <v>788</v>
      </c>
      <c r="D3358" t="s">
        <v>5906</v>
      </c>
      <c r="E3358" t="s">
        <v>17938</v>
      </c>
      <c r="F3358" t="s">
        <v>17939</v>
      </c>
      <c r="G3358" t="s">
        <v>5708</v>
      </c>
      <c r="H3358" s="6">
        <v>190640</v>
      </c>
      <c r="I3358" t="s">
        <v>17940</v>
      </c>
      <c r="J3358" t="s">
        <v>17941</v>
      </c>
      <c r="K3358" s="1">
        <v>44433</v>
      </c>
    </row>
    <row r="3359" spans="1:11">
      <c r="A3359">
        <v>3358</v>
      </c>
      <c r="B3359" t="s">
        <v>17942</v>
      </c>
      <c r="C3359" t="s">
        <v>1003</v>
      </c>
      <c r="D3359" t="s">
        <v>1596</v>
      </c>
      <c r="E3359" t="s">
        <v>17943</v>
      </c>
      <c r="F3359" t="s">
        <v>17944</v>
      </c>
      <c r="G3359" t="s">
        <v>1652</v>
      </c>
      <c r="H3359" s="6">
        <v>280587</v>
      </c>
      <c r="I3359" t="s">
        <v>17945</v>
      </c>
      <c r="J3359" t="s">
        <v>17946</v>
      </c>
      <c r="K3359" s="1">
        <v>44632</v>
      </c>
    </row>
    <row r="3360" spans="1:11">
      <c r="A3360">
        <v>3359</v>
      </c>
      <c r="B3360" t="s">
        <v>17947</v>
      </c>
      <c r="C3360" t="s">
        <v>2706</v>
      </c>
      <c r="D3360" t="s">
        <v>13818</v>
      </c>
      <c r="E3360" t="s">
        <v>17948</v>
      </c>
      <c r="F3360" t="s">
        <v>17949</v>
      </c>
      <c r="G3360" t="s">
        <v>174</v>
      </c>
      <c r="H3360" s="6">
        <v>278933</v>
      </c>
      <c r="I3360" t="s">
        <v>17950</v>
      </c>
      <c r="J3360" t="s">
        <v>17951</v>
      </c>
      <c r="K3360" s="1">
        <v>44136</v>
      </c>
    </row>
    <row r="3361" spans="1:11">
      <c r="A3361">
        <v>3360</v>
      </c>
      <c r="B3361" t="s">
        <v>17952</v>
      </c>
      <c r="C3361" t="s">
        <v>7571</v>
      </c>
      <c r="D3361" t="s">
        <v>5979</v>
      </c>
      <c r="E3361" t="s">
        <v>17953</v>
      </c>
      <c r="F3361" t="s">
        <v>17954</v>
      </c>
      <c r="G3361" t="s">
        <v>3009</v>
      </c>
      <c r="H3361" s="6">
        <v>73728</v>
      </c>
      <c r="I3361">
        <v>9998282143</v>
      </c>
      <c r="J3361" t="s">
        <v>17955</v>
      </c>
      <c r="K3361" s="1">
        <v>44512</v>
      </c>
    </row>
    <row r="3362" spans="1:11">
      <c r="A3362">
        <v>3361</v>
      </c>
      <c r="B3362" t="s">
        <v>17956</v>
      </c>
      <c r="C3362" t="s">
        <v>865</v>
      </c>
      <c r="D3362" t="s">
        <v>7526</v>
      </c>
      <c r="E3362" t="s">
        <v>17957</v>
      </c>
      <c r="F3362" t="s">
        <v>17958</v>
      </c>
      <c r="G3362" t="s">
        <v>680</v>
      </c>
      <c r="H3362" s="6">
        <v>258834</v>
      </c>
      <c r="I3362" t="s">
        <v>17959</v>
      </c>
      <c r="J3362" t="s">
        <v>17960</v>
      </c>
      <c r="K3362" s="1">
        <v>44697</v>
      </c>
    </row>
    <row r="3363" spans="1:11">
      <c r="A3363">
        <v>3362</v>
      </c>
      <c r="B3363" t="s">
        <v>17961</v>
      </c>
      <c r="C3363" t="s">
        <v>8734</v>
      </c>
      <c r="D3363" t="s">
        <v>3440</v>
      </c>
      <c r="E3363" t="s">
        <v>17962</v>
      </c>
      <c r="F3363" t="s">
        <v>12751</v>
      </c>
      <c r="G3363" t="s">
        <v>553</v>
      </c>
      <c r="H3363" s="6">
        <v>203205</v>
      </c>
      <c r="I3363" t="s">
        <v>17963</v>
      </c>
      <c r="J3363" t="s">
        <v>17964</v>
      </c>
      <c r="K3363" s="1">
        <v>44376</v>
      </c>
    </row>
    <row r="3364" spans="1:11">
      <c r="A3364">
        <v>3363</v>
      </c>
      <c r="B3364" t="s">
        <v>17965</v>
      </c>
      <c r="C3364" t="s">
        <v>3802</v>
      </c>
      <c r="D3364" t="s">
        <v>1870</v>
      </c>
      <c r="E3364" t="s">
        <v>17966</v>
      </c>
      <c r="F3364" t="s">
        <v>17967</v>
      </c>
      <c r="G3364" t="s">
        <v>1280</v>
      </c>
      <c r="H3364" s="6">
        <v>63075</v>
      </c>
      <c r="I3364" t="s">
        <v>17968</v>
      </c>
      <c r="J3364" t="s">
        <v>17969</v>
      </c>
      <c r="K3364" s="1">
        <v>44371</v>
      </c>
    </row>
    <row r="3365" spans="1:11">
      <c r="A3365">
        <v>3364</v>
      </c>
      <c r="B3365" t="s">
        <v>17970</v>
      </c>
      <c r="C3365" t="s">
        <v>7784</v>
      </c>
      <c r="D3365" t="s">
        <v>3092</v>
      </c>
      <c r="E3365" t="s">
        <v>17971</v>
      </c>
      <c r="F3365" t="s">
        <v>17972</v>
      </c>
      <c r="G3365" t="s">
        <v>95</v>
      </c>
      <c r="H3365" s="6">
        <v>47287</v>
      </c>
      <c r="I3365" t="s">
        <v>17973</v>
      </c>
      <c r="J3365" t="s">
        <v>17974</v>
      </c>
      <c r="K3365" s="1">
        <v>44377</v>
      </c>
    </row>
    <row r="3366" spans="1:11">
      <c r="A3366">
        <v>3365</v>
      </c>
      <c r="B3366" t="s">
        <v>17975</v>
      </c>
      <c r="C3366" t="s">
        <v>7532</v>
      </c>
      <c r="D3366" t="s">
        <v>11541</v>
      </c>
      <c r="E3366" t="s">
        <v>17976</v>
      </c>
      <c r="F3366" t="s">
        <v>17977</v>
      </c>
      <c r="G3366" t="s">
        <v>1689</v>
      </c>
      <c r="H3366" s="6">
        <v>44819</v>
      </c>
      <c r="I3366" t="s">
        <v>17978</v>
      </c>
      <c r="J3366" t="s">
        <v>17979</v>
      </c>
      <c r="K3366" s="1">
        <v>44394</v>
      </c>
    </row>
    <row r="3367" spans="1:11">
      <c r="A3367">
        <v>3366</v>
      </c>
      <c r="B3367" t="s">
        <v>17980</v>
      </c>
      <c r="C3367" t="s">
        <v>1792</v>
      </c>
      <c r="D3367" t="s">
        <v>1862</v>
      </c>
      <c r="E3367" t="s">
        <v>17981</v>
      </c>
      <c r="F3367" t="s">
        <v>17982</v>
      </c>
      <c r="G3367" t="s">
        <v>756</v>
      </c>
      <c r="H3367" s="6">
        <v>41003</v>
      </c>
      <c r="I3367" t="s">
        <v>17983</v>
      </c>
      <c r="J3367" t="s">
        <v>17984</v>
      </c>
      <c r="K3367" s="1">
        <v>44056</v>
      </c>
    </row>
    <row r="3368" spans="1:11">
      <c r="A3368">
        <v>3367</v>
      </c>
      <c r="B3368" t="s">
        <v>17985</v>
      </c>
      <c r="C3368" t="s">
        <v>6933</v>
      </c>
      <c r="D3368" t="s">
        <v>4412</v>
      </c>
      <c r="E3368" t="s">
        <v>17986</v>
      </c>
      <c r="F3368" t="s">
        <v>17987</v>
      </c>
      <c r="G3368" t="s">
        <v>486</v>
      </c>
      <c r="H3368" s="6">
        <v>40215</v>
      </c>
      <c r="I3368" t="s">
        <v>17988</v>
      </c>
      <c r="J3368" t="s">
        <v>17989</v>
      </c>
      <c r="K3368" s="1">
        <v>44063</v>
      </c>
    </row>
    <row r="3369" spans="1:11">
      <c r="A3369">
        <v>3368</v>
      </c>
      <c r="B3369" t="s">
        <v>17990</v>
      </c>
      <c r="C3369" t="s">
        <v>4648</v>
      </c>
      <c r="D3369" t="s">
        <v>6916</v>
      </c>
      <c r="E3369" t="s">
        <v>17991</v>
      </c>
      <c r="F3369" t="s">
        <v>17992</v>
      </c>
      <c r="G3369" t="s">
        <v>898</v>
      </c>
      <c r="H3369" s="6">
        <v>233417</v>
      </c>
      <c r="I3369" t="s">
        <v>17993</v>
      </c>
      <c r="J3369" t="s">
        <v>17994</v>
      </c>
      <c r="K3369" s="1">
        <v>44657</v>
      </c>
    </row>
    <row r="3370" spans="1:11">
      <c r="A3370">
        <v>3369</v>
      </c>
      <c r="B3370" t="s">
        <v>17995</v>
      </c>
      <c r="C3370" t="s">
        <v>2059</v>
      </c>
      <c r="D3370" t="s">
        <v>4209</v>
      </c>
      <c r="E3370" t="s">
        <v>17996</v>
      </c>
      <c r="F3370" t="s">
        <v>807</v>
      </c>
      <c r="G3370" t="s">
        <v>815</v>
      </c>
      <c r="H3370" s="6">
        <v>236938</v>
      </c>
      <c r="I3370">
        <f>1-241-475-1726</f>
        <v>-2441</v>
      </c>
      <c r="J3370" t="s">
        <v>17997</v>
      </c>
      <c r="K3370" s="1">
        <v>44646</v>
      </c>
    </row>
    <row r="3371" spans="1:11">
      <c r="A3371">
        <v>3370</v>
      </c>
      <c r="B3371" t="s">
        <v>17998</v>
      </c>
      <c r="C3371" t="s">
        <v>5996</v>
      </c>
      <c r="D3371" t="s">
        <v>2035</v>
      </c>
      <c r="E3371" t="s">
        <v>17999</v>
      </c>
      <c r="F3371" t="s">
        <v>18000</v>
      </c>
      <c r="G3371" t="s">
        <v>1689</v>
      </c>
      <c r="H3371" s="6">
        <v>166866</v>
      </c>
      <c r="I3371" t="s">
        <v>18001</v>
      </c>
      <c r="J3371" t="s">
        <v>18002</v>
      </c>
      <c r="K3371" s="1">
        <v>44567</v>
      </c>
    </row>
    <row r="3372" spans="1:11">
      <c r="A3372">
        <v>3371</v>
      </c>
      <c r="B3372" t="s">
        <v>18003</v>
      </c>
      <c r="C3372" t="s">
        <v>3362</v>
      </c>
      <c r="D3372" t="s">
        <v>7869</v>
      </c>
      <c r="E3372" t="s">
        <v>18004</v>
      </c>
      <c r="F3372" t="s">
        <v>18005</v>
      </c>
      <c r="G3372" t="s">
        <v>89</v>
      </c>
      <c r="H3372" s="6">
        <v>150640</v>
      </c>
      <c r="I3372" t="s">
        <v>18006</v>
      </c>
      <c r="J3372" t="s">
        <v>18007</v>
      </c>
      <c r="K3372" s="1">
        <v>44483</v>
      </c>
    </row>
    <row r="3373" spans="1:11">
      <c r="A3373">
        <v>3372</v>
      </c>
      <c r="B3373" t="s">
        <v>18008</v>
      </c>
      <c r="C3373" t="s">
        <v>2237</v>
      </c>
      <c r="D3373" t="s">
        <v>4496</v>
      </c>
      <c r="E3373" t="s">
        <v>18009</v>
      </c>
      <c r="F3373" t="s">
        <v>8944</v>
      </c>
      <c r="G3373" t="s">
        <v>1337</v>
      </c>
      <c r="H3373" s="6">
        <v>286866</v>
      </c>
      <c r="I3373">
        <f>1-751-618-9309</f>
        <v>-10677</v>
      </c>
      <c r="J3373" t="s">
        <v>18010</v>
      </c>
      <c r="K3373" s="1">
        <v>44481</v>
      </c>
    </row>
    <row r="3374" spans="1:11">
      <c r="A3374">
        <v>3373</v>
      </c>
      <c r="B3374" t="s">
        <v>18011</v>
      </c>
      <c r="C3374" t="s">
        <v>4831</v>
      </c>
      <c r="D3374" t="s">
        <v>10670</v>
      </c>
      <c r="E3374" t="s">
        <v>18012</v>
      </c>
      <c r="F3374" t="s">
        <v>18013</v>
      </c>
      <c r="G3374" t="s">
        <v>252</v>
      </c>
      <c r="H3374" s="6">
        <v>233323</v>
      </c>
      <c r="I3374" t="s">
        <v>18014</v>
      </c>
      <c r="J3374" t="s">
        <v>18015</v>
      </c>
      <c r="K3374" s="1">
        <v>44302</v>
      </c>
    </row>
    <row r="3375" spans="1:11">
      <c r="A3375">
        <v>3374</v>
      </c>
      <c r="B3375" t="s">
        <v>18016</v>
      </c>
      <c r="C3375" t="s">
        <v>14894</v>
      </c>
      <c r="D3375" t="s">
        <v>271</v>
      </c>
      <c r="E3375" t="s">
        <v>18017</v>
      </c>
      <c r="F3375" t="s">
        <v>18018</v>
      </c>
      <c r="G3375" t="s">
        <v>1424</v>
      </c>
      <c r="H3375" s="6">
        <v>224685</v>
      </c>
      <c r="I3375" t="s">
        <v>18019</v>
      </c>
      <c r="J3375" t="s">
        <v>18020</v>
      </c>
      <c r="K3375" s="1">
        <v>44532</v>
      </c>
    </row>
    <row r="3376" spans="1:11">
      <c r="A3376">
        <v>3375</v>
      </c>
      <c r="B3376" t="s">
        <v>18021</v>
      </c>
      <c r="C3376" t="s">
        <v>1016</v>
      </c>
      <c r="D3376" t="s">
        <v>844</v>
      </c>
      <c r="E3376" t="s">
        <v>18022</v>
      </c>
      <c r="F3376" t="s">
        <v>18023</v>
      </c>
      <c r="G3376" t="s">
        <v>642</v>
      </c>
      <c r="H3376" s="6">
        <v>122423</v>
      </c>
      <c r="I3376" t="s">
        <v>18024</v>
      </c>
      <c r="J3376" t="s">
        <v>18025</v>
      </c>
      <c r="K3376" s="1">
        <v>44467</v>
      </c>
    </row>
    <row r="3377" spans="1:11">
      <c r="A3377">
        <v>3376</v>
      </c>
      <c r="B3377" t="s">
        <v>18026</v>
      </c>
      <c r="C3377" t="s">
        <v>178</v>
      </c>
      <c r="D3377" t="s">
        <v>2347</v>
      </c>
      <c r="E3377" t="s">
        <v>18027</v>
      </c>
      <c r="F3377" t="s">
        <v>18028</v>
      </c>
      <c r="G3377" t="s">
        <v>861</v>
      </c>
      <c r="H3377" s="6">
        <v>275300</v>
      </c>
      <c r="I3377" t="s">
        <v>18029</v>
      </c>
      <c r="J3377" t="s">
        <v>18030</v>
      </c>
      <c r="K3377" s="1">
        <v>43969</v>
      </c>
    </row>
    <row r="3378" spans="1:11">
      <c r="A3378">
        <v>3377</v>
      </c>
      <c r="B3378" t="s">
        <v>18031</v>
      </c>
      <c r="C3378" t="s">
        <v>2782</v>
      </c>
      <c r="D3378" t="s">
        <v>10866</v>
      </c>
      <c r="E3378" t="s">
        <v>6399</v>
      </c>
      <c r="F3378" t="s">
        <v>11835</v>
      </c>
      <c r="G3378" t="s">
        <v>2844</v>
      </c>
      <c r="H3378" s="6">
        <v>173272</v>
      </c>
      <c r="I3378">
        <v>8032129981</v>
      </c>
      <c r="J3378" t="s">
        <v>18032</v>
      </c>
      <c r="K3378" s="1">
        <v>44537</v>
      </c>
    </row>
    <row r="3379" spans="1:11">
      <c r="A3379">
        <v>3378</v>
      </c>
      <c r="B3379" t="s">
        <v>18033</v>
      </c>
      <c r="C3379" t="s">
        <v>6968</v>
      </c>
      <c r="D3379" t="s">
        <v>7220</v>
      </c>
      <c r="E3379" t="s">
        <v>18034</v>
      </c>
      <c r="F3379" t="s">
        <v>18035</v>
      </c>
      <c r="G3379" t="s">
        <v>1696</v>
      </c>
      <c r="H3379" s="6">
        <v>167260</v>
      </c>
      <c r="I3379" t="s">
        <v>18036</v>
      </c>
      <c r="J3379" t="s">
        <v>18037</v>
      </c>
      <c r="K3379" s="1">
        <v>44206</v>
      </c>
    </row>
    <row r="3380" spans="1:11">
      <c r="A3380">
        <v>3379</v>
      </c>
      <c r="B3380" t="s">
        <v>18038</v>
      </c>
      <c r="C3380" t="s">
        <v>186</v>
      </c>
      <c r="D3380" t="s">
        <v>202</v>
      </c>
      <c r="E3380" t="s">
        <v>18039</v>
      </c>
      <c r="F3380" t="s">
        <v>10748</v>
      </c>
      <c r="G3380" t="s">
        <v>1374</v>
      </c>
      <c r="H3380" s="6">
        <v>246867</v>
      </c>
      <c r="I3380" t="s">
        <v>18040</v>
      </c>
      <c r="J3380" t="s">
        <v>18041</v>
      </c>
      <c r="K3380" s="1">
        <v>44534</v>
      </c>
    </row>
    <row r="3381" spans="1:11">
      <c r="A3381">
        <v>3380</v>
      </c>
      <c r="B3381" t="s">
        <v>18042</v>
      </c>
      <c r="C3381" t="s">
        <v>82</v>
      </c>
      <c r="D3381" t="s">
        <v>4129</v>
      </c>
      <c r="E3381" t="s">
        <v>7715</v>
      </c>
      <c r="F3381" t="s">
        <v>18043</v>
      </c>
      <c r="G3381" t="s">
        <v>604</v>
      </c>
      <c r="H3381" s="6">
        <v>130259</v>
      </c>
      <c r="I3381" t="s">
        <v>18044</v>
      </c>
      <c r="J3381" t="s">
        <v>18045</v>
      </c>
      <c r="K3381" s="1">
        <v>44075</v>
      </c>
    </row>
    <row r="3382" spans="1:11">
      <c r="A3382">
        <v>3381</v>
      </c>
      <c r="B3382" t="s">
        <v>18046</v>
      </c>
      <c r="C3382" t="s">
        <v>3153</v>
      </c>
      <c r="D3382" t="s">
        <v>6596</v>
      </c>
      <c r="E3382" t="s">
        <v>18047</v>
      </c>
      <c r="F3382" t="s">
        <v>18048</v>
      </c>
      <c r="G3382" t="s">
        <v>2419</v>
      </c>
      <c r="H3382" s="6">
        <v>65615</v>
      </c>
      <c r="I3382" t="s">
        <v>18049</v>
      </c>
      <c r="J3382" t="s">
        <v>18050</v>
      </c>
      <c r="K3382" s="1">
        <v>44424</v>
      </c>
    </row>
    <row r="3383" spans="1:11">
      <c r="A3383">
        <v>3382</v>
      </c>
      <c r="B3383" t="s">
        <v>18051</v>
      </c>
      <c r="C3383" t="s">
        <v>146</v>
      </c>
      <c r="D3383" t="s">
        <v>7070</v>
      </c>
      <c r="E3383" t="s">
        <v>18052</v>
      </c>
      <c r="F3383" t="s">
        <v>18053</v>
      </c>
      <c r="G3383" t="s">
        <v>51</v>
      </c>
      <c r="H3383" s="6">
        <v>91248</v>
      </c>
      <c r="I3383">
        <v>7087299201</v>
      </c>
      <c r="J3383" t="s">
        <v>18054</v>
      </c>
      <c r="K3383" s="1">
        <v>44155</v>
      </c>
    </row>
    <row r="3384" spans="1:11">
      <c r="A3384">
        <v>3383</v>
      </c>
      <c r="B3384" t="s">
        <v>18055</v>
      </c>
      <c r="C3384" t="s">
        <v>1091</v>
      </c>
      <c r="D3384" t="s">
        <v>7243</v>
      </c>
      <c r="E3384" t="s">
        <v>18056</v>
      </c>
      <c r="F3384" t="s">
        <v>18057</v>
      </c>
      <c r="G3384" t="s">
        <v>23</v>
      </c>
      <c r="H3384" s="6">
        <v>122998</v>
      </c>
      <c r="I3384" t="s">
        <v>18058</v>
      </c>
      <c r="J3384" t="s">
        <v>18059</v>
      </c>
      <c r="K3384" s="1">
        <v>44140</v>
      </c>
    </row>
    <row r="3385" spans="1:11">
      <c r="A3385">
        <v>3384</v>
      </c>
      <c r="B3385" t="s">
        <v>18060</v>
      </c>
      <c r="C3385" t="s">
        <v>1533</v>
      </c>
      <c r="D3385" t="s">
        <v>6944</v>
      </c>
      <c r="E3385" t="s">
        <v>18061</v>
      </c>
      <c r="F3385" t="s">
        <v>18062</v>
      </c>
      <c r="G3385" t="s">
        <v>4805</v>
      </c>
      <c r="H3385" s="6">
        <v>203408</v>
      </c>
      <c r="I3385" t="s">
        <v>18063</v>
      </c>
      <c r="J3385" t="s">
        <v>18064</v>
      </c>
      <c r="K3385" s="1">
        <v>44080</v>
      </c>
    </row>
    <row r="3386" spans="1:11">
      <c r="A3386">
        <v>3385</v>
      </c>
      <c r="B3386" t="s">
        <v>18065</v>
      </c>
      <c r="C3386" t="s">
        <v>872</v>
      </c>
      <c r="D3386" t="s">
        <v>929</v>
      </c>
      <c r="E3386" t="s">
        <v>18066</v>
      </c>
      <c r="F3386" t="s">
        <v>18067</v>
      </c>
      <c r="G3386" t="s">
        <v>539</v>
      </c>
      <c r="H3386" s="6">
        <v>116266</v>
      </c>
      <c r="I3386" t="s">
        <v>18068</v>
      </c>
      <c r="J3386" t="s">
        <v>18069</v>
      </c>
      <c r="K3386" s="1">
        <v>44084</v>
      </c>
    </row>
    <row r="3387" spans="1:11">
      <c r="A3387">
        <v>3386</v>
      </c>
      <c r="B3387" t="s">
        <v>18070</v>
      </c>
      <c r="C3387" t="s">
        <v>2133</v>
      </c>
      <c r="D3387" t="s">
        <v>4845</v>
      </c>
      <c r="E3387" t="s">
        <v>18071</v>
      </c>
      <c r="F3387" t="s">
        <v>18072</v>
      </c>
      <c r="G3387" t="s">
        <v>1095</v>
      </c>
      <c r="H3387" s="6">
        <v>238284</v>
      </c>
      <c r="I3387" t="s">
        <v>18073</v>
      </c>
      <c r="J3387" t="s">
        <v>18074</v>
      </c>
      <c r="K3387" s="1">
        <v>44250</v>
      </c>
    </row>
    <row r="3388" spans="1:11">
      <c r="A3388">
        <v>3387</v>
      </c>
      <c r="B3388" t="s">
        <v>18075</v>
      </c>
      <c r="C3388" t="s">
        <v>3718</v>
      </c>
      <c r="D3388" t="s">
        <v>443</v>
      </c>
      <c r="E3388" t="s">
        <v>18076</v>
      </c>
      <c r="F3388" t="s">
        <v>18077</v>
      </c>
      <c r="G3388" t="s">
        <v>839</v>
      </c>
      <c r="H3388" s="6">
        <v>251743</v>
      </c>
      <c r="I3388" t="s">
        <v>18078</v>
      </c>
      <c r="J3388" t="s">
        <v>18079</v>
      </c>
      <c r="K3388" s="1">
        <v>44215</v>
      </c>
    </row>
    <row r="3389" spans="1:11">
      <c r="A3389">
        <v>3388</v>
      </c>
      <c r="B3389" t="s">
        <v>18080</v>
      </c>
      <c r="C3389" t="s">
        <v>2219</v>
      </c>
      <c r="D3389" t="s">
        <v>13429</v>
      </c>
      <c r="E3389" t="s">
        <v>18081</v>
      </c>
      <c r="F3389" t="s">
        <v>18082</v>
      </c>
      <c r="G3389" t="s">
        <v>1689</v>
      </c>
      <c r="H3389" s="6">
        <v>68919</v>
      </c>
      <c r="I3389" t="s">
        <v>18083</v>
      </c>
      <c r="J3389" t="s">
        <v>18084</v>
      </c>
      <c r="K3389" s="1">
        <v>44625</v>
      </c>
    </row>
    <row r="3390" spans="1:11">
      <c r="A3390">
        <v>3389</v>
      </c>
      <c r="B3390" t="s">
        <v>18085</v>
      </c>
      <c r="C3390" t="s">
        <v>3526</v>
      </c>
      <c r="D3390" t="s">
        <v>7205</v>
      </c>
      <c r="E3390" t="s">
        <v>18086</v>
      </c>
      <c r="F3390" t="s">
        <v>18087</v>
      </c>
      <c r="G3390" t="s">
        <v>1418</v>
      </c>
      <c r="H3390" s="6">
        <v>241195</v>
      </c>
      <c r="I3390" t="s">
        <v>18088</v>
      </c>
      <c r="J3390" t="s">
        <v>18089</v>
      </c>
      <c r="K3390" s="1">
        <v>44013</v>
      </c>
    </row>
    <row r="3391" spans="1:11">
      <c r="A3391">
        <v>3390</v>
      </c>
      <c r="B3391" t="s">
        <v>18090</v>
      </c>
      <c r="C3391" t="s">
        <v>5096</v>
      </c>
      <c r="D3391" t="s">
        <v>4490</v>
      </c>
      <c r="E3391" t="s">
        <v>18091</v>
      </c>
      <c r="F3391" t="s">
        <v>18092</v>
      </c>
      <c r="G3391" t="s">
        <v>1118</v>
      </c>
      <c r="H3391" s="6">
        <v>238757</v>
      </c>
      <c r="I3391" t="s">
        <v>18093</v>
      </c>
      <c r="J3391" t="s">
        <v>18094</v>
      </c>
      <c r="K3391" s="1">
        <v>44454</v>
      </c>
    </row>
    <row r="3392" spans="1:11">
      <c r="A3392">
        <v>3391</v>
      </c>
      <c r="B3392" t="s">
        <v>18095</v>
      </c>
      <c r="C3392" t="s">
        <v>6648</v>
      </c>
      <c r="D3392" t="s">
        <v>13923</v>
      </c>
      <c r="E3392" t="s">
        <v>18096</v>
      </c>
      <c r="F3392" t="s">
        <v>18097</v>
      </c>
      <c r="G3392" t="s">
        <v>103</v>
      </c>
      <c r="H3392" s="6">
        <v>170538</v>
      </c>
      <c r="I3392" t="s">
        <v>18098</v>
      </c>
      <c r="J3392" t="s">
        <v>18099</v>
      </c>
      <c r="K3392" s="1">
        <v>43915</v>
      </c>
    </row>
    <row r="3393" spans="1:11">
      <c r="A3393">
        <v>3392</v>
      </c>
      <c r="B3393" t="s">
        <v>18100</v>
      </c>
      <c r="C3393" t="s">
        <v>1979</v>
      </c>
      <c r="D3393" t="s">
        <v>5686</v>
      </c>
      <c r="E3393" t="s">
        <v>18101</v>
      </c>
      <c r="F3393" t="s">
        <v>18102</v>
      </c>
      <c r="G3393" t="s">
        <v>1273</v>
      </c>
      <c r="H3393" s="6">
        <v>244836</v>
      </c>
      <c r="I3393" t="s">
        <v>18103</v>
      </c>
      <c r="J3393" t="s">
        <v>18104</v>
      </c>
      <c r="K3393" s="1">
        <v>44316</v>
      </c>
    </row>
    <row r="3394" spans="1:11">
      <c r="A3394">
        <v>3393</v>
      </c>
      <c r="B3394" t="s">
        <v>18105</v>
      </c>
      <c r="C3394" t="s">
        <v>9763</v>
      </c>
      <c r="D3394" t="s">
        <v>8499</v>
      </c>
      <c r="E3394" t="s">
        <v>18106</v>
      </c>
      <c r="F3394" t="s">
        <v>18107</v>
      </c>
      <c r="G3394" t="s">
        <v>875</v>
      </c>
      <c r="H3394" s="6">
        <v>73588</v>
      </c>
      <c r="I3394" t="s">
        <v>18108</v>
      </c>
      <c r="J3394" t="s">
        <v>18109</v>
      </c>
      <c r="K3394" s="1">
        <v>44372</v>
      </c>
    </row>
    <row r="3395" spans="1:11">
      <c r="A3395">
        <v>3394</v>
      </c>
      <c r="B3395" t="s">
        <v>18110</v>
      </c>
      <c r="C3395" t="s">
        <v>3337</v>
      </c>
      <c r="D3395" t="s">
        <v>8205</v>
      </c>
      <c r="E3395" t="s">
        <v>18111</v>
      </c>
      <c r="F3395" t="s">
        <v>18112</v>
      </c>
      <c r="G3395" t="s">
        <v>23</v>
      </c>
      <c r="H3395" s="6">
        <v>56863</v>
      </c>
      <c r="I3395" t="s">
        <v>18113</v>
      </c>
      <c r="J3395" t="s">
        <v>18114</v>
      </c>
      <c r="K3395" s="1">
        <v>44473</v>
      </c>
    </row>
    <row r="3396" spans="1:11">
      <c r="A3396">
        <v>3395</v>
      </c>
      <c r="B3396" t="s">
        <v>18115</v>
      </c>
      <c r="C3396" t="s">
        <v>1553</v>
      </c>
      <c r="D3396" t="s">
        <v>2650</v>
      </c>
      <c r="E3396" t="s">
        <v>18116</v>
      </c>
      <c r="F3396" t="s">
        <v>18117</v>
      </c>
      <c r="G3396" t="s">
        <v>3945</v>
      </c>
      <c r="H3396" s="6">
        <v>167075</v>
      </c>
      <c r="I3396" t="s">
        <v>18118</v>
      </c>
      <c r="J3396" t="s">
        <v>18119</v>
      </c>
      <c r="K3396" s="1">
        <v>44224</v>
      </c>
    </row>
    <row r="3397" spans="1:11">
      <c r="A3397">
        <v>3396</v>
      </c>
      <c r="B3397" t="s">
        <v>18120</v>
      </c>
      <c r="C3397" t="s">
        <v>3140</v>
      </c>
      <c r="D3397" t="s">
        <v>6387</v>
      </c>
      <c r="E3397" t="s">
        <v>18121</v>
      </c>
      <c r="F3397" t="s">
        <v>18122</v>
      </c>
      <c r="G3397" t="s">
        <v>2123</v>
      </c>
      <c r="H3397" s="6">
        <v>45421</v>
      </c>
      <c r="I3397" t="s">
        <v>18123</v>
      </c>
      <c r="J3397" t="s">
        <v>18124</v>
      </c>
      <c r="K3397" s="1">
        <v>44252</v>
      </c>
    </row>
    <row r="3398" spans="1:11">
      <c r="A3398">
        <v>3397</v>
      </c>
      <c r="B3398" t="s">
        <v>18125</v>
      </c>
      <c r="C3398" t="s">
        <v>13275</v>
      </c>
      <c r="D3398" t="s">
        <v>5222</v>
      </c>
      <c r="E3398" t="s">
        <v>18126</v>
      </c>
      <c r="F3398" t="s">
        <v>14308</v>
      </c>
      <c r="G3398" t="s">
        <v>2496</v>
      </c>
      <c r="H3398" s="6">
        <v>276205</v>
      </c>
      <c r="I3398" t="s">
        <v>18127</v>
      </c>
      <c r="J3398" t="s">
        <v>18128</v>
      </c>
      <c r="K3398" s="1">
        <v>44240</v>
      </c>
    </row>
    <row r="3399" spans="1:11">
      <c r="A3399">
        <v>3398</v>
      </c>
      <c r="B3399" t="s">
        <v>18129</v>
      </c>
      <c r="C3399" t="s">
        <v>278</v>
      </c>
      <c r="D3399" t="s">
        <v>9821</v>
      </c>
      <c r="E3399" t="s">
        <v>18130</v>
      </c>
      <c r="F3399" t="s">
        <v>18131</v>
      </c>
      <c r="G3399" t="s">
        <v>1075</v>
      </c>
      <c r="H3399" s="6">
        <v>253128</v>
      </c>
      <c r="I3399" t="s">
        <v>18132</v>
      </c>
      <c r="J3399" t="s">
        <v>18133</v>
      </c>
      <c r="K3399" s="1">
        <v>44229</v>
      </c>
    </row>
    <row r="3400" spans="1:11">
      <c r="A3400">
        <v>3399</v>
      </c>
      <c r="B3400" t="s">
        <v>18134</v>
      </c>
      <c r="C3400" t="s">
        <v>835</v>
      </c>
      <c r="D3400" t="s">
        <v>5906</v>
      </c>
      <c r="E3400" t="s">
        <v>18135</v>
      </c>
      <c r="F3400" t="s">
        <v>18136</v>
      </c>
      <c r="G3400" t="s">
        <v>1102</v>
      </c>
      <c r="H3400" s="6">
        <v>147614</v>
      </c>
      <c r="I3400" t="s">
        <v>18137</v>
      </c>
      <c r="J3400" t="s">
        <v>18138</v>
      </c>
      <c r="K3400" s="1">
        <v>44340</v>
      </c>
    </row>
    <row r="3401" spans="1:11">
      <c r="A3401">
        <v>3400</v>
      </c>
      <c r="B3401" t="s">
        <v>18139</v>
      </c>
      <c r="C3401" t="s">
        <v>1349</v>
      </c>
      <c r="D3401" t="s">
        <v>163</v>
      </c>
      <c r="E3401" t="s">
        <v>18140</v>
      </c>
      <c r="F3401" t="s">
        <v>18141</v>
      </c>
      <c r="G3401" t="s">
        <v>1095</v>
      </c>
      <c r="H3401" s="6">
        <v>108730</v>
      </c>
      <c r="I3401">
        <f>1-467-401-8835</f>
        <v>-9702</v>
      </c>
      <c r="J3401" t="s">
        <v>18142</v>
      </c>
      <c r="K3401" s="1">
        <v>43934</v>
      </c>
    </row>
    <row r="3402" spans="1:11">
      <c r="A3402">
        <v>3401</v>
      </c>
      <c r="B3402" t="s">
        <v>18143</v>
      </c>
      <c r="C3402" t="s">
        <v>902</v>
      </c>
      <c r="D3402" t="s">
        <v>17760</v>
      </c>
      <c r="E3402" t="s">
        <v>18144</v>
      </c>
      <c r="F3402" t="s">
        <v>18145</v>
      </c>
      <c r="G3402" t="s">
        <v>4632</v>
      </c>
      <c r="H3402" s="6">
        <v>67326</v>
      </c>
      <c r="I3402">
        <v>8262531638</v>
      </c>
      <c r="J3402" t="s">
        <v>18146</v>
      </c>
      <c r="K3402" s="1">
        <v>44558</v>
      </c>
    </row>
    <row r="3403" spans="1:11">
      <c r="A3403">
        <v>3402</v>
      </c>
      <c r="B3403" t="s">
        <v>18147</v>
      </c>
      <c r="C3403" t="s">
        <v>14904</v>
      </c>
      <c r="D3403" t="s">
        <v>5693</v>
      </c>
      <c r="E3403" t="s">
        <v>18148</v>
      </c>
      <c r="F3403" t="s">
        <v>18149</v>
      </c>
      <c r="G3403" t="s">
        <v>1569</v>
      </c>
      <c r="H3403" s="6">
        <v>77062</v>
      </c>
      <c r="I3403" t="s">
        <v>18150</v>
      </c>
      <c r="J3403" t="s">
        <v>18151</v>
      </c>
      <c r="K3403" s="1">
        <v>44063</v>
      </c>
    </row>
    <row r="3404" spans="1:11">
      <c r="A3404">
        <v>3403</v>
      </c>
      <c r="B3404" t="s">
        <v>18152</v>
      </c>
      <c r="C3404" t="s">
        <v>3858</v>
      </c>
      <c r="D3404" t="s">
        <v>7884</v>
      </c>
      <c r="E3404" t="s">
        <v>18153</v>
      </c>
      <c r="F3404" t="s">
        <v>12886</v>
      </c>
      <c r="G3404" t="s">
        <v>1265</v>
      </c>
      <c r="H3404" s="6">
        <v>108214</v>
      </c>
      <c r="I3404">
        <v>3235803176</v>
      </c>
      <c r="J3404" t="s">
        <v>18154</v>
      </c>
      <c r="K3404" s="1">
        <v>44708</v>
      </c>
    </row>
    <row r="3405" spans="1:11">
      <c r="A3405">
        <v>3404</v>
      </c>
      <c r="B3405" t="s">
        <v>18155</v>
      </c>
      <c r="C3405" t="s">
        <v>995</v>
      </c>
      <c r="D3405" t="s">
        <v>3695</v>
      </c>
      <c r="E3405" t="s">
        <v>18156</v>
      </c>
      <c r="F3405" t="s">
        <v>18157</v>
      </c>
      <c r="G3405" t="s">
        <v>454</v>
      </c>
      <c r="H3405" s="6">
        <v>200294</v>
      </c>
      <c r="I3405" t="s">
        <v>18158</v>
      </c>
      <c r="J3405" t="s">
        <v>18159</v>
      </c>
      <c r="K3405" s="1">
        <v>44206</v>
      </c>
    </row>
    <row r="3406" spans="1:11">
      <c r="A3406">
        <v>3405</v>
      </c>
      <c r="B3406" t="s">
        <v>18160</v>
      </c>
      <c r="C3406" t="s">
        <v>692</v>
      </c>
      <c r="D3406" t="s">
        <v>341</v>
      </c>
      <c r="E3406" t="s">
        <v>18161</v>
      </c>
      <c r="F3406" t="s">
        <v>18162</v>
      </c>
      <c r="G3406" t="s">
        <v>1110</v>
      </c>
      <c r="H3406" s="6">
        <v>121431</v>
      </c>
      <c r="I3406" t="s">
        <v>18163</v>
      </c>
      <c r="J3406" t="s">
        <v>18164</v>
      </c>
      <c r="K3406" s="1">
        <v>43901</v>
      </c>
    </row>
    <row r="3407" spans="1:11">
      <c r="A3407">
        <v>3406</v>
      </c>
      <c r="B3407" t="s">
        <v>18165</v>
      </c>
      <c r="C3407" t="s">
        <v>406</v>
      </c>
      <c r="D3407" t="s">
        <v>7165</v>
      </c>
      <c r="E3407" t="s">
        <v>18166</v>
      </c>
      <c r="F3407" t="s">
        <v>18167</v>
      </c>
      <c r="G3407" t="s">
        <v>2272</v>
      </c>
      <c r="H3407" s="6">
        <v>68282</v>
      </c>
      <c r="I3407" t="s">
        <v>18168</v>
      </c>
      <c r="J3407" t="s">
        <v>18169</v>
      </c>
      <c r="K3407" s="1">
        <v>44694</v>
      </c>
    </row>
    <row r="3408" spans="1:11">
      <c r="A3408">
        <v>3407</v>
      </c>
      <c r="B3408" t="s">
        <v>18170</v>
      </c>
      <c r="C3408" t="s">
        <v>1449</v>
      </c>
      <c r="D3408" t="s">
        <v>7816</v>
      </c>
      <c r="E3408" t="s">
        <v>18171</v>
      </c>
      <c r="F3408" t="s">
        <v>18172</v>
      </c>
      <c r="G3408" t="s">
        <v>4805</v>
      </c>
      <c r="H3408" s="6">
        <v>58724</v>
      </c>
      <c r="I3408" t="s">
        <v>18173</v>
      </c>
      <c r="J3408" t="s">
        <v>18174</v>
      </c>
      <c r="K3408" s="1">
        <v>44208</v>
      </c>
    </row>
    <row r="3409" spans="1:11">
      <c r="A3409">
        <v>3408</v>
      </c>
      <c r="B3409" t="s">
        <v>18175</v>
      </c>
      <c r="C3409" t="s">
        <v>3897</v>
      </c>
      <c r="D3409" t="s">
        <v>1816</v>
      </c>
      <c r="E3409" t="s">
        <v>18176</v>
      </c>
      <c r="F3409" t="s">
        <v>18177</v>
      </c>
      <c r="G3409" t="s">
        <v>3009</v>
      </c>
      <c r="H3409" s="6">
        <v>210270</v>
      </c>
      <c r="I3409" t="s">
        <v>18178</v>
      </c>
      <c r="J3409" t="s">
        <v>18179</v>
      </c>
      <c r="K3409" s="1">
        <v>44154</v>
      </c>
    </row>
    <row r="3410" spans="1:11">
      <c r="A3410">
        <v>3409</v>
      </c>
      <c r="B3410" t="s">
        <v>18180</v>
      </c>
      <c r="C3410" t="s">
        <v>3169</v>
      </c>
      <c r="D3410" t="s">
        <v>18181</v>
      </c>
      <c r="E3410" t="s">
        <v>18182</v>
      </c>
      <c r="F3410" t="s">
        <v>18183</v>
      </c>
      <c r="G3410" t="s">
        <v>926</v>
      </c>
      <c r="H3410" s="6">
        <v>46471</v>
      </c>
      <c r="I3410" t="s">
        <v>18184</v>
      </c>
      <c r="J3410" t="s">
        <v>18185</v>
      </c>
      <c r="K3410" s="1">
        <v>44463</v>
      </c>
    </row>
    <row r="3411" spans="1:11">
      <c r="A3411">
        <v>3410</v>
      </c>
      <c r="B3411" t="s">
        <v>18186</v>
      </c>
      <c r="C3411" t="s">
        <v>4648</v>
      </c>
      <c r="D3411" t="s">
        <v>3657</v>
      </c>
      <c r="E3411" t="s">
        <v>18187</v>
      </c>
      <c r="F3411" t="s">
        <v>18188</v>
      </c>
      <c r="G3411" t="s">
        <v>3474</v>
      </c>
      <c r="H3411" s="6">
        <v>60423</v>
      </c>
      <c r="I3411">
        <v>5240604679</v>
      </c>
      <c r="J3411" t="s">
        <v>18189</v>
      </c>
      <c r="K3411" s="1">
        <v>44454</v>
      </c>
    </row>
    <row r="3412" spans="1:11">
      <c r="A3412">
        <v>3411</v>
      </c>
      <c r="B3412" t="s">
        <v>18190</v>
      </c>
      <c r="C3412" t="s">
        <v>3012</v>
      </c>
      <c r="D3412" t="s">
        <v>8525</v>
      </c>
      <c r="E3412" t="s">
        <v>18191</v>
      </c>
      <c r="F3412" t="s">
        <v>18192</v>
      </c>
      <c r="G3412" t="s">
        <v>1424</v>
      </c>
      <c r="H3412" s="6">
        <v>207615</v>
      </c>
      <c r="I3412" t="s">
        <v>18193</v>
      </c>
      <c r="J3412" t="s">
        <v>18194</v>
      </c>
      <c r="K3412" s="1">
        <v>44140</v>
      </c>
    </row>
    <row r="3413" spans="1:11">
      <c r="A3413">
        <v>3412</v>
      </c>
      <c r="B3413" t="s">
        <v>18195</v>
      </c>
      <c r="C3413" t="s">
        <v>722</v>
      </c>
      <c r="D3413" t="s">
        <v>951</v>
      </c>
      <c r="E3413" t="s">
        <v>18196</v>
      </c>
      <c r="F3413" t="s">
        <v>18197</v>
      </c>
      <c r="G3413" t="s">
        <v>1243</v>
      </c>
      <c r="H3413" s="6">
        <v>216812</v>
      </c>
      <c r="I3413" t="s">
        <v>18198</v>
      </c>
      <c r="J3413" t="s">
        <v>18199</v>
      </c>
      <c r="K3413" s="1">
        <v>43989</v>
      </c>
    </row>
    <row r="3414" spans="1:11">
      <c r="A3414">
        <v>3413</v>
      </c>
      <c r="B3414" t="s">
        <v>18200</v>
      </c>
      <c r="C3414" t="s">
        <v>6586</v>
      </c>
      <c r="D3414" t="s">
        <v>265</v>
      </c>
      <c r="E3414" t="s">
        <v>18201</v>
      </c>
      <c r="F3414" t="s">
        <v>18202</v>
      </c>
      <c r="G3414" t="s">
        <v>1374</v>
      </c>
      <c r="H3414" s="6">
        <v>146702</v>
      </c>
      <c r="I3414" t="s">
        <v>18203</v>
      </c>
      <c r="J3414" t="s">
        <v>18204</v>
      </c>
      <c r="K3414" s="1">
        <v>44674</v>
      </c>
    </row>
    <row r="3415" spans="1:11">
      <c r="A3415">
        <v>3414</v>
      </c>
      <c r="B3415" t="s">
        <v>18205</v>
      </c>
      <c r="C3415" t="s">
        <v>5045</v>
      </c>
      <c r="D3415" t="s">
        <v>3688</v>
      </c>
      <c r="E3415" t="s">
        <v>18206</v>
      </c>
      <c r="F3415" t="s">
        <v>18207</v>
      </c>
      <c r="G3415" t="s">
        <v>1110</v>
      </c>
      <c r="H3415" s="6">
        <v>85222</v>
      </c>
      <c r="I3415" t="s">
        <v>18208</v>
      </c>
      <c r="J3415" t="s">
        <v>18209</v>
      </c>
      <c r="K3415" s="1">
        <v>44614</v>
      </c>
    </row>
    <row r="3416" spans="1:11">
      <c r="A3416">
        <v>3415</v>
      </c>
      <c r="B3416" t="s">
        <v>18210</v>
      </c>
      <c r="C3416" t="s">
        <v>122</v>
      </c>
      <c r="D3416" t="s">
        <v>7647</v>
      </c>
      <c r="E3416" t="s">
        <v>18211</v>
      </c>
      <c r="F3416" t="s">
        <v>18212</v>
      </c>
      <c r="G3416" t="s">
        <v>1067</v>
      </c>
      <c r="H3416" s="6">
        <v>135585</v>
      </c>
      <c r="I3416" t="s">
        <v>18213</v>
      </c>
      <c r="J3416" t="s">
        <v>18214</v>
      </c>
      <c r="K3416" s="1">
        <v>44641</v>
      </c>
    </row>
    <row r="3417" spans="1:11">
      <c r="A3417">
        <v>3416</v>
      </c>
      <c r="B3417" t="s">
        <v>18215</v>
      </c>
      <c r="C3417" t="s">
        <v>973</v>
      </c>
      <c r="D3417" t="s">
        <v>7297</v>
      </c>
      <c r="E3417" t="s">
        <v>18216</v>
      </c>
      <c r="F3417" t="s">
        <v>18217</v>
      </c>
      <c r="G3417" t="s">
        <v>1367</v>
      </c>
      <c r="H3417" s="6">
        <v>201529</v>
      </c>
      <c r="I3417" t="s">
        <v>18218</v>
      </c>
      <c r="J3417" t="s">
        <v>18219</v>
      </c>
      <c r="K3417" s="1">
        <v>44677</v>
      </c>
    </row>
    <row r="3418" spans="1:11">
      <c r="A3418">
        <v>3417</v>
      </c>
      <c r="B3418" t="s">
        <v>18220</v>
      </c>
      <c r="C3418" t="s">
        <v>902</v>
      </c>
      <c r="D3418" t="s">
        <v>443</v>
      </c>
      <c r="E3418" t="s">
        <v>18221</v>
      </c>
      <c r="F3418" t="s">
        <v>18222</v>
      </c>
      <c r="G3418" t="s">
        <v>1265</v>
      </c>
      <c r="H3418" s="6">
        <v>145913</v>
      </c>
      <c r="I3418" t="s">
        <v>18223</v>
      </c>
      <c r="J3418" t="s">
        <v>18224</v>
      </c>
      <c r="K3418" s="1">
        <v>44525</v>
      </c>
    </row>
    <row r="3419" spans="1:11">
      <c r="A3419">
        <v>3418</v>
      </c>
      <c r="B3419" t="s">
        <v>18225</v>
      </c>
      <c r="C3419" t="s">
        <v>2396</v>
      </c>
      <c r="D3419" t="s">
        <v>18181</v>
      </c>
      <c r="E3419" t="s">
        <v>18226</v>
      </c>
      <c r="F3419" t="s">
        <v>18227</v>
      </c>
      <c r="G3419" t="s">
        <v>410</v>
      </c>
      <c r="H3419" s="6">
        <v>219539</v>
      </c>
      <c r="I3419">
        <v>8155699107</v>
      </c>
      <c r="J3419" t="s">
        <v>18228</v>
      </c>
      <c r="K3419" s="1">
        <v>44171</v>
      </c>
    </row>
    <row r="3420" spans="1:11">
      <c r="A3420">
        <v>3419</v>
      </c>
      <c r="B3420" t="s">
        <v>18229</v>
      </c>
      <c r="C3420" t="s">
        <v>638</v>
      </c>
      <c r="D3420" t="s">
        <v>3288</v>
      </c>
      <c r="E3420" t="s">
        <v>18230</v>
      </c>
      <c r="F3420" t="s">
        <v>18231</v>
      </c>
      <c r="G3420" t="s">
        <v>1424</v>
      </c>
      <c r="H3420" s="6">
        <v>265844</v>
      </c>
      <c r="I3420" t="s">
        <v>18232</v>
      </c>
      <c r="J3420" t="s">
        <v>18233</v>
      </c>
      <c r="K3420" s="1">
        <v>44323</v>
      </c>
    </row>
    <row r="3421" spans="1:11">
      <c r="A3421">
        <v>3420</v>
      </c>
      <c r="B3421" t="s">
        <v>18234</v>
      </c>
      <c r="C3421" t="s">
        <v>1350</v>
      </c>
      <c r="D3421" t="s">
        <v>2074</v>
      </c>
      <c r="E3421" t="s">
        <v>18235</v>
      </c>
      <c r="F3421" t="s">
        <v>18236</v>
      </c>
      <c r="G3421" t="s">
        <v>3009</v>
      </c>
      <c r="H3421" s="6">
        <v>253088</v>
      </c>
      <c r="I3421" t="s">
        <v>18237</v>
      </c>
      <c r="J3421" t="s">
        <v>18238</v>
      </c>
      <c r="K3421" s="1">
        <v>44683</v>
      </c>
    </row>
    <row r="3422" spans="1:11">
      <c r="A3422">
        <v>3421</v>
      </c>
      <c r="B3422" t="s">
        <v>18239</v>
      </c>
      <c r="C3422" t="s">
        <v>1414</v>
      </c>
      <c r="D3422" t="s">
        <v>677</v>
      </c>
      <c r="E3422" t="s">
        <v>9812</v>
      </c>
      <c r="F3422" t="s">
        <v>18240</v>
      </c>
      <c r="G3422" t="s">
        <v>763</v>
      </c>
      <c r="H3422" s="6">
        <v>257910</v>
      </c>
      <c r="I3422" t="s">
        <v>18241</v>
      </c>
      <c r="J3422" t="s">
        <v>18242</v>
      </c>
      <c r="K3422" s="1">
        <v>44287</v>
      </c>
    </row>
    <row r="3423" spans="1:11">
      <c r="A3423">
        <v>3422</v>
      </c>
      <c r="B3423" t="s">
        <v>18243</v>
      </c>
      <c r="C3423" t="s">
        <v>2865</v>
      </c>
      <c r="D3423" t="s">
        <v>264</v>
      </c>
      <c r="E3423" t="s">
        <v>18244</v>
      </c>
      <c r="F3423" t="s">
        <v>18245</v>
      </c>
      <c r="G3423" t="s">
        <v>260</v>
      </c>
      <c r="H3423" s="6">
        <v>263902</v>
      </c>
      <c r="I3423" t="s">
        <v>18246</v>
      </c>
      <c r="J3423" t="s">
        <v>18247</v>
      </c>
      <c r="K3423" s="1">
        <v>44672</v>
      </c>
    </row>
    <row r="3424" spans="1:11">
      <c r="A3424">
        <v>3423</v>
      </c>
      <c r="B3424" t="s">
        <v>18248</v>
      </c>
      <c r="C3424" t="s">
        <v>2475</v>
      </c>
      <c r="D3424" t="s">
        <v>210</v>
      </c>
      <c r="E3424" t="s">
        <v>18249</v>
      </c>
      <c r="F3424" t="s">
        <v>18250</v>
      </c>
      <c r="G3424" t="s">
        <v>282</v>
      </c>
      <c r="H3424" s="6">
        <v>178791</v>
      </c>
      <c r="I3424" t="s">
        <v>18251</v>
      </c>
      <c r="J3424" t="s">
        <v>18252</v>
      </c>
      <c r="K3424" s="1">
        <v>44001</v>
      </c>
    </row>
    <row r="3425" spans="1:11">
      <c r="A3425">
        <v>3424</v>
      </c>
      <c r="B3425" t="s">
        <v>18253</v>
      </c>
      <c r="C3425" t="s">
        <v>4720</v>
      </c>
      <c r="D3425" t="s">
        <v>7733</v>
      </c>
      <c r="E3425" t="s">
        <v>18254</v>
      </c>
      <c r="F3425" t="s">
        <v>18255</v>
      </c>
      <c r="G3425" t="s">
        <v>51</v>
      </c>
      <c r="H3425" s="6">
        <v>287983</v>
      </c>
      <c r="I3425" t="s">
        <v>18256</v>
      </c>
      <c r="J3425" t="s">
        <v>18257</v>
      </c>
      <c r="K3425" s="1">
        <v>44314</v>
      </c>
    </row>
    <row r="3426" spans="1:11">
      <c r="A3426">
        <v>3425</v>
      </c>
      <c r="B3426" t="s">
        <v>18258</v>
      </c>
      <c r="C3426" t="s">
        <v>513</v>
      </c>
      <c r="D3426" t="s">
        <v>5005</v>
      </c>
      <c r="E3426" t="s">
        <v>18259</v>
      </c>
      <c r="F3426" t="s">
        <v>18260</v>
      </c>
      <c r="G3426" t="s">
        <v>3945</v>
      </c>
      <c r="H3426" s="6">
        <v>282079</v>
      </c>
      <c r="I3426" t="s">
        <v>18261</v>
      </c>
      <c r="J3426" t="s">
        <v>18262</v>
      </c>
      <c r="K3426" s="1">
        <v>44663</v>
      </c>
    </row>
    <row r="3427" spans="1:11">
      <c r="A3427">
        <v>3426</v>
      </c>
      <c r="B3427" t="s">
        <v>18263</v>
      </c>
      <c r="C3427" t="s">
        <v>3303</v>
      </c>
      <c r="D3427" t="s">
        <v>6424</v>
      </c>
      <c r="E3427" t="s">
        <v>18264</v>
      </c>
      <c r="F3427" t="s">
        <v>18265</v>
      </c>
      <c r="G3427" t="s">
        <v>2509</v>
      </c>
      <c r="H3427" s="6">
        <v>221614</v>
      </c>
      <c r="I3427" t="s">
        <v>18266</v>
      </c>
      <c r="J3427" t="s">
        <v>18267</v>
      </c>
      <c r="K3427" s="1">
        <v>44173</v>
      </c>
    </row>
    <row r="3428" spans="1:11">
      <c r="A3428">
        <v>3427</v>
      </c>
      <c r="B3428" t="s">
        <v>18268</v>
      </c>
      <c r="C3428" t="s">
        <v>1428</v>
      </c>
      <c r="D3428" t="s">
        <v>1357</v>
      </c>
      <c r="E3428" t="s">
        <v>18269</v>
      </c>
      <c r="F3428" t="s">
        <v>18270</v>
      </c>
      <c r="G3428" t="s">
        <v>205</v>
      </c>
      <c r="H3428" s="6">
        <v>205189</v>
      </c>
      <c r="I3428" t="s">
        <v>18271</v>
      </c>
      <c r="J3428" t="s">
        <v>18272</v>
      </c>
      <c r="K3428" s="1">
        <v>44214</v>
      </c>
    </row>
    <row r="3429" spans="1:11">
      <c r="A3429">
        <v>3428</v>
      </c>
      <c r="B3429" t="s">
        <v>18273</v>
      </c>
      <c r="C3429" t="s">
        <v>6493</v>
      </c>
      <c r="D3429" t="s">
        <v>13269</v>
      </c>
      <c r="E3429" t="s">
        <v>18274</v>
      </c>
      <c r="F3429" t="s">
        <v>18275</v>
      </c>
      <c r="G3429" t="s">
        <v>1674</v>
      </c>
      <c r="H3429" s="6">
        <v>188366</v>
      </c>
      <c r="I3429" t="s">
        <v>18276</v>
      </c>
      <c r="J3429" t="s">
        <v>18277</v>
      </c>
      <c r="K3429" s="1">
        <v>44708</v>
      </c>
    </row>
    <row r="3430" spans="1:11">
      <c r="A3430">
        <v>3429</v>
      </c>
      <c r="B3430" t="s">
        <v>18278</v>
      </c>
      <c r="C3430" t="s">
        <v>958</v>
      </c>
      <c r="D3430" t="s">
        <v>1294</v>
      </c>
      <c r="E3430" t="s">
        <v>18279</v>
      </c>
      <c r="F3430" t="s">
        <v>18280</v>
      </c>
      <c r="G3430" t="s">
        <v>1769</v>
      </c>
      <c r="H3430" s="6">
        <v>96697</v>
      </c>
      <c r="I3430" t="s">
        <v>18281</v>
      </c>
      <c r="J3430" t="s">
        <v>18282</v>
      </c>
      <c r="K3430" s="1">
        <v>44436</v>
      </c>
    </row>
    <row r="3431" spans="1:11">
      <c r="A3431">
        <v>3430</v>
      </c>
      <c r="B3431" t="s">
        <v>18283</v>
      </c>
      <c r="C3431" t="s">
        <v>2218</v>
      </c>
      <c r="D3431" t="s">
        <v>543</v>
      </c>
      <c r="E3431" t="s">
        <v>18284</v>
      </c>
      <c r="F3431" t="s">
        <v>18285</v>
      </c>
      <c r="G3431" t="s">
        <v>1222</v>
      </c>
      <c r="H3431" s="6">
        <v>234956</v>
      </c>
      <c r="I3431" t="s">
        <v>18286</v>
      </c>
      <c r="J3431" t="s">
        <v>18287</v>
      </c>
      <c r="K3431" s="1">
        <v>44436</v>
      </c>
    </row>
    <row r="3432" spans="1:11">
      <c r="A3432">
        <v>3431</v>
      </c>
      <c r="B3432" t="s">
        <v>18288</v>
      </c>
      <c r="C3432" t="s">
        <v>2520</v>
      </c>
      <c r="D3432" t="s">
        <v>1999</v>
      </c>
      <c r="E3432" t="s">
        <v>18289</v>
      </c>
      <c r="F3432" t="s">
        <v>18290</v>
      </c>
      <c r="G3432" t="s">
        <v>1309</v>
      </c>
      <c r="H3432" s="6">
        <v>265287</v>
      </c>
      <c r="I3432">
        <v>8821130470</v>
      </c>
      <c r="J3432" t="s">
        <v>18291</v>
      </c>
      <c r="K3432" s="1">
        <v>44084</v>
      </c>
    </row>
    <row r="3433" spans="1:11">
      <c r="A3433">
        <v>3432</v>
      </c>
      <c r="B3433" t="s">
        <v>18292</v>
      </c>
      <c r="C3433" t="s">
        <v>5781</v>
      </c>
      <c r="D3433" t="s">
        <v>7331</v>
      </c>
      <c r="E3433" t="s">
        <v>18293</v>
      </c>
      <c r="F3433" t="s">
        <v>18294</v>
      </c>
      <c r="G3433" t="s">
        <v>1696</v>
      </c>
      <c r="H3433" s="6">
        <v>167531</v>
      </c>
      <c r="I3433" t="s">
        <v>18295</v>
      </c>
      <c r="J3433" t="s">
        <v>18296</v>
      </c>
      <c r="K3433" s="1">
        <v>44710</v>
      </c>
    </row>
    <row r="3434" spans="1:11">
      <c r="A3434">
        <v>3433</v>
      </c>
      <c r="B3434" t="s">
        <v>18297</v>
      </c>
      <c r="C3434" t="s">
        <v>5011</v>
      </c>
      <c r="D3434" t="s">
        <v>18298</v>
      </c>
      <c r="E3434" t="s">
        <v>18299</v>
      </c>
      <c r="F3434" t="s">
        <v>17311</v>
      </c>
      <c r="G3434" t="s">
        <v>13278</v>
      </c>
      <c r="H3434" s="6">
        <v>81847</v>
      </c>
      <c r="I3434" t="s">
        <v>18300</v>
      </c>
      <c r="J3434" t="s">
        <v>18301</v>
      </c>
      <c r="K3434" s="1">
        <v>44516</v>
      </c>
    </row>
    <row r="3435" spans="1:11">
      <c r="A3435">
        <v>3434</v>
      </c>
      <c r="B3435" t="s">
        <v>18302</v>
      </c>
      <c r="C3435" t="s">
        <v>6181</v>
      </c>
      <c r="D3435" t="s">
        <v>3303</v>
      </c>
      <c r="E3435" t="s">
        <v>18303</v>
      </c>
      <c r="F3435" t="s">
        <v>18304</v>
      </c>
      <c r="G3435" t="s">
        <v>3945</v>
      </c>
      <c r="H3435" s="6">
        <v>183755</v>
      </c>
      <c r="I3435" t="s">
        <v>18305</v>
      </c>
      <c r="J3435" t="s">
        <v>18306</v>
      </c>
      <c r="K3435" s="1">
        <v>44445</v>
      </c>
    </row>
    <row r="3436" spans="1:11">
      <c r="A3436">
        <v>3435</v>
      </c>
      <c r="B3436" t="s">
        <v>18307</v>
      </c>
      <c r="C3436" t="s">
        <v>4768</v>
      </c>
      <c r="D3436" t="s">
        <v>4965</v>
      </c>
      <c r="E3436" t="s">
        <v>18308</v>
      </c>
      <c r="F3436" t="s">
        <v>18309</v>
      </c>
      <c r="G3436" t="s">
        <v>166</v>
      </c>
      <c r="H3436" s="6">
        <v>223918</v>
      </c>
      <c r="I3436" t="s">
        <v>18310</v>
      </c>
      <c r="J3436" t="s">
        <v>18311</v>
      </c>
      <c r="K3436" s="1">
        <v>44319</v>
      </c>
    </row>
    <row r="3437" spans="1:11">
      <c r="A3437">
        <v>3436</v>
      </c>
      <c r="B3437" t="s">
        <v>18312</v>
      </c>
      <c r="C3437" t="s">
        <v>1913</v>
      </c>
      <c r="D3437" t="s">
        <v>1115</v>
      </c>
      <c r="E3437" t="s">
        <v>18313</v>
      </c>
      <c r="F3437" t="s">
        <v>18314</v>
      </c>
      <c r="G3437" t="s">
        <v>1569</v>
      </c>
      <c r="H3437" s="6">
        <v>118464</v>
      </c>
      <c r="I3437" t="s">
        <v>18315</v>
      </c>
      <c r="J3437" t="s">
        <v>18316</v>
      </c>
      <c r="K3437" s="1">
        <v>44094</v>
      </c>
    </row>
    <row r="3438" spans="1:11">
      <c r="A3438">
        <v>3437</v>
      </c>
      <c r="B3438" t="s">
        <v>18317</v>
      </c>
      <c r="C3438" t="s">
        <v>4058</v>
      </c>
      <c r="D3438" t="s">
        <v>3570</v>
      </c>
      <c r="E3438" t="s">
        <v>18318</v>
      </c>
      <c r="F3438" t="s">
        <v>18319</v>
      </c>
      <c r="G3438" t="s">
        <v>119</v>
      </c>
      <c r="H3438" s="6">
        <v>127713</v>
      </c>
      <c r="I3438" t="s">
        <v>18320</v>
      </c>
      <c r="J3438" t="s">
        <v>18321</v>
      </c>
      <c r="K3438" s="1">
        <v>44333</v>
      </c>
    </row>
    <row r="3439" spans="1:11">
      <c r="A3439">
        <v>3438</v>
      </c>
      <c r="B3439" t="s">
        <v>18322</v>
      </c>
      <c r="C3439" t="s">
        <v>9045</v>
      </c>
      <c r="D3439" t="s">
        <v>753</v>
      </c>
      <c r="E3439" t="s">
        <v>18323</v>
      </c>
      <c r="F3439" t="s">
        <v>18324</v>
      </c>
      <c r="G3439" t="s">
        <v>1102</v>
      </c>
      <c r="H3439" s="6">
        <v>199251</v>
      </c>
      <c r="I3439">
        <v>8782940398</v>
      </c>
      <c r="J3439" t="s">
        <v>18325</v>
      </c>
      <c r="K3439" s="1">
        <v>44467</v>
      </c>
    </row>
    <row r="3440" spans="1:11">
      <c r="A3440">
        <v>3439</v>
      </c>
      <c r="B3440" t="s">
        <v>18326</v>
      </c>
      <c r="C3440" t="s">
        <v>3821</v>
      </c>
      <c r="D3440" t="s">
        <v>14646</v>
      </c>
      <c r="E3440" t="s">
        <v>18327</v>
      </c>
      <c r="F3440" t="s">
        <v>18328</v>
      </c>
      <c r="G3440" t="s">
        <v>666</v>
      </c>
      <c r="H3440" s="6">
        <v>235833</v>
      </c>
      <c r="I3440" t="s">
        <v>18329</v>
      </c>
      <c r="J3440" t="s">
        <v>18330</v>
      </c>
      <c r="K3440" s="1">
        <v>44514</v>
      </c>
    </row>
    <row r="3441" spans="1:11">
      <c r="A3441">
        <v>3440</v>
      </c>
      <c r="B3441" t="s">
        <v>18331</v>
      </c>
      <c r="C3441" t="s">
        <v>3471</v>
      </c>
      <c r="D3441" t="s">
        <v>1547</v>
      </c>
      <c r="E3441" t="s">
        <v>9644</v>
      </c>
      <c r="F3441" t="s">
        <v>15474</v>
      </c>
      <c r="G3441" t="s">
        <v>1404</v>
      </c>
      <c r="H3441" s="6">
        <v>236636</v>
      </c>
      <c r="I3441" t="s">
        <v>18332</v>
      </c>
      <c r="J3441" t="s">
        <v>18333</v>
      </c>
      <c r="K3441" s="1">
        <v>44399</v>
      </c>
    </row>
    <row r="3442" spans="1:11">
      <c r="A3442">
        <v>3441</v>
      </c>
      <c r="B3442" t="s">
        <v>18334</v>
      </c>
      <c r="C3442" t="s">
        <v>2206</v>
      </c>
      <c r="D3442" t="s">
        <v>9382</v>
      </c>
      <c r="E3442" t="s">
        <v>18335</v>
      </c>
      <c r="F3442" t="s">
        <v>18336</v>
      </c>
      <c r="G3442" t="s">
        <v>454</v>
      </c>
      <c r="H3442" s="6">
        <v>61622</v>
      </c>
      <c r="I3442" t="s">
        <v>18337</v>
      </c>
      <c r="J3442" t="s">
        <v>18338</v>
      </c>
      <c r="K3442" s="1">
        <v>44570</v>
      </c>
    </row>
    <row r="3443" spans="1:11">
      <c r="A3443">
        <v>3442</v>
      </c>
      <c r="B3443" t="s">
        <v>18339</v>
      </c>
      <c r="C3443" t="s">
        <v>138</v>
      </c>
      <c r="D3443" t="s">
        <v>4457</v>
      </c>
      <c r="E3443" t="s">
        <v>18340</v>
      </c>
      <c r="F3443" t="s">
        <v>18341</v>
      </c>
      <c r="G3443" t="s">
        <v>815</v>
      </c>
      <c r="H3443" s="6">
        <v>128366</v>
      </c>
      <c r="I3443" t="s">
        <v>18342</v>
      </c>
      <c r="J3443" t="s">
        <v>18343</v>
      </c>
      <c r="K3443" s="1">
        <v>43935</v>
      </c>
    </row>
    <row r="3444" spans="1:11">
      <c r="A3444">
        <v>3443</v>
      </c>
      <c r="B3444" t="s">
        <v>18344</v>
      </c>
      <c r="C3444" t="s">
        <v>1349</v>
      </c>
      <c r="D3444" t="s">
        <v>6499</v>
      </c>
      <c r="E3444" t="s">
        <v>18345</v>
      </c>
      <c r="F3444" t="s">
        <v>18346</v>
      </c>
      <c r="G3444" t="s">
        <v>1330</v>
      </c>
      <c r="H3444" s="6">
        <v>132585</v>
      </c>
      <c r="I3444" t="s">
        <v>18347</v>
      </c>
      <c r="J3444" t="s">
        <v>18348</v>
      </c>
      <c r="K3444" s="1">
        <v>44136</v>
      </c>
    </row>
    <row r="3445" spans="1:11">
      <c r="A3445">
        <v>3444</v>
      </c>
      <c r="B3445" t="s">
        <v>18349</v>
      </c>
      <c r="C3445" t="s">
        <v>14904</v>
      </c>
      <c r="D3445" t="s">
        <v>2990</v>
      </c>
      <c r="E3445" t="s">
        <v>14419</v>
      </c>
      <c r="F3445" t="s">
        <v>18350</v>
      </c>
      <c r="G3445" t="s">
        <v>2364</v>
      </c>
      <c r="H3445" s="6">
        <v>136433</v>
      </c>
      <c r="I3445" t="s">
        <v>18351</v>
      </c>
      <c r="J3445" t="s">
        <v>18352</v>
      </c>
      <c r="K3445" s="1">
        <v>44121</v>
      </c>
    </row>
    <row r="3446" spans="1:11">
      <c r="A3446">
        <v>3445</v>
      </c>
      <c r="B3446" t="s">
        <v>18353</v>
      </c>
      <c r="C3446" t="s">
        <v>4744</v>
      </c>
      <c r="D3446" t="s">
        <v>1766</v>
      </c>
      <c r="E3446" t="s">
        <v>18354</v>
      </c>
      <c r="F3446" t="s">
        <v>18355</v>
      </c>
      <c r="G3446" t="s">
        <v>4919</v>
      </c>
      <c r="H3446" s="6">
        <v>76415</v>
      </c>
      <c r="I3446" t="s">
        <v>18356</v>
      </c>
      <c r="J3446" t="s">
        <v>18357</v>
      </c>
      <c r="K3446" s="1">
        <v>44578</v>
      </c>
    </row>
    <row r="3447" spans="1:11">
      <c r="A3447">
        <v>3446</v>
      </c>
      <c r="B3447" t="s">
        <v>18358</v>
      </c>
      <c r="C3447" t="s">
        <v>2750</v>
      </c>
      <c r="D3447" t="s">
        <v>9255</v>
      </c>
      <c r="E3447" t="s">
        <v>18359</v>
      </c>
      <c r="F3447" t="s">
        <v>18360</v>
      </c>
      <c r="G3447" t="s">
        <v>68</v>
      </c>
      <c r="H3447" s="6">
        <v>55295</v>
      </c>
      <c r="I3447" t="s">
        <v>18361</v>
      </c>
      <c r="J3447" t="s">
        <v>18362</v>
      </c>
      <c r="K3447" s="1">
        <v>44173</v>
      </c>
    </row>
    <row r="3448" spans="1:11">
      <c r="A3448">
        <v>3447</v>
      </c>
      <c r="B3448" t="s">
        <v>18363</v>
      </c>
      <c r="C3448" t="s">
        <v>549</v>
      </c>
      <c r="D3448" t="s">
        <v>3325</v>
      </c>
      <c r="E3448" t="s">
        <v>18364</v>
      </c>
      <c r="F3448" t="s">
        <v>18365</v>
      </c>
      <c r="G3448" t="s">
        <v>861</v>
      </c>
      <c r="H3448" s="6">
        <v>244923</v>
      </c>
      <c r="I3448" t="s">
        <v>18366</v>
      </c>
      <c r="J3448" t="s">
        <v>18367</v>
      </c>
      <c r="K3448" s="1">
        <v>44154</v>
      </c>
    </row>
    <row r="3449" spans="1:11">
      <c r="A3449">
        <v>3448</v>
      </c>
      <c r="B3449" t="s">
        <v>18368</v>
      </c>
      <c r="C3449" t="s">
        <v>2769</v>
      </c>
      <c r="D3449" t="s">
        <v>443</v>
      </c>
      <c r="E3449" t="s">
        <v>18369</v>
      </c>
      <c r="F3449" t="s">
        <v>18370</v>
      </c>
      <c r="G3449" t="s">
        <v>4729</v>
      </c>
      <c r="H3449" s="6">
        <v>200862</v>
      </c>
      <c r="I3449" t="s">
        <v>18371</v>
      </c>
      <c r="J3449" t="s">
        <v>18372</v>
      </c>
      <c r="K3449" s="1">
        <v>44046</v>
      </c>
    </row>
    <row r="3450" spans="1:11">
      <c r="A3450">
        <v>3449</v>
      </c>
      <c r="B3450" t="s">
        <v>18373</v>
      </c>
      <c r="C3450" t="s">
        <v>5636</v>
      </c>
      <c r="D3450" t="s">
        <v>423</v>
      </c>
      <c r="E3450" t="s">
        <v>18374</v>
      </c>
      <c r="F3450" t="s">
        <v>18375</v>
      </c>
      <c r="G3450" t="s">
        <v>86</v>
      </c>
      <c r="H3450" s="6">
        <v>130891</v>
      </c>
      <c r="I3450" t="s">
        <v>18376</v>
      </c>
      <c r="J3450" t="s">
        <v>18377</v>
      </c>
      <c r="K3450" s="1">
        <v>44316</v>
      </c>
    </row>
    <row r="3451" spans="1:11">
      <c r="A3451">
        <v>3450</v>
      </c>
      <c r="B3451" t="s">
        <v>18378</v>
      </c>
      <c r="C3451" t="s">
        <v>2821</v>
      </c>
      <c r="D3451" t="s">
        <v>13923</v>
      </c>
      <c r="E3451" t="s">
        <v>18379</v>
      </c>
      <c r="F3451" t="s">
        <v>18380</v>
      </c>
      <c r="G3451" t="s">
        <v>329</v>
      </c>
      <c r="H3451" s="6">
        <v>147446</v>
      </c>
      <c r="I3451" t="s">
        <v>18381</v>
      </c>
      <c r="J3451" t="s">
        <v>18382</v>
      </c>
      <c r="K3451" s="1">
        <v>43920</v>
      </c>
    </row>
    <row r="3452" spans="1:11">
      <c r="A3452">
        <v>3451</v>
      </c>
      <c r="B3452" t="s">
        <v>18383</v>
      </c>
      <c r="C3452" t="s">
        <v>7344</v>
      </c>
      <c r="D3452" t="s">
        <v>7552</v>
      </c>
      <c r="E3452" t="s">
        <v>18384</v>
      </c>
      <c r="F3452" t="s">
        <v>18385</v>
      </c>
      <c r="G3452" t="s">
        <v>221</v>
      </c>
      <c r="H3452" s="6">
        <v>89776</v>
      </c>
      <c r="I3452" t="s">
        <v>18386</v>
      </c>
      <c r="J3452" t="s">
        <v>18387</v>
      </c>
      <c r="K3452" s="1">
        <v>44473</v>
      </c>
    </row>
    <row r="3453" spans="1:11">
      <c r="A3453">
        <v>3452</v>
      </c>
      <c r="B3453" t="s">
        <v>18388</v>
      </c>
      <c r="C3453" t="s">
        <v>201</v>
      </c>
      <c r="D3453" t="s">
        <v>1816</v>
      </c>
      <c r="E3453" t="s">
        <v>18389</v>
      </c>
      <c r="F3453" t="s">
        <v>18390</v>
      </c>
      <c r="G3453" t="s">
        <v>290</v>
      </c>
      <c r="H3453" s="6">
        <v>156936</v>
      </c>
      <c r="I3453" t="s">
        <v>18391</v>
      </c>
      <c r="J3453" t="s">
        <v>18392</v>
      </c>
      <c r="K3453" s="1">
        <v>44523</v>
      </c>
    </row>
    <row r="3454" spans="1:11">
      <c r="A3454">
        <v>3453</v>
      </c>
      <c r="B3454" t="s">
        <v>18393</v>
      </c>
      <c r="C3454" t="s">
        <v>6202</v>
      </c>
      <c r="D3454" t="s">
        <v>15985</v>
      </c>
      <c r="E3454" t="s">
        <v>18394</v>
      </c>
      <c r="F3454" t="s">
        <v>18395</v>
      </c>
      <c r="G3454" t="s">
        <v>2638</v>
      </c>
      <c r="H3454" s="6">
        <v>162636</v>
      </c>
      <c r="I3454" t="s">
        <v>18396</v>
      </c>
      <c r="J3454" t="s">
        <v>18397</v>
      </c>
      <c r="K3454" s="1">
        <v>44305</v>
      </c>
    </row>
    <row r="3455" spans="1:11">
      <c r="A3455">
        <v>3454</v>
      </c>
      <c r="B3455" t="s">
        <v>18398</v>
      </c>
      <c r="C3455" t="s">
        <v>3318</v>
      </c>
      <c r="D3455" t="s">
        <v>3995</v>
      </c>
      <c r="E3455" t="s">
        <v>18399</v>
      </c>
      <c r="F3455" t="s">
        <v>425</v>
      </c>
      <c r="G3455" t="s">
        <v>1776</v>
      </c>
      <c r="H3455" s="6">
        <v>193077</v>
      </c>
      <c r="I3455" t="s">
        <v>18400</v>
      </c>
      <c r="J3455" t="s">
        <v>18401</v>
      </c>
      <c r="K3455" s="1">
        <v>44600</v>
      </c>
    </row>
    <row r="3456" spans="1:11">
      <c r="A3456">
        <v>3455</v>
      </c>
      <c r="B3456" t="s">
        <v>18402</v>
      </c>
      <c r="C3456" t="s">
        <v>4636</v>
      </c>
      <c r="D3456" t="s">
        <v>2528</v>
      </c>
      <c r="E3456" t="s">
        <v>18403</v>
      </c>
      <c r="F3456" t="s">
        <v>18404</v>
      </c>
      <c r="G3456" t="s">
        <v>839</v>
      </c>
      <c r="H3456" s="6">
        <v>85062</v>
      </c>
      <c r="I3456" t="s">
        <v>18405</v>
      </c>
      <c r="J3456" t="s">
        <v>18406</v>
      </c>
      <c r="K3456" s="1">
        <v>43848</v>
      </c>
    </row>
    <row r="3457" spans="1:11">
      <c r="A3457">
        <v>3456</v>
      </c>
      <c r="B3457" t="s">
        <v>18407</v>
      </c>
      <c r="C3457" t="s">
        <v>4051</v>
      </c>
      <c r="D3457" t="s">
        <v>8425</v>
      </c>
      <c r="E3457" t="s">
        <v>18408</v>
      </c>
      <c r="F3457" t="s">
        <v>18409</v>
      </c>
      <c r="G3457" t="s">
        <v>1522</v>
      </c>
      <c r="H3457" s="6">
        <v>158543</v>
      </c>
      <c r="I3457" t="s">
        <v>18410</v>
      </c>
      <c r="J3457" t="s">
        <v>18411</v>
      </c>
      <c r="K3457" s="1">
        <v>43843</v>
      </c>
    </row>
    <row r="3458" spans="1:11">
      <c r="A3458">
        <v>3457</v>
      </c>
      <c r="B3458" t="s">
        <v>18412</v>
      </c>
      <c r="C3458" t="s">
        <v>4456</v>
      </c>
      <c r="D3458" t="s">
        <v>4241</v>
      </c>
      <c r="E3458" t="s">
        <v>18413</v>
      </c>
      <c r="F3458" t="s">
        <v>18414</v>
      </c>
      <c r="G3458" t="s">
        <v>4188</v>
      </c>
      <c r="H3458" s="6">
        <v>80875</v>
      </c>
      <c r="I3458" t="s">
        <v>18415</v>
      </c>
      <c r="J3458" t="s">
        <v>18416</v>
      </c>
      <c r="K3458" s="1">
        <v>44268</v>
      </c>
    </row>
    <row r="3459" spans="1:11">
      <c r="A3459">
        <v>3458</v>
      </c>
      <c r="B3459" t="s">
        <v>18417</v>
      </c>
      <c r="C3459" t="s">
        <v>1192</v>
      </c>
      <c r="D3459" t="s">
        <v>745</v>
      </c>
      <c r="E3459" t="s">
        <v>18418</v>
      </c>
      <c r="F3459" t="s">
        <v>18419</v>
      </c>
      <c r="G3459" t="s">
        <v>2137</v>
      </c>
      <c r="H3459" s="6">
        <v>143419</v>
      </c>
      <c r="I3459" t="s">
        <v>18420</v>
      </c>
      <c r="J3459" t="s">
        <v>18421</v>
      </c>
      <c r="K3459" s="1">
        <v>43862</v>
      </c>
    </row>
    <row r="3460" spans="1:11">
      <c r="A3460">
        <v>3459</v>
      </c>
      <c r="B3460" t="s">
        <v>18422</v>
      </c>
      <c r="C3460" t="s">
        <v>1729</v>
      </c>
      <c r="D3460" t="s">
        <v>3269</v>
      </c>
      <c r="E3460" t="s">
        <v>18423</v>
      </c>
      <c r="F3460" t="s">
        <v>18424</v>
      </c>
      <c r="G3460" t="s">
        <v>650</v>
      </c>
      <c r="H3460" s="6">
        <v>283115</v>
      </c>
      <c r="I3460" t="s">
        <v>18425</v>
      </c>
      <c r="J3460" t="s">
        <v>18426</v>
      </c>
      <c r="K3460" s="1">
        <v>44581</v>
      </c>
    </row>
    <row r="3461" spans="1:11">
      <c r="A3461">
        <v>3460</v>
      </c>
      <c r="B3461" t="s">
        <v>18427</v>
      </c>
      <c r="C3461" t="s">
        <v>3880</v>
      </c>
      <c r="D3461" t="s">
        <v>3231</v>
      </c>
      <c r="E3461" t="s">
        <v>18428</v>
      </c>
      <c r="F3461" t="s">
        <v>18429</v>
      </c>
      <c r="G3461" t="s">
        <v>998</v>
      </c>
      <c r="H3461" s="6">
        <v>275781</v>
      </c>
      <c r="I3461" t="s">
        <v>18430</v>
      </c>
      <c r="J3461" t="s">
        <v>18431</v>
      </c>
      <c r="K3461" s="1">
        <v>43863</v>
      </c>
    </row>
    <row r="3462" spans="1:11">
      <c r="A3462">
        <v>3461</v>
      </c>
      <c r="B3462" t="s">
        <v>18432</v>
      </c>
      <c r="C3462" t="s">
        <v>4165</v>
      </c>
      <c r="D3462" t="s">
        <v>6809</v>
      </c>
      <c r="E3462" t="s">
        <v>18433</v>
      </c>
      <c r="F3462" t="s">
        <v>18434</v>
      </c>
      <c r="G3462" t="s">
        <v>756</v>
      </c>
      <c r="H3462" s="6">
        <v>90481</v>
      </c>
      <c r="I3462" t="s">
        <v>18435</v>
      </c>
      <c r="J3462" t="s">
        <v>18436</v>
      </c>
      <c r="K3462" s="1">
        <v>44321</v>
      </c>
    </row>
    <row r="3463" spans="1:11">
      <c r="A3463">
        <v>3462</v>
      </c>
      <c r="B3463" t="s">
        <v>18437</v>
      </c>
      <c r="C3463" t="s">
        <v>2895</v>
      </c>
      <c r="D3463" t="s">
        <v>7915</v>
      </c>
      <c r="E3463" t="s">
        <v>18438</v>
      </c>
      <c r="F3463" t="s">
        <v>6783</v>
      </c>
      <c r="G3463" t="s">
        <v>3382</v>
      </c>
      <c r="H3463" s="6">
        <v>167330</v>
      </c>
      <c r="I3463" t="s">
        <v>18439</v>
      </c>
      <c r="J3463" t="s">
        <v>18440</v>
      </c>
      <c r="K3463" s="1">
        <v>44381</v>
      </c>
    </row>
    <row r="3464" spans="1:11">
      <c r="A3464">
        <v>3463</v>
      </c>
      <c r="B3464" t="s">
        <v>18441</v>
      </c>
      <c r="C3464" t="s">
        <v>10555</v>
      </c>
      <c r="D3464" t="s">
        <v>3527</v>
      </c>
      <c r="E3464" t="s">
        <v>18442</v>
      </c>
      <c r="F3464" t="s">
        <v>18443</v>
      </c>
      <c r="G3464" t="s">
        <v>3594</v>
      </c>
      <c r="H3464" s="6">
        <v>194011</v>
      </c>
      <c r="I3464" t="s">
        <v>18444</v>
      </c>
      <c r="J3464" t="s">
        <v>18445</v>
      </c>
      <c r="K3464" s="1">
        <v>44588</v>
      </c>
    </row>
    <row r="3465" spans="1:11">
      <c r="A3465">
        <v>3464</v>
      </c>
      <c r="B3465" t="s">
        <v>18446</v>
      </c>
      <c r="C3465" t="s">
        <v>1891</v>
      </c>
      <c r="D3465" t="s">
        <v>1270</v>
      </c>
      <c r="E3465" t="s">
        <v>4485</v>
      </c>
      <c r="F3465" t="s">
        <v>18447</v>
      </c>
      <c r="G3465" t="s">
        <v>763</v>
      </c>
      <c r="H3465" s="6">
        <v>242278</v>
      </c>
      <c r="I3465" t="s">
        <v>18448</v>
      </c>
      <c r="J3465" t="s">
        <v>18449</v>
      </c>
      <c r="K3465" s="1">
        <v>44119</v>
      </c>
    </row>
    <row r="3466" spans="1:11">
      <c r="A3466">
        <v>3465</v>
      </c>
      <c r="B3466" t="s">
        <v>18450</v>
      </c>
      <c r="C3466" t="s">
        <v>12710</v>
      </c>
      <c r="D3466" t="s">
        <v>9758</v>
      </c>
      <c r="E3466" t="s">
        <v>18451</v>
      </c>
      <c r="F3466" t="s">
        <v>18452</v>
      </c>
      <c r="G3466" t="s">
        <v>650</v>
      </c>
      <c r="H3466" s="6">
        <v>244087</v>
      </c>
      <c r="I3466" t="s">
        <v>18453</v>
      </c>
      <c r="J3466" t="s">
        <v>18454</v>
      </c>
      <c r="K3466" s="1">
        <v>44548</v>
      </c>
    </row>
    <row r="3467" spans="1:11">
      <c r="A3467">
        <v>3466</v>
      </c>
      <c r="B3467" t="s">
        <v>18455</v>
      </c>
      <c r="C3467" t="s">
        <v>4342</v>
      </c>
      <c r="D3467" t="s">
        <v>2192</v>
      </c>
      <c r="E3467" t="s">
        <v>18456</v>
      </c>
      <c r="F3467" t="s">
        <v>18457</v>
      </c>
      <c r="G3467" t="s">
        <v>68</v>
      </c>
      <c r="H3467" s="6">
        <v>205449</v>
      </c>
      <c r="I3467" t="s">
        <v>18458</v>
      </c>
      <c r="J3467" t="s">
        <v>18459</v>
      </c>
      <c r="K3467" s="1">
        <v>44180</v>
      </c>
    </row>
    <row r="3468" spans="1:11">
      <c r="A3468">
        <v>3467</v>
      </c>
      <c r="B3468" t="s">
        <v>18460</v>
      </c>
      <c r="C3468" t="s">
        <v>608</v>
      </c>
      <c r="D3468" t="s">
        <v>13295</v>
      </c>
      <c r="E3468" t="s">
        <v>18461</v>
      </c>
      <c r="F3468" t="s">
        <v>17006</v>
      </c>
      <c r="G3468" t="s">
        <v>282</v>
      </c>
      <c r="H3468" s="6">
        <v>203049</v>
      </c>
      <c r="I3468" t="s">
        <v>18462</v>
      </c>
      <c r="J3468" t="s">
        <v>18463</v>
      </c>
      <c r="K3468" s="1">
        <v>44679</v>
      </c>
    </row>
    <row r="3469" spans="1:11">
      <c r="A3469">
        <v>3468</v>
      </c>
      <c r="B3469" t="s">
        <v>18464</v>
      </c>
      <c r="C3469" t="s">
        <v>3186</v>
      </c>
      <c r="D3469" t="s">
        <v>9299</v>
      </c>
      <c r="E3469" t="s">
        <v>18465</v>
      </c>
      <c r="F3469" t="s">
        <v>18466</v>
      </c>
      <c r="G3469" t="s">
        <v>268</v>
      </c>
      <c r="H3469" s="6">
        <v>240593</v>
      </c>
      <c r="I3469" t="s">
        <v>18467</v>
      </c>
      <c r="J3469" t="s">
        <v>18468</v>
      </c>
      <c r="K3469" s="1">
        <v>44636</v>
      </c>
    </row>
    <row r="3470" spans="1:11">
      <c r="A3470">
        <v>3469</v>
      </c>
      <c r="B3470" t="s">
        <v>18469</v>
      </c>
      <c r="C3470" t="s">
        <v>2813</v>
      </c>
      <c r="D3470" t="s">
        <v>8814</v>
      </c>
      <c r="E3470" t="s">
        <v>18470</v>
      </c>
      <c r="F3470" t="s">
        <v>18471</v>
      </c>
      <c r="G3470" t="s">
        <v>906</v>
      </c>
      <c r="H3470" s="6">
        <v>213571</v>
      </c>
      <c r="I3470">
        <v>6048994927</v>
      </c>
      <c r="J3470" t="s">
        <v>18472</v>
      </c>
      <c r="K3470" s="1">
        <v>44552</v>
      </c>
    </row>
    <row r="3471" spans="1:11">
      <c r="A3471">
        <v>3470</v>
      </c>
      <c r="B3471" t="s">
        <v>18473</v>
      </c>
      <c r="C3471" t="s">
        <v>2475</v>
      </c>
      <c r="D3471" t="s">
        <v>18474</v>
      </c>
      <c r="E3471" t="s">
        <v>18475</v>
      </c>
      <c r="F3471" t="s">
        <v>18476</v>
      </c>
      <c r="G3471" t="s">
        <v>221</v>
      </c>
      <c r="H3471" s="6">
        <v>227016</v>
      </c>
      <c r="I3471">
        <f>1-398-16-8211</f>
        <v>-8624</v>
      </c>
      <c r="J3471" t="s">
        <v>18477</v>
      </c>
      <c r="K3471" s="1">
        <v>44450</v>
      </c>
    </row>
    <row r="3472" spans="1:11">
      <c r="A3472">
        <v>3471</v>
      </c>
      <c r="B3472" t="s">
        <v>18478</v>
      </c>
      <c r="C3472" t="s">
        <v>1596</v>
      </c>
      <c r="D3472" t="s">
        <v>2334</v>
      </c>
      <c r="E3472" t="s">
        <v>18479</v>
      </c>
      <c r="F3472" t="s">
        <v>18480</v>
      </c>
      <c r="G3472" t="s">
        <v>4805</v>
      </c>
      <c r="H3472" s="6">
        <v>267714</v>
      </c>
      <c r="I3472" t="s">
        <v>18481</v>
      </c>
      <c r="J3472" t="s">
        <v>18482</v>
      </c>
      <c r="K3472" s="1">
        <v>44013</v>
      </c>
    </row>
    <row r="3473" spans="1:11">
      <c r="A3473">
        <v>3472</v>
      </c>
      <c r="B3473" t="s">
        <v>18483</v>
      </c>
      <c r="C3473" t="s">
        <v>638</v>
      </c>
      <c r="D3473" t="s">
        <v>2643</v>
      </c>
      <c r="E3473" t="s">
        <v>18484</v>
      </c>
      <c r="F3473" t="s">
        <v>18485</v>
      </c>
      <c r="G3473" t="s">
        <v>2317</v>
      </c>
      <c r="H3473" s="6">
        <v>207854</v>
      </c>
      <c r="I3473" t="s">
        <v>18486</v>
      </c>
      <c r="J3473" t="s">
        <v>18487</v>
      </c>
      <c r="K3473" s="1">
        <v>43902</v>
      </c>
    </row>
    <row r="3474" spans="1:11">
      <c r="A3474">
        <v>3473</v>
      </c>
      <c r="B3474" t="s">
        <v>18488</v>
      </c>
      <c r="C3474" t="s">
        <v>2700</v>
      </c>
      <c r="D3474" t="s">
        <v>17371</v>
      </c>
      <c r="E3474" t="s">
        <v>18489</v>
      </c>
      <c r="F3474" t="s">
        <v>18490</v>
      </c>
      <c r="G3474" t="s">
        <v>634</v>
      </c>
      <c r="H3474" s="6">
        <v>136648</v>
      </c>
      <c r="I3474" t="s">
        <v>18491</v>
      </c>
      <c r="J3474" t="s">
        <v>18492</v>
      </c>
      <c r="K3474" s="1">
        <v>44502</v>
      </c>
    </row>
    <row r="3475" spans="1:11">
      <c r="A3475">
        <v>3474</v>
      </c>
      <c r="B3475" t="s">
        <v>18493</v>
      </c>
      <c r="C3475" t="s">
        <v>5899</v>
      </c>
      <c r="D3475" t="s">
        <v>2134</v>
      </c>
      <c r="E3475" t="s">
        <v>349</v>
      </c>
      <c r="F3475" t="s">
        <v>18494</v>
      </c>
      <c r="G3475" t="s">
        <v>763</v>
      </c>
      <c r="H3475" s="6">
        <v>115365</v>
      </c>
      <c r="I3475" t="s">
        <v>18495</v>
      </c>
      <c r="J3475" t="s">
        <v>18496</v>
      </c>
      <c r="K3475" s="1">
        <v>44651</v>
      </c>
    </row>
    <row r="3476" spans="1:11">
      <c r="A3476">
        <v>3475</v>
      </c>
      <c r="B3476" t="s">
        <v>18497</v>
      </c>
      <c r="C3476" t="s">
        <v>1462</v>
      </c>
      <c r="D3476" t="s">
        <v>4285</v>
      </c>
      <c r="E3476" t="s">
        <v>18498</v>
      </c>
      <c r="F3476" t="s">
        <v>18499</v>
      </c>
      <c r="G3476" t="s">
        <v>1152</v>
      </c>
      <c r="H3476" s="6">
        <v>184451</v>
      </c>
      <c r="I3476" t="s">
        <v>18500</v>
      </c>
      <c r="J3476" t="s">
        <v>18501</v>
      </c>
      <c r="K3476" s="1">
        <v>43846</v>
      </c>
    </row>
    <row r="3477" spans="1:11">
      <c r="A3477">
        <v>3476</v>
      </c>
      <c r="B3477" t="s">
        <v>18502</v>
      </c>
      <c r="C3477" t="s">
        <v>3460</v>
      </c>
      <c r="D3477" t="s">
        <v>2684</v>
      </c>
      <c r="E3477" t="s">
        <v>18503</v>
      </c>
      <c r="F3477" t="s">
        <v>18504</v>
      </c>
      <c r="G3477" t="s">
        <v>1445</v>
      </c>
      <c r="H3477" s="6">
        <v>85583</v>
      </c>
      <c r="I3477" t="s">
        <v>18505</v>
      </c>
      <c r="J3477" t="s">
        <v>18506</v>
      </c>
      <c r="K3477" s="1">
        <v>44423</v>
      </c>
    </row>
    <row r="3478" spans="1:11">
      <c r="A3478">
        <v>3477</v>
      </c>
      <c r="B3478" t="s">
        <v>18507</v>
      </c>
      <c r="C3478" t="s">
        <v>1628</v>
      </c>
      <c r="D3478" t="s">
        <v>2919</v>
      </c>
      <c r="E3478" t="s">
        <v>18508</v>
      </c>
      <c r="F3478" t="s">
        <v>18509</v>
      </c>
      <c r="G3478" t="s">
        <v>906</v>
      </c>
      <c r="H3478" s="6">
        <v>62401</v>
      </c>
      <c r="I3478" t="s">
        <v>18510</v>
      </c>
      <c r="J3478" t="s">
        <v>18511</v>
      </c>
      <c r="K3478" s="1">
        <v>44068</v>
      </c>
    </row>
    <row r="3479" spans="1:11">
      <c r="A3479">
        <v>3478</v>
      </c>
      <c r="B3479" t="s">
        <v>18512</v>
      </c>
      <c r="C3479" t="s">
        <v>1928</v>
      </c>
      <c r="D3479" t="s">
        <v>475</v>
      </c>
      <c r="E3479" t="s">
        <v>18513</v>
      </c>
      <c r="F3479" t="s">
        <v>18514</v>
      </c>
      <c r="G3479" t="s">
        <v>726</v>
      </c>
      <c r="H3479" s="6">
        <v>152906</v>
      </c>
      <c r="I3479" t="s">
        <v>18515</v>
      </c>
      <c r="J3479" t="s">
        <v>18516</v>
      </c>
      <c r="K3479" s="1">
        <v>44228</v>
      </c>
    </row>
    <row r="3480" spans="1:11">
      <c r="A3480">
        <v>3479</v>
      </c>
      <c r="B3480" t="s">
        <v>18517</v>
      </c>
      <c r="C3480" t="s">
        <v>2776</v>
      </c>
      <c r="D3480" t="s">
        <v>5775</v>
      </c>
      <c r="E3480" t="s">
        <v>18518</v>
      </c>
      <c r="F3480" t="s">
        <v>18519</v>
      </c>
      <c r="G3480" t="s">
        <v>329</v>
      </c>
      <c r="H3480" s="6">
        <v>248688</v>
      </c>
      <c r="I3480" t="s">
        <v>18520</v>
      </c>
      <c r="J3480" t="s">
        <v>18521</v>
      </c>
      <c r="K3480" s="1">
        <v>44266</v>
      </c>
    </row>
    <row r="3481" spans="1:11">
      <c r="A3481">
        <v>3480</v>
      </c>
      <c r="B3481" t="s">
        <v>18522</v>
      </c>
      <c r="C3481" t="s">
        <v>3031</v>
      </c>
      <c r="D3481" t="s">
        <v>2348</v>
      </c>
      <c r="E3481" t="s">
        <v>18523</v>
      </c>
      <c r="F3481" t="s">
        <v>18524</v>
      </c>
      <c r="G3481" t="s">
        <v>1424</v>
      </c>
      <c r="H3481" s="6">
        <v>180446</v>
      </c>
      <c r="I3481" t="s">
        <v>18525</v>
      </c>
      <c r="J3481" t="s">
        <v>18526</v>
      </c>
      <c r="K3481" s="1">
        <v>44088</v>
      </c>
    </row>
    <row r="3482" spans="1:11">
      <c r="A3482">
        <v>3481</v>
      </c>
      <c r="B3482" t="s">
        <v>18527</v>
      </c>
      <c r="C3482" t="s">
        <v>347</v>
      </c>
      <c r="D3482" t="s">
        <v>13259</v>
      </c>
      <c r="E3482" t="s">
        <v>18528</v>
      </c>
      <c r="F3482" t="s">
        <v>18529</v>
      </c>
      <c r="G3482" t="s">
        <v>252</v>
      </c>
      <c r="H3482" s="6">
        <v>148002</v>
      </c>
      <c r="I3482">
        <v>465411805</v>
      </c>
      <c r="J3482" t="s">
        <v>18530</v>
      </c>
      <c r="K3482" s="1">
        <v>43967</v>
      </c>
    </row>
    <row r="3483" spans="1:11">
      <c r="A3483">
        <v>3482</v>
      </c>
      <c r="B3483" t="s">
        <v>18531</v>
      </c>
      <c r="C3483" t="s">
        <v>1589</v>
      </c>
      <c r="D3483" t="s">
        <v>5985</v>
      </c>
      <c r="E3483" t="s">
        <v>18532</v>
      </c>
      <c r="F3483" t="s">
        <v>18533</v>
      </c>
      <c r="G3483" t="s">
        <v>1873</v>
      </c>
      <c r="H3483" s="6">
        <v>127350</v>
      </c>
      <c r="I3483" t="s">
        <v>18534</v>
      </c>
      <c r="J3483" t="s">
        <v>18535</v>
      </c>
      <c r="K3483" s="1">
        <v>44253</v>
      </c>
    </row>
    <row r="3484" spans="1:11">
      <c r="A3484">
        <v>3483</v>
      </c>
      <c r="B3484" t="s">
        <v>18536</v>
      </c>
      <c r="C3484" t="s">
        <v>6387</v>
      </c>
      <c r="D3484" t="s">
        <v>6019</v>
      </c>
      <c r="E3484" t="s">
        <v>18537</v>
      </c>
      <c r="F3484" t="s">
        <v>18538</v>
      </c>
      <c r="G3484" t="s">
        <v>1666</v>
      </c>
      <c r="H3484" s="6">
        <v>125367</v>
      </c>
      <c r="I3484">
        <v>2815492150</v>
      </c>
      <c r="J3484" t="s">
        <v>18539</v>
      </c>
      <c r="K3484" s="1">
        <v>44376</v>
      </c>
    </row>
    <row r="3485" spans="1:11">
      <c r="A3485">
        <v>3484</v>
      </c>
      <c r="B3485" t="s">
        <v>18540</v>
      </c>
      <c r="C3485" t="s">
        <v>819</v>
      </c>
      <c r="D3485" t="s">
        <v>5712</v>
      </c>
      <c r="E3485" t="s">
        <v>18541</v>
      </c>
      <c r="F3485" t="s">
        <v>18542</v>
      </c>
      <c r="G3485" t="s">
        <v>2817</v>
      </c>
      <c r="H3485" s="6">
        <v>170413</v>
      </c>
      <c r="I3485" t="s">
        <v>18543</v>
      </c>
      <c r="J3485" t="s">
        <v>18544</v>
      </c>
      <c r="K3485" s="1">
        <v>44171</v>
      </c>
    </row>
    <row r="3486" spans="1:11">
      <c r="A3486">
        <v>3485</v>
      </c>
      <c r="B3486" t="s">
        <v>18545</v>
      </c>
      <c r="C3486" t="s">
        <v>2313</v>
      </c>
      <c r="D3486" t="s">
        <v>2919</v>
      </c>
      <c r="E3486" t="s">
        <v>18546</v>
      </c>
      <c r="F3486" t="s">
        <v>4486</v>
      </c>
      <c r="G3486" t="s">
        <v>111</v>
      </c>
      <c r="H3486" s="6">
        <v>187057</v>
      </c>
      <c r="I3486" t="s">
        <v>18547</v>
      </c>
      <c r="J3486" t="s">
        <v>18548</v>
      </c>
      <c r="K3486" s="1">
        <v>44352</v>
      </c>
    </row>
    <row r="3487" spans="1:11">
      <c r="A3487">
        <v>3486</v>
      </c>
      <c r="B3487" t="s">
        <v>18549</v>
      </c>
      <c r="C3487" t="s">
        <v>390</v>
      </c>
      <c r="D3487" t="s">
        <v>1212</v>
      </c>
      <c r="E3487" t="s">
        <v>11318</v>
      </c>
      <c r="F3487" t="s">
        <v>18550</v>
      </c>
      <c r="G3487" t="s">
        <v>1795</v>
      </c>
      <c r="H3487" s="6">
        <v>47908</v>
      </c>
      <c r="I3487">
        <v>4388402490</v>
      </c>
      <c r="J3487" t="s">
        <v>18551</v>
      </c>
      <c r="K3487" s="1">
        <v>44120</v>
      </c>
    </row>
    <row r="3488" spans="1:11">
      <c r="A3488">
        <v>3487</v>
      </c>
      <c r="B3488" t="s">
        <v>18552</v>
      </c>
      <c r="C3488" t="s">
        <v>4995</v>
      </c>
      <c r="D3488" t="s">
        <v>7338</v>
      </c>
      <c r="E3488" t="s">
        <v>18553</v>
      </c>
      <c r="F3488" t="s">
        <v>2245</v>
      </c>
      <c r="G3488" t="s">
        <v>3792</v>
      </c>
      <c r="H3488" s="6">
        <v>191194</v>
      </c>
      <c r="I3488" t="s">
        <v>18554</v>
      </c>
      <c r="J3488" t="s">
        <v>18555</v>
      </c>
      <c r="K3488" s="1">
        <v>44084</v>
      </c>
    </row>
    <row r="3489" spans="1:11">
      <c r="A3489">
        <v>3488</v>
      </c>
      <c r="B3489" t="s">
        <v>18556</v>
      </c>
      <c r="C3489" t="s">
        <v>2066</v>
      </c>
      <c r="D3489" t="s">
        <v>2554</v>
      </c>
      <c r="E3489" t="s">
        <v>18557</v>
      </c>
      <c r="F3489" t="s">
        <v>18558</v>
      </c>
      <c r="G3489" t="s">
        <v>379</v>
      </c>
      <c r="H3489" s="6">
        <v>128155</v>
      </c>
      <c r="I3489" t="s">
        <v>18559</v>
      </c>
      <c r="J3489" t="s">
        <v>18560</v>
      </c>
      <c r="K3489" s="1">
        <v>43980</v>
      </c>
    </row>
    <row r="3490" spans="1:11">
      <c r="A3490">
        <v>3489</v>
      </c>
      <c r="B3490" t="s">
        <v>18561</v>
      </c>
      <c r="C3490" t="s">
        <v>6007</v>
      </c>
      <c r="D3490" t="s">
        <v>9141</v>
      </c>
      <c r="E3490" t="s">
        <v>18562</v>
      </c>
      <c r="F3490" t="s">
        <v>545</v>
      </c>
      <c r="G3490" t="s">
        <v>351</v>
      </c>
      <c r="H3490" s="6">
        <v>107214</v>
      </c>
      <c r="I3490" t="s">
        <v>18563</v>
      </c>
      <c r="J3490" t="s">
        <v>18564</v>
      </c>
      <c r="K3490" s="1">
        <v>44119</v>
      </c>
    </row>
    <row r="3491" spans="1:11">
      <c r="A3491">
        <v>3490</v>
      </c>
      <c r="B3491" t="s">
        <v>18565</v>
      </c>
      <c r="C3491" t="s">
        <v>1891</v>
      </c>
      <c r="D3491" t="s">
        <v>5300</v>
      </c>
      <c r="E3491" t="s">
        <v>18566</v>
      </c>
      <c r="F3491" t="s">
        <v>18567</v>
      </c>
      <c r="G3491" t="s">
        <v>3443</v>
      </c>
      <c r="H3491" s="6">
        <v>63261</v>
      </c>
      <c r="I3491" t="s">
        <v>18568</v>
      </c>
      <c r="J3491" t="s">
        <v>18569</v>
      </c>
      <c r="K3491" s="1">
        <v>44211</v>
      </c>
    </row>
    <row r="3492" spans="1:11">
      <c r="A3492">
        <v>3491</v>
      </c>
      <c r="B3492" t="s">
        <v>18570</v>
      </c>
      <c r="C3492" t="s">
        <v>5286</v>
      </c>
      <c r="D3492" t="s">
        <v>9073</v>
      </c>
      <c r="E3492" t="s">
        <v>18571</v>
      </c>
      <c r="F3492" t="s">
        <v>18572</v>
      </c>
      <c r="G3492" t="s">
        <v>3046</v>
      </c>
      <c r="H3492" s="6">
        <v>89903</v>
      </c>
      <c r="I3492" t="s">
        <v>18573</v>
      </c>
      <c r="J3492" t="s">
        <v>18574</v>
      </c>
      <c r="K3492" s="1">
        <v>44438</v>
      </c>
    </row>
    <row r="3493" spans="1:11">
      <c r="A3493">
        <v>3492</v>
      </c>
      <c r="B3493" t="s">
        <v>18575</v>
      </c>
      <c r="C3493" t="s">
        <v>318</v>
      </c>
      <c r="D3493" t="s">
        <v>2835</v>
      </c>
      <c r="E3493" t="s">
        <v>18576</v>
      </c>
      <c r="F3493" t="s">
        <v>18577</v>
      </c>
      <c r="G3493" t="s">
        <v>298</v>
      </c>
      <c r="H3493" s="6">
        <v>50673</v>
      </c>
      <c r="I3493" t="s">
        <v>18578</v>
      </c>
      <c r="J3493" t="s">
        <v>18579</v>
      </c>
      <c r="K3493" s="1">
        <v>44618</v>
      </c>
    </row>
    <row r="3494" spans="1:11">
      <c r="A3494">
        <v>3493</v>
      </c>
      <c r="B3494" t="s">
        <v>18580</v>
      </c>
      <c r="C3494" t="s">
        <v>4714</v>
      </c>
      <c r="D3494" t="s">
        <v>12226</v>
      </c>
      <c r="E3494" t="s">
        <v>18581</v>
      </c>
      <c r="F3494" t="s">
        <v>18582</v>
      </c>
      <c r="G3494" t="s">
        <v>1075</v>
      </c>
      <c r="H3494" s="6">
        <v>78651</v>
      </c>
      <c r="I3494" t="s">
        <v>18583</v>
      </c>
      <c r="J3494" t="s">
        <v>18584</v>
      </c>
      <c r="K3494" s="1">
        <v>44586</v>
      </c>
    </row>
    <row r="3495" spans="1:11">
      <c r="A3495">
        <v>3494</v>
      </c>
      <c r="B3495" t="s">
        <v>18585</v>
      </c>
      <c r="C3495" t="s">
        <v>8199</v>
      </c>
      <c r="D3495" t="s">
        <v>550</v>
      </c>
      <c r="E3495" t="s">
        <v>18586</v>
      </c>
      <c r="F3495" t="s">
        <v>18587</v>
      </c>
      <c r="G3495" t="s">
        <v>229</v>
      </c>
      <c r="H3495" s="6">
        <v>214366</v>
      </c>
      <c r="I3495" t="s">
        <v>18588</v>
      </c>
      <c r="J3495" t="s">
        <v>18589</v>
      </c>
      <c r="K3495" s="1">
        <v>43833</v>
      </c>
    </row>
    <row r="3496" spans="1:11">
      <c r="A3496">
        <v>3495</v>
      </c>
      <c r="B3496" t="s">
        <v>18590</v>
      </c>
      <c r="C3496" t="s">
        <v>10555</v>
      </c>
      <c r="D3496" t="s">
        <v>10138</v>
      </c>
      <c r="E3496" t="s">
        <v>18591</v>
      </c>
      <c r="F3496" t="s">
        <v>18592</v>
      </c>
      <c r="G3496" t="s">
        <v>438</v>
      </c>
      <c r="H3496" s="6">
        <v>144549</v>
      </c>
      <c r="I3496" t="s">
        <v>18593</v>
      </c>
      <c r="J3496" t="s">
        <v>18594</v>
      </c>
      <c r="K3496" s="1">
        <v>44443</v>
      </c>
    </row>
    <row r="3497" spans="1:11">
      <c r="A3497">
        <v>3496</v>
      </c>
      <c r="B3497" t="s">
        <v>18595</v>
      </c>
      <c r="C3497" t="s">
        <v>4158</v>
      </c>
      <c r="D3497" t="s">
        <v>7111</v>
      </c>
      <c r="E3497" t="s">
        <v>18596</v>
      </c>
      <c r="F3497" t="s">
        <v>14741</v>
      </c>
      <c r="G3497" t="s">
        <v>726</v>
      </c>
      <c r="H3497" s="6">
        <v>128568</v>
      </c>
      <c r="I3497" t="s">
        <v>18597</v>
      </c>
      <c r="J3497" t="s">
        <v>18598</v>
      </c>
      <c r="K3497" s="1">
        <v>43931</v>
      </c>
    </row>
    <row r="3498" spans="1:11">
      <c r="A3498">
        <v>3497</v>
      </c>
      <c r="B3498" t="s">
        <v>18599</v>
      </c>
      <c r="C3498" t="s">
        <v>2087</v>
      </c>
      <c r="D3498" t="s">
        <v>3319</v>
      </c>
      <c r="E3498" t="s">
        <v>18600</v>
      </c>
      <c r="F3498" t="s">
        <v>18601</v>
      </c>
      <c r="G3498" t="s">
        <v>290</v>
      </c>
      <c r="H3498" s="6">
        <v>184727</v>
      </c>
      <c r="I3498">
        <v>7341735791</v>
      </c>
      <c r="J3498" t="s">
        <v>18602</v>
      </c>
      <c r="K3498" s="1">
        <v>44701</v>
      </c>
    </row>
    <row r="3499" spans="1:11">
      <c r="A3499">
        <v>3498</v>
      </c>
      <c r="B3499" t="s">
        <v>18603</v>
      </c>
      <c r="C3499" t="s">
        <v>4479</v>
      </c>
      <c r="D3499" t="s">
        <v>458</v>
      </c>
      <c r="E3499" t="s">
        <v>18604</v>
      </c>
      <c r="F3499" t="s">
        <v>18605</v>
      </c>
      <c r="G3499" t="s">
        <v>3027</v>
      </c>
      <c r="H3499" s="6">
        <v>219412</v>
      </c>
      <c r="I3499" t="s">
        <v>18606</v>
      </c>
      <c r="J3499" t="s">
        <v>18607</v>
      </c>
      <c r="K3499" s="1">
        <v>44570</v>
      </c>
    </row>
    <row r="3500" spans="1:11">
      <c r="A3500">
        <v>3499</v>
      </c>
      <c r="B3500" t="s">
        <v>18608</v>
      </c>
      <c r="C3500" t="s">
        <v>1441</v>
      </c>
      <c r="D3500" t="s">
        <v>162</v>
      </c>
      <c r="E3500" t="s">
        <v>18609</v>
      </c>
      <c r="F3500" t="s">
        <v>18610</v>
      </c>
      <c r="G3500" t="s">
        <v>221</v>
      </c>
      <c r="H3500" s="6">
        <v>135695</v>
      </c>
      <c r="I3500" t="s">
        <v>18611</v>
      </c>
      <c r="J3500" t="s">
        <v>18612</v>
      </c>
      <c r="K3500" s="1">
        <v>44433</v>
      </c>
    </row>
    <row r="3501" spans="1:11">
      <c r="A3501">
        <v>3500</v>
      </c>
      <c r="B3501" t="s">
        <v>18613</v>
      </c>
      <c r="C3501" t="s">
        <v>662</v>
      </c>
      <c r="D3501" t="s">
        <v>1999</v>
      </c>
      <c r="E3501" t="s">
        <v>18614</v>
      </c>
      <c r="F3501" t="s">
        <v>18615</v>
      </c>
      <c r="G3501" t="s">
        <v>4188</v>
      </c>
      <c r="H3501" s="6">
        <v>197061</v>
      </c>
      <c r="I3501" t="s">
        <v>18616</v>
      </c>
      <c r="J3501" t="s">
        <v>18617</v>
      </c>
      <c r="K3501" s="1">
        <v>44615</v>
      </c>
    </row>
    <row r="3502" spans="1:11">
      <c r="A3502">
        <v>3501</v>
      </c>
      <c r="B3502" t="s">
        <v>18618</v>
      </c>
      <c r="C3502" t="s">
        <v>29</v>
      </c>
      <c r="D3502" t="s">
        <v>2882</v>
      </c>
      <c r="E3502" t="s">
        <v>18619</v>
      </c>
      <c r="F3502" t="s">
        <v>18620</v>
      </c>
      <c r="G3502" t="s">
        <v>3709</v>
      </c>
      <c r="H3502" s="6">
        <v>216758</v>
      </c>
      <c r="I3502" t="s">
        <v>18621</v>
      </c>
      <c r="J3502" t="s">
        <v>18622</v>
      </c>
      <c r="K3502" s="1">
        <v>44166</v>
      </c>
    </row>
    <row r="3503" spans="1:11">
      <c r="A3503">
        <v>3502</v>
      </c>
      <c r="B3503" t="s">
        <v>18623</v>
      </c>
      <c r="C3503" t="s">
        <v>2283</v>
      </c>
      <c r="D3503" t="s">
        <v>7020</v>
      </c>
      <c r="E3503" t="s">
        <v>18624</v>
      </c>
      <c r="F3503" t="s">
        <v>18625</v>
      </c>
      <c r="G3503" t="s">
        <v>926</v>
      </c>
      <c r="H3503" s="6">
        <v>79254</v>
      </c>
      <c r="I3503" t="s">
        <v>18626</v>
      </c>
      <c r="J3503" t="s">
        <v>18627</v>
      </c>
      <c r="K3503" s="1">
        <v>44125</v>
      </c>
    </row>
    <row r="3504" spans="1:11">
      <c r="A3504">
        <v>3503</v>
      </c>
      <c r="B3504" t="s">
        <v>18628</v>
      </c>
      <c r="C3504" t="s">
        <v>1678</v>
      </c>
      <c r="D3504" t="s">
        <v>5396</v>
      </c>
      <c r="E3504" t="s">
        <v>18629</v>
      </c>
      <c r="F3504" t="s">
        <v>18630</v>
      </c>
      <c r="G3504" t="s">
        <v>5077</v>
      </c>
      <c r="H3504" s="6">
        <v>69974</v>
      </c>
      <c r="I3504" t="s">
        <v>18631</v>
      </c>
      <c r="J3504" t="s">
        <v>18632</v>
      </c>
      <c r="K3504" s="1">
        <v>44579</v>
      </c>
    </row>
    <row r="3505" spans="1:11">
      <c r="A3505">
        <v>3504</v>
      </c>
      <c r="B3505" t="s">
        <v>18633</v>
      </c>
      <c r="C3505" t="s">
        <v>3937</v>
      </c>
      <c r="D3505" t="s">
        <v>2794</v>
      </c>
      <c r="E3505" t="s">
        <v>16561</v>
      </c>
      <c r="F3505" t="s">
        <v>18634</v>
      </c>
      <c r="G3505" t="s">
        <v>190</v>
      </c>
      <c r="H3505" s="6">
        <v>87880</v>
      </c>
      <c r="I3505" t="s">
        <v>18635</v>
      </c>
      <c r="J3505" t="s">
        <v>18636</v>
      </c>
      <c r="K3505" s="1">
        <v>44160</v>
      </c>
    </row>
    <row r="3506" spans="1:11">
      <c r="A3506">
        <v>3505</v>
      </c>
      <c r="B3506" t="s">
        <v>18637</v>
      </c>
      <c r="C3506" t="s">
        <v>233</v>
      </c>
      <c r="D3506" t="s">
        <v>2744</v>
      </c>
      <c r="E3506" t="s">
        <v>18638</v>
      </c>
      <c r="F3506" t="s">
        <v>18639</v>
      </c>
      <c r="G3506" t="s">
        <v>1013</v>
      </c>
      <c r="H3506" s="6">
        <v>257413</v>
      </c>
      <c r="I3506" t="s">
        <v>18640</v>
      </c>
      <c r="J3506" t="s">
        <v>18641</v>
      </c>
      <c r="K3506" s="1">
        <v>44639</v>
      </c>
    </row>
    <row r="3507" spans="1:11">
      <c r="A3507">
        <v>3506</v>
      </c>
      <c r="B3507" t="s">
        <v>18642</v>
      </c>
      <c r="C3507" t="s">
        <v>7142</v>
      </c>
      <c r="D3507" t="s">
        <v>3909</v>
      </c>
      <c r="E3507" t="s">
        <v>18643</v>
      </c>
      <c r="F3507" t="s">
        <v>18644</v>
      </c>
      <c r="G3507" t="s">
        <v>1110</v>
      </c>
      <c r="H3507" s="6">
        <v>254300</v>
      </c>
      <c r="I3507" t="s">
        <v>18645</v>
      </c>
      <c r="J3507" t="s">
        <v>18646</v>
      </c>
      <c r="K3507" s="1">
        <v>44070</v>
      </c>
    </row>
    <row r="3508" spans="1:11">
      <c r="A3508">
        <v>3507</v>
      </c>
      <c r="B3508" t="s">
        <v>18647</v>
      </c>
      <c r="C3508" t="s">
        <v>1907</v>
      </c>
      <c r="D3508" t="s">
        <v>310</v>
      </c>
      <c r="E3508" t="s">
        <v>18648</v>
      </c>
      <c r="F3508" t="s">
        <v>18649</v>
      </c>
      <c r="G3508" t="s">
        <v>5475</v>
      </c>
      <c r="H3508" s="6">
        <v>273176</v>
      </c>
      <c r="I3508" t="s">
        <v>18650</v>
      </c>
      <c r="J3508" t="s">
        <v>18651</v>
      </c>
      <c r="K3508" s="1">
        <v>44452</v>
      </c>
    </row>
    <row r="3509" spans="1:11">
      <c r="A3509">
        <v>3508</v>
      </c>
      <c r="B3509" t="s">
        <v>18652</v>
      </c>
      <c r="C3509" t="s">
        <v>1900</v>
      </c>
      <c r="D3509" t="s">
        <v>8981</v>
      </c>
      <c r="E3509" t="s">
        <v>17976</v>
      </c>
      <c r="F3509" t="s">
        <v>18653</v>
      </c>
      <c r="G3509" t="s">
        <v>2966</v>
      </c>
      <c r="H3509" s="6">
        <v>186691</v>
      </c>
      <c r="I3509" t="s">
        <v>18654</v>
      </c>
      <c r="J3509" t="s">
        <v>18655</v>
      </c>
      <c r="K3509" s="1">
        <v>44263</v>
      </c>
    </row>
    <row r="3510" spans="1:11">
      <c r="A3510">
        <v>3509</v>
      </c>
      <c r="B3510" t="s">
        <v>18656</v>
      </c>
      <c r="C3510" t="s">
        <v>2970</v>
      </c>
      <c r="D3510" t="s">
        <v>7526</v>
      </c>
      <c r="E3510" t="s">
        <v>3950</v>
      </c>
      <c r="F3510" t="s">
        <v>18657</v>
      </c>
      <c r="G3510" t="s">
        <v>926</v>
      </c>
      <c r="H3510" s="6">
        <v>142675</v>
      </c>
      <c r="I3510">
        <f>1-569-760-7285</f>
        <v>-8613</v>
      </c>
      <c r="J3510" t="s">
        <v>18658</v>
      </c>
      <c r="K3510" s="1">
        <v>44330</v>
      </c>
    </row>
    <row r="3511" spans="1:11">
      <c r="A3511">
        <v>3510</v>
      </c>
      <c r="B3511" t="s">
        <v>18659</v>
      </c>
      <c r="C3511" t="s">
        <v>3676</v>
      </c>
      <c r="D3511" t="s">
        <v>415</v>
      </c>
      <c r="E3511" t="s">
        <v>18660</v>
      </c>
      <c r="F3511" t="s">
        <v>18661</v>
      </c>
      <c r="G3511" t="s">
        <v>80</v>
      </c>
      <c r="H3511" s="6">
        <v>217568</v>
      </c>
      <c r="I3511" t="s">
        <v>18662</v>
      </c>
      <c r="J3511" t="s">
        <v>18663</v>
      </c>
      <c r="K3511" s="1">
        <v>44302</v>
      </c>
    </row>
    <row r="3512" spans="1:11">
      <c r="A3512">
        <v>3511</v>
      </c>
      <c r="B3512" t="s">
        <v>18664</v>
      </c>
      <c r="C3512" t="s">
        <v>65</v>
      </c>
      <c r="D3512" t="s">
        <v>15170</v>
      </c>
      <c r="E3512" t="s">
        <v>18665</v>
      </c>
      <c r="F3512" t="s">
        <v>18666</v>
      </c>
      <c r="G3512" t="s">
        <v>205</v>
      </c>
      <c r="H3512" s="6">
        <v>284205</v>
      </c>
      <c r="I3512">
        <f>1-312-308-3209</f>
        <v>-3828</v>
      </c>
      <c r="J3512" t="s">
        <v>18667</v>
      </c>
      <c r="K3512" s="1">
        <v>44526</v>
      </c>
    </row>
    <row r="3513" spans="1:11">
      <c r="A3513">
        <v>3512</v>
      </c>
      <c r="B3513" t="s">
        <v>18668</v>
      </c>
      <c r="C3513" t="s">
        <v>7726</v>
      </c>
      <c r="D3513" t="s">
        <v>3598</v>
      </c>
      <c r="E3513" t="s">
        <v>18669</v>
      </c>
      <c r="F3513" t="s">
        <v>18670</v>
      </c>
      <c r="G3513" t="s">
        <v>961</v>
      </c>
      <c r="H3513" s="6">
        <v>201285</v>
      </c>
      <c r="I3513" t="s">
        <v>18671</v>
      </c>
      <c r="J3513" t="s">
        <v>18672</v>
      </c>
      <c r="K3513" s="1">
        <v>43997</v>
      </c>
    </row>
    <row r="3514" spans="1:11">
      <c r="A3514">
        <v>3513</v>
      </c>
      <c r="B3514" t="s">
        <v>18673</v>
      </c>
      <c r="C3514" t="s">
        <v>286</v>
      </c>
      <c r="D3514" t="s">
        <v>677</v>
      </c>
      <c r="E3514" t="s">
        <v>18674</v>
      </c>
      <c r="F3514" t="s">
        <v>18675</v>
      </c>
      <c r="G3514" t="s">
        <v>1536</v>
      </c>
      <c r="H3514" s="6">
        <v>178480</v>
      </c>
      <c r="I3514" t="s">
        <v>18676</v>
      </c>
      <c r="J3514" t="s">
        <v>18677</v>
      </c>
      <c r="K3514" s="1">
        <v>44187</v>
      </c>
    </row>
    <row r="3515" spans="1:11">
      <c r="A3515">
        <v>3514</v>
      </c>
      <c r="B3515" t="s">
        <v>18678</v>
      </c>
      <c r="C3515" t="s">
        <v>936</v>
      </c>
      <c r="D3515" t="s">
        <v>1099</v>
      </c>
      <c r="E3515" t="s">
        <v>18679</v>
      </c>
      <c r="F3515" t="s">
        <v>18680</v>
      </c>
      <c r="G3515" t="s">
        <v>2638</v>
      </c>
      <c r="H3515" s="6">
        <v>180821</v>
      </c>
      <c r="I3515" t="s">
        <v>18681</v>
      </c>
      <c r="J3515" t="s">
        <v>18682</v>
      </c>
      <c r="K3515" s="1">
        <v>44093</v>
      </c>
    </row>
    <row r="3516" spans="1:11">
      <c r="A3516">
        <v>3515</v>
      </c>
      <c r="B3516" t="s">
        <v>18683</v>
      </c>
      <c r="C3516" t="s">
        <v>11563</v>
      </c>
      <c r="D3516" t="s">
        <v>3160</v>
      </c>
      <c r="E3516" t="s">
        <v>18684</v>
      </c>
      <c r="F3516" t="s">
        <v>18685</v>
      </c>
      <c r="G3516" t="s">
        <v>666</v>
      </c>
      <c r="H3516" s="6">
        <v>41758</v>
      </c>
      <c r="I3516" t="s">
        <v>18686</v>
      </c>
      <c r="J3516" t="s">
        <v>18687</v>
      </c>
      <c r="K3516" s="1">
        <v>44545</v>
      </c>
    </row>
    <row r="3517" spans="1:11">
      <c r="A3517">
        <v>3516</v>
      </c>
      <c r="B3517" t="s">
        <v>18688</v>
      </c>
      <c r="C3517" t="s">
        <v>2589</v>
      </c>
      <c r="D3517" t="s">
        <v>5445</v>
      </c>
      <c r="E3517" t="s">
        <v>18689</v>
      </c>
      <c r="F3517" t="s">
        <v>18690</v>
      </c>
      <c r="G3517" t="s">
        <v>134</v>
      </c>
      <c r="H3517" s="6">
        <v>268929</v>
      </c>
      <c r="I3517" t="s">
        <v>18691</v>
      </c>
      <c r="J3517" t="s">
        <v>18692</v>
      </c>
      <c r="K3517" s="1">
        <v>44622</v>
      </c>
    </row>
    <row r="3518" spans="1:11">
      <c r="A3518">
        <v>3517</v>
      </c>
      <c r="B3518" t="s">
        <v>18693</v>
      </c>
      <c r="C3518" t="s">
        <v>2147</v>
      </c>
      <c r="D3518" t="s">
        <v>3670</v>
      </c>
      <c r="E3518" t="s">
        <v>18694</v>
      </c>
      <c r="F3518" t="s">
        <v>18695</v>
      </c>
      <c r="G3518" t="s">
        <v>823</v>
      </c>
      <c r="H3518" s="6">
        <v>123887</v>
      </c>
      <c r="I3518" t="s">
        <v>18696</v>
      </c>
      <c r="J3518" t="s">
        <v>18697</v>
      </c>
      <c r="K3518" s="1">
        <v>44630</v>
      </c>
    </row>
    <row r="3519" spans="1:11">
      <c r="A3519">
        <v>3518</v>
      </c>
      <c r="B3519" t="s">
        <v>18698</v>
      </c>
      <c r="C3519" t="s">
        <v>2913</v>
      </c>
      <c r="D3519" t="s">
        <v>18699</v>
      </c>
      <c r="E3519" t="s">
        <v>18700</v>
      </c>
      <c r="F3519" t="s">
        <v>18701</v>
      </c>
      <c r="G3519" t="s">
        <v>2838</v>
      </c>
      <c r="H3519" s="6">
        <v>162270</v>
      </c>
      <c r="I3519" t="s">
        <v>18702</v>
      </c>
      <c r="J3519" t="s">
        <v>18703</v>
      </c>
      <c r="K3519" s="1">
        <v>44182</v>
      </c>
    </row>
    <row r="3520" spans="1:11">
      <c r="A3520">
        <v>3519</v>
      </c>
      <c r="B3520" t="s">
        <v>18704</v>
      </c>
      <c r="C3520" t="s">
        <v>3506</v>
      </c>
      <c r="D3520" t="s">
        <v>2048</v>
      </c>
      <c r="E3520" t="s">
        <v>18705</v>
      </c>
      <c r="F3520" t="s">
        <v>18706</v>
      </c>
      <c r="G3520" t="s">
        <v>1637</v>
      </c>
      <c r="H3520" s="6">
        <v>42229</v>
      </c>
      <c r="I3520" t="s">
        <v>18707</v>
      </c>
      <c r="J3520" t="s">
        <v>18708</v>
      </c>
      <c r="K3520" s="1">
        <v>43873</v>
      </c>
    </row>
    <row r="3521" spans="1:11">
      <c r="A3521">
        <v>3520</v>
      </c>
      <c r="B3521" t="s">
        <v>18709</v>
      </c>
      <c r="C3521" t="s">
        <v>752</v>
      </c>
      <c r="D3521" t="s">
        <v>3288</v>
      </c>
      <c r="E3521" t="s">
        <v>18710</v>
      </c>
      <c r="F3521" t="s">
        <v>8250</v>
      </c>
      <c r="G3521" t="s">
        <v>2158</v>
      </c>
      <c r="H3521" s="6">
        <v>207097</v>
      </c>
      <c r="I3521" t="s">
        <v>18711</v>
      </c>
      <c r="J3521" t="s">
        <v>18712</v>
      </c>
      <c r="K3521" s="1">
        <v>43990</v>
      </c>
    </row>
    <row r="3522" spans="1:11">
      <c r="A3522">
        <v>3521</v>
      </c>
      <c r="B3522" t="s">
        <v>18713</v>
      </c>
      <c r="C3522" t="s">
        <v>3453</v>
      </c>
      <c r="D3522" t="s">
        <v>6968</v>
      </c>
      <c r="E3522" t="s">
        <v>18714</v>
      </c>
      <c r="F3522" t="s">
        <v>18715</v>
      </c>
      <c r="G3522" t="s">
        <v>620</v>
      </c>
      <c r="H3522" s="6">
        <v>279278</v>
      </c>
      <c r="I3522" t="s">
        <v>18716</v>
      </c>
      <c r="J3522" t="s">
        <v>18717</v>
      </c>
      <c r="K3522" s="1">
        <v>44390</v>
      </c>
    </row>
    <row r="3523" spans="1:11">
      <c r="A3523">
        <v>3522</v>
      </c>
      <c r="B3523" t="s">
        <v>18718</v>
      </c>
      <c r="C3523" t="s">
        <v>2642</v>
      </c>
      <c r="D3523" t="s">
        <v>1071</v>
      </c>
      <c r="E3523" t="s">
        <v>18719</v>
      </c>
      <c r="F3523" t="s">
        <v>18720</v>
      </c>
      <c r="G3523" t="s">
        <v>961</v>
      </c>
      <c r="H3523" s="6">
        <v>85693</v>
      </c>
      <c r="I3523" t="s">
        <v>18721</v>
      </c>
      <c r="J3523" t="s">
        <v>18722</v>
      </c>
      <c r="K3523" s="1">
        <v>44091</v>
      </c>
    </row>
    <row r="3524" spans="1:11">
      <c r="A3524">
        <v>3523</v>
      </c>
      <c r="B3524" t="s">
        <v>18723</v>
      </c>
      <c r="C3524" t="s">
        <v>638</v>
      </c>
      <c r="D3524" t="s">
        <v>12904</v>
      </c>
      <c r="E3524" t="s">
        <v>18724</v>
      </c>
      <c r="F3524" t="s">
        <v>18725</v>
      </c>
      <c r="G3524" t="s">
        <v>3102</v>
      </c>
      <c r="H3524" s="6">
        <v>72033</v>
      </c>
      <c r="I3524" t="s">
        <v>18726</v>
      </c>
      <c r="J3524" t="s">
        <v>18727</v>
      </c>
      <c r="K3524" s="1">
        <v>44580</v>
      </c>
    </row>
    <row r="3525" spans="1:11">
      <c r="A3525">
        <v>3524</v>
      </c>
      <c r="B3525" t="s">
        <v>18728</v>
      </c>
      <c r="C3525" t="s">
        <v>5070</v>
      </c>
      <c r="D3525" t="s">
        <v>17219</v>
      </c>
      <c r="E3525" t="s">
        <v>18729</v>
      </c>
      <c r="F3525" t="s">
        <v>18730</v>
      </c>
      <c r="G3525" t="s">
        <v>386</v>
      </c>
      <c r="H3525" s="6">
        <v>211500</v>
      </c>
      <c r="I3525" t="s">
        <v>18731</v>
      </c>
      <c r="J3525" t="s">
        <v>18732</v>
      </c>
      <c r="K3525" s="1">
        <v>44377</v>
      </c>
    </row>
    <row r="3526" spans="1:11">
      <c r="A3526">
        <v>3525</v>
      </c>
      <c r="B3526" t="s">
        <v>18733</v>
      </c>
      <c r="C3526" t="s">
        <v>1364</v>
      </c>
      <c r="D3526" t="s">
        <v>1136</v>
      </c>
      <c r="E3526" t="s">
        <v>18734</v>
      </c>
      <c r="F3526" t="s">
        <v>18735</v>
      </c>
      <c r="G3526" t="s">
        <v>1424</v>
      </c>
      <c r="H3526" s="6">
        <v>146304</v>
      </c>
      <c r="I3526">
        <f>1-668-446-8808</f>
        <v>-9921</v>
      </c>
      <c r="J3526" t="s">
        <v>18736</v>
      </c>
      <c r="K3526" s="1">
        <v>44709</v>
      </c>
    </row>
    <row r="3527" spans="1:11">
      <c r="A3527">
        <v>3526</v>
      </c>
      <c r="B3527" t="s">
        <v>18737</v>
      </c>
      <c r="C3527" t="s">
        <v>5306</v>
      </c>
      <c r="D3527" t="s">
        <v>5664</v>
      </c>
      <c r="E3527" t="s">
        <v>18738</v>
      </c>
      <c r="F3527" t="s">
        <v>18739</v>
      </c>
      <c r="G3527" t="s">
        <v>1404</v>
      </c>
      <c r="H3527" s="6">
        <v>141834</v>
      </c>
      <c r="I3527" t="s">
        <v>18740</v>
      </c>
      <c r="J3527" t="s">
        <v>18741</v>
      </c>
      <c r="K3527" s="1">
        <v>43907</v>
      </c>
    </row>
    <row r="3528" spans="1:11">
      <c r="A3528">
        <v>3527</v>
      </c>
      <c r="B3528" t="s">
        <v>18742</v>
      </c>
      <c r="C3528" t="s">
        <v>13145</v>
      </c>
      <c r="D3528" t="s">
        <v>3887</v>
      </c>
      <c r="E3528" t="s">
        <v>18743</v>
      </c>
      <c r="F3528" t="s">
        <v>18744</v>
      </c>
      <c r="G3528" t="s">
        <v>977</v>
      </c>
      <c r="H3528" s="6">
        <v>167697</v>
      </c>
      <c r="I3528" t="s">
        <v>18745</v>
      </c>
      <c r="J3528" t="s">
        <v>18746</v>
      </c>
      <c r="K3528" s="1">
        <v>44219</v>
      </c>
    </row>
    <row r="3529" spans="1:11">
      <c r="A3529">
        <v>3528</v>
      </c>
      <c r="B3529" t="s">
        <v>18747</v>
      </c>
      <c r="C3529" t="s">
        <v>4024</v>
      </c>
      <c r="D3529" t="s">
        <v>6482</v>
      </c>
      <c r="E3529" t="s">
        <v>18748</v>
      </c>
      <c r="F3529" t="s">
        <v>18749</v>
      </c>
      <c r="G3529" t="s">
        <v>1102</v>
      </c>
      <c r="H3529" s="6">
        <v>188829</v>
      </c>
      <c r="I3529">
        <f>1-86-365-785</f>
        <v>-1235</v>
      </c>
      <c r="J3529" t="s">
        <v>18750</v>
      </c>
      <c r="K3529" s="1">
        <v>43964</v>
      </c>
    </row>
    <row r="3530" spans="1:11">
      <c r="A3530">
        <v>3529</v>
      </c>
      <c r="B3530" s="2" t="s">
        <v>18751</v>
      </c>
      <c r="C3530" t="s">
        <v>5973</v>
      </c>
      <c r="D3530" t="s">
        <v>17760</v>
      </c>
      <c r="E3530" t="s">
        <v>18752</v>
      </c>
      <c r="F3530" t="s">
        <v>18753</v>
      </c>
      <c r="G3530" t="s">
        <v>446</v>
      </c>
      <c r="H3530" s="6">
        <v>150247</v>
      </c>
      <c r="I3530">
        <f>1-585-188-7266</f>
        <v>-8038</v>
      </c>
      <c r="J3530" t="s">
        <v>18754</v>
      </c>
      <c r="K3530" s="1">
        <v>44581</v>
      </c>
    </row>
    <row r="3531" spans="1:11">
      <c r="A3531">
        <v>3530</v>
      </c>
      <c r="B3531" t="s">
        <v>18755</v>
      </c>
      <c r="C3531" t="s">
        <v>15877</v>
      </c>
      <c r="D3531" t="s">
        <v>18756</v>
      </c>
      <c r="E3531" t="s">
        <v>18757</v>
      </c>
      <c r="F3531" t="s">
        <v>18758</v>
      </c>
      <c r="G3531" t="s">
        <v>969</v>
      </c>
      <c r="H3531" s="6">
        <v>44718</v>
      </c>
      <c r="I3531" t="s">
        <v>18759</v>
      </c>
      <c r="J3531" t="s">
        <v>18760</v>
      </c>
      <c r="K3531" s="1">
        <v>44099</v>
      </c>
    </row>
    <row r="3532" spans="1:11">
      <c r="A3532">
        <v>3531</v>
      </c>
      <c r="B3532" t="s">
        <v>18761</v>
      </c>
      <c r="C3532" t="s">
        <v>3248</v>
      </c>
      <c r="D3532" t="s">
        <v>5870</v>
      </c>
      <c r="E3532" t="s">
        <v>18762</v>
      </c>
      <c r="F3532" t="s">
        <v>18763</v>
      </c>
      <c r="G3532" t="s">
        <v>2966</v>
      </c>
      <c r="H3532" s="6">
        <v>227411</v>
      </c>
      <c r="I3532" t="s">
        <v>18764</v>
      </c>
      <c r="J3532" t="s">
        <v>18765</v>
      </c>
      <c r="K3532" s="1">
        <v>43842</v>
      </c>
    </row>
    <row r="3533" spans="1:11">
      <c r="A3533">
        <v>3532</v>
      </c>
      <c r="B3533" t="s">
        <v>18766</v>
      </c>
      <c r="C3533" t="s">
        <v>1091</v>
      </c>
      <c r="D3533" t="s">
        <v>1566</v>
      </c>
      <c r="E3533" t="s">
        <v>18767</v>
      </c>
      <c r="F3533" t="s">
        <v>18768</v>
      </c>
      <c r="G3533" t="s">
        <v>33</v>
      </c>
      <c r="H3533" s="6">
        <v>201386</v>
      </c>
      <c r="I3533" t="s">
        <v>18769</v>
      </c>
      <c r="J3533" t="s">
        <v>18770</v>
      </c>
      <c r="K3533" s="1">
        <v>44192</v>
      </c>
    </row>
    <row r="3534" spans="1:11">
      <c r="A3534">
        <v>3533</v>
      </c>
      <c r="B3534" t="s">
        <v>18771</v>
      </c>
      <c r="C3534" t="s">
        <v>3403</v>
      </c>
      <c r="D3534" t="s">
        <v>2416</v>
      </c>
      <c r="E3534" t="s">
        <v>18772</v>
      </c>
      <c r="F3534" t="s">
        <v>18773</v>
      </c>
      <c r="G3534" t="s">
        <v>954</v>
      </c>
      <c r="H3534" s="6">
        <v>62481</v>
      </c>
      <c r="I3534" t="s">
        <v>18774</v>
      </c>
      <c r="J3534" t="s">
        <v>18775</v>
      </c>
      <c r="K3534" s="1">
        <v>44117</v>
      </c>
    </row>
    <row r="3535" spans="1:11">
      <c r="A3535">
        <v>3534</v>
      </c>
      <c r="B3535" t="s">
        <v>18776</v>
      </c>
      <c r="C3535" t="s">
        <v>1211</v>
      </c>
      <c r="D3535" t="s">
        <v>4965</v>
      </c>
      <c r="E3535" t="s">
        <v>18777</v>
      </c>
      <c r="F3535" t="s">
        <v>18778</v>
      </c>
      <c r="G3535" t="s">
        <v>1404</v>
      </c>
      <c r="H3535" s="6">
        <v>113093</v>
      </c>
      <c r="I3535" t="s">
        <v>18779</v>
      </c>
      <c r="J3535" t="s">
        <v>18780</v>
      </c>
      <c r="K3535" s="1">
        <v>43945</v>
      </c>
    </row>
    <row r="3536" spans="1:11">
      <c r="A3536">
        <v>3535</v>
      </c>
      <c r="B3536" t="s">
        <v>18781</v>
      </c>
      <c r="C3536" t="s">
        <v>2737</v>
      </c>
      <c r="D3536" t="s">
        <v>1816</v>
      </c>
      <c r="E3536" t="s">
        <v>18782</v>
      </c>
      <c r="F3536" t="s">
        <v>18783</v>
      </c>
      <c r="G3536" t="s">
        <v>2123</v>
      </c>
      <c r="H3536" s="6">
        <v>269628</v>
      </c>
      <c r="I3536" t="s">
        <v>18784</v>
      </c>
      <c r="J3536" t="s">
        <v>18785</v>
      </c>
      <c r="K3536" s="1">
        <v>44068</v>
      </c>
    </row>
    <row r="3537" spans="1:11">
      <c r="A3537">
        <v>3536</v>
      </c>
      <c r="B3537" t="s">
        <v>18786</v>
      </c>
      <c r="C3537" t="s">
        <v>1172</v>
      </c>
      <c r="D3537" t="s">
        <v>966</v>
      </c>
      <c r="E3537" t="s">
        <v>7137</v>
      </c>
      <c r="F3537" t="s">
        <v>18787</v>
      </c>
      <c r="G3537" t="s">
        <v>290</v>
      </c>
      <c r="H3537" s="6">
        <v>83664</v>
      </c>
      <c r="I3537">
        <v>3697106605</v>
      </c>
      <c r="J3537" t="s">
        <v>18788</v>
      </c>
      <c r="K3537" s="1">
        <v>43910</v>
      </c>
    </row>
    <row r="3538" spans="1:11">
      <c r="A3538">
        <v>3537</v>
      </c>
      <c r="B3538" t="s">
        <v>18789</v>
      </c>
      <c r="C3538" t="s">
        <v>10052</v>
      </c>
      <c r="D3538" t="s">
        <v>1045</v>
      </c>
      <c r="E3538" t="s">
        <v>18790</v>
      </c>
      <c r="F3538" t="s">
        <v>18791</v>
      </c>
      <c r="G3538" t="s">
        <v>906</v>
      </c>
      <c r="H3538" s="6">
        <v>166026</v>
      </c>
      <c r="I3538" t="s">
        <v>18792</v>
      </c>
      <c r="J3538" t="s">
        <v>18793</v>
      </c>
      <c r="K3538" s="1">
        <v>44656</v>
      </c>
    </row>
    <row r="3539" spans="1:11">
      <c r="A3539">
        <v>3538</v>
      </c>
      <c r="B3539" t="s">
        <v>18794</v>
      </c>
      <c r="C3539" t="s">
        <v>965</v>
      </c>
      <c r="D3539" t="s">
        <v>1179</v>
      </c>
      <c r="E3539" t="s">
        <v>18795</v>
      </c>
      <c r="F3539" t="s">
        <v>18796</v>
      </c>
      <c r="G3539" t="s">
        <v>926</v>
      </c>
      <c r="H3539" s="6">
        <v>75032</v>
      </c>
      <c r="I3539" t="s">
        <v>18797</v>
      </c>
      <c r="J3539" t="s">
        <v>18798</v>
      </c>
      <c r="K3539" s="1">
        <v>44534</v>
      </c>
    </row>
    <row r="3540" spans="1:11">
      <c r="A3540">
        <v>3539</v>
      </c>
      <c r="B3540" t="s">
        <v>18799</v>
      </c>
      <c r="C3540" t="s">
        <v>5642</v>
      </c>
      <c r="D3540" t="s">
        <v>10475</v>
      </c>
      <c r="E3540" t="s">
        <v>18800</v>
      </c>
      <c r="F3540" t="s">
        <v>18801</v>
      </c>
      <c r="G3540" t="s">
        <v>77</v>
      </c>
      <c r="H3540" s="6">
        <v>259850</v>
      </c>
      <c r="I3540" t="s">
        <v>18802</v>
      </c>
      <c r="J3540" t="s">
        <v>18803</v>
      </c>
      <c r="K3540" s="1">
        <v>44065</v>
      </c>
    </row>
    <row r="3541" spans="1:11">
      <c r="A3541">
        <v>3540</v>
      </c>
      <c r="B3541" t="s">
        <v>18804</v>
      </c>
      <c r="C3541" t="s">
        <v>6606</v>
      </c>
      <c r="D3541" t="s">
        <v>8061</v>
      </c>
      <c r="E3541" t="s">
        <v>18805</v>
      </c>
      <c r="F3541" t="s">
        <v>10961</v>
      </c>
      <c r="G3541" t="s">
        <v>553</v>
      </c>
      <c r="H3541" s="6">
        <v>140408</v>
      </c>
      <c r="I3541">
        <v>4084016763</v>
      </c>
      <c r="J3541" t="s">
        <v>18806</v>
      </c>
      <c r="K3541" s="1">
        <v>44017</v>
      </c>
    </row>
    <row r="3542" spans="1:11">
      <c r="A3542">
        <v>3541</v>
      </c>
      <c r="B3542" t="s">
        <v>18807</v>
      </c>
      <c r="C3542" t="s">
        <v>12226</v>
      </c>
      <c r="D3542" t="s">
        <v>2707</v>
      </c>
      <c r="E3542" t="s">
        <v>18808</v>
      </c>
      <c r="F3542" t="s">
        <v>18809</v>
      </c>
      <c r="G3542" t="s">
        <v>1824</v>
      </c>
      <c r="H3542" s="6">
        <v>167445</v>
      </c>
      <c r="I3542" t="s">
        <v>18810</v>
      </c>
      <c r="J3542" t="s">
        <v>18811</v>
      </c>
      <c r="K3542" s="1">
        <v>44286</v>
      </c>
    </row>
    <row r="3543" spans="1:11">
      <c r="A3543">
        <v>3542</v>
      </c>
      <c r="B3543" t="s">
        <v>18812</v>
      </c>
      <c r="C3543" t="s">
        <v>2577</v>
      </c>
      <c r="D3543" t="s">
        <v>3845</v>
      </c>
      <c r="E3543" t="s">
        <v>18813</v>
      </c>
      <c r="F3543" t="s">
        <v>18814</v>
      </c>
      <c r="G3543" t="s">
        <v>2496</v>
      </c>
      <c r="H3543" s="6">
        <v>81695</v>
      </c>
      <c r="I3543" t="s">
        <v>18815</v>
      </c>
      <c r="J3543" t="s">
        <v>18816</v>
      </c>
      <c r="K3543" s="1">
        <v>44672</v>
      </c>
    </row>
    <row r="3544" spans="1:11">
      <c r="A3544">
        <v>3543</v>
      </c>
      <c r="B3544" t="s">
        <v>18817</v>
      </c>
      <c r="C3544" t="s">
        <v>3460</v>
      </c>
      <c r="D3544" t="s">
        <v>4680</v>
      </c>
      <c r="E3544" t="s">
        <v>18818</v>
      </c>
      <c r="F3544" t="s">
        <v>18819</v>
      </c>
      <c r="G3544" t="s">
        <v>68</v>
      </c>
      <c r="H3544" s="6">
        <v>139874</v>
      </c>
      <c r="I3544" t="s">
        <v>18820</v>
      </c>
      <c r="J3544" t="s">
        <v>18821</v>
      </c>
      <c r="K3544" s="1">
        <v>44157</v>
      </c>
    </row>
    <row r="3545" spans="1:11">
      <c r="A3545">
        <v>3544</v>
      </c>
      <c r="B3545" t="s">
        <v>18822</v>
      </c>
      <c r="C3545" t="s">
        <v>11262</v>
      </c>
      <c r="D3545" t="s">
        <v>5103</v>
      </c>
      <c r="E3545" t="s">
        <v>18823</v>
      </c>
      <c r="F3545" t="s">
        <v>18824</v>
      </c>
      <c r="G3545" t="s">
        <v>756</v>
      </c>
      <c r="H3545" s="6">
        <v>61941</v>
      </c>
      <c r="I3545">
        <v>9067365456</v>
      </c>
      <c r="J3545" t="s">
        <v>18825</v>
      </c>
      <c r="K3545" s="1">
        <v>44129</v>
      </c>
    </row>
    <row r="3546" spans="1:11">
      <c r="A3546">
        <v>3545</v>
      </c>
      <c r="B3546" t="s">
        <v>18826</v>
      </c>
      <c r="C3546" t="s">
        <v>29</v>
      </c>
      <c r="D3546" t="s">
        <v>265</v>
      </c>
      <c r="E3546" t="s">
        <v>18827</v>
      </c>
      <c r="F3546" t="s">
        <v>18828</v>
      </c>
      <c r="G3546" t="s">
        <v>1652</v>
      </c>
      <c r="H3546" s="6">
        <v>126508</v>
      </c>
      <c r="I3546" t="s">
        <v>18829</v>
      </c>
      <c r="J3546" t="s">
        <v>18830</v>
      </c>
      <c r="K3546" s="1">
        <v>44105</v>
      </c>
    </row>
    <row r="3547" spans="1:11">
      <c r="A3547">
        <v>3546</v>
      </c>
      <c r="B3547" t="s">
        <v>18831</v>
      </c>
      <c r="C3547" t="s">
        <v>2113</v>
      </c>
      <c r="D3547" t="s">
        <v>996</v>
      </c>
      <c r="E3547" t="s">
        <v>18832</v>
      </c>
      <c r="F3547" t="s">
        <v>18833</v>
      </c>
      <c r="G3547" t="s">
        <v>1309</v>
      </c>
      <c r="H3547" s="6">
        <v>74556</v>
      </c>
      <c r="I3547" t="s">
        <v>18834</v>
      </c>
      <c r="J3547" t="s">
        <v>18835</v>
      </c>
      <c r="K3547" s="1">
        <v>44419</v>
      </c>
    </row>
    <row r="3548" spans="1:11">
      <c r="A3548">
        <v>3547</v>
      </c>
      <c r="B3548" t="s">
        <v>18836</v>
      </c>
      <c r="C3548" t="s">
        <v>3295</v>
      </c>
      <c r="D3548" t="s">
        <v>1045</v>
      </c>
      <c r="E3548" t="s">
        <v>18837</v>
      </c>
      <c r="F3548" t="s">
        <v>18838</v>
      </c>
      <c r="G3548" t="s">
        <v>546</v>
      </c>
      <c r="H3548" s="6">
        <v>42281</v>
      </c>
      <c r="I3548" t="s">
        <v>18839</v>
      </c>
      <c r="J3548" t="s">
        <v>18840</v>
      </c>
      <c r="K3548" s="1">
        <v>44486</v>
      </c>
    </row>
    <row r="3549" spans="1:11">
      <c r="A3549">
        <v>3548</v>
      </c>
      <c r="B3549" t="s">
        <v>18841</v>
      </c>
      <c r="C3549" t="s">
        <v>1596</v>
      </c>
      <c r="D3549" t="s">
        <v>9524</v>
      </c>
      <c r="E3549" t="s">
        <v>18842</v>
      </c>
      <c r="F3549" t="s">
        <v>18843</v>
      </c>
      <c r="G3549" t="s">
        <v>2297</v>
      </c>
      <c r="H3549" s="6">
        <v>112399</v>
      </c>
      <c r="I3549" t="s">
        <v>18844</v>
      </c>
      <c r="J3549" t="s">
        <v>18845</v>
      </c>
      <c r="K3549" s="1">
        <v>44302</v>
      </c>
    </row>
    <row r="3550" spans="1:11">
      <c r="A3550">
        <v>3549</v>
      </c>
      <c r="B3550" t="s">
        <v>18846</v>
      </c>
      <c r="C3550" t="s">
        <v>3926</v>
      </c>
      <c r="D3550" t="s">
        <v>319</v>
      </c>
      <c r="E3550" t="s">
        <v>18847</v>
      </c>
      <c r="F3550" t="s">
        <v>18848</v>
      </c>
      <c r="G3550" t="s">
        <v>1663</v>
      </c>
      <c r="H3550" s="6">
        <v>282517</v>
      </c>
      <c r="I3550" t="s">
        <v>18849</v>
      </c>
      <c r="J3550" t="s">
        <v>18850</v>
      </c>
      <c r="K3550" s="1">
        <v>43852</v>
      </c>
    </row>
    <row r="3551" spans="1:11">
      <c r="A3551">
        <v>3550</v>
      </c>
      <c r="B3551" t="s">
        <v>18851</v>
      </c>
      <c r="C3551" t="s">
        <v>10860</v>
      </c>
      <c r="D3551" t="s">
        <v>3147</v>
      </c>
      <c r="E3551" t="s">
        <v>18852</v>
      </c>
      <c r="F3551" t="s">
        <v>18853</v>
      </c>
      <c r="G3551" t="s">
        <v>174</v>
      </c>
      <c r="H3551" s="6">
        <v>200563</v>
      </c>
      <c r="I3551" t="s">
        <v>18854</v>
      </c>
      <c r="J3551" t="s">
        <v>18855</v>
      </c>
      <c r="K3551" s="1">
        <v>44317</v>
      </c>
    </row>
    <row r="3552" spans="1:11">
      <c r="A3552">
        <v>3551</v>
      </c>
      <c r="B3552" t="s">
        <v>18856</v>
      </c>
      <c r="C3552" t="s">
        <v>8162</v>
      </c>
      <c r="D3552" t="s">
        <v>7350</v>
      </c>
      <c r="E3552" t="s">
        <v>18857</v>
      </c>
      <c r="F3552" t="s">
        <v>18858</v>
      </c>
      <c r="G3552" t="s">
        <v>3554</v>
      </c>
      <c r="H3552" s="6">
        <v>165658</v>
      </c>
      <c r="I3552" t="s">
        <v>18859</v>
      </c>
      <c r="J3552" t="s">
        <v>18860</v>
      </c>
      <c r="K3552" s="1">
        <v>44180</v>
      </c>
    </row>
    <row r="3553" spans="1:11">
      <c r="A3553">
        <v>3552</v>
      </c>
      <c r="B3553" t="s">
        <v>18861</v>
      </c>
      <c r="C3553" t="s">
        <v>294</v>
      </c>
      <c r="D3553" t="s">
        <v>4343</v>
      </c>
      <c r="E3553" t="s">
        <v>18862</v>
      </c>
      <c r="F3553" t="s">
        <v>18863</v>
      </c>
      <c r="G3553" t="s">
        <v>890</v>
      </c>
      <c r="H3553" s="6">
        <v>43526</v>
      </c>
      <c r="I3553" t="s">
        <v>18864</v>
      </c>
      <c r="J3553" t="s">
        <v>18865</v>
      </c>
      <c r="K3553" s="1">
        <v>43862</v>
      </c>
    </row>
    <row r="3554" spans="1:11">
      <c r="A3554">
        <v>3553</v>
      </c>
      <c r="B3554" t="s">
        <v>18866</v>
      </c>
      <c r="C3554" t="s">
        <v>1003</v>
      </c>
      <c r="D3554" t="s">
        <v>2250</v>
      </c>
      <c r="E3554" t="s">
        <v>18867</v>
      </c>
      <c r="F3554" t="s">
        <v>18868</v>
      </c>
      <c r="G3554" t="s">
        <v>3443</v>
      </c>
      <c r="H3554" s="6">
        <v>251237</v>
      </c>
      <c r="I3554" t="s">
        <v>18869</v>
      </c>
      <c r="J3554" t="s">
        <v>18870</v>
      </c>
      <c r="K3554" s="1">
        <v>44537</v>
      </c>
    </row>
    <row r="3555" spans="1:11">
      <c r="A3555">
        <v>3554</v>
      </c>
      <c r="B3555" t="s">
        <v>18871</v>
      </c>
      <c r="C3555" t="s">
        <v>3169</v>
      </c>
      <c r="D3555" t="s">
        <v>7526</v>
      </c>
      <c r="E3555" t="s">
        <v>18872</v>
      </c>
      <c r="F3555" t="s">
        <v>18873</v>
      </c>
      <c r="G3555" t="s">
        <v>337</v>
      </c>
      <c r="H3555" s="6">
        <v>209077</v>
      </c>
      <c r="I3555" t="s">
        <v>18874</v>
      </c>
      <c r="J3555" t="s">
        <v>18875</v>
      </c>
      <c r="K3555" s="1">
        <v>44463</v>
      </c>
    </row>
    <row r="3556" spans="1:11">
      <c r="A3556">
        <v>3555</v>
      </c>
      <c r="B3556" t="s">
        <v>18876</v>
      </c>
      <c r="C3556" t="s">
        <v>4234</v>
      </c>
      <c r="D3556" t="s">
        <v>7625</v>
      </c>
      <c r="E3556" t="s">
        <v>18877</v>
      </c>
      <c r="F3556" t="s">
        <v>18878</v>
      </c>
      <c r="G3556" t="s">
        <v>1118</v>
      </c>
      <c r="H3556" s="6">
        <v>79882</v>
      </c>
      <c r="I3556" t="s">
        <v>18879</v>
      </c>
      <c r="J3556" t="s">
        <v>18880</v>
      </c>
      <c r="K3556" s="1">
        <v>44328</v>
      </c>
    </row>
    <row r="3557" spans="1:11">
      <c r="A3557">
        <v>3556</v>
      </c>
      <c r="B3557" t="s">
        <v>18881</v>
      </c>
      <c r="C3557" t="s">
        <v>4216</v>
      </c>
      <c r="D3557" t="s">
        <v>1009</v>
      </c>
      <c r="E3557" t="s">
        <v>18882</v>
      </c>
      <c r="F3557" t="s">
        <v>18883</v>
      </c>
      <c r="G3557" t="s">
        <v>1619</v>
      </c>
      <c r="H3557" s="6">
        <v>104732</v>
      </c>
      <c r="I3557" t="s">
        <v>18884</v>
      </c>
      <c r="J3557" t="s">
        <v>18885</v>
      </c>
      <c r="K3557" s="1">
        <v>44138</v>
      </c>
    </row>
    <row r="3558" spans="1:11">
      <c r="A3558">
        <v>3557</v>
      </c>
      <c r="B3558" t="s">
        <v>18886</v>
      </c>
      <c r="C3558" t="s">
        <v>12626</v>
      </c>
      <c r="D3558" t="s">
        <v>10752</v>
      </c>
      <c r="E3558" t="s">
        <v>18887</v>
      </c>
      <c r="F3558" t="s">
        <v>18888</v>
      </c>
      <c r="G3558" t="s">
        <v>1257</v>
      </c>
      <c r="H3558" s="6">
        <v>237517</v>
      </c>
      <c r="I3558" t="s">
        <v>18889</v>
      </c>
      <c r="J3558" t="s">
        <v>18890</v>
      </c>
      <c r="K3558" s="1">
        <v>43963</v>
      </c>
    </row>
    <row r="3559" spans="1:11">
      <c r="A3559">
        <v>3558</v>
      </c>
      <c r="B3559" s="2" t="s">
        <v>18891</v>
      </c>
      <c r="C3559" t="s">
        <v>13740</v>
      </c>
      <c r="D3559" t="s">
        <v>1357</v>
      </c>
      <c r="E3559" t="s">
        <v>18892</v>
      </c>
      <c r="F3559" t="s">
        <v>18893</v>
      </c>
      <c r="G3559" t="s">
        <v>1473</v>
      </c>
      <c r="H3559" s="6">
        <v>140372</v>
      </c>
      <c r="I3559" t="s">
        <v>18894</v>
      </c>
      <c r="J3559" t="s">
        <v>18895</v>
      </c>
      <c r="K3559" s="1">
        <v>44230</v>
      </c>
    </row>
    <row r="3560" spans="1:11">
      <c r="A3560">
        <v>3559</v>
      </c>
      <c r="B3560" t="s">
        <v>18896</v>
      </c>
      <c r="C3560" t="s">
        <v>12505</v>
      </c>
      <c r="D3560" t="s">
        <v>10511</v>
      </c>
      <c r="E3560" t="s">
        <v>18897</v>
      </c>
      <c r="F3560" t="s">
        <v>18898</v>
      </c>
      <c r="G3560" t="s">
        <v>77</v>
      </c>
      <c r="H3560" s="6">
        <v>65162</v>
      </c>
      <c r="I3560" t="s">
        <v>18899</v>
      </c>
      <c r="J3560" t="s">
        <v>18900</v>
      </c>
      <c r="K3560" s="1">
        <v>44022</v>
      </c>
    </row>
    <row r="3561" spans="1:11">
      <c r="A3561">
        <v>3560</v>
      </c>
      <c r="B3561" t="s">
        <v>18901</v>
      </c>
      <c r="C3561" t="s">
        <v>1356</v>
      </c>
      <c r="D3561" t="s">
        <v>2403</v>
      </c>
      <c r="E3561" t="s">
        <v>18902</v>
      </c>
      <c r="F3561" t="s">
        <v>18903</v>
      </c>
      <c r="G3561" t="s">
        <v>4805</v>
      </c>
      <c r="H3561" s="6">
        <v>156850</v>
      </c>
      <c r="I3561">
        <v>2402841843</v>
      </c>
      <c r="J3561" t="s">
        <v>18904</v>
      </c>
      <c r="K3561" s="1">
        <v>44058</v>
      </c>
    </row>
    <row r="3562" spans="1:11">
      <c r="A3562">
        <v>3561</v>
      </c>
      <c r="B3562" t="s">
        <v>18905</v>
      </c>
      <c r="C3562" t="s">
        <v>3310</v>
      </c>
      <c r="D3562" t="s">
        <v>716</v>
      </c>
      <c r="E3562" t="s">
        <v>18906</v>
      </c>
      <c r="F3562" t="s">
        <v>18907</v>
      </c>
      <c r="G3562" t="s">
        <v>111</v>
      </c>
      <c r="H3562" s="6">
        <v>90217</v>
      </c>
      <c r="I3562" t="s">
        <v>18908</v>
      </c>
      <c r="J3562" t="s">
        <v>18909</v>
      </c>
      <c r="K3562" s="1">
        <v>44144</v>
      </c>
    </row>
    <row r="3563" spans="1:11">
      <c r="A3563">
        <v>3562</v>
      </c>
      <c r="B3563" t="s">
        <v>18910</v>
      </c>
      <c r="C3563" t="s">
        <v>3796</v>
      </c>
      <c r="D3563" t="s">
        <v>4248</v>
      </c>
      <c r="E3563" t="s">
        <v>18911</v>
      </c>
      <c r="F3563" t="s">
        <v>18912</v>
      </c>
      <c r="G3563" t="s">
        <v>5708</v>
      </c>
      <c r="H3563" s="6">
        <v>132565</v>
      </c>
      <c r="I3563" t="s">
        <v>18913</v>
      </c>
      <c r="J3563" t="s">
        <v>18914</v>
      </c>
      <c r="K3563" s="1">
        <v>44704</v>
      </c>
    </row>
    <row r="3564" spans="1:11">
      <c r="A3564">
        <v>3563</v>
      </c>
      <c r="B3564" t="s">
        <v>18915</v>
      </c>
      <c r="C3564" t="s">
        <v>1566</v>
      </c>
      <c r="D3564" t="s">
        <v>6025</v>
      </c>
      <c r="E3564" t="s">
        <v>18916</v>
      </c>
      <c r="F3564" t="s">
        <v>18917</v>
      </c>
      <c r="G3564" t="s">
        <v>1944</v>
      </c>
      <c r="H3564" s="6">
        <v>222818</v>
      </c>
      <c r="I3564" t="s">
        <v>18918</v>
      </c>
      <c r="J3564" t="s">
        <v>18919</v>
      </c>
      <c r="K3564" s="1">
        <v>44692</v>
      </c>
    </row>
    <row r="3565" spans="1:11">
      <c r="A3565">
        <v>3564</v>
      </c>
      <c r="B3565" t="s">
        <v>18920</v>
      </c>
      <c r="C3565" t="s">
        <v>2269</v>
      </c>
      <c r="D3565" t="s">
        <v>5103</v>
      </c>
      <c r="E3565" t="s">
        <v>18921</v>
      </c>
      <c r="F3565" t="s">
        <v>18922</v>
      </c>
      <c r="G3565" t="s">
        <v>1013</v>
      </c>
      <c r="H3565" s="6">
        <v>55909</v>
      </c>
      <c r="I3565" t="s">
        <v>18923</v>
      </c>
      <c r="J3565" t="s">
        <v>18924</v>
      </c>
      <c r="K3565" s="1">
        <v>44537</v>
      </c>
    </row>
    <row r="3566" spans="1:11">
      <c r="A3566">
        <v>3565</v>
      </c>
      <c r="B3566" t="s">
        <v>18925</v>
      </c>
      <c r="C3566" t="s">
        <v>10681</v>
      </c>
      <c r="D3566" t="s">
        <v>74</v>
      </c>
      <c r="E3566" t="s">
        <v>18926</v>
      </c>
      <c r="F3566" t="s">
        <v>14881</v>
      </c>
      <c r="G3566" t="s">
        <v>103</v>
      </c>
      <c r="H3566" s="6">
        <v>242841</v>
      </c>
      <c r="I3566" t="s">
        <v>18927</v>
      </c>
      <c r="J3566" t="s">
        <v>18928</v>
      </c>
      <c r="K3566" s="1">
        <v>44341</v>
      </c>
    </row>
    <row r="3567" spans="1:11">
      <c r="A3567">
        <v>3566</v>
      </c>
      <c r="B3567" t="s">
        <v>18929</v>
      </c>
      <c r="C3567" t="s">
        <v>9721</v>
      </c>
      <c r="D3567" t="s">
        <v>16895</v>
      </c>
      <c r="E3567" t="s">
        <v>18930</v>
      </c>
      <c r="F3567" t="s">
        <v>18931</v>
      </c>
      <c r="G3567" t="s">
        <v>486</v>
      </c>
      <c r="H3567" s="6">
        <v>205912</v>
      </c>
      <c r="I3567" t="s">
        <v>18932</v>
      </c>
      <c r="J3567" t="s">
        <v>18933</v>
      </c>
      <c r="K3567" s="1">
        <v>44480</v>
      </c>
    </row>
    <row r="3568" spans="1:11">
      <c r="A3568">
        <v>3567</v>
      </c>
      <c r="B3568" t="s">
        <v>18934</v>
      </c>
      <c r="C3568" t="s">
        <v>11262</v>
      </c>
      <c r="D3568" t="s">
        <v>1172</v>
      </c>
      <c r="E3568" t="s">
        <v>18935</v>
      </c>
      <c r="F3568" t="s">
        <v>18936</v>
      </c>
      <c r="G3568" t="s">
        <v>2809</v>
      </c>
      <c r="H3568" s="6">
        <v>210575</v>
      </c>
      <c r="I3568" t="s">
        <v>18937</v>
      </c>
      <c r="J3568" t="s">
        <v>18938</v>
      </c>
      <c r="K3568" s="1">
        <v>44420</v>
      </c>
    </row>
    <row r="3569" spans="1:11">
      <c r="A3569">
        <v>3568</v>
      </c>
      <c r="B3569" t="s">
        <v>18939</v>
      </c>
      <c r="C3569" t="s">
        <v>2881</v>
      </c>
      <c r="D3569" t="s">
        <v>6580</v>
      </c>
      <c r="E3569" t="s">
        <v>18940</v>
      </c>
      <c r="F3569" t="s">
        <v>18941</v>
      </c>
      <c r="G3569" t="s">
        <v>2351</v>
      </c>
      <c r="H3569" s="6">
        <v>273943</v>
      </c>
      <c r="I3569" t="s">
        <v>18942</v>
      </c>
      <c r="J3569" t="s">
        <v>18943</v>
      </c>
      <c r="K3569" s="1">
        <v>44101</v>
      </c>
    </row>
    <row r="3570" spans="1:11">
      <c r="A3570">
        <v>3569</v>
      </c>
      <c r="B3570" t="s">
        <v>18944</v>
      </c>
      <c r="C3570" t="s">
        <v>498</v>
      </c>
      <c r="D3570" t="s">
        <v>116</v>
      </c>
      <c r="E3570" t="s">
        <v>18945</v>
      </c>
      <c r="F3570" t="s">
        <v>18946</v>
      </c>
      <c r="G3570" t="s">
        <v>95</v>
      </c>
      <c r="H3570" s="6">
        <v>151969</v>
      </c>
      <c r="I3570" t="s">
        <v>18947</v>
      </c>
      <c r="J3570" t="s">
        <v>18948</v>
      </c>
      <c r="K3570" s="1">
        <v>44569</v>
      </c>
    </row>
    <row r="3571" spans="1:11">
      <c r="A3571">
        <v>3570</v>
      </c>
      <c r="B3571" t="s">
        <v>18949</v>
      </c>
      <c r="C3571" t="s">
        <v>3471</v>
      </c>
      <c r="D3571" t="s">
        <v>858</v>
      </c>
      <c r="E3571" t="s">
        <v>18950</v>
      </c>
      <c r="F3571" t="s">
        <v>18951</v>
      </c>
      <c r="G3571" t="s">
        <v>4919</v>
      </c>
      <c r="H3571" s="6">
        <v>224811</v>
      </c>
      <c r="I3571" t="s">
        <v>18952</v>
      </c>
      <c r="J3571" t="s">
        <v>18953</v>
      </c>
      <c r="K3571" s="1">
        <v>44002</v>
      </c>
    </row>
    <row r="3572" spans="1:11">
      <c r="A3572">
        <v>3571</v>
      </c>
      <c r="B3572" t="s">
        <v>18954</v>
      </c>
      <c r="C3572" t="s">
        <v>827</v>
      </c>
      <c r="D3572" t="s">
        <v>242</v>
      </c>
      <c r="E3572" t="s">
        <v>18955</v>
      </c>
      <c r="F3572" t="s">
        <v>18956</v>
      </c>
      <c r="G3572" t="s">
        <v>853</v>
      </c>
      <c r="H3572" s="6">
        <v>254238</v>
      </c>
      <c r="I3572" t="s">
        <v>18957</v>
      </c>
      <c r="J3572" t="s">
        <v>18958</v>
      </c>
      <c r="K3572" s="1">
        <v>44290</v>
      </c>
    </row>
    <row r="3573" spans="1:11">
      <c r="A3573">
        <v>3572</v>
      </c>
      <c r="B3573" t="s">
        <v>18959</v>
      </c>
      <c r="C3573" t="s">
        <v>542</v>
      </c>
      <c r="D3573" t="s">
        <v>8790</v>
      </c>
      <c r="E3573" t="s">
        <v>18960</v>
      </c>
      <c r="F3573" t="s">
        <v>18961</v>
      </c>
      <c r="G3573" t="s">
        <v>119</v>
      </c>
      <c r="H3573" s="6">
        <v>160865</v>
      </c>
      <c r="I3573" t="s">
        <v>18962</v>
      </c>
      <c r="J3573" t="s">
        <v>18963</v>
      </c>
      <c r="K3573" s="1">
        <v>43998</v>
      </c>
    </row>
    <row r="3574" spans="1:11">
      <c r="A3574">
        <v>3573</v>
      </c>
      <c r="B3574" t="s">
        <v>18964</v>
      </c>
      <c r="C3574" t="s">
        <v>3230</v>
      </c>
      <c r="D3574" t="s">
        <v>12157</v>
      </c>
      <c r="E3574" t="s">
        <v>18965</v>
      </c>
      <c r="F3574" t="s">
        <v>18966</v>
      </c>
      <c r="G3574" t="s">
        <v>158</v>
      </c>
      <c r="H3574" s="6">
        <v>88218</v>
      </c>
      <c r="I3574" t="s">
        <v>18967</v>
      </c>
      <c r="J3574" t="s">
        <v>18968</v>
      </c>
      <c r="K3574" s="1">
        <v>44108</v>
      </c>
    </row>
    <row r="3575" spans="1:11">
      <c r="A3575">
        <v>3574</v>
      </c>
      <c r="B3575" t="s">
        <v>18969</v>
      </c>
      <c r="C3575" t="s">
        <v>1628</v>
      </c>
      <c r="D3575" t="s">
        <v>15170</v>
      </c>
      <c r="E3575" t="s">
        <v>18970</v>
      </c>
      <c r="F3575" t="s">
        <v>18971</v>
      </c>
      <c r="G3575" t="s">
        <v>2392</v>
      </c>
      <c r="H3575" s="6">
        <v>46291</v>
      </c>
      <c r="I3575" t="s">
        <v>18972</v>
      </c>
      <c r="J3575" t="s">
        <v>18973</v>
      </c>
      <c r="K3575" s="1">
        <v>44261</v>
      </c>
    </row>
    <row r="3576" spans="1:11">
      <c r="A3576">
        <v>3575</v>
      </c>
      <c r="B3576" t="s">
        <v>18974</v>
      </c>
      <c r="C3576" t="s">
        <v>2005</v>
      </c>
      <c r="D3576" t="s">
        <v>951</v>
      </c>
      <c r="E3576" t="s">
        <v>18975</v>
      </c>
      <c r="F3576" t="s">
        <v>18976</v>
      </c>
      <c r="G3576" t="s">
        <v>808</v>
      </c>
      <c r="H3576" s="6">
        <v>117550</v>
      </c>
      <c r="I3576" t="s">
        <v>18977</v>
      </c>
      <c r="J3576" t="s">
        <v>18978</v>
      </c>
      <c r="K3576" s="1">
        <v>43954</v>
      </c>
    </row>
    <row r="3577" spans="1:11">
      <c r="A3577">
        <v>3576</v>
      </c>
      <c r="B3577" t="s">
        <v>18979</v>
      </c>
      <c r="C3577" t="s">
        <v>15396</v>
      </c>
      <c r="D3577" t="s">
        <v>1450</v>
      </c>
      <c r="E3577" t="s">
        <v>18980</v>
      </c>
      <c r="F3577" t="s">
        <v>18981</v>
      </c>
      <c r="G3577" t="s">
        <v>1481</v>
      </c>
      <c r="H3577" s="6">
        <v>108247</v>
      </c>
      <c r="I3577" t="s">
        <v>18982</v>
      </c>
      <c r="J3577" t="s">
        <v>18983</v>
      </c>
      <c r="K3577" s="1">
        <v>44549</v>
      </c>
    </row>
    <row r="3578" spans="1:11">
      <c r="A3578">
        <v>3577</v>
      </c>
      <c r="B3578" t="s">
        <v>18984</v>
      </c>
      <c r="C3578" t="s">
        <v>3337</v>
      </c>
      <c r="D3578" t="s">
        <v>2334</v>
      </c>
      <c r="E3578" t="s">
        <v>18985</v>
      </c>
      <c r="F3578" t="s">
        <v>18986</v>
      </c>
      <c r="G3578" t="s">
        <v>2838</v>
      </c>
      <c r="H3578" s="6">
        <v>221305</v>
      </c>
      <c r="I3578" t="s">
        <v>18987</v>
      </c>
      <c r="J3578" t="s">
        <v>18988</v>
      </c>
      <c r="K3578" s="1">
        <v>44005</v>
      </c>
    </row>
    <row r="3579" spans="1:11">
      <c r="A3579">
        <v>3578</v>
      </c>
      <c r="B3579" t="s">
        <v>18989</v>
      </c>
      <c r="C3579" t="s">
        <v>759</v>
      </c>
      <c r="D3579" t="s">
        <v>391</v>
      </c>
      <c r="E3579" t="s">
        <v>18990</v>
      </c>
      <c r="F3579" t="s">
        <v>18991</v>
      </c>
      <c r="G3579" t="s">
        <v>2966</v>
      </c>
      <c r="H3579" s="6">
        <v>246667</v>
      </c>
      <c r="I3579" t="s">
        <v>18992</v>
      </c>
      <c r="J3579" t="s">
        <v>18993</v>
      </c>
      <c r="K3579" s="1">
        <v>44055</v>
      </c>
    </row>
    <row r="3580" spans="1:11">
      <c r="A3580">
        <v>3579</v>
      </c>
      <c r="B3580" t="s">
        <v>18994</v>
      </c>
      <c r="C3580" t="s">
        <v>7344</v>
      </c>
      <c r="D3580" t="s">
        <v>8351</v>
      </c>
      <c r="E3580" t="s">
        <v>18995</v>
      </c>
      <c r="F3580" t="s">
        <v>18996</v>
      </c>
      <c r="G3580" t="s">
        <v>1027</v>
      </c>
      <c r="H3580" s="6">
        <v>271971</v>
      </c>
      <c r="I3580" t="s">
        <v>18997</v>
      </c>
      <c r="J3580" t="s">
        <v>18998</v>
      </c>
      <c r="K3580" s="1">
        <v>44063</v>
      </c>
    </row>
    <row r="3581" spans="1:11">
      <c r="A3581">
        <v>3580</v>
      </c>
      <c r="B3581" t="s">
        <v>18999</v>
      </c>
      <c r="C3581" t="s">
        <v>4284</v>
      </c>
      <c r="D3581" t="s">
        <v>8894</v>
      </c>
      <c r="E3581" t="s">
        <v>19000</v>
      </c>
      <c r="F3581" t="s">
        <v>19001</v>
      </c>
      <c r="G3581" t="s">
        <v>3709</v>
      </c>
      <c r="H3581" s="6">
        <v>85685</v>
      </c>
      <c r="I3581" t="s">
        <v>19002</v>
      </c>
      <c r="J3581" t="s">
        <v>19003</v>
      </c>
      <c r="K3581" s="1">
        <v>44019</v>
      </c>
    </row>
    <row r="3582" spans="1:11">
      <c r="A3582">
        <v>3581</v>
      </c>
      <c r="B3582" t="s">
        <v>19004</v>
      </c>
      <c r="C3582" t="s">
        <v>5636</v>
      </c>
      <c r="D3582" t="s">
        <v>100</v>
      </c>
      <c r="E3582" t="s">
        <v>19005</v>
      </c>
      <c r="F3582" t="s">
        <v>19006</v>
      </c>
      <c r="G3582" t="s">
        <v>2615</v>
      </c>
      <c r="H3582" s="6">
        <v>81627</v>
      </c>
      <c r="I3582" t="s">
        <v>19007</v>
      </c>
      <c r="J3582" t="s">
        <v>19008</v>
      </c>
      <c r="K3582" s="1">
        <v>44150</v>
      </c>
    </row>
    <row r="3583" spans="1:11">
      <c r="A3583">
        <v>3582</v>
      </c>
      <c r="B3583" t="s">
        <v>19009</v>
      </c>
      <c r="C3583" t="s">
        <v>4146</v>
      </c>
      <c r="D3583" t="s">
        <v>2889</v>
      </c>
      <c r="E3583" t="s">
        <v>19010</v>
      </c>
      <c r="F3583" t="s">
        <v>19011</v>
      </c>
      <c r="G3583" t="s">
        <v>1027</v>
      </c>
      <c r="H3583" s="6">
        <v>53570</v>
      </c>
      <c r="I3583">
        <v>4227692850</v>
      </c>
      <c r="J3583" t="s">
        <v>19012</v>
      </c>
      <c r="K3583" s="1">
        <v>44126</v>
      </c>
    </row>
    <row r="3584" spans="1:11">
      <c r="A3584">
        <v>3583</v>
      </c>
      <c r="B3584" t="s">
        <v>19013</v>
      </c>
      <c r="C3584" t="s">
        <v>375</v>
      </c>
      <c r="D3584" t="s">
        <v>2707</v>
      </c>
      <c r="E3584" t="s">
        <v>19014</v>
      </c>
      <c r="F3584" t="s">
        <v>19015</v>
      </c>
      <c r="G3584" t="s">
        <v>1152</v>
      </c>
      <c r="H3584" s="6">
        <v>206615</v>
      </c>
      <c r="I3584" t="s">
        <v>19016</v>
      </c>
      <c r="J3584" t="s">
        <v>19017</v>
      </c>
      <c r="K3584" s="1">
        <v>44222</v>
      </c>
    </row>
    <row r="3585" spans="1:11">
      <c r="A3585">
        <v>3584</v>
      </c>
      <c r="B3585" t="s">
        <v>19018</v>
      </c>
      <c r="C3585" t="s">
        <v>2184</v>
      </c>
      <c r="D3585" t="s">
        <v>536</v>
      </c>
      <c r="E3585" t="s">
        <v>19019</v>
      </c>
      <c r="F3585" t="s">
        <v>19020</v>
      </c>
      <c r="G3585" t="s">
        <v>5929</v>
      </c>
      <c r="H3585" s="6">
        <v>135166</v>
      </c>
      <c r="I3585" t="s">
        <v>19021</v>
      </c>
      <c r="J3585" t="s">
        <v>19022</v>
      </c>
      <c r="K3585" s="1">
        <v>44334</v>
      </c>
    </row>
    <row r="3586" spans="1:11">
      <c r="A3586">
        <v>3585</v>
      </c>
      <c r="B3586" t="s">
        <v>19023</v>
      </c>
      <c r="C3586" t="s">
        <v>3169</v>
      </c>
      <c r="D3586" t="s">
        <v>6215</v>
      </c>
      <c r="E3586" t="s">
        <v>19024</v>
      </c>
      <c r="F3586" t="s">
        <v>19025</v>
      </c>
      <c r="G3586" t="s">
        <v>3306</v>
      </c>
      <c r="H3586" s="6">
        <v>67460</v>
      </c>
      <c r="I3586" t="s">
        <v>19026</v>
      </c>
      <c r="J3586" t="s">
        <v>19027</v>
      </c>
      <c r="K3586" s="1">
        <v>44582</v>
      </c>
    </row>
    <row r="3587" spans="1:11">
      <c r="A3587">
        <v>3586</v>
      </c>
      <c r="B3587" t="s">
        <v>19028</v>
      </c>
      <c r="C3587" t="s">
        <v>3839</v>
      </c>
      <c r="D3587" t="s">
        <v>264</v>
      </c>
      <c r="E3587" t="s">
        <v>19029</v>
      </c>
      <c r="F3587" t="s">
        <v>19030</v>
      </c>
      <c r="G3587" t="s">
        <v>2838</v>
      </c>
      <c r="H3587" s="6">
        <v>97515</v>
      </c>
      <c r="I3587" t="s">
        <v>19031</v>
      </c>
      <c r="J3587" t="s">
        <v>19032</v>
      </c>
      <c r="K3587" s="1">
        <v>44240</v>
      </c>
    </row>
    <row r="3588" spans="1:11">
      <c r="A3588">
        <v>3587</v>
      </c>
      <c r="B3588" t="s">
        <v>19033</v>
      </c>
      <c r="C3588" t="s">
        <v>1533</v>
      </c>
      <c r="D3588" t="s">
        <v>3275</v>
      </c>
      <c r="E3588" t="s">
        <v>19034</v>
      </c>
      <c r="F3588" t="s">
        <v>19035</v>
      </c>
      <c r="G3588" t="s">
        <v>680</v>
      </c>
      <c r="H3588" s="6">
        <v>41601</v>
      </c>
      <c r="I3588" t="s">
        <v>19036</v>
      </c>
      <c r="J3588" t="s">
        <v>19037</v>
      </c>
      <c r="K3588" s="1">
        <v>44365</v>
      </c>
    </row>
    <row r="3589" spans="1:11">
      <c r="A3589">
        <v>3588</v>
      </c>
      <c r="B3589" t="s">
        <v>19038</v>
      </c>
      <c r="C3589" t="s">
        <v>2237</v>
      </c>
      <c r="D3589" t="s">
        <v>631</v>
      </c>
      <c r="E3589" t="s">
        <v>19039</v>
      </c>
      <c r="F3589" t="s">
        <v>19040</v>
      </c>
      <c r="G3589" t="s">
        <v>800</v>
      </c>
      <c r="H3589" s="6">
        <v>165521</v>
      </c>
      <c r="I3589" t="s">
        <v>19041</v>
      </c>
      <c r="J3589" t="s">
        <v>19042</v>
      </c>
      <c r="K3589" s="1">
        <v>44399</v>
      </c>
    </row>
    <row r="3590" spans="1:11">
      <c r="A3590">
        <v>3589</v>
      </c>
      <c r="B3590" t="s">
        <v>19043</v>
      </c>
      <c r="C3590" t="s">
        <v>2328</v>
      </c>
      <c r="D3590" t="s">
        <v>4751</v>
      </c>
      <c r="E3590" t="s">
        <v>19044</v>
      </c>
      <c r="F3590" t="s">
        <v>19045</v>
      </c>
      <c r="G3590" t="s">
        <v>182</v>
      </c>
      <c r="H3590" s="6">
        <v>170836</v>
      </c>
      <c r="I3590" t="s">
        <v>19046</v>
      </c>
      <c r="J3590" t="s">
        <v>19047</v>
      </c>
      <c r="K3590" s="1">
        <v>44002</v>
      </c>
    </row>
    <row r="3591" spans="1:11">
      <c r="A3591">
        <v>3590</v>
      </c>
      <c r="B3591" t="s">
        <v>19048</v>
      </c>
      <c r="C3591" t="s">
        <v>2087</v>
      </c>
      <c r="D3591" t="s">
        <v>775</v>
      </c>
      <c r="E3591" t="s">
        <v>19049</v>
      </c>
      <c r="F3591" t="s">
        <v>19050</v>
      </c>
      <c r="G3591" t="s">
        <v>634</v>
      </c>
      <c r="H3591" s="6">
        <v>134849</v>
      </c>
      <c r="I3591" t="s">
        <v>19051</v>
      </c>
      <c r="J3591" t="s">
        <v>19052</v>
      </c>
      <c r="K3591" s="1">
        <v>43859</v>
      </c>
    </row>
    <row r="3592" spans="1:11">
      <c r="A3592">
        <v>3591</v>
      </c>
      <c r="B3592" t="s">
        <v>19053</v>
      </c>
      <c r="C3592" t="s">
        <v>5137</v>
      </c>
      <c r="D3592" t="s">
        <v>1862</v>
      </c>
      <c r="E3592" t="s">
        <v>19054</v>
      </c>
      <c r="F3592" t="s">
        <v>19055</v>
      </c>
      <c r="G3592" t="s">
        <v>2378</v>
      </c>
      <c r="H3592" s="6">
        <v>92457</v>
      </c>
      <c r="I3592" t="s">
        <v>19056</v>
      </c>
      <c r="J3592" t="s">
        <v>19057</v>
      </c>
      <c r="K3592" s="1">
        <v>43952</v>
      </c>
    </row>
    <row r="3593" spans="1:11">
      <c r="A3593">
        <v>3592</v>
      </c>
      <c r="B3593" t="s">
        <v>19058</v>
      </c>
      <c r="C3593" t="s">
        <v>4757</v>
      </c>
      <c r="D3593" t="s">
        <v>123</v>
      </c>
      <c r="E3593" t="s">
        <v>19059</v>
      </c>
      <c r="F3593" t="s">
        <v>1794</v>
      </c>
      <c r="G3593" t="s">
        <v>2615</v>
      </c>
      <c r="H3593" s="6">
        <v>242619</v>
      </c>
      <c r="I3593" t="s">
        <v>19060</v>
      </c>
      <c r="J3593" t="s">
        <v>19061</v>
      </c>
      <c r="K3593" s="1">
        <v>43947</v>
      </c>
    </row>
    <row r="3594" spans="1:11">
      <c r="A3594">
        <v>3593</v>
      </c>
      <c r="B3594" t="s">
        <v>19062</v>
      </c>
      <c r="C3594" t="s">
        <v>2237</v>
      </c>
      <c r="D3594" t="s">
        <v>19063</v>
      </c>
      <c r="E3594" t="s">
        <v>19064</v>
      </c>
      <c r="F3594" t="s">
        <v>19065</v>
      </c>
      <c r="G3594" t="s">
        <v>1637</v>
      </c>
      <c r="H3594" s="6">
        <v>266319</v>
      </c>
      <c r="I3594" t="s">
        <v>19066</v>
      </c>
      <c r="J3594" t="s">
        <v>19067</v>
      </c>
      <c r="K3594" s="1">
        <v>43957</v>
      </c>
    </row>
    <row r="3595" spans="1:11">
      <c r="A3595">
        <v>3594</v>
      </c>
      <c r="B3595" t="s">
        <v>19068</v>
      </c>
      <c r="C3595" t="s">
        <v>894</v>
      </c>
      <c r="D3595" t="s">
        <v>9045</v>
      </c>
      <c r="E3595" t="s">
        <v>19069</v>
      </c>
      <c r="F3595" t="s">
        <v>19070</v>
      </c>
      <c r="G3595" t="s">
        <v>1652</v>
      </c>
      <c r="H3595" s="6">
        <v>271449</v>
      </c>
      <c r="I3595" t="s">
        <v>19071</v>
      </c>
      <c r="J3595" t="s">
        <v>19072</v>
      </c>
      <c r="K3595" s="1">
        <v>44340</v>
      </c>
    </row>
    <row r="3596" spans="1:11">
      <c r="A3596">
        <v>3595</v>
      </c>
      <c r="B3596" t="s">
        <v>19073</v>
      </c>
      <c r="C3596" t="s">
        <v>1773</v>
      </c>
      <c r="D3596" t="s">
        <v>7915</v>
      </c>
      <c r="E3596" t="s">
        <v>19074</v>
      </c>
      <c r="F3596" t="s">
        <v>19075</v>
      </c>
      <c r="G3596" t="s">
        <v>875</v>
      </c>
      <c r="H3596" s="6">
        <v>74494</v>
      </c>
      <c r="I3596">
        <f>1-896-444-7307</f>
        <v>-8646</v>
      </c>
      <c r="J3596" t="s">
        <v>19076</v>
      </c>
      <c r="K3596" s="1">
        <v>44307</v>
      </c>
    </row>
    <row r="3597" spans="1:11">
      <c r="A3597">
        <v>3596</v>
      </c>
      <c r="B3597" t="s">
        <v>19077</v>
      </c>
      <c r="C3597" t="s">
        <v>3140</v>
      </c>
      <c r="D3597" t="s">
        <v>2956</v>
      </c>
      <c r="E3597" t="s">
        <v>19078</v>
      </c>
      <c r="F3597" t="s">
        <v>19079</v>
      </c>
      <c r="G3597" t="s">
        <v>658</v>
      </c>
      <c r="H3597" s="6">
        <v>126979</v>
      </c>
      <c r="I3597" t="s">
        <v>19080</v>
      </c>
      <c r="J3597" t="s">
        <v>19081</v>
      </c>
      <c r="K3597" s="1">
        <v>44297</v>
      </c>
    </row>
    <row r="3598" spans="1:11">
      <c r="A3598">
        <v>3597</v>
      </c>
      <c r="B3598" t="s">
        <v>19082</v>
      </c>
      <c r="C3598" t="s">
        <v>4881</v>
      </c>
      <c r="D3598" t="s">
        <v>7636</v>
      </c>
      <c r="E3598" t="s">
        <v>19083</v>
      </c>
      <c r="F3598" t="s">
        <v>19084</v>
      </c>
      <c r="G3598" t="s">
        <v>3291</v>
      </c>
      <c r="H3598" s="6">
        <v>236445</v>
      </c>
      <c r="I3598" t="s">
        <v>19085</v>
      </c>
      <c r="J3598" t="s">
        <v>19086</v>
      </c>
      <c r="K3598" s="1">
        <v>43948</v>
      </c>
    </row>
    <row r="3599" spans="1:11">
      <c r="A3599">
        <v>3598</v>
      </c>
      <c r="B3599" t="s">
        <v>19087</v>
      </c>
      <c r="C3599" t="s">
        <v>3815</v>
      </c>
      <c r="D3599" t="s">
        <v>7232</v>
      </c>
      <c r="E3599" t="s">
        <v>19088</v>
      </c>
      <c r="F3599" t="s">
        <v>19089</v>
      </c>
      <c r="G3599" t="s">
        <v>4805</v>
      </c>
      <c r="H3599" s="6">
        <v>45120</v>
      </c>
      <c r="I3599" t="s">
        <v>19090</v>
      </c>
      <c r="J3599" t="s">
        <v>19091</v>
      </c>
      <c r="K3599" s="1">
        <v>44363</v>
      </c>
    </row>
    <row r="3600" spans="1:11">
      <c r="A3600">
        <v>3599</v>
      </c>
      <c r="B3600" t="s">
        <v>19092</v>
      </c>
      <c r="C3600" t="s">
        <v>2321</v>
      </c>
      <c r="D3600" t="s">
        <v>6834</v>
      </c>
      <c r="E3600" t="s">
        <v>19093</v>
      </c>
      <c r="F3600" t="s">
        <v>19094</v>
      </c>
      <c r="G3600" t="s">
        <v>1466</v>
      </c>
      <c r="H3600" s="6">
        <v>264964</v>
      </c>
      <c r="I3600" t="s">
        <v>19095</v>
      </c>
      <c r="J3600" t="s">
        <v>19096</v>
      </c>
      <c r="K3600" s="1">
        <v>43852</v>
      </c>
    </row>
    <row r="3601" spans="1:11">
      <c r="A3601">
        <v>3600</v>
      </c>
      <c r="B3601" t="s">
        <v>19097</v>
      </c>
      <c r="C3601" t="s">
        <v>186</v>
      </c>
      <c r="D3601" t="s">
        <v>4105</v>
      </c>
      <c r="E3601" t="s">
        <v>19098</v>
      </c>
      <c r="F3601" t="s">
        <v>19099</v>
      </c>
      <c r="G3601" t="s">
        <v>2419</v>
      </c>
      <c r="H3601" s="6">
        <v>164403</v>
      </c>
      <c r="I3601" t="s">
        <v>19100</v>
      </c>
      <c r="J3601" t="s">
        <v>19101</v>
      </c>
      <c r="K3601" s="1">
        <v>43994</v>
      </c>
    </row>
    <row r="3602" spans="1:11">
      <c r="A3602">
        <v>3601</v>
      </c>
      <c r="B3602" t="s">
        <v>19102</v>
      </c>
      <c r="C3602" t="s">
        <v>13086</v>
      </c>
      <c r="D3602" t="s">
        <v>3043</v>
      </c>
      <c r="E3602" t="s">
        <v>19103</v>
      </c>
      <c r="F3602" t="s">
        <v>19104</v>
      </c>
      <c r="G3602" t="s">
        <v>3058</v>
      </c>
      <c r="H3602" s="6">
        <v>211759</v>
      </c>
      <c r="I3602" t="s">
        <v>19105</v>
      </c>
      <c r="J3602" t="s">
        <v>19106</v>
      </c>
      <c r="K3602" s="1">
        <v>44134</v>
      </c>
    </row>
    <row r="3603" spans="1:11">
      <c r="A3603">
        <v>3602</v>
      </c>
      <c r="B3603" t="s">
        <v>19107</v>
      </c>
      <c r="C3603" t="s">
        <v>2576</v>
      </c>
      <c r="D3603" t="s">
        <v>348</v>
      </c>
      <c r="E3603" t="s">
        <v>19108</v>
      </c>
      <c r="F3603" t="s">
        <v>19109</v>
      </c>
      <c r="G3603" t="s">
        <v>1404</v>
      </c>
      <c r="H3603" s="6">
        <v>270708</v>
      </c>
      <c r="I3603" t="s">
        <v>19110</v>
      </c>
      <c r="J3603" t="s">
        <v>19111</v>
      </c>
      <c r="K3603" s="1">
        <v>44315</v>
      </c>
    </row>
    <row r="3604" spans="1:11">
      <c r="A3604">
        <v>3603</v>
      </c>
      <c r="B3604" t="s">
        <v>19112</v>
      </c>
      <c r="C3604" t="s">
        <v>608</v>
      </c>
      <c r="D3604" t="s">
        <v>944</v>
      </c>
      <c r="E3604" t="s">
        <v>19113</v>
      </c>
      <c r="F3604" t="s">
        <v>19114</v>
      </c>
      <c r="G3604" t="s">
        <v>853</v>
      </c>
      <c r="H3604" s="6">
        <v>220773</v>
      </c>
      <c r="I3604" t="s">
        <v>19115</v>
      </c>
      <c r="J3604" t="s">
        <v>19116</v>
      </c>
      <c r="K3604" s="1">
        <v>44191</v>
      </c>
    </row>
    <row r="3605" spans="1:11">
      <c r="A3605">
        <v>3604</v>
      </c>
      <c r="B3605" t="s">
        <v>19117</v>
      </c>
      <c r="C3605" t="s">
        <v>2493</v>
      </c>
      <c r="D3605" t="s">
        <v>4474</v>
      </c>
      <c r="E3605" t="s">
        <v>19118</v>
      </c>
      <c r="F3605" t="s">
        <v>19119</v>
      </c>
      <c r="G3605" t="s">
        <v>2343</v>
      </c>
      <c r="H3605" s="6">
        <v>179568</v>
      </c>
      <c r="I3605" t="s">
        <v>19120</v>
      </c>
      <c r="J3605" t="s">
        <v>19121</v>
      </c>
      <c r="K3605" s="1">
        <v>44412</v>
      </c>
    </row>
    <row r="3606" spans="1:11">
      <c r="A3606">
        <v>3605</v>
      </c>
      <c r="B3606" t="s">
        <v>19122</v>
      </c>
      <c r="C3606" t="s">
        <v>1313</v>
      </c>
      <c r="D3606" t="s">
        <v>3281</v>
      </c>
      <c r="E3606" t="s">
        <v>19123</v>
      </c>
      <c r="F3606" t="s">
        <v>19124</v>
      </c>
      <c r="G3606" t="s">
        <v>111</v>
      </c>
      <c r="H3606" s="6">
        <v>56088</v>
      </c>
      <c r="I3606" t="s">
        <v>19125</v>
      </c>
      <c r="J3606" t="s">
        <v>19126</v>
      </c>
      <c r="K3606" s="1">
        <v>43851</v>
      </c>
    </row>
    <row r="3607" spans="1:11">
      <c r="A3607">
        <v>3606</v>
      </c>
      <c r="B3607" t="s">
        <v>19127</v>
      </c>
      <c r="C3607" t="s">
        <v>1114</v>
      </c>
      <c r="D3607" t="s">
        <v>19128</v>
      </c>
      <c r="E3607" t="s">
        <v>19129</v>
      </c>
      <c r="F3607" t="s">
        <v>19130</v>
      </c>
      <c r="G3607" t="s">
        <v>620</v>
      </c>
      <c r="H3607" s="6">
        <v>265598</v>
      </c>
      <c r="I3607" t="s">
        <v>19131</v>
      </c>
      <c r="J3607" t="s">
        <v>19132</v>
      </c>
      <c r="K3607" s="1">
        <v>44515</v>
      </c>
    </row>
    <row r="3608" spans="1:11">
      <c r="A3608">
        <v>3607</v>
      </c>
      <c r="B3608" t="s">
        <v>19133</v>
      </c>
      <c r="C3608" t="s">
        <v>4953</v>
      </c>
      <c r="D3608" t="s">
        <v>286</v>
      </c>
      <c r="E3608" t="s">
        <v>19134</v>
      </c>
      <c r="F3608" t="s">
        <v>19135</v>
      </c>
      <c r="G3608" t="s">
        <v>3095</v>
      </c>
      <c r="H3608" s="6">
        <v>224598</v>
      </c>
      <c r="I3608" t="s">
        <v>19136</v>
      </c>
      <c r="J3608" t="s">
        <v>19137</v>
      </c>
      <c r="K3608" s="1">
        <v>44417</v>
      </c>
    </row>
    <row r="3609" spans="1:11">
      <c r="A3609">
        <v>3608</v>
      </c>
      <c r="B3609" t="s">
        <v>19138</v>
      </c>
      <c r="C3609" t="s">
        <v>12372</v>
      </c>
      <c r="D3609" t="s">
        <v>1024</v>
      </c>
      <c r="E3609" t="s">
        <v>19139</v>
      </c>
      <c r="F3609" t="s">
        <v>19140</v>
      </c>
      <c r="G3609" t="s">
        <v>205</v>
      </c>
      <c r="H3609" s="6">
        <v>251777</v>
      </c>
      <c r="I3609">
        <v>3472490066</v>
      </c>
      <c r="J3609" t="s">
        <v>19141</v>
      </c>
      <c r="K3609" s="1">
        <v>44228</v>
      </c>
    </row>
    <row r="3610" spans="1:11">
      <c r="A3610">
        <v>3609</v>
      </c>
      <c r="B3610" t="s">
        <v>19142</v>
      </c>
      <c r="C3610" t="s">
        <v>11958</v>
      </c>
      <c r="D3610" t="s">
        <v>805</v>
      </c>
      <c r="E3610" t="s">
        <v>19143</v>
      </c>
      <c r="F3610" t="s">
        <v>19144</v>
      </c>
      <c r="G3610" t="s">
        <v>2137</v>
      </c>
      <c r="H3610" s="6">
        <v>179209</v>
      </c>
      <c r="I3610" t="s">
        <v>19145</v>
      </c>
      <c r="J3610" t="s">
        <v>19146</v>
      </c>
      <c r="K3610" s="1">
        <v>44275</v>
      </c>
    </row>
    <row r="3611" spans="1:11">
      <c r="A3611">
        <v>3610</v>
      </c>
      <c r="B3611" t="s">
        <v>19147</v>
      </c>
      <c r="C3611" t="s">
        <v>9629</v>
      </c>
      <c r="D3611" t="s">
        <v>1810</v>
      </c>
      <c r="E3611" t="s">
        <v>19148</v>
      </c>
      <c r="F3611" t="s">
        <v>19149</v>
      </c>
      <c r="G3611" t="s">
        <v>1824</v>
      </c>
      <c r="H3611" s="6">
        <v>81598</v>
      </c>
      <c r="I3611" t="s">
        <v>19150</v>
      </c>
      <c r="J3611" t="s">
        <v>19151</v>
      </c>
      <c r="K3611" s="1">
        <v>44408</v>
      </c>
    </row>
    <row r="3612" spans="1:11">
      <c r="A3612">
        <v>3611</v>
      </c>
      <c r="B3612" t="s">
        <v>19152</v>
      </c>
      <c r="C3612" t="s">
        <v>1142</v>
      </c>
      <c r="D3612" t="s">
        <v>4557</v>
      </c>
      <c r="E3612" t="s">
        <v>19153</v>
      </c>
      <c r="F3612" t="s">
        <v>19154</v>
      </c>
      <c r="G3612" t="s">
        <v>1367</v>
      </c>
      <c r="H3612" s="6">
        <v>170680</v>
      </c>
      <c r="I3612" t="s">
        <v>19155</v>
      </c>
      <c r="J3612" t="s">
        <v>19156</v>
      </c>
      <c r="K3612" s="1">
        <v>44605</v>
      </c>
    </row>
    <row r="3613" spans="1:11">
      <c r="A3613">
        <v>3612</v>
      </c>
      <c r="B3613" t="s">
        <v>19157</v>
      </c>
      <c r="C3613" t="s">
        <v>1752</v>
      </c>
      <c r="D3613" t="s">
        <v>7376</v>
      </c>
      <c r="E3613" t="s">
        <v>19158</v>
      </c>
      <c r="F3613" t="s">
        <v>19159</v>
      </c>
      <c r="G3613" t="s">
        <v>1689</v>
      </c>
      <c r="H3613" s="6">
        <v>241482</v>
      </c>
      <c r="I3613" t="s">
        <v>19160</v>
      </c>
      <c r="J3613" t="s">
        <v>19161</v>
      </c>
      <c r="K3613" s="1">
        <v>44639</v>
      </c>
    </row>
    <row r="3614" spans="1:11">
      <c r="A3614">
        <v>3613</v>
      </c>
      <c r="B3614" t="s">
        <v>19162</v>
      </c>
      <c r="C3614" t="s">
        <v>1261</v>
      </c>
      <c r="D3614" t="s">
        <v>2963</v>
      </c>
      <c r="E3614" t="s">
        <v>19163</v>
      </c>
      <c r="F3614" t="s">
        <v>19164</v>
      </c>
      <c r="G3614" t="s">
        <v>3046</v>
      </c>
      <c r="H3614" s="6">
        <v>280933</v>
      </c>
      <c r="I3614" t="s">
        <v>19165</v>
      </c>
      <c r="J3614" t="s">
        <v>19166</v>
      </c>
      <c r="K3614" s="1">
        <v>44328</v>
      </c>
    </row>
    <row r="3615" spans="1:11">
      <c r="A3615">
        <v>3614</v>
      </c>
      <c r="B3615" t="s">
        <v>19167</v>
      </c>
      <c r="C3615" t="s">
        <v>1928</v>
      </c>
      <c r="D3615" t="s">
        <v>7463</v>
      </c>
      <c r="E3615" t="s">
        <v>19168</v>
      </c>
      <c r="F3615" t="s">
        <v>19169</v>
      </c>
      <c r="G3615" t="s">
        <v>1102</v>
      </c>
      <c r="H3615" s="6">
        <v>274128</v>
      </c>
      <c r="I3615" t="s">
        <v>19170</v>
      </c>
      <c r="J3615" t="s">
        <v>19171</v>
      </c>
      <c r="K3615" s="1">
        <v>44641</v>
      </c>
    </row>
    <row r="3616" spans="1:11">
      <c r="A3616">
        <v>3615</v>
      </c>
      <c r="B3616" t="s">
        <v>19172</v>
      </c>
      <c r="C3616" t="s">
        <v>7571</v>
      </c>
      <c r="D3616" t="s">
        <v>1327</v>
      </c>
      <c r="E3616" t="s">
        <v>19173</v>
      </c>
      <c r="F3616" t="s">
        <v>19174</v>
      </c>
      <c r="G3616" t="s">
        <v>4632</v>
      </c>
      <c r="H3616" s="6">
        <v>172963</v>
      </c>
      <c r="I3616" t="s">
        <v>19175</v>
      </c>
      <c r="J3616" t="s">
        <v>19176</v>
      </c>
      <c r="K3616" s="1">
        <v>44652</v>
      </c>
    </row>
    <row r="3617" spans="1:11">
      <c r="A3617">
        <v>3616</v>
      </c>
      <c r="B3617" t="s">
        <v>19177</v>
      </c>
      <c r="C3617" t="s">
        <v>302</v>
      </c>
      <c r="D3617" t="s">
        <v>8367</v>
      </c>
      <c r="E3617" t="s">
        <v>19178</v>
      </c>
      <c r="F3617" t="s">
        <v>19179</v>
      </c>
      <c r="G3617" t="s">
        <v>1881</v>
      </c>
      <c r="H3617" s="6">
        <v>217788</v>
      </c>
      <c r="I3617">
        <v>8324909128</v>
      </c>
      <c r="J3617" t="s">
        <v>19180</v>
      </c>
      <c r="K3617" s="1">
        <v>44566</v>
      </c>
    </row>
    <row r="3618" spans="1:11">
      <c r="A3618">
        <v>3617</v>
      </c>
      <c r="B3618" t="s">
        <v>19181</v>
      </c>
      <c r="C3618" t="s">
        <v>1253</v>
      </c>
      <c r="D3618" t="s">
        <v>2334</v>
      </c>
      <c r="E3618" t="s">
        <v>19182</v>
      </c>
      <c r="F3618" t="s">
        <v>19183</v>
      </c>
      <c r="G3618" t="s">
        <v>1501</v>
      </c>
      <c r="H3618" s="6">
        <v>183313</v>
      </c>
      <c r="I3618">
        <f>1-571-43-8544</f>
        <v>-9157</v>
      </c>
      <c r="J3618" t="s">
        <v>19184</v>
      </c>
      <c r="K3618" s="1">
        <v>44262</v>
      </c>
    </row>
    <row r="3619" spans="1:11">
      <c r="A3619">
        <v>3618</v>
      </c>
      <c r="B3619" t="s">
        <v>19185</v>
      </c>
      <c r="C3619" t="s">
        <v>209</v>
      </c>
      <c r="D3619" t="s">
        <v>767</v>
      </c>
      <c r="E3619" t="s">
        <v>19186</v>
      </c>
      <c r="F3619" t="s">
        <v>19187</v>
      </c>
      <c r="G3619" t="s">
        <v>2838</v>
      </c>
      <c r="H3619" s="6">
        <v>182789</v>
      </c>
      <c r="I3619" t="s">
        <v>19188</v>
      </c>
      <c r="J3619" t="s">
        <v>19189</v>
      </c>
      <c r="K3619" s="1">
        <v>44382</v>
      </c>
    </row>
    <row r="3620" spans="1:11">
      <c r="A3620">
        <v>3619</v>
      </c>
      <c r="B3620" t="s">
        <v>19190</v>
      </c>
      <c r="C3620" t="s">
        <v>1456</v>
      </c>
      <c r="D3620" t="s">
        <v>108</v>
      </c>
      <c r="E3620" t="s">
        <v>19191</v>
      </c>
      <c r="F3620" t="s">
        <v>19192</v>
      </c>
      <c r="G3620" t="s">
        <v>33</v>
      </c>
      <c r="H3620" s="6">
        <v>195568</v>
      </c>
      <c r="I3620" t="s">
        <v>19193</v>
      </c>
      <c r="J3620" t="s">
        <v>19194</v>
      </c>
      <c r="K3620" s="1">
        <v>44497</v>
      </c>
    </row>
    <row r="3621" spans="1:11">
      <c r="A3621">
        <v>3620</v>
      </c>
      <c r="B3621" t="s">
        <v>19195</v>
      </c>
      <c r="C3621" t="s">
        <v>2047</v>
      </c>
      <c r="D3621" t="s">
        <v>18474</v>
      </c>
      <c r="E3621" t="s">
        <v>19196</v>
      </c>
      <c r="F3621" t="s">
        <v>1081</v>
      </c>
      <c r="G3621" t="s">
        <v>1337</v>
      </c>
      <c r="H3621" s="6">
        <v>275975</v>
      </c>
      <c r="I3621" t="s">
        <v>19197</v>
      </c>
      <c r="J3621" t="s">
        <v>19198</v>
      </c>
      <c r="K3621" s="1">
        <v>44634</v>
      </c>
    </row>
    <row r="3622" spans="1:11">
      <c r="A3622">
        <v>3621</v>
      </c>
      <c r="B3622" t="s">
        <v>19199</v>
      </c>
      <c r="C3622" t="s">
        <v>1566</v>
      </c>
      <c r="D3622" t="s">
        <v>3018</v>
      </c>
      <c r="E3622" t="s">
        <v>19200</v>
      </c>
      <c r="F3622" t="s">
        <v>19201</v>
      </c>
      <c r="G3622" t="s">
        <v>13278</v>
      </c>
      <c r="H3622" s="6">
        <v>114528</v>
      </c>
      <c r="I3622" t="s">
        <v>19202</v>
      </c>
      <c r="J3622" t="s">
        <v>19203</v>
      </c>
      <c r="K3622" s="1">
        <v>43934</v>
      </c>
    </row>
    <row r="3623" spans="1:11">
      <c r="A3623">
        <v>3622</v>
      </c>
      <c r="B3623" t="s">
        <v>19204</v>
      </c>
      <c r="C3623" t="s">
        <v>4864</v>
      </c>
      <c r="D3623" t="s">
        <v>4210</v>
      </c>
      <c r="E3623" t="s">
        <v>19205</v>
      </c>
      <c r="F3623" t="s">
        <v>19206</v>
      </c>
      <c r="G3623" t="s">
        <v>553</v>
      </c>
      <c r="H3623" s="6">
        <v>172210</v>
      </c>
      <c r="I3623" t="s">
        <v>19207</v>
      </c>
      <c r="J3623" t="s">
        <v>19208</v>
      </c>
      <c r="K3623" s="1">
        <v>44456</v>
      </c>
    </row>
    <row r="3624" spans="1:11">
      <c r="A3624">
        <v>3623</v>
      </c>
      <c r="B3624" t="s">
        <v>19209</v>
      </c>
      <c r="C3624" t="s">
        <v>2053</v>
      </c>
      <c r="D3624" t="s">
        <v>15284</v>
      </c>
      <c r="E3624" t="s">
        <v>19210</v>
      </c>
      <c r="F3624" t="s">
        <v>19211</v>
      </c>
      <c r="G3624" t="s">
        <v>126</v>
      </c>
      <c r="H3624" s="6">
        <v>107526</v>
      </c>
      <c r="I3624" t="s">
        <v>19212</v>
      </c>
      <c r="J3624" t="s">
        <v>19213</v>
      </c>
      <c r="K3624" s="1">
        <v>44297</v>
      </c>
    </row>
    <row r="3625" spans="1:11">
      <c r="A3625">
        <v>3624</v>
      </c>
      <c r="B3625" t="s">
        <v>19214</v>
      </c>
      <c r="C3625" t="s">
        <v>1641</v>
      </c>
      <c r="D3625" t="s">
        <v>1596</v>
      </c>
      <c r="E3625" t="s">
        <v>19215</v>
      </c>
      <c r="F3625" t="s">
        <v>19216</v>
      </c>
      <c r="G3625" t="s">
        <v>95</v>
      </c>
      <c r="H3625" s="6">
        <v>277273</v>
      </c>
      <c r="I3625" t="s">
        <v>19217</v>
      </c>
      <c r="J3625" t="s">
        <v>19218</v>
      </c>
      <c r="K3625" s="1">
        <v>44604</v>
      </c>
    </row>
    <row r="3626" spans="1:11">
      <c r="A3626">
        <v>3625</v>
      </c>
      <c r="B3626" t="s">
        <v>19219</v>
      </c>
      <c r="C3626" t="s">
        <v>2225</v>
      </c>
      <c r="D3626" t="s">
        <v>974</v>
      </c>
      <c r="E3626" t="s">
        <v>19220</v>
      </c>
      <c r="F3626" t="s">
        <v>19221</v>
      </c>
      <c r="G3626" t="s">
        <v>666</v>
      </c>
      <c r="H3626" s="6">
        <v>220262</v>
      </c>
      <c r="I3626" t="s">
        <v>19222</v>
      </c>
      <c r="J3626" t="s">
        <v>19223</v>
      </c>
      <c r="K3626" s="1">
        <v>43986</v>
      </c>
    </row>
    <row r="3627" spans="1:11">
      <c r="A3627">
        <v>3626</v>
      </c>
      <c r="B3627" t="s">
        <v>19224</v>
      </c>
      <c r="C3627" t="s">
        <v>6579</v>
      </c>
      <c r="D3627" t="s">
        <v>3092</v>
      </c>
      <c r="E3627" t="s">
        <v>19225</v>
      </c>
      <c r="F3627" t="s">
        <v>19226</v>
      </c>
      <c r="G3627" t="s">
        <v>3291</v>
      </c>
      <c r="H3627" s="6">
        <v>223689</v>
      </c>
      <c r="I3627" t="s">
        <v>19227</v>
      </c>
      <c r="J3627" t="s">
        <v>19228</v>
      </c>
      <c r="K3627" s="1">
        <v>44479</v>
      </c>
    </row>
    <row r="3628" spans="1:11">
      <c r="A3628">
        <v>3627</v>
      </c>
      <c r="B3628" t="s">
        <v>19229</v>
      </c>
      <c r="C3628" t="s">
        <v>5115</v>
      </c>
      <c r="D3628" t="s">
        <v>348</v>
      </c>
      <c r="E3628" t="s">
        <v>19230</v>
      </c>
      <c r="F3628" t="s">
        <v>19231</v>
      </c>
      <c r="G3628" t="s">
        <v>252</v>
      </c>
      <c r="H3628" s="6">
        <v>229840</v>
      </c>
      <c r="I3628" t="s">
        <v>19232</v>
      </c>
      <c r="J3628" t="s">
        <v>19233</v>
      </c>
      <c r="K3628" s="1">
        <v>44270</v>
      </c>
    </row>
    <row r="3629" spans="1:11">
      <c r="A3629">
        <v>3628</v>
      </c>
      <c r="B3629" t="s">
        <v>19234</v>
      </c>
      <c r="C3629" t="s">
        <v>4260</v>
      </c>
      <c r="D3629" t="s">
        <v>2314</v>
      </c>
      <c r="E3629" t="s">
        <v>19235</v>
      </c>
      <c r="F3629" t="s">
        <v>19236</v>
      </c>
      <c r="G3629" t="s">
        <v>174</v>
      </c>
      <c r="H3629" s="6">
        <v>199214</v>
      </c>
      <c r="I3629">
        <v>2726694988</v>
      </c>
      <c r="J3629" t="s">
        <v>19237</v>
      </c>
      <c r="K3629" s="1">
        <v>44458</v>
      </c>
    </row>
    <row r="3630" spans="1:11">
      <c r="A3630">
        <v>3629</v>
      </c>
      <c r="B3630" t="s">
        <v>19238</v>
      </c>
      <c r="C3630" t="s">
        <v>3415</v>
      </c>
      <c r="D3630" t="s">
        <v>5318</v>
      </c>
      <c r="E3630" t="s">
        <v>19239</v>
      </c>
      <c r="F3630" t="s">
        <v>19240</v>
      </c>
      <c r="G3630" t="s">
        <v>314</v>
      </c>
      <c r="H3630" s="6">
        <v>117951</v>
      </c>
      <c r="I3630" t="s">
        <v>19241</v>
      </c>
      <c r="J3630" t="s">
        <v>19242</v>
      </c>
      <c r="K3630" s="1">
        <v>44532</v>
      </c>
    </row>
    <row r="3631" spans="1:11">
      <c r="A3631">
        <v>3630</v>
      </c>
      <c r="B3631" t="s">
        <v>19243</v>
      </c>
      <c r="C3631" t="s">
        <v>294</v>
      </c>
      <c r="D3631" t="s">
        <v>8261</v>
      </c>
      <c r="E3631" t="s">
        <v>19244</v>
      </c>
      <c r="F3631" t="s">
        <v>19245</v>
      </c>
      <c r="G3631" t="s">
        <v>190</v>
      </c>
      <c r="H3631" s="6">
        <v>186704</v>
      </c>
      <c r="I3631" t="s">
        <v>19246</v>
      </c>
      <c r="J3631" t="s">
        <v>19247</v>
      </c>
      <c r="K3631" s="1">
        <v>44354</v>
      </c>
    </row>
    <row r="3632" spans="1:11">
      <c r="A3632">
        <v>3631</v>
      </c>
      <c r="B3632" t="s">
        <v>19248</v>
      </c>
      <c r="C3632" t="s">
        <v>10303</v>
      </c>
      <c r="D3632" t="s">
        <v>3617</v>
      </c>
      <c r="E3632" t="s">
        <v>19249</v>
      </c>
      <c r="F3632" t="s">
        <v>19250</v>
      </c>
      <c r="G3632" t="s">
        <v>68</v>
      </c>
      <c r="H3632" s="6">
        <v>118315</v>
      </c>
      <c r="I3632" t="s">
        <v>19251</v>
      </c>
      <c r="J3632" t="s">
        <v>19252</v>
      </c>
      <c r="K3632" s="1">
        <v>44473</v>
      </c>
    </row>
    <row r="3633" spans="1:11">
      <c r="A3633">
        <v>3632</v>
      </c>
      <c r="B3633" t="s">
        <v>19253</v>
      </c>
      <c r="C3633" t="s">
        <v>4750</v>
      </c>
      <c r="D3633" t="s">
        <v>4241</v>
      </c>
      <c r="E3633" t="s">
        <v>18206</v>
      </c>
      <c r="F3633" t="s">
        <v>19254</v>
      </c>
      <c r="G3633" t="s">
        <v>1182</v>
      </c>
      <c r="H3633" s="6">
        <v>263164</v>
      </c>
      <c r="I3633" t="s">
        <v>19255</v>
      </c>
      <c r="J3633" t="s">
        <v>19256</v>
      </c>
      <c r="K3633" s="1">
        <v>44691</v>
      </c>
    </row>
    <row r="3634" spans="1:11">
      <c r="A3634">
        <v>3633</v>
      </c>
      <c r="B3634" t="s">
        <v>19257</v>
      </c>
      <c r="C3634" t="s">
        <v>1662</v>
      </c>
      <c r="D3634" t="s">
        <v>7270</v>
      </c>
      <c r="E3634" t="s">
        <v>19258</v>
      </c>
      <c r="F3634" t="s">
        <v>19259</v>
      </c>
      <c r="G3634" t="s">
        <v>1182</v>
      </c>
      <c r="H3634" s="6">
        <v>214549</v>
      </c>
      <c r="I3634" t="s">
        <v>19260</v>
      </c>
      <c r="J3634" t="s">
        <v>19261</v>
      </c>
      <c r="K3634" s="1">
        <v>43986</v>
      </c>
    </row>
    <row r="3635" spans="1:11">
      <c r="A3635">
        <v>3634</v>
      </c>
      <c r="B3635" t="s">
        <v>19262</v>
      </c>
      <c r="C3635" t="s">
        <v>2713</v>
      </c>
      <c r="D3635" t="s">
        <v>3099</v>
      </c>
      <c r="E3635" t="s">
        <v>19263</v>
      </c>
      <c r="F3635" t="s">
        <v>19264</v>
      </c>
      <c r="G3635" t="s">
        <v>954</v>
      </c>
      <c r="H3635" s="6">
        <v>45242</v>
      </c>
      <c r="I3635" t="s">
        <v>19265</v>
      </c>
      <c r="J3635" t="s">
        <v>19266</v>
      </c>
      <c r="K3635" s="1">
        <v>44296</v>
      </c>
    </row>
    <row r="3636" spans="1:11">
      <c r="A3636">
        <v>3635</v>
      </c>
      <c r="B3636" t="s">
        <v>19267</v>
      </c>
      <c r="C3636" t="s">
        <v>5815</v>
      </c>
      <c r="D3636" t="s">
        <v>2382</v>
      </c>
      <c r="E3636" t="s">
        <v>19268</v>
      </c>
      <c r="F3636" t="s">
        <v>19269</v>
      </c>
      <c r="G3636" t="s">
        <v>926</v>
      </c>
      <c r="H3636" s="6">
        <v>192810</v>
      </c>
      <c r="I3636" t="s">
        <v>19270</v>
      </c>
      <c r="J3636" t="s">
        <v>19271</v>
      </c>
      <c r="K3636" s="1">
        <v>44248</v>
      </c>
    </row>
    <row r="3637" spans="1:11">
      <c r="A3637">
        <v>3636</v>
      </c>
      <c r="B3637" t="s">
        <v>19272</v>
      </c>
      <c r="C3637" t="s">
        <v>7833</v>
      </c>
      <c r="D3637" t="s">
        <v>2626</v>
      </c>
      <c r="E3637" t="s">
        <v>19273</v>
      </c>
      <c r="F3637" t="s">
        <v>19274</v>
      </c>
      <c r="G3637" t="s">
        <v>402</v>
      </c>
      <c r="H3637" s="6">
        <v>246206</v>
      </c>
      <c r="I3637" t="s">
        <v>19275</v>
      </c>
      <c r="J3637" t="s">
        <v>19276</v>
      </c>
      <c r="K3637" s="1">
        <v>44512</v>
      </c>
    </row>
    <row r="3638" spans="1:11">
      <c r="A3638">
        <v>3637</v>
      </c>
      <c r="B3638" t="s">
        <v>19277</v>
      </c>
      <c r="C3638" t="s">
        <v>2996</v>
      </c>
      <c r="D3638" t="s">
        <v>3796</v>
      </c>
      <c r="E3638" t="s">
        <v>19278</v>
      </c>
      <c r="F3638" t="s">
        <v>19279</v>
      </c>
      <c r="G3638" t="s">
        <v>268</v>
      </c>
      <c r="H3638" s="6">
        <v>166128</v>
      </c>
      <c r="I3638" t="s">
        <v>19280</v>
      </c>
      <c r="J3638" t="s">
        <v>19281</v>
      </c>
      <c r="K3638" s="1">
        <v>44585</v>
      </c>
    </row>
    <row r="3639" spans="1:11">
      <c r="A3639">
        <v>3638</v>
      </c>
      <c r="B3639" t="s">
        <v>19282</v>
      </c>
      <c r="C3639" t="s">
        <v>19283</v>
      </c>
      <c r="D3639" t="s">
        <v>3527</v>
      </c>
      <c r="E3639" t="s">
        <v>19284</v>
      </c>
      <c r="F3639" t="s">
        <v>19285</v>
      </c>
      <c r="G3639" t="s">
        <v>831</v>
      </c>
      <c r="H3639" s="6">
        <v>207287</v>
      </c>
      <c r="I3639">
        <f>1-381-509-8285</f>
        <v>-9174</v>
      </c>
      <c r="J3639" t="s">
        <v>19286</v>
      </c>
      <c r="K3639" s="1">
        <v>44087</v>
      </c>
    </row>
    <row r="3640" spans="1:11">
      <c r="A3640">
        <v>3639</v>
      </c>
      <c r="B3640" t="s">
        <v>19287</v>
      </c>
      <c r="C3640" t="s">
        <v>6860</v>
      </c>
      <c r="D3640" t="s">
        <v>17371</v>
      </c>
      <c r="E3640" t="s">
        <v>19288</v>
      </c>
      <c r="F3640" t="s">
        <v>19289</v>
      </c>
      <c r="G3640" t="s">
        <v>3058</v>
      </c>
      <c r="H3640" s="6">
        <v>189064</v>
      </c>
      <c r="I3640" t="s">
        <v>19290</v>
      </c>
      <c r="J3640" t="s">
        <v>19291</v>
      </c>
      <c r="K3640" s="1">
        <v>43976</v>
      </c>
    </row>
    <row r="3641" spans="1:11">
      <c r="A3641">
        <v>3640</v>
      </c>
      <c r="B3641" t="s">
        <v>19292</v>
      </c>
      <c r="C3641" t="s">
        <v>3758</v>
      </c>
      <c r="D3641" t="s">
        <v>3965</v>
      </c>
      <c r="E3641" t="s">
        <v>19293</v>
      </c>
      <c r="F3641" t="s">
        <v>19294</v>
      </c>
      <c r="G3641" t="s">
        <v>1508</v>
      </c>
      <c r="H3641" s="6">
        <v>259119</v>
      </c>
      <c r="I3641" t="s">
        <v>19295</v>
      </c>
      <c r="J3641" t="s">
        <v>19296</v>
      </c>
      <c r="K3641" s="1">
        <v>44087</v>
      </c>
    </row>
    <row r="3642" spans="1:11">
      <c r="A3642">
        <v>3641</v>
      </c>
      <c r="B3642" t="s">
        <v>19297</v>
      </c>
      <c r="C3642" t="s">
        <v>767</v>
      </c>
      <c r="D3642" t="s">
        <v>5664</v>
      </c>
      <c r="E3642" t="s">
        <v>19298</v>
      </c>
      <c r="F3642" t="s">
        <v>19299</v>
      </c>
      <c r="G3642" t="s">
        <v>446</v>
      </c>
      <c r="H3642" s="6">
        <v>55032</v>
      </c>
      <c r="I3642" t="s">
        <v>19300</v>
      </c>
      <c r="J3642" t="s">
        <v>19301</v>
      </c>
      <c r="K3642" s="1">
        <v>44335</v>
      </c>
    </row>
    <row r="3643" spans="1:11">
      <c r="A3643">
        <v>3642</v>
      </c>
      <c r="B3643" t="s">
        <v>19302</v>
      </c>
      <c r="C3643" t="s">
        <v>981</v>
      </c>
      <c r="D3643" t="s">
        <v>1058</v>
      </c>
      <c r="E3643" t="s">
        <v>19303</v>
      </c>
      <c r="F3643" t="s">
        <v>16907</v>
      </c>
      <c r="G3643" t="s">
        <v>890</v>
      </c>
      <c r="H3643" s="6">
        <v>137618</v>
      </c>
      <c r="I3643" t="s">
        <v>19304</v>
      </c>
      <c r="J3643" t="s">
        <v>19305</v>
      </c>
      <c r="K3643" s="1">
        <v>44388</v>
      </c>
    </row>
    <row r="3644" spans="1:11">
      <c r="A3644">
        <v>3643</v>
      </c>
      <c r="B3644" t="s">
        <v>19306</v>
      </c>
      <c r="C3644" t="s">
        <v>1449</v>
      </c>
      <c r="D3644" t="s">
        <v>918</v>
      </c>
      <c r="E3644" t="s">
        <v>19307</v>
      </c>
      <c r="F3644" t="s">
        <v>19308</v>
      </c>
      <c r="G3644" t="s">
        <v>33</v>
      </c>
      <c r="H3644" s="6">
        <v>187991</v>
      </c>
      <c r="I3644" t="s">
        <v>19309</v>
      </c>
      <c r="J3644" t="s">
        <v>19310</v>
      </c>
      <c r="K3644" s="1">
        <v>43896</v>
      </c>
    </row>
    <row r="3645" spans="1:11">
      <c r="A3645">
        <v>3644</v>
      </c>
      <c r="B3645" t="s">
        <v>19311</v>
      </c>
      <c r="C3645" t="s">
        <v>505</v>
      </c>
      <c r="D3645" t="s">
        <v>287</v>
      </c>
      <c r="E3645" t="s">
        <v>19312</v>
      </c>
      <c r="F3645" t="s">
        <v>19313</v>
      </c>
      <c r="G3645" t="s">
        <v>2772</v>
      </c>
      <c r="H3645" s="6">
        <v>99339</v>
      </c>
      <c r="I3645" t="s">
        <v>19314</v>
      </c>
      <c r="J3645" t="s">
        <v>19315</v>
      </c>
      <c r="K3645" s="1">
        <v>43881</v>
      </c>
    </row>
    <row r="3646" spans="1:11">
      <c r="A3646">
        <v>3645</v>
      </c>
      <c r="B3646" t="s">
        <v>19316</v>
      </c>
      <c r="C3646" t="s">
        <v>3695</v>
      </c>
      <c r="D3646" t="s">
        <v>9067</v>
      </c>
      <c r="E3646" t="s">
        <v>19317</v>
      </c>
      <c r="F3646" t="s">
        <v>19318</v>
      </c>
      <c r="G3646" t="s">
        <v>4729</v>
      </c>
      <c r="H3646" s="6">
        <v>253849</v>
      </c>
      <c r="I3646" t="s">
        <v>19319</v>
      </c>
      <c r="J3646" t="s">
        <v>19320</v>
      </c>
      <c r="K3646" s="1">
        <v>44340</v>
      </c>
    </row>
    <row r="3647" spans="1:11">
      <c r="A3647">
        <v>3646</v>
      </c>
      <c r="B3647" t="s">
        <v>19321</v>
      </c>
      <c r="C3647" t="s">
        <v>9219</v>
      </c>
      <c r="D3647" t="s">
        <v>7447</v>
      </c>
      <c r="E3647" t="s">
        <v>19322</v>
      </c>
      <c r="F3647" t="s">
        <v>19323</v>
      </c>
      <c r="G3647" t="s">
        <v>166</v>
      </c>
      <c r="H3647" s="6">
        <v>135718</v>
      </c>
      <c r="I3647" t="s">
        <v>19324</v>
      </c>
      <c r="J3647" t="s">
        <v>19325</v>
      </c>
      <c r="K3647" s="1">
        <v>44062</v>
      </c>
    </row>
    <row r="3648" spans="1:11">
      <c r="A3648">
        <v>3647</v>
      </c>
      <c r="B3648" t="s">
        <v>19326</v>
      </c>
      <c r="C3648" t="s">
        <v>9664</v>
      </c>
      <c r="D3648" t="s">
        <v>9773</v>
      </c>
      <c r="E3648" t="s">
        <v>19327</v>
      </c>
      <c r="F3648" t="s">
        <v>19328</v>
      </c>
      <c r="G3648" t="s">
        <v>906</v>
      </c>
      <c r="H3648" s="6">
        <v>228826</v>
      </c>
      <c r="I3648" t="s">
        <v>19329</v>
      </c>
      <c r="J3648" t="s">
        <v>19330</v>
      </c>
      <c r="K3648" s="1">
        <v>44178</v>
      </c>
    </row>
    <row r="3649" spans="1:11">
      <c r="A3649">
        <v>3648</v>
      </c>
      <c r="B3649" t="s">
        <v>19331</v>
      </c>
      <c r="C3649" t="s">
        <v>528</v>
      </c>
      <c r="D3649" t="s">
        <v>550</v>
      </c>
      <c r="E3649" t="s">
        <v>10043</v>
      </c>
      <c r="F3649" t="s">
        <v>19332</v>
      </c>
      <c r="G3649" t="s">
        <v>1674</v>
      </c>
      <c r="H3649" s="6">
        <v>67259</v>
      </c>
      <c r="I3649" t="s">
        <v>19333</v>
      </c>
      <c r="J3649" t="s">
        <v>19334</v>
      </c>
      <c r="K3649" s="1">
        <v>43920</v>
      </c>
    </row>
    <row r="3650" spans="1:11">
      <c r="A3650">
        <v>3649</v>
      </c>
      <c r="B3650" t="s">
        <v>19335</v>
      </c>
      <c r="C3650" t="s">
        <v>958</v>
      </c>
      <c r="D3650" t="s">
        <v>9928</v>
      </c>
      <c r="E3650" t="s">
        <v>19336</v>
      </c>
      <c r="F3650" t="s">
        <v>19337</v>
      </c>
      <c r="G3650" t="s">
        <v>33</v>
      </c>
      <c r="H3650" s="6">
        <v>273240</v>
      </c>
      <c r="I3650" t="s">
        <v>19338</v>
      </c>
      <c r="J3650" t="s">
        <v>19339</v>
      </c>
      <c r="K3650" s="1">
        <v>44428</v>
      </c>
    </row>
    <row r="3651" spans="1:11">
      <c r="A3651">
        <v>3650</v>
      </c>
      <c r="B3651" t="s">
        <v>19340</v>
      </c>
      <c r="C3651" t="s">
        <v>1589</v>
      </c>
      <c r="D3651" t="s">
        <v>1199</v>
      </c>
      <c r="E3651" t="s">
        <v>19341</v>
      </c>
      <c r="F3651" t="s">
        <v>2233</v>
      </c>
      <c r="G3651" t="s">
        <v>252</v>
      </c>
      <c r="H3651" s="6">
        <v>243409</v>
      </c>
      <c r="I3651">
        <f>1-511-917-7464</f>
        <v>-8891</v>
      </c>
      <c r="J3651" t="s">
        <v>19342</v>
      </c>
      <c r="K3651" s="1">
        <v>44174</v>
      </c>
    </row>
    <row r="3652" spans="1:11">
      <c r="A3652">
        <v>3651</v>
      </c>
      <c r="B3652" t="s">
        <v>19343</v>
      </c>
      <c r="C3652" t="s">
        <v>1628</v>
      </c>
      <c r="D3652" t="s">
        <v>8525</v>
      </c>
      <c r="E3652" t="s">
        <v>19344</v>
      </c>
      <c r="F3652" t="s">
        <v>19345</v>
      </c>
      <c r="G3652" t="s">
        <v>1481</v>
      </c>
      <c r="H3652" s="6">
        <v>225376</v>
      </c>
      <c r="I3652" t="s">
        <v>19346</v>
      </c>
      <c r="J3652" t="s">
        <v>19347</v>
      </c>
      <c r="K3652" s="1">
        <v>44232</v>
      </c>
    </row>
    <row r="3653" spans="1:11">
      <c r="A3653">
        <v>3652</v>
      </c>
      <c r="B3653" t="s">
        <v>19348</v>
      </c>
      <c r="C3653" t="s">
        <v>2113</v>
      </c>
      <c r="D3653" t="s">
        <v>4882</v>
      </c>
      <c r="E3653" t="s">
        <v>19349</v>
      </c>
      <c r="F3653" t="s">
        <v>19350</v>
      </c>
      <c r="G3653" t="s">
        <v>470</v>
      </c>
      <c r="H3653" s="6">
        <v>146944</v>
      </c>
      <c r="I3653">
        <f>1-594-344-4775</f>
        <v>-5712</v>
      </c>
      <c r="J3653" t="s">
        <v>19351</v>
      </c>
      <c r="K3653" s="1">
        <v>44203</v>
      </c>
    </row>
    <row r="3654" spans="1:11">
      <c r="A3654">
        <v>3653</v>
      </c>
      <c r="B3654" s="2" t="s">
        <v>19352</v>
      </c>
      <c r="C3654" t="s">
        <v>804</v>
      </c>
      <c r="D3654" t="s">
        <v>1686</v>
      </c>
      <c r="E3654" t="s">
        <v>19353</v>
      </c>
      <c r="F3654" t="s">
        <v>19354</v>
      </c>
      <c r="G3654" t="s">
        <v>954</v>
      </c>
      <c r="H3654" s="6">
        <v>211627</v>
      </c>
      <c r="I3654">
        <v>5118080190</v>
      </c>
      <c r="J3654" t="s">
        <v>19355</v>
      </c>
      <c r="K3654" s="1">
        <v>44579</v>
      </c>
    </row>
    <row r="3655" spans="1:11">
      <c r="A3655">
        <v>3654</v>
      </c>
      <c r="B3655" t="s">
        <v>19356</v>
      </c>
      <c r="C3655" t="s">
        <v>3815</v>
      </c>
      <c r="D3655" t="s">
        <v>1003</v>
      </c>
      <c r="E3655" t="s">
        <v>19357</v>
      </c>
      <c r="F3655" t="s">
        <v>14826</v>
      </c>
      <c r="G3655" t="s">
        <v>486</v>
      </c>
      <c r="H3655" s="6">
        <v>164999</v>
      </c>
      <c r="I3655" t="s">
        <v>19358</v>
      </c>
      <c r="J3655" t="s">
        <v>19359</v>
      </c>
      <c r="K3655" s="1">
        <v>43856</v>
      </c>
    </row>
    <row r="3656" spans="1:11">
      <c r="A3656">
        <v>3655</v>
      </c>
      <c r="B3656" t="s">
        <v>19360</v>
      </c>
      <c r="C3656" t="s">
        <v>16819</v>
      </c>
      <c r="D3656" t="s">
        <v>4172</v>
      </c>
      <c r="E3656" t="s">
        <v>19361</v>
      </c>
      <c r="F3656" t="s">
        <v>19362</v>
      </c>
      <c r="G3656" t="s">
        <v>1280</v>
      </c>
      <c r="H3656" s="6">
        <v>65794</v>
      </c>
      <c r="I3656">
        <v>2610336041</v>
      </c>
      <c r="J3656" t="s">
        <v>19363</v>
      </c>
      <c r="K3656" s="1">
        <v>44350</v>
      </c>
    </row>
    <row r="3657" spans="1:11">
      <c r="A3657">
        <v>3656</v>
      </c>
      <c r="B3657" t="s">
        <v>19364</v>
      </c>
      <c r="C3657" t="s">
        <v>1758</v>
      </c>
      <c r="D3657" t="s">
        <v>7437</v>
      </c>
      <c r="E3657" t="s">
        <v>19365</v>
      </c>
      <c r="F3657" t="s">
        <v>19366</v>
      </c>
      <c r="G3657" t="s">
        <v>2809</v>
      </c>
      <c r="H3657" s="6">
        <v>161805</v>
      </c>
      <c r="I3657" t="s">
        <v>19367</v>
      </c>
      <c r="J3657" t="s">
        <v>19368</v>
      </c>
      <c r="K3657" s="1">
        <v>44123</v>
      </c>
    </row>
    <row r="3658" spans="1:11">
      <c r="A3658">
        <v>3657</v>
      </c>
      <c r="B3658" t="s">
        <v>19369</v>
      </c>
      <c r="C3658" t="s">
        <v>1349</v>
      </c>
      <c r="D3658" t="s">
        <v>19370</v>
      </c>
      <c r="E3658" t="s">
        <v>19371</v>
      </c>
      <c r="F3658" t="s">
        <v>19372</v>
      </c>
      <c r="G3658" t="s">
        <v>1666</v>
      </c>
      <c r="H3658" s="6">
        <v>205314</v>
      </c>
      <c r="I3658" t="s">
        <v>19373</v>
      </c>
      <c r="J3658" t="s">
        <v>19374</v>
      </c>
      <c r="K3658" s="1">
        <v>43889</v>
      </c>
    </row>
    <row r="3659" spans="1:11">
      <c r="A3659">
        <v>3658</v>
      </c>
      <c r="B3659" t="s">
        <v>19375</v>
      </c>
      <c r="C3659" t="s">
        <v>670</v>
      </c>
      <c r="D3659" t="s">
        <v>11150</v>
      </c>
      <c r="E3659" t="s">
        <v>19376</v>
      </c>
      <c r="F3659" t="s">
        <v>19377</v>
      </c>
      <c r="G3659" t="s">
        <v>371</v>
      </c>
      <c r="H3659" s="6">
        <v>225201</v>
      </c>
      <c r="I3659" t="s">
        <v>19378</v>
      </c>
      <c r="J3659" t="s">
        <v>19379</v>
      </c>
      <c r="K3659" s="1">
        <v>44122</v>
      </c>
    </row>
    <row r="3660" spans="1:11">
      <c r="A3660">
        <v>3659</v>
      </c>
      <c r="B3660" t="s">
        <v>19380</v>
      </c>
      <c r="C3660" t="s">
        <v>5137</v>
      </c>
      <c r="D3660" t="s">
        <v>5196</v>
      </c>
      <c r="E3660" t="s">
        <v>19381</v>
      </c>
      <c r="F3660" t="s">
        <v>19382</v>
      </c>
      <c r="G3660" t="s">
        <v>1424</v>
      </c>
      <c r="H3660" s="6">
        <v>209705</v>
      </c>
      <c r="I3660" t="s">
        <v>19383</v>
      </c>
      <c r="J3660" t="s">
        <v>19384</v>
      </c>
      <c r="K3660" s="1">
        <v>44489</v>
      </c>
    </row>
    <row r="3661" spans="1:11">
      <c r="A3661">
        <v>3660</v>
      </c>
      <c r="B3661" t="s">
        <v>19385</v>
      </c>
      <c r="C3661" t="s">
        <v>248</v>
      </c>
      <c r="D3661" t="s">
        <v>475</v>
      </c>
      <c r="E3661" t="s">
        <v>19386</v>
      </c>
      <c r="F3661" t="s">
        <v>19387</v>
      </c>
      <c r="G3661" t="s">
        <v>7497</v>
      </c>
      <c r="H3661" s="6">
        <v>226722</v>
      </c>
      <c r="I3661">
        <v>7532662805</v>
      </c>
      <c r="J3661" t="s">
        <v>19388</v>
      </c>
      <c r="K3661" s="1">
        <v>44335</v>
      </c>
    </row>
    <row r="3662" spans="1:11">
      <c r="A3662">
        <v>3661</v>
      </c>
      <c r="B3662" t="s">
        <v>19389</v>
      </c>
      <c r="C3662" t="s">
        <v>3694</v>
      </c>
      <c r="D3662" t="s">
        <v>6568</v>
      </c>
      <c r="E3662" t="s">
        <v>19390</v>
      </c>
      <c r="F3662" t="s">
        <v>19391</v>
      </c>
      <c r="G3662" t="s">
        <v>306</v>
      </c>
      <c r="H3662" s="6">
        <v>285403</v>
      </c>
      <c r="I3662" t="s">
        <v>19392</v>
      </c>
      <c r="J3662" t="s">
        <v>19393</v>
      </c>
      <c r="K3662" s="1">
        <v>44390</v>
      </c>
    </row>
    <row r="3663" spans="1:11">
      <c r="A3663">
        <v>3662</v>
      </c>
      <c r="B3663" t="s">
        <v>19394</v>
      </c>
      <c r="C3663" t="s">
        <v>4744</v>
      </c>
      <c r="D3663" t="s">
        <v>1759</v>
      </c>
      <c r="E3663" t="s">
        <v>12741</v>
      </c>
      <c r="F3663" t="s">
        <v>19395</v>
      </c>
      <c r="G3663" t="s">
        <v>158</v>
      </c>
      <c r="H3663" s="6">
        <v>203530</v>
      </c>
      <c r="I3663">
        <v>9920916632</v>
      </c>
      <c r="J3663" t="s">
        <v>19396</v>
      </c>
      <c r="K3663" s="1">
        <v>44355</v>
      </c>
    </row>
    <row r="3664" spans="1:11">
      <c r="A3664">
        <v>3663</v>
      </c>
      <c r="B3664" t="s">
        <v>19397</v>
      </c>
      <c r="C3664" t="s">
        <v>2656</v>
      </c>
      <c r="D3664" t="s">
        <v>15170</v>
      </c>
      <c r="E3664" t="s">
        <v>19398</v>
      </c>
      <c r="F3664" t="s">
        <v>19399</v>
      </c>
      <c r="G3664" t="s">
        <v>1674</v>
      </c>
      <c r="H3664" s="6">
        <v>284061</v>
      </c>
      <c r="I3664" t="s">
        <v>19400</v>
      </c>
      <c r="J3664" t="s">
        <v>19401</v>
      </c>
      <c r="K3664" s="1">
        <v>44176</v>
      </c>
    </row>
    <row r="3665" spans="1:11">
      <c r="A3665">
        <v>3664</v>
      </c>
      <c r="B3665" t="s">
        <v>19402</v>
      </c>
      <c r="C3665" t="s">
        <v>13070</v>
      </c>
      <c r="D3665" t="s">
        <v>647</v>
      </c>
      <c r="E3665" t="s">
        <v>19403</v>
      </c>
      <c r="F3665" t="s">
        <v>19404</v>
      </c>
      <c r="G3665" t="s">
        <v>756</v>
      </c>
      <c r="H3665" s="6">
        <v>42666</v>
      </c>
      <c r="I3665" t="s">
        <v>19405</v>
      </c>
      <c r="J3665" t="s">
        <v>19406</v>
      </c>
      <c r="K3665" s="1">
        <v>43947</v>
      </c>
    </row>
    <row r="3666" spans="1:11">
      <c r="A3666">
        <v>3665</v>
      </c>
      <c r="B3666" t="s">
        <v>19407</v>
      </c>
      <c r="C3666" t="s">
        <v>12002</v>
      </c>
      <c r="D3666" t="s">
        <v>15985</v>
      </c>
      <c r="E3666" t="s">
        <v>19408</v>
      </c>
      <c r="F3666" t="s">
        <v>19409</v>
      </c>
      <c r="G3666" t="s">
        <v>1027</v>
      </c>
      <c r="H3666" s="6">
        <v>252012</v>
      </c>
      <c r="I3666">
        <v>5206741974</v>
      </c>
      <c r="J3666" t="s">
        <v>19410</v>
      </c>
      <c r="K3666" s="1">
        <v>44256</v>
      </c>
    </row>
    <row r="3667" spans="1:11">
      <c r="A3667">
        <v>3666</v>
      </c>
      <c r="B3667" t="s">
        <v>19411</v>
      </c>
      <c r="C3667" t="s">
        <v>6285</v>
      </c>
      <c r="D3667" t="s">
        <v>3311</v>
      </c>
      <c r="E3667" t="s">
        <v>19412</v>
      </c>
      <c r="F3667" t="s">
        <v>19413</v>
      </c>
      <c r="G3667" t="s">
        <v>166</v>
      </c>
      <c r="H3667" s="6">
        <v>207363</v>
      </c>
      <c r="I3667" t="s">
        <v>19414</v>
      </c>
      <c r="J3667" t="s">
        <v>19415</v>
      </c>
      <c r="K3667" s="1">
        <v>44620</v>
      </c>
    </row>
    <row r="3668" spans="1:11">
      <c r="A3668">
        <v>3667</v>
      </c>
      <c r="B3668" t="s">
        <v>19416</v>
      </c>
      <c r="C3668" t="s">
        <v>2996</v>
      </c>
      <c r="D3668" t="s">
        <v>2020</v>
      </c>
      <c r="E3668" t="s">
        <v>19417</v>
      </c>
      <c r="F3668" t="s">
        <v>19418</v>
      </c>
      <c r="G3668" t="s">
        <v>494</v>
      </c>
      <c r="H3668" s="6">
        <v>202703</v>
      </c>
      <c r="I3668" t="s">
        <v>19419</v>
      </c>
      <c r="J3668" t="s">
        <v>19420</v>
      </c>
      <c r="K3668" s="1">
        <v>44361</v>
      </c>
    </row>
    <row r="3669" spans="1:11">
      <c r="A3669">
        <v>3668</v>
      </c>
      <c r="B3669" t="s">
        <v>19421</v>
      </c>
      <c r="C3669" t="s">
        <v>3106</v>
      </c>
      <c r="D3669" t="s">
        <v>3296</v>
      </c>
      <c r="E3669" t="s">
        <v>19422</v>
      </c>
      <c r="F3669" t="s">
        <v>19423</v>
      </c>
      <c r="G3669" t="s">
        <v>839</v>
      </c>
      <c r="H3669" s="6">
        <v>65758</v>
      </c>
      <c r="I3669" t="s">
        <v>19424</v>
      </c>
      <c r="J3669" t="s">
        <v>19425</v>
      </c>
      <c r="K3669" s="1">
        <v>44232</v>
      </c>
    </row>
    <row r="3670" spans="1:11">
      <c r="A3670">
        <v>3669</v>
      </c>
      <c r="B3670" t="s">
        <v>19426</v>
      </c>
      <c r="C3670" t="s">
        <v>5550</v>
      </c>
      <c r="D3670" t="s">
        <v>9178</v>
      </c>
      <c r="E3670" t="s">
        <v>12899</v>
      </c>
      <c r="F3670" t="s">
        <v>19427</v>
      </c>
      <c r="G3670" t="s">
        <v>711</v>
      </c>
      <c r="H3670" s="6">
        <v>259363</v>
      </c>
      <c r="I3670" t="s">
        <v>19428</v>
      </c>
      <c r="J3670" t="s">
        <v>19429</v>
      </c>
      <c r="K3670" s="1">
        <v>44450</v>
      </c>
    </row>
    <row r="3671" spans="1:11">
      <c r="A3671">
        <v>3670</v>
      </c>
      <c r="B3671" t="s">
        <v>19430</v>
      </c>
      <c r="C3671" t="s">
        <v>4537</v>
      </c>
      <c r="D3671" t="s">
        <v>12226</v>
      </c>
      <c r="E3671" t="s">
        <v>19431</v>
      </c>
      <c r="F3671" t="s">
        <v>19432</v>
      </c>
      <c r="G3671" t="s">
        <v>561</v>
      </c>
      <c r="H3671" s="6">
        <v>104253</v>
      </c>
      <c r="I3671" t="s">
        <v>19433</v>
      </c>
      <c r="J3671" t="s">
        <v>19434</v>
      </c>
      <c r="K3671" s="1">
        <v>44364</v>
      </c>
    </row>
    <row r="3672" spans="1:11">
      <c r="A3672">
        <v>3671</v>
      </c>
      <c r="B3672" t="s">
        <v>19435</v>
      </c>
      <c r="C3672" t="s">
        <v>8315</v>
      </c>
      <c r="D3672" t="s">
        <v>3092</v>
      </c>
      <c r="E3672" t="s">
        <v>19436</v>
      </c>
      <c r="F3672" t="s">
        <v>19437</v>
      </c>
      <c r="G3672" t="s">
        <v>1536</v>
      </c>
      <c r="H3672" s="6">
        <v>75899</v>
      </c>
      <c r="I3672" t="s">
        <v>19438</v>
      </c>
      <c r="J3672" t="s">
        <v>19439</v>
      </c>
      <c r="K3672" s="1">
        <v>44386</v>
      </c>
    </row>
    <row r="3673" spans="1:11">
      <c r="A3673">
        <v>3672</v>
      </c>
      <c r="B3673" t="s">
        <v>19440</v>
      </c>
      <c r="C3673" t="s">
        <v>8514</v>
      </c>
      <c r="D3673" t="s">
        <v>9889</v>
      </c>
      <c r="E3673" t="s">
        <v>19441</v>
      </c>
      <c r="F3673" t="s">
        <v>19442</v>
      </c>
      <c r="G3673" t="s">
        <v>379</v>
      </c>
      <c r="H3673" s="6">
        <v>55649</v>
      </c>
      <c r="I3673" t="s">
        <v>19443</v>
      </c>
      <c r="J3673" t="s">
        <v>19444</v>
      </c>
      <c r="K3673" s="1">
        <v>44113</v>
      </c>
    </row>
    <row r="3674" spans="1:11">
      <c r="A3674">
        <v>3673</v>
      </c>
      <c r="B3674" t="s">
        <v>19445</v>
      </c>
      <c r="C3674" t="s">
        <v>4342</v>
      </c>
      <c r="D3674" t="s">
        <v>903</v>
      </c>
      <c r="E3674" t="s">
        <v>19446</v>
      </c>
      <c r="F3674" t="s">
        <v>19447</v>
      </c>
      <c r="G3674" t="s">
        <v>2351</v>
      </c>
      <c r="H3674" s="6">
        <v>179647</v>
      </c>
      <c r="I3674" t="s">
        <v>19448</v>
      </c>
      <c r="J3674" t="s">
        <v>19449</v>
      </c>
      <c r="K3674" s="1">
        <v>44692</v>
      </c>
    </row>
    <row r="3675" spans="1:11">
      <c r="A3675">
        <v>3674</v>
      </c>
      <c r="B3675" t="s">
        <v>19450</v>
      </c>
      <c r="C3675" t="s">
        <v>5086</v>
      </c>
      <c r="D3675" t="s">
        <v>1058</v>
      </c>
      <c r="E3675" t="s">
        <v>19451</v>
      </c>
      <c r="F3675" t="s">
        <v>19452</v>
      </c>
      <c r="G3675" t="s">
        <v>2524</v>
      </c>
      <c r="H3675" s="6">
        <v>132237</v>
      </c>
      <c r="I3675" t="s">
        <v>19453</v>
      </c>
      <c r="J3675" t="s">
        <v>19454</v>
      </c>
      <c r="K3675" s="1">
        <v>44419</v>
      </c>
    </row>
    <row r="3676" spans="1:11">
      <c r="A3676">
        <v>3675</v>
      </c>
      <c r="B3676" t="s">
        <v>19455</v>
      </c>
      <c r="C3676" t="s">
        <v>11563</v>
      </c>
      <c r="D3676" t="s">
        <v>10178</v>
      </c>
      <c r="E3676" t="s">
        <v>19456</v>
      </c>
      <c r="F3676" t="s">
        <v>19457</v>
      </c>
      <c r="G3676" t="s">
        <v>5929</v>
      </c>
      <c r="H3676" s="6">
        <v>124768</v>
      </c>
      <c r="I3676" t="s">
        <v>19458</v>
      </c>
      <c r="J3676" t="s">
        <v>19459</v>
      </c>
      <c r="K3676" s="1">
        <v>44541</v>
      </c>
    </row>
    <row r="3677" spans="1:11">
      <c r="A3677">
        <v>3676</v>
      </c>
      <c r="B3677" t="s">
        <v>19460</v>
      </c>
      <c r="C3677" t="s">
        <v>3937</v>
      </c>
      <c r="D3677" t="s">
        <v>13957</v>
      </c>
      <c r="E3677" t="s">
        <v>19461</v>
      </c>
      <c r="F3677" t="s">
        <v>19462</v>
      </c>
      <c r="G3677" t="s">
        <v>1067</v>
      </c>
      <c r="H3677" s="6">
        <v>47454</v>
      </c>
      <c r="I3677" t="s">
        <v>19463</v>
      </c>
      <c r="J3677" t="s">
        <v>19464</v>
      </c>
      <c r="K3677" s="1">
        <v>43986</v>
      </c>
    </row>
    <row r="3678" spans="1:11">
      <c r="A3678">
        <v>3677</v>
      </c>
      <c r="B3678" t="s">
        <v>19465</v>
      </c>
      <c r="C3678" t="s">
        <v>5352</v>
      </c>
      <c r="D3678" t="s">
        <v>3909</v>
      </c>
      <c r="E3678" t="s">
        <v>19466</v>
      </c>
      <c r="F3678" t="s">
        <v>19467</v>
      </c>
      <c r="G3678" t="s">
        <v>1152</v>
      </c>
      <c r="H3678" s="6">
        <v>268330</v>
      </c>
      <c r="I3678" t="s">
        <v>19468</v>
      </c>
      <c r="J3678" t="s">
        <v>19469</v>
      </c>
      <c r="K3678" s="1">
        <v>44190</v>
      </c>
    </row>
    <row r="3679" spans="1:11">
      <c r="A3679">
        <v>3678</v>
      </c>
      <c r="B3679" t="s">
        <v>19470</v>
      </c>
      <c r="C3679" t="s">
        <v>2895</v>
      </c>
      <c r="D3679" t="s">
        <v>3454</v>
      </c>
      <c r="E3679" t="s">
        <v>19471</v>
      </c>
      <c r="F3679" t="s">
        <v>19472</v>
      </c>
      <c r="G3679" t="s">
        <v>1396</v>
      </c>
      <c r="H3679" s="6">
        <v>196379</v>
      </c>
      <c r="I3679" t="s">
        <v>19473</v>
      </c>
      <c r="J3679" t="s">
        <v>19474</v>
      </c>
      <c r="K3679" s="1">
        <v>44564</v>
      </c>
    </row>
    <row r="3680" spans="1:11">
      <c r="A3680">
        <v>3679</v>
      </c>
      <c r="B3680" t="s">
        <v>19475</v>
      </c>
      <c r="C3680" t="s">
        <v>1792</v>
      </c>
      <c r="D3680" t="s">
        <v>1128</v>
      </c>
      <c r="E3680" t="s">
        <v>19476</v>
      </c>
      <c r="F3680" t="s">
        <v>19477</v>
      </c>
      <c r="G3680" t="s">
        <v>1536</v>
      </c>
      <c r="H3680" s="6">
        <v>151299</v>
      </c>
      <c r="I3680" t="s">
        <v>19478</v>
      </c>
      <c r="J3680" t="s">
        <v>19479</v>
      </c>
      <c r="K3680" s="1">
        <v>44283</v>
      </c>
    </row>
    <row r="3681" spans="1:11">
      <c r="A3681">
        <v>3680</v>
      </c>
      <c r="B3681" t="s">
        <v>19480</v>
      </c>
      <c r="C3681" t="s">
        <v>9664</v>
      </c>
      <c r="D3681" t="s">
        <v>8001</v>
      </c>
      <c r="E3681" t="s">
        <v>19481</v>
      </c>
      <c r="F3681" t="s">
        <v>19482</v>
      </c>
      <c r="G3681" t="s">
        <v>3102</v>
      </c>
      <c r="H3681" s="6">
        <v>283525</v>
      </c>
      <c r="I3681">
        <f>1-875-598-2630</f>
        <v>-4102</v>
      </c>
      <c r="J3681" t="s">
        <v>19483</v>
      </c>
      <c r="K3681" s="1">
        <v>44581</v>
      </c>
    </row>
    <row r="3682" spans="1:11">
      <c r="A3682">
        <v>3681</v>
      </c>
      <c r="B3682" t="s">
        <v>19484</v>
      </c>
      <c r="C3682" t="s">
        <v>3694</v>
      </c>
      <c r="D3682" t="s">
        <v>2075</v>
      </c>
      <c r="E3682" t="s">
        <v>19485</v>
      </c>
      <c r="F3682" t="s">
        <v>19486</v>
      </c>
      <c r="G3682" t="s">
        <v>3027</v>
      </c>
      <c r="H3682" s="6">
        <v>277721</v>
      </c>
      <c r="I3682" t="s">
        <v>19487</v>
      </c>
      <c r="J3682" t="s">
        <v>19488</v>
      </c>
      <c r="K3682" s="1">
        <v>44488</v>
      </c>
    </row>
    <row r="3683" spans="1:11">
      <c r="A3683">
        <v>3682</v>
      </c>
      <c r="B3683" t="s">
        <v>19489</v>
      </c>
      <c r="C3683" t="s">
        <v>8121</v>
      </c>
      <c r="D3683" t="s">
        <v>2535</v>
      </c>
      <c r="E3683" t="s">
        <v>19490</v>
      </c>
      <c r="F3683" t="s">
        <v>19491</v>
      </c>
      <c r="G3683" t="s">
        <v>2885</v>
      </c>
      <c r="H3683" s="6">
        <v>134526</v>
      </c>
      <c r="I3683" t="s">
        <v>19492</v>
      </c>
      <c r="J3683" t="s">
        <v>19493</v>
      </c>
      <c r="K3683" s="1">
        <v>44160</v>
      </c>
    </row>
    <row r="3684" spans="1:11">
      <c r="A3684">
        <v>3683</v>
      </c>
      <c r="B3684" t="s">
        <v>19494</v>
      </c>
      <c r="C3684" t="s">
        <v>2913</v>
      </c>
      <c r="D3684" t="s">
        <v>3617</v>
      </c>
      <c r="E3684" t="s">
        <v>19495</v>
      </c>
      <c r="F3684" t="s">
        <v>19496</v>
      </c>
      <c r="G3684" t="s">
        <v>883</v>
      </c>
      <c r="H3684" s="6">
        <v>57872</v>
      </c>
      <c r="I3684" t="s">
        <v>19497</v>
      </c>
      <c r="J3684" t="s">
        <v>19498</v>
      </c>
      <c r="K3684" s="1">
        <v>43851</v>
      </c>
    </row>
    <row r="3685" spans="1:11">
      <c r="A3685">
        <v>3684</v>
      </c>
      <c r="B3685" t="s">
        <v>19499</v>
      </c>
      <c r="C3685" t="s">
        <v>1729</v>
      </c>
      <c r="D3685" t="s">
        <v>5538</v>
      </c>
      <c r="E3685" t="s">
        <v>19500</v>
      </c>
      <c r="F3685" t="s">
        <v>19501</v>
      </c>
      <c r="G3685" t="s">
        <v>494</v>
      </c>
      <c r="H3685" s="6">
        <v>155254</v>
      </c>
      <c r="I3685" t="s">
        <v>19502</v>
      </c>
      <c r="J3685" t="s">
        <v>19503</v>
      </c>
      <c r="K3685" s="1">
        <v>44700</v>
      </c>
    </row>
    <row r="3686" spans="1:11">
      <c r="A3686">
        <v>3685</v>
      </c>
      <c r="B3686" t="s">
        <v>19504</v>
      </c>
      <c r="C3686" t="s">
        <v>11767</v>
      </c>
      <c r="D3686" t="s">
        <v>2314</v>
      </c>
      <c r="E3686" t="s">
        <v>19505</v>
      </c>
      <c r="F3686" t="s">
        <v>19506</v>
      </c>
      <c r="G3686" t="s">
        <v>4729</v>
      </c>
      <c r="H3686" s="6">
        <v>109146</v>
      </c>
      <c r="I3686" t="s">
        <v>19507</v>
      </c>
      <c r="J3686" t="s">
        <v>19508</v>
      </c>
      <c r="K3686" s="1">
        <v>44258</v>
      </c>
    </row>
    <row r="3687" spans="1:11">
      <c r="A3687">
        <v>3686</v>
      </c>
      <c r="B3687" t="s">
        <v>19509</v>
      </c>
      <c r="C3687" t="s">
        <v>6285</v>
      </c>
      <c r="D3687" t="s">
        <v>5957</v>
      </c>
      <c r="E3687" t="s">
        <v>19510</v>
      </c>
      <c r="F3687" t="s">
        <v>19511</v>
      </c>
      <c r="G3687" t="s">
        <v>2272</v>
      </c>
      <c r="H3687" s="6">
        <v>195098</v>
      </c>
      <c r="I3687">
        <v>4145507534</v>
      </c>
      <c r="J3687" t="s">
        <v>19512</v>
      </c>
      <c r="K3687" s="1">
        <v>44214</v>
      </c>
    </row>
    <row r="3688" spans="1:11">
      <c r="A3688">
        <v>3687</v>
      </c>
      <c r="B3688" t="s">
        <v>19513</v>
      </c>
      <c r="C3688" t="s">
        <v>4121</v>
      </c>
      <c r="D3688" t="s">
        <v>3237</v>
      </c>
      <c r="E3688" t="s">
        <v>19514</v>
      </c>
      <c r="F3688" t="s">
        <v>19515</v>
      </c>
      <c r="G3688" t="s">
        <v>43</v>
      </c>
      <c r="H3688" s="6">
        <v>161834</v>
      </c>
      <c r="I3688" t="s">
        <v>19516</v>
      </c>
      <c r="J3688" t="s">
        <v>19517</v>
      </c>
      <c r="K3688" s="1">
        <v>44645</v>
      </c>
    </row>
    <row r="3689" spans="1:11">
      <c r="A3689">
        <v>3688</v>
      </c>
      <c r="B3689" t="s">
        <v>19518</v>
      </c>
      <c r="C3689" t="s">
        <v>1834</v>
      </c>
      <c r="D3689" t="s">
        <v>6301</v>
      </c>
      <c r="E3689" t="s">
        <v>19519</v>
      </c>
      <c r="F3689" t="s">
        <v>19520</v>
      </c>
      <c r="G3689" t="s">
        <v>3394</v>
      </c>
      <c r="H3689" s="6">
        <v>168148</v>
      </c>
      <c r="I3689" t="s">
        <v>19521</v>
      </c>
      <c r="J3689" t="s">
        <v>19522</v>
      </c>
      <c r="K3689" s="1">
        <v>44225</v>
      </c>
    </row>
    <row r="3690" spans="1:11">
      <c r="A3690">
        <v>3689</v>
      </c>
      <c r="B3690" t="s">
        <v>19523</v>
      </c>
      <c r="C3690" t="s">
        <v>730</v>
      </c>
      <c r="D3690" t="s">
        <v>7583</v>
      </c>
      <c r="E3690" t="s">
        <v>10481</v>
      </c>
      <c r="F3690" t="s">
        <v>19524</v>
      </c>
      <c r="G3690" t="s">
        <v>969</v>
      </c>
      <c r="H3690" s="6">
        <v>193801</v>
      </c>
      <c r="I3690" t="s">
        <v>19525</v>
      </c>
      <c r="J3690" t="s">
        <v>19526</v>
      </c>
      <c r="K3690" s="1">
        <v>44643</v>
      </c>
    </row>
    <row r="3691" spans="1:11">
      <c r="A3691">
        <v>3690</v>
      </c>
      <c r="B3691" t="s">
        <v>19527</v>
      </c>
      <c r="C3691" t="s">
        <v>1693</v>
      </c>
      <c r="D3691" t="s">
        <v>4203</v>
      </c>
      <c r="E3691" t="s">
        <v>19528</v>
      </c>
      <c r="F3691" t="s">
        <v>19529</v>
      </c>
      <c r="G3691" t="s">
        <v>86</v>
      </c>
      <c r="H3691" s="6">
        <v>226918</v>
      </c>
      <c r="I3691" t="s">
        <v>19530</v>
      </c>
      <c r="J3691" t="s">
        <v>19531</v>
      </c>
      <c r="K3691" s="1">
        <v>44677</v>
      </c>
    </row>
    <row r="3692" spans="1:11">
      <c r="A3692">
        <v>3691</v>
      </c>
      <c r="B3692" t="s">
        <v>19532</v>
      </c>
      <c r="C3692" t="s">
        <v>11197</v>
      </c>
      <c r="D3692" t="s">
        <v>30</v>
      </c>
      <c r="E3692" t="s">
        <v>19533</v>
      </c>
      <c r="F3692" t="s">
        <v>19534</v>
      </c>
      <c r="G3692" t="s">
        <v>438</v>
      </c>
      <c r="H3692" s="6">
        <v>134927</v>
      </c>
      <c r="I3692" t="s">
        <v>19535</v>
      </c>
      <c r="J3692" t="s">
        <v>19536</v>
      </c>
      <c r="K3692" s="1">
        <v>44105</v>
      </c>
    </row>
    <row r="3693" spans="1:11">
      <c r="A3693">
        <v>3692</v>
      </c>
      <c r="B3693" t="s">
        <v>19537</v>
      </c>
      <c r="C3693" t="s">
        <v>8045</v>
      </c>
      <c r="D3693" t="s">
        <v>5723</v>
      </c>
      <c r="E3693" t="s">
        <v>19538</v>
      </c>
      <c r="F3693" t="s">
        <v>19539</v>
      </c>
      <c r="G3693" t="s">
        <v>3095</v>
      </c>
      <c r="H3693" s="6">
        <v>90038</v>
      </c>
      <c r="I3693" t="s">
        <v>19540</v>
      </c>
      <c r="J3693" t="s">
        <v>19541</v>
      </c>
      <c r="K3693" s="1">
        <v>43912</v>
      </c>
    </row>
    <row r="3694" spans="1:11">
      <c r="A3694">
        <v>3693</v>
      </c>
      <c r="B3694" t="s">
        <v>19542</v>
      </c>
      <c r="C3694" t="s">
        <v>6137</v>
      </c>
      <c r="D3694" t="s">
        <v>1608</v>
      </c>
      <c r="E3694" t="s">
        <v>19543</v>
      </c>
      <c r="F3694" t="s">
        <v>19544</v>
      </c>
      <c r="G3694" t="s">
        <v>126</v>
      </c>
      <c r="H3694" s="6">
        <v>169722</v>
      </c>
      <c r="I3694" t="s">
        <v>19545</v>
      </c>
      <c r="J3694" t="s">
        <v>19546</v>
      </c>
      <c r="K3694" s="1">
        <v>44051</v>
      </c>
    </row>
    <row r="3695" spans="1:11">
      <c r="A3695">
        <v>3694</v>
      </c>
      <c r="B3695" t="s">
        <v>19547</v>
      </c>
      <c r="C3695" t="s">
        <v>3337</v>
      </c>
      <c r="D3695" t="s">
        <v>423</v>
      </c>
      <c r="E3695" t="s">
        <v>19548</v>
      </c>
      <c r="F3695" t="s">
        <v>19549</v>
      </c>
      <c r="G3695" t="s">
        <v>2615</v>
      </c>
      <c r="H3695" s="6">
        <v>140582</v>
      </c>
      <c r="I3695" t="s">
        <v>19550</v>
      </c>
      <c r="J3695" t="s">
        <v>19551</v>
      </c>
      <c r="K3695" s="1">
        <v>44537</v>
      </c>
    </row>
    <row r="3696" spans="1:11">
      <c r="A3696">
        <v>3695</v>
      </c>
      <c r="B3696" t="s">
        <v>19552</v>
      </c>
      <c r="C3696" t="s">
        <v>10691</v>
      </c>
      <c r="D3696" t="s">
        <v>14730</v>
      </c>
      <c r="E3696" t="s">
        <v>19553</v>
      </c>
      <c r="F3696" t="s">
        <v>19554</v>
      </c>
      <c r="G3696" t="s">
        <v>68</v>
      </c>
      <c r="H3696" s="6">
        <v>256657</v>
      </c>
      <c r="I3696">
        <f>1-702-656-6599</f>
        <v>-7956</v>
      </c>
      <c r="J3696" t="s">
        <v>19555</v>
      </c>
      <c r="K3696" s="1">
        <v>44233</v>
      </c>
    </row>
    <row r="3697" spans="1:11">
      <c r="A3697">
        <v>3696</v>
      </c>
      <c r="B3697" t="s">
        <v>19556</v>
      </c>
      <c r="C3697" t="s">
        <v>774</v>
      </c>
      <c r="D3697" t="s">
        <v>1547</v>
      </c>
      <c r="E3697" t="s">
        <v>19557</v>
      </c>
      <c r="F3697" t="s">
        <v>19558</v>
      </c>
      <c r="G3697" t="s">
        <v>1102</v>
      </c>
      <c r="H3697" s="6">
        <v>176623</v>
      </c>
      <c r="I3697" t="s">
        <v>19559</v>
      </c>
      <c r="J3697" t="s">
        <v>19560</v>
      </c>
      <c r="K3697" s="1">
        <v>44075</v>
      </c>
    </row>
    <row r="3698" spans="1:11">
      <c r="A3698">
        <v>3697</v>
      </c>
      <c r="B3698" t="s">
        <v>19561</v>
      </c>
      <c r="C3698" t="s">
        <v>646</v>
      </c>
      <c r="D3698" t="s">
        <v>5755</v>
      </c>
      <c r="E3698" t="s">
        <v>19562</v>
      </c>
      <c r="F3698" t="s">
        <v>19563</v>
      </c>
      <c r="G3698" t="s">
        <v>1569</v>
      </c>
      <c r="H3698" s="6">
        <v>145771</v>
      </c>
      <c r="I3698" t="s">
        <v>19564</v>
      </c>
      <c r="J3698" t="s">
        <v>19565</v>
      </c>
      <c r="K3698" s="1">
        <v>43910</v>
      </c>
    </row>
    <row r="3699" spans="1:11">
      <c r="A3699">
        <v>3698</v>
      </c>
      <c r="B3699" t="s">
        <v>19566</v>
      </c>
      <c r="C3699" t="s">
        <v>1114</v>
      </c>
      <c r="D3699" t="s">
        <v>361</v>
      </c>
      <c r="E3699" t="s">
        <v>19567</v>
      </c>
      <c r="F3699" t="s">
        <v>19568</v>
      </c>
      <c r="G3699" t="s">
        <v>831</v>
      </c>
      <c r="H3699" s="6">
        <v>133561</v>
      </c>
      <c r="I3699" t="s">
        <v>19569</v>
      </c>
      <c r="J3699" t="s">
        <v>19570</v>
      </c>
      <c r="K3699" s="1">
        <v>44659</v>
      </c>
    </row>
    <row r="3700" spans="1:11">
      <c r="A3700">
        <v>3699</v>
      </c>
      <c r="B3700" t="s">
        <v>19571</v>
      </c>
      <c r="C3700" t="s">
        <v>482</v>
      </c>
      <c r="D3700" t="s">
        <v>4744</v>
      </c>
      <c r="E3700" t="s">
        <v>19572</v>
      </c>
      <c r="F3700" t="s">
        <v>19573</v>
      </c>
      <c r="G3700" t="s">
        <v>2030</v>
      </c>
      <c r="H3700" s="6">
        <v>93022</v>
      </c>
      <c r="I3700" t="s">
        <v>19574</v>
      </c>
      <c r="J3700" t="s">
        <v>19575</v>
      </c>
      <c r="K3700" s="1">
        <v>44565</v>
      </c>
    </row>
    <row r="3701" spans="1:11">
      <c r="A3701">
        <v>3700</v>
      </c>
      <c r="B3701" t="s">
        <v>19576</v>
      </c>
      <c r="C3701" t="s">
        <v>217</v>
      </c>
      <c r="D3701" t="s">
        <v>16978</v>
      </c>
      <c r="E3701" t="s">
        <v>19577</v>
      </c>
      <c r="F3701" t="s">
        <v>19578</v>
      </c>
      <c r="G3701" t="s">
        <v>142</v>
      </c>
      <c r="H3701" s="6">
        <v>152174</v>
      </c>
      <c r="I3701" t="s">
        <v>19579</v>
      </c>
      <c r="J3701" t="s">
        <v>19580</v>
      </c>
      <c r="K3701" s="1">
        <v>43882</v>
      </c>
    </row>
    <row r="3702" spans="1:11">
      <c r="A3702">
        <v>3701</v>
      </c>
      <c r="B3702" t="s">
        <v>19581</v>
      </c>
      <c r="C3702" t="s">
        <v>47</v>
      </c>
      <c r="D3702" t="s">
        <v>745</v>
      </c>
      <c r="E3702" t="s">
        <v>19582</v>
      </c>
      <c r="F3702" t="s">
        <v>12681</v>
      </c>
      <c r="G3702" t="s">
        <v>371</v>
      </c>
      <c r="H3702" s="6">
        <v>147832</v>
      </c>
      <c r="I3702" t="s">
        <v>19583</v>
      </c>
      <c r="J3702" t="s">
        <v>19584</v>
      </c>
      <c r="K3702" s="1">
        <v>44559</v>
      </c>
    </row>
    <row r="3703" spans="1:11">
      <c r="A3703">
        <v>3702</v>
      </c>
      <c r="B3703" t="s">
        <v>19585</v>
      </c>
      <c r="C3703" t="s">
        <v>7009</v>
      </c>
      <c r="D3703" t="s">
        <v>4738</v>
      </c>
      <c r="E3703" t="s">
        <v>19586</v>
      </c>
      <c r="F3703" t="s">
        <v>12159</v>
      </c>
      <c r="G3703" t="s">
        <v>3102</v>
      </c>
      <c r="H3703" s="6">
        <v>178425</v>
      </c>
      <c r="I3703" t="s">
        <v>19587</v>
      </c>
      <c r="J3703" t="s">
        <v>19588</v>
      </c>
      <c r="K3703" s="1">
        <v>44417</v>
      </c>
    </row>
    <row r="3704" spans="1:11">
      <c r="A3704">
        <v>3703</v>
      </c>
      <c r="B3704" t="s">
        <v>19589</v>
      </c>
      <c r="C3704" t="s">
        <v>2396</v>
      </c>
      <c r="D3704" t="s">
        <v>2048</v>
      </c>
      <c r="E3704" t="s">
        <v>19590</v>
      </c>
      <c r="F3704" t="s">
        <v>19591</v>
      </c>
      <c r="G3704" t="s">
        <v>5577</v>
      </c>
      <c r="H3704" s="6">
        <v>55232</v>
      </c>
      <c r="I3704" t="s">
        <v>19592</v>
      </c>
      <c r="J3704" t="s">
        <v>19593</v>
      </c>
      <c r="K3704" s="1">
        <v>44283</v>
      </c>
    </row>
    <row r="3705" spans="1:11">
      <c r="A3705">
        <v>3704</v>
      </c>
      <c r="B3705" t="s">
        <v>19594</v>
      </c>
      <c r="C3705" t="s">
        <v>4260</v>
      </c>
      <c r="D3705" t="s">
        <v>4674</v>
      </c>
      <c r="E3705" t="s">
        <v>19595</v>
      </c>
      <c r="F3705" t="s">
        <v>8867</v>
      </c>
      <c r="G3705" t="s">
        <v>282</v>
      </c>
      <c r="H3705" s="6">
        <v>131562</v>
      </c>
      <c r="I3705" t="s">
        <v>19596</v>
      </c>
      <c r="J3705" t="s">
        <v>19597</v>
      </c>
      <c r="K3705" s="1">
        <v>44565</v>
      </c>
    </row>
    <row r="3706" spans="1:11">
      <c r="A3706">
        <v>3705</v>
      </c>
      <c r="B3706" t="s">
        <v>19598</v>
      </c>
      <c r="C3706" t="s">
        <v>6933</v>
      </c>
      <c r="D3706" t="s">
        <v>355</v>
      </c>
      <c r="E3706" t="s">
        <v>19599</v>
      </c>
      <c r="F3706" t="s">
        <v>19600</v>
      </c>
      <c r="G3706" t="s">
        <v>2297</v>
      </c>
      <c r="H3706" s="6">
        <v>154963</v>
      </c>
      <c r="I3706" t="s">
        <v>19601</v>
      </c>
      <c r="J3706" t="s">
        <v>19602</v>
      </c>
      <c r="K3706" s="1">
        <v>43992</v>
      </c>
    </row>
    <row r="3707" spans="1:11">
      <c r="A3707">
        <v>3706</v>
      </c>
      <c r="B3707" t="s">
        <v>19603</v>
      </c>
      <c r="C3707" t="s">
        <v>3821</v>
      </c>
      <c r="D3707" t="s">
        <v>3657</v>
      </c>
      <c r="E3707" t="s">
        <v>19604</v>
      </c>
      <c r="F3707" t="s">
        <v>19605</v>
      </c>
      <c r="G3707" t="s">
        <v>658</v>
      </c>
      <c r="H3707" s="6">
        <v>192197</v>
      </c>
      <c r="I3707" t="s">
        <v>19606</v>
      </c>
      <c r="J3707" t="s">
        <v>19607</v>
      </c>
      <c r="K3707" s="1">
        <v>44089</v>
      </c>
    </row>
    <row r="3708" spans="1:11">
      <c r="A3708">
        <v>3707</v>
      </c>
      <c r="B3708" t="s">
        <v>19608</v>
      </c>
      <c r="C3708" t="s">
        <v>593</v>
      </c>
      <c r="D3708" t="s">
        <v>639</v>
      </c>
      <c r="E3708" t="s">
        <v>19609</v>
      </c>
      <c r="F3708" t="s">
        <v>19610</v>
      </c>
      <c r="G3708" t="s">
        <v>756</v>
      </c>
      <c r="H3708" s="6">
        <v>275991</v>
      </c>
      <c r="I3708" t="s">
        <v>19611</v>
      </c>
      <c r="J3708" t="s">
        <v>19612</v>
      </c>
      <c r="K3708" s="1">
        <v>43906</v>
      </c>
    </row>
    <row r="3709" spans="1:11">
      <c r="A3709">
        <v>3708</v>
      </c>
      <c r="B3709" t="s">
        <v>19613</v>
      </c>
      <c r="C3709" t="s">
        <v>9763</v>
      </c>
      <c r="D3709" t="s">
        <v>3012</v>
      </c>
      <c r="E3709" t="s">
        <v>19614</v>
      </c>
      <c r="F3709" t="s">
        <v>19615</v>
      </c>
      <c r="G3709" t="s">
        <v>875</v>
      </c>
      <c r="H3709" s="6">
        <v>223536</v>
      </c>
      <c r="I3709" t="s">
        <v>19616</v>
      </c>
      <c r="J3709" t="s">
        <v>19617</v>
      </c>
      <c r="K3709" s="1">
        <v>44670</v>
      </c>
    </row>
    <row r="3710" spans="1:11">
      <c r="A3710">
        <v>3709</v>
      </c>
      <c r="B3710" t="s">
        <v>19618</v>
      </c>
      <c r="C3710" t="s">
        <v>347</v>
      </c>
      <c r="D3710" t="s">
        <v>14060</v>
      </c>
      <c r="E3710" t="s">
        <v>19619</v>
      </c>
      <c r="F3710" t="s">
        <v>19620</v>
      </c>
      <c r="G3710" t="s">
        <v>883</v>
      </c>
      <c r="H3710" s="6">
        <v>135734</v>
      </c>
      <c r="I3710" t="s">
        <v>19621</v>
      </c>
      <c r="J3710" t="s">
        <v>19622</v>
      </c>
      <c r="K3710" s="1">
        <v>43976</v>
      </c>
    </row>
    <row r="3711" spans="1:11">
      <c r="A3711">
        <v>3710</v>
      </c>
      <c r="B3711" t="s">
        <v>19623</v>
      </c>
      <c r="C3711" t="s">
        <v>11080</v>
      </c>
      <c r="D3711" t="s">
        <v>5921</v>
      </c>
      <c r="E3711" t="s">
        <v>19624</v>
      </c>
      <c r="F3711" t="s">
        <v>10985</v>
      </c>
      <c r="G3711" t="s">
        <v>4560</v>
      </c>
      <c r="H3711" s="6">
        <v>119215</v>
      </c>
      <c r="I3711" t="s">
        <v>19625</v>
      </c>
      <c r="J3711" t="s">
        <v>19626</v>
      </c>
      <c r="K3711" s="1">
        <v>43911</v>
      </c>
    </row>
    <row r="3712" spans="1:11">
      <c r="A3712">
        <v>3711</v>
      </c>
      <c r="B3712" t="s">
        <v>19627</v>
      </c>
      <c r="C3712" t="s">
        <v>3965</v>
      </c>
      <c r="D3712" t="s">
        <v>1559</v>
      </c>
      <c r="E3712" t="s">
        <v>19628</v>
      </c>
      <c r="F3712" t="s">
        <v>19629</v>
      </c>
      <c r="G3712" t="s">
        <v>77</v>
      </c>
      <c r="H3712" s="6">
        <v>269047</v>
      </c>
      <c r="I3712" t="s">
        <v>19630</v>
      </c>
      <c r="J3712" t="s">
        <v>19631</v>
      </c>
      <c r="K3712" s="1">
        <v>44161</v>
      </c>
    </row>
    <row r="3713" spans="1:11">
      <c r="A3713">
        <v>3712</v>
      </c>
      <c r="B3713" t="s">
        <v>19632</v>
      </c>
      <c r="C3713" t="s">
        <v>2881</v>
      </c>
      <c r="D3713" t="s">
        <v>1393</v>
      </c>
      <c r="E3713" t="s">
        <v>19633</v>
      </c>
      <c r="F3713" t="s">
        <v>19634</v>
      </c>
      <c r="G3713" t="s">
        <v>2137</v>
      </c>
      <c r="H3713" s="6">
        <v>225100</v>
      </c>
      <c r="I3713" t="s">
        <v>19635</v>
      </c>
      <c r="J3713" t="s">
        <v>19636</v>
      </c>
      <c r="K3713" s="1">
        <v>44674</v>
      </c>
    </row>
    <row r="3714" spans="1:11">
      <c r="A3714">
        <v>3713</v>
      </c>
      <c r="B3714" t="s">
        <v>19637</v>
      </c>
      <c r="C3714" t="s">
        <v>3758</v>
      </c>
      <c r="D3714" t="s">
        <v>7647</v>
      </c>
      <c r="E3714" t="s">
        <v>19638</v>
      </c>
      <c r="F3714" t="s">
        <v>19639</v>
      </c>
      <c r="G3714" t="s">
        <v>3027</v>
      </c>
      <c r="H3714" s="6">
        <v>80667</v>
      </c>
      <c r="I3714" t="s">
        <v>19640</v>
      </c>
      <c r="J3714" t="s">
        <v>19641</v>
      </c>
      <c r="K3714" s="1">
        <v>44099</v>
      </c>
    </row>
    <row r="3715" spans="1:11">
      <c r="A3715">
        <v>3714</v>
      </c>
      <c r="B3715" t="s">
        <v>19642</v>
      </c>
      <c r="C3715" t="s">
        <v>9629</v>
      </c>
      <c r="D3715" t="s">
        <v>2452</v>
      </c>
      <c r="E3715" t="s">
        <v>19643</v>
      </c>
      <c r="F3715" t="s">
        <v>19644</v>
      </c>
      <c r="G3715" t="s">
        <v>1034</v>
      </c>
      <c r="H3715" s="6">
        <v>211812</v>
      </c>
      <c r="I3715" t="s">
        <v>19645</v>
      </c>
      <c r="J3715" t="s">
        <v>19646</v>
      </c>
      <c r="K3715" s="1">
        <v>44040</v>
      </c>
    </row>
    <row r="3716" spans="1:11">
      <c r="A3716">
        <v>3715</v>
      </c>
      <c r="B3716" t="s">
        <v>19647</v>
      </c>
      <c r="C3716" t="s">
        <v>7142</v>
      </c>
      <c r="D3716" t="s">
        <v>5675</v>
      </c>
      <c r="E3716" t="s">
        <v>19648</v>
      </c>
      <c r="F3716" t="s">
        <v>19649</v>
      </c>
      <c r="G3716" t="s">
        <v>517</v>
      </c>
      <c r="H3716" s="6">
        <v>56153</v>
      </c>
      <c r="I3716" t="s">
        <v>19650</v>
      </c>
      <c r="J3716" t="s">
        <v>19651</v>
      </c>
      <c r="K3716" s="1">
        <v>44457</v>
      </c>
    </row>
    <row r="3717" spans="1:11">
      <c r="A3717">
        <v>3716</v>
      </c>
      <c r="B3717" t="s">
        <v>19652</v>
      </c>
      <c r="C3717" t="s">
        <v>2577</v>
      </c>
      <c r="D3717" t="s">
        <v>18756</v>
      </c>
      <c r="E3717" t="s">
        <v>19653</v>
      </c>
      <c r="F3717" t="s">
        <v>19654</v>
      </c>
      <c r="G3717" t="s">
        <v>306</v>
      </c>
      <c r="H3717" s="6">
        <v>65306</v>
      </c>
      <c r="I3717" t="s">
        <v>19655</v>
      </c>
      <c r="J3717" t="s">
        <v>19656</v>
      </c>
      <c r="K3717" s="1">
        <v>44358</v>
      </c>
    </row>
    <row r="3718" spans="1:11">
      <c r="A3718">
        <v>3717</v>
      </c>
      <c r="B3718" t="s">
        <v>19657</v>
      </c>
      <c r="C3718" t="s">
        <v>10303</v>
      </c>
      <c r="D3718" t="s">
        <v>2514</v>
      </c>
      <c r="E3718" t="s">
        <v>19658</v>
      </c>
      <c r="F3718" t="s">
        <v>19659</v>
      </c>
      <c r="G3718" t="s">
        <v>1481</v>
      </c>
      <c r="H3718" s="6">
        <v>165160</v>
      </c>
      <c r="I3718" t="s">
        <v>19660</v>
      </c>
      <c r="J3718" t="s">
        <v>19661</v>
      </c>
      <c r="K3718" s="1">
        <v>43953</v>
      </c>
    </row>
    <row r="3719" spans="1:11">
      <c r="A3719">
        <v>3718</v>
      </c>
      <c r="B3719" t="s">
        <v>19662</v>
      </c>
      <c r="C3719" t="s">
        <v>6679</v>
      </c>
      <c r="D3719" t="s">
        <v>3688</v>
      </c>
      <c r="E3719" t="s">
        <v>19663</v>
      </c>
      <c r="F3719" t="s">
        <v>19664</v>
      </c>
      <c r="G3719" t="s">
        <v>748</v>
      </c>
      <c r="H3719" s="6">
        <v>192703</v>
      </c>
      <c r="I3719" t="s">
        <v>19665</v>
      </c>
      <c r="J3719" t="s">
        <v>19666</v>
      </c>
      <c r="K3719" s="1">
        <v>44599</v>
      </c>
    </row>
    <row r="3720" spans="1:11">
      <c r="A3720">
        <v>3719</v>
      </c>
      <c r="B3720" t="s">
        <v>19667</v>
      </c>
      <c r="C3720" t="s">
        <v>13740</v>
      </c>
      <c r="D3720" t="s">
        <v>7984</v>
      </c>
      <c r="E3720" t="s">
        <v>19668</v>
      </c>
      <c r="F3720" t="s">
        <v>19669</v>
      </c>
      <c r="G3720" t="s">
        <v>5929</v>
      </c>
      <c r="H3720" s="6">
        <v>98455</v>
      </c>
      <c r="I3720" t="s">
        <v>19670</v>
      </c>
      <c r="J3720" t="s">
        <v>19671</v>
      </c>
      <c r="K3720" s="1">
        <v>43992</v>
      </c>
    </row>
    <row r="3721" spans="1:11">
      <c r="A3721">
        <v>3720</v>
      </c>
      <c r="B3721" t="s">
        <v>19672</v>
      </c>
      <c r="C3721" t="s">
        <v>3821</v>
      </c>
      <c r="D3721" t="s">
        <v>6092</v>
      </c>
      <c r="E3721" t="s">
        <v>19673</v>
      </c>
      <c r="F3721" t="s">
        <v>6882</v>
      </c>
      <c r="G3721" t="s">
        <v>2195</v>
      </c>
      <c r="H3721" s="6">
        <v>184619</v>
      </c>
      <c r="I3721" t="s">
        <v>19674</v>
      </c>
      <c r="J3721" t="s">
        <v>19675</v>
      </c>
      <c r="K3721" s="1">
        <v>44661</v>
      </c>
    </row>
    <row r="3722" spans="1:11">
      <c r="A3722">
        <v>3721</v>
      </c>
      <c r="B3722" t="s">
        <v>19676</v>
      </c>
      <c r="C3722" t="s">
        <v>4864</v>
      </c>
      <c r="D3722" t="s">
        <v>16978</v>
      </c>
      <c r="E3722" t="s">
        <v>19677</v>
      </c>
      <c r="F3722" t="s">
        <v>19678</v>
      </c>
      <c r="G3722" t="s">
        <v>126</v>
      </c>
      <c r="H3722" s="6">
        <v>198056</v>
      </c>
      <c r="I3722" t="s">
        <v>19679</v>
      </c>
      <c r="J3722" t="s">
        <v>19680</v>
      </c>
      <c r="K3722" s="1">
        <v>44374</v>
      </c>
    </row>
    <row r="3723" spans="1:11">
      <c r="A3723">
        <v>3722</v>
      </c>
      <c r="B3723" t="s">
        <v>19681</v>
      </c>
      <c r="C3723" t="s">
        <v>2996</v>
      </c>
      <c r="D3723" t="s">
        <v>4418</v>
      </c>
      <c r="E3723" t="s">
        <v>19682</v>
      </c>
      <c r="F3723" t="s">
        <v>19683</v>
      </c>
      <c r="G3723" t="s">
        <v>1726</v>
      </c>
      <c r="H3723" s="6">
        <v>158240</v>
      </c>
      <c r="I3723" t="s">
        <v>19684</v>
      </c>
      <c r="J3723" t="s">
        <v>19685</v>
      </c>
      <c r="K3723" s="1">
        <v>44561</v>
      </c>
    </row>
    <row r="3724" spans="1:11">
      <c r="A3724">
        <v>3723</v>
      </c>
      <c r="B3724" t="s">
        <v>19686</v>
      </c>
      <c r="C3724" t="s">
        <v>1470</v>
      </c>
      <c r="D3724" t="s">
        <v>1270</v>
      </c>
      <c r="E3724" t="s">
        <v>19687</v>
      </c>
      <c r="F3724" t="s">
        <v>19688</v>
      </c>
      <c r="G3724" t="s">
        <v>274</v>
      </c>
      <c r="H3724" s="6">
        <v>70817</v>
      </c>
      <c r="I3724" t="s">
        <v>19689</v>
      </c>
      <c r="J3724" t="s">
        <v>19690</v>
      </c>
      <c r="K3724" s="1">
        <v>44170</v>
      </c>
    </row>
    <row r="3725" spans="1:11">
      <c r="A3725">
        <v>3724</v>
      </c>
      <c r="B3725" t="s">
        <v>19691</v>
      </c>
      <c r="C3725" t="s">
        <v>1400</v>
      </c>
      <c r="D3725" t="s">
        <v>11921</v>
      </c>
      <c r="E3725" t="s">
        <v>19692</v>
      </c>
      <c r="F3725" t="s">
        <v>19693</v>
      </c>
      <c r="G3725" t="s">
        <v>1663</v>
      </c>
      <c r="H3725" s="6">
        <v>109806</v>
      </c>
      <c r="I3725" t="s">
        <v>19694</v>
      </c>
      <c r="J3725" t="s">
        <v>19695</v>
      </c>
      <c r="K3725" s="1">
        <v>44082</v>
      </c>
    </row>
    <row r="3726" spans="1:11">
      <c r="A3726">
        <v>3725</v>
      </c>
      <c r="B3726" t="s">
        <v>19696</v>
      </c>
      <c r="C3726" t="s">
        <v>4178</v>
      </c>
      <c r="D3726" t="s">
        <v>2814</v>
      </c>
      <c r="E3726" t="s">
        <v>19697</v>
      </c>
      <c r="F3726" t="s">
        <v>19698</v>
      </c>
      <c r="G3726" t="s">
        <v>853</v>
      </c>
      <c r="H3726" s="6">
        <v>162772</v>
      </c>
      <c r="I3726" t="s">
        <v>19699</v>
      </c>
      <c r="J3726" t="s">
        <v>19700</v>
      </c>
      <c r="K3726" s="1">
        <v>43998</v>
      </c>
    </row>
    <row r="3727" spans="1:11">
      <c r="A3727">
        <v>3726</v>
      </c>
      <c r="B3727" t="s">
        <v>19701</v>
      </c>
      <c r="C3727" t="s">
        <v>4260</v>
      </c>
      <c r="D3727" t="s">
        <v>4802</v>
      </c>
      <c r="E3727" t="s">
        <v>19702</v>
      </c>
      <c r="F3727" t="s">
        <v>19703</v>
      </c>
      <c r="G3727" t="s">
        <v>3435</v>
      </c>
      <c r="H3727" s="6">
        <v>235682</v>
      </c>
      <c r="I3727" t="s">
        <v>19704</v>
      </c>
      <c r="J3727" t="s">
        <v>19705</v>
      </c>
      <c r="K3727" s="1">
        <v>44507</v>
      </c>
    </row>
    <row r="3728" spans="1:11">
      <c r="A3728">
        <v>3727</v>
      </c>
      <c r="B3728" t="s">
        <v>19706</v>
      </c>
      <c r="C3728" t="s">
        <v>1928</v>
      </c>
      <c r="D3728" t="s">
        <v>6279</v>
      </c>
      <c r="E3728" t="s">
        <v>19707</v>
      </c>
      <c r="F3728" t="s">
        <v>19708</v>
      </c>
      <c r="G3728" t="s">
        <v>1330</v>
      </c>
      <c r="H3728" s="6">
        <v>94461</v>
      </c>
      <c r="I3728">
        <v>5813132134</v>
      </c>
      <c r="J3728" t="s">
        <v>19709</v>
      </c>
      <c r="K3728" s="1">
        <v>43967</v>
      </c>
    </row>
    <row r="3729" spans="1:11">
      <c r="A3729">
        <v>3728</v>
      </c>
      <c r="B3729" t="s">
        <v>19710</v>
      </c>
      <c r="C3729" t="s">
        <v>130</v>
      </c>
      <c r="D3729" t="s">
        <v>9299</v>
      </c>
      <c r="E3729" t="s">
        <v>19711</v>
      </c>
      <c r="F3729" t="s">
        <v>19712</v>
      </c>
      <c r="G3729" t="s">
        <v>68</v>
      </c>
      <c r="H3729" s="6">
        <v>166543</v>
      </c>
      <c r="I3729" t="s">
        <v>19713</v>
      </c>
      <c r="J3729" t="s">
        <v>19714</v>
      </c>
      <c r="K3729" s="1">
        <v>44524</v>
      </c>
    </row>
    <row r="3730" spans="1:11">
      <c r="A3730">
        <v>3729</v>
      </c>
      <c r="B3730" t="s">
        <v>19715</v>
      </c>
      <c r="C3730" t="s">
        <v>5306</v>
      </c>
      <c r="D3730" t="s">
        <v>19716</v>
      </c>
      <c r="E3730" t="s">
        <v>19717</v>
      </c>
      <c r="F3730" t="s">
        <v>19718</v>
      </c>
      <c r="G3730" t="s">
        <v>1273</v>
      </c>
      <c r="H3730" s="6">
        <v>221820</v>
      </c>
      <c r="I3730" t="s">
        <v>19719</v>
      </c>
      <c r="J3730" t="s">
        <v>19720</v>
      </c>
      <c r="K3730" s="1">
        <v>44608</v>
      </c>
    </row>
    <row r="3731" spans="1:11">
      <c r="A3731">
        <v>3730</v>
      </c>
      <c r="B3731" t="s">
        <v>19721</v>
      </c>
      <c r="C3731" t="s">
        <v>4831</v>
      </c>
      <c r="D3731" t="s">
        <v>2835</v>
      </c>
      <c r="E3731" t="s">
        <v>19722</v>
      </c>
      <c r="F3731" t="s">
        <v>14881</v>
      </c>
      <c r="G3731" t="s">
        <v>1501</v>
      </c>
      <c r="H3731" s="6">
        <v>95546</v>
      </c>
      <c r="I3731" t="s">
        <v>19723</v>
      </c>
      <c r="J3731" t="s">
        <v>19724</v>
      </c>
      <c r="K3731" s="1">
        <v>44039</v>
      </c>
    </row>
    <row r="3732" spans="1:11">
      <c r="A3732">
        <v>3731</v>
      </c>
      <c r="B3732" t="s">
        <v>19725</v>
      </c>
      <c r="C3732" t="s">
        <v>286</v>
      </c>
      <c r="D3732" t="s">
        <v>5603</v>
      </c>
      <c r="E3732" t="s">
        <v>19726</v>
      </c>
      <c r="F3732" t="s">
        <v>19727</v>
      </c>
      <c r="G3732" t="s">
        <v>7497</v>
      </c>
      <c r="H3732" s="6">
        <v>233679</v>
      </c>
      <c r="I3732" t="s">
        <v>19728</v>
      </c>
      <c r="J3732" t="s">
        <v>19729</v>
      </c>
      <c r="K3732" s="1">
        <v>44466</v>
      </c>
    </row>
    <row r="3733" spans="1:11">
      <c r="A3733">
        <v>3732</v>
      </c>
      <c r="B3733" t="s">
        <v>19730</v>
      </c>
      <c r="C3733" t="s">
        <v>302</v>
      </c>
      <c r="D3733" t="s">
        <v>2487</v>
      </c>
      <c r="E3733" t="s">
        <v>19731</v>
      </c>
      <c r="F3733" t="s">
        <v>16085</v>
      </c>
      <c r="G3733" t="s">
        <v>666</v>
      </c>
      <c r="H3733" s="6">
        <v>273817</v>
      </c>
      <c r="I3733" t="s">
        <v>19732</v>
      </c>
      <c r="J3733" t="s">
        <v>19733</v>
      </c>
      <c r="K3733" s="1">
        <v>44481</v>
      </c>
    </row>
    <row r="3734" spans="1:11">
      <c r="A3734">
        <v>3733</v>
      </c>
      <c r="B3734" t="s">
        <v>19734</v>
      </c>
      <c r="C3734" t="s">
        <v>3310</v>
      </c>
      <c r="D3734" t="s">
        <v>17862</v>
      </c>
      <c r="E3734" t="s">
        <v>19735</v>
      </c>
      <c r="F3734" t="s">
        <v>16728</v>
      </c>
      <c r="G3734" t="s">
        <v>815</v>
      </c>
      <c r="H3734" s="6">
        <v>215835</v>
      </c>
      <c r="I3734">
        <v>3716399654</v>
      </c>
      <c r="J3734" t="s">
        <v>19736</v>
      </c>
      <c r="K3734" s="1">
        <v>44271</v>
      </c>
    </row>
    <row r="3735" spans="1:11">
      <c r="A3735">
        <v>3734</v>
      </c>
      <c r="B3735" t="s">
        <v>19737</v>
      </c>
      <c r="C3735" t="s">
        <v>15877</v>
      </c>
      <c r="D3735" t="s">
        <v>2707</v>
      </c>
      <c r="E3735" t="s">
        <v>19738</v>
      </c>
      <c r="F3735" t="s">
        <v>19739</v>
      </c>
      <c r="G3735" t="s">
        <v>3095</v>
      </c>
      <c r="H3735" s="6">
        <v>178698</v>
      </c>
      <c r="I3735" t="s">
        <v>19740</v>
      </c>
      <c r="J3735" t="s">
        <v>19741</v>
      </c>
      <c r="K3735" s="1">
        <v>43870</v>
      </c>
    </row>
    <row r="3736" spans="1:11">
      <c r="A3736">
        <v>3735</v>
      </c>
      <c r="B3736" t="s">
        <v>19742</v>
      </c>
      <c r="C3736" t="s">
        <v>1578</v>
      </c>
      <c r="D3736" t="s">
        <v>9299</v>
      </c>
      <c r="E3736" t="s">
        <v>19743</v>
      </c>
      <c r="F3736" t="s">
        <v>19744</v>
      </c>
      <c r="G3736" t="s">
        <v>2158</v>
      </c>
      <c r="H3736" s="6">
        <v>132997</v>
      </c>
      <c r="I3736" t="s">
        <v>19745</v>
      </c>
      <c r="J3736" t="s">
        <v>19746</v>
      </c>
      <c r="K3736" s="1">
        <v>43835</v>
      </c>
    </row>
    <row r="3737" spans="1:11">
      <c r="A3737">
        <v>3736</v>
      </c>
      <c r="B3737" t="s">
        <v>19747</v>
      </c>
      <c r="C3737" t="s">
        <v>10324</v>
      </c>
      <c r="D3737" t="s">
        <v>9889</v>
      </c>
      <c r="E3737" t="s">
        <v>19748</v>
      </c>
      <c r="F3737" t="s">
        <v>19749</v>
      </c>
      <c r="G3737" t="s">
        <v>2317</v>
      </c>
      <c r="H3737" s="6">
        <v>107284</v>
      </c>
      <c r="I3737">
        <v>2864821224</v>
      </c>
      <c r="J3737" t="s">
        <v>19750</v>
      </c>
      <c r="K3737" s="1">
        <v>44115</v>
      </c>
    </row>
    <row r="3738" spans="1:11">
      <c r="A3738">
        <v>3737</v>
      </c>
      <c r="B3738" t="s">
        <v>19751</v>
      </c>
      <c r="C3738" t="s">
        <v>4953</v>
      </c>
      <c r="D3738" t="s">
        <v>19752</v>
      </c>
      <c r="E3738" t="s">
        <v>19753</v>
      </c>
      <c r="F3738" t="s">
        <v>19754</v>
      </c>
      <c r="G3738" t="s">
        <v>3046</v>
      </c>
      <c r="H3738" s="6">
        <v>65205</v>
      </c>
      <c r="I3738" t="s">
        <v>19755</v>
      </c>
      <c r="J3738" t="s">
        <v>19756</v>
      </c>
      <c r="K3738" s="1">
        <v>44058</v>
      </c>
    </row>
    <row r="3739" spans="1:11">
      <c r="A3739">
        <v>3738</v>
      </c>
      <c r="B3739" t="s">
        <v>19757</v>
      </c>
      <c r="C3739" t="s">
        <v>1492</v>
      </c>
      <c r="D3739" t="s">
        <v>731</v>
      </c>
      <c r="E3739" t="s">
        <v>19758</v>
      </c>
      <c r="F3739" t="s">
        <v>19759</v>
      </c>
      <c r="G3739" t="s">
        <v>604</v>
      </c>
      <c r="H3739" s="6">
        <v>87420</v>
      </c>
      <c r="I3739" t="s">
        <v>19760</v>
      </c>
      <c r="J3739" t="s">
        <v>19761</v>
      </c>
      <c r="K3739" s="1">
        <v>44298</v>
      </c>
    </row>
    <row r="3740" spans="1:11">
      <c r="A3740">
        <v>3739</v>
      </c>
      <c r="B3740" t="s">
        <v>19762</v>
      </c>
      <c r="C3740" t="s">
        <v>9095</v>
      </c>
      <c r="D3740" t="s">
        <v>5318</v>
      </c>
      <c r="E3740" t="s">
        <v>19763</v>
      </c>
      <c r="F3740" t="s">
        <v>19764</v>
      </c>
      <c r="G3740" t="s">
        <v>1067</v>
      </c>
      <c r="H3740" s="6">
        <v>243918</v>
      </c>
      <c r="I3740" t="s">
        <v>19765</v>
      </c>
      <c r="J3740" t="s">
        <v>19766</v>
      </c>
      <c r="K3740" s="1">
        <v>44354</v>
      </c>
    </row>
    <row r="3741" spans="1:11">
      <c r="A3741">
        <v>3740</v>
      </c>
      <c r="B3741" t="s">
        <v>19767</v>
      </c>
      <c r="C3741" t="s">
        <v>8647</v>
      </c>
      <c r="D3741" t="s">
        <v>11557</v>
      </c>
      <c r="E3741" t="s">
        <v>19768</v>
      </c>
      <c r="F3741" t="s">
        <v>19769</v>
      </c>
      <c r="G3741" t="s">
        <v>5475</v>
      </c>
      <c r="H3741" s="6">
        <v>70290</v>
      </c>
      <c r="I3741" t="s">
        <v>19770</v>
      </c>
      <c r="J3741" t="s">
        <v>19771</v>
      </c>
      <c r="K3741" s="1">
        <v>44314</v>
      </c>
    </row>
    <row r="3742" spans="1:11">
      <c r="A3742">
        <v>3741</v>
      </c>
      <c r="B3742" t="s">
        <v>19772</v>
      </c>
      <c r="C3742" t="s">
        <v>1722</v>
      </c>
      <c r="D3742" t="s">
        <v>5603</v>
      </c>
      <c r="E3742" t="s">
        <v>19773</v>
      </c>
      <c r="F3742" t="s">
        <v>19774</v>
      </c>
      <c r="G3742" t="s">
        <v>1619</v>
      </c>
      <c r="H3742" s="6">
        <v>62763</v>
      </c>
      <c r="I3742" t="s">
        <v>19775</v>
      </c>
      <c r="J3742" t="s">
        <v>19776</v>
      </c>
      <c r="K3742" s="1">
        <v>44190</v>
      </c>
    </row>
    <row r="3743" spans="1:11">
      <c r="A3743">
        <v>3742</v>
      </c>
      <c r="B3743" t="s">
        <v>19777</v>
      </c>
      <c r="C3743" t="s">
        <v>5011</v>
      </c>
      <c r="D3743" t="s">
        <v>5723</v>
      </c>
      <c r="E3743" t="s">
        <v>19778</v>
      </c>
      <c r="F3743" t="s">
        <v>19779</v>
      </c>
      <c r="G3743" t="s">
        <v>756</v>
      </c>
      <c r="H3743" s="6">
        <v>108576</v>
      </c>
      <c r="I3743" t="s">
        <v>19780</v>
      </c>
      <c r="J3743" t="s">
        <v>19781</v>
      </c>
      <c r="K3743" s="1">
        <v>44550</v>
      </c>
    </row>
    <row r="3744" spans="1:11">
      <c r="A3744">
        <v>3743</v>
      </c>
      <c r="B3744" t="s">
        <v>19782</v>
      </c>
      <c r="C3744" t="s">
        <v>4228</v>
      </c>
      <c r="D3744" t="s">
        <v>2828</v>
      </c>
      <c r="E3744" t="s">
        <v>19783</v>
      </c>
      <c r="F3744" t="s">
        <v>19784</v>
      </c>
      <c r="G3744" t="s">
        <v>2364</v>
      </c>
      <c r="H3744" s="6">
        <v>41450</v>
      </c>
      <c r="I3744" t="s">
        <v>19785</v>
      </c>
      <c r="J3744" t="s">
        <v>19786</v>
      </c>
      <c r="K3744" s="1">
        <v>44210</v>
      </c>
    </row>
    <row r="3745" spans="1:11">
      <c r="A3745">
        <v>3744</v>
      </c>
      <c r="B3745" t="s">
        <v>19787</v>
      </c>
      <c r="C3745" t="s">
        <v>256</v>
      </c>
      <c r="D3745" t="s">
        <v>8728</v>
      </c>
      <c r="E3745" t="s">
        <v>19788</v>
      </c>
      <c r="F3745" t="s">
        <v>19789</v>
      </c>
      <c r="G3745" t="s">
        <v>1776</v>
      </c>
      <c r="H3745" s="6">
        <v>196547</v>
      </c>
      <c r="I3745" t="s">
        <v>19790</v>
      </c>
      <c r="J3745" t="s">
        <v>19791</v>
      </c>
      <c r="K3745" s="1">
        <v>44114</v>
      </c>
    </row>
    <row r="3746" spans="1:11">
      <c r="A3746">
        <v>3745</v>
      </c>
      <c r="B3746" t="s">
        <v>19792</v>
      </c>
      <c r="C3746" t="s">
        <v>973</v>
      </c>
      <c r="D3746" t="s">
        <v>6536</v>
      </c>
      <c r="E3746" t="s">
        <v>19793</v>
      </c>
      <c r="F3746" t="s">
        <v>19794</v>
      </c>
      <c r="G3746" t="s">
        <v>3095</v>
      </c>
      <c r="H3746" s="6">
        <v>107753</v>
      </c>
      <c r="I3746" t="s">
        <v>19795</v>
      </c>
      <c r="J3746" t="s">
        <v>19796</v>
      </c>
      <c r="K3746" s="1">
        <v>44575</v>
      </c>
    </row>
    <row r="3747" spans="1:11">
      <c r="A3747">
        <v>3746</v>
      </c>
      <c r="B3747" t="s">
        <v>19797</v>
      </c>
      <c r="C3747" t="s">
        <v>4518</v>
      </c>
      <c r="D3747" t="s">
        <v>7338</v>
      </c>
      <c r="E3747" t="s">
        <v>19798</v>
      </c>
      <c r="F3747" t="s">
        <v>19799</v>
      </c>
      <c r="G3747" t="s">
        <v>778</v>
      </c>
      <c r="H3747" s="6">
        <v>202562</v>
      </c>
      <c r="I3747" t="s">
        <v>19800</v>
      </c>
      <c r="J3747" t="s">
        <v>19801</v>
      </c>
      <c r="K3747" s="1">
        <v>44061</v>
      </c>
    </row>
    <row r="3748" spans="1:11">
      <c r="A3748">
        <v>3747</v>
      </c>
      <c r="B3748" t="s">
        <v>19802</v>
      </c>
      <c r="C3748" t="s">
        <v>5686</v>
      </c>
      <c r="D3748" t="s">
        <v>6834</v>
      </c>
      <c r="E3748" t="s">
        <v>19803</v>
      </c>
      <c r="F3748" t="s">
        <v>19804</v>
      </c>
      <c r="G3748" t="s">
        <v>470</v>
      </c>
      <c r="H3748" s="6">
        <v>239420</v>
      </c>
      <c r="I3748" t="s">
        <v>19805</v>
      </c>
      <c r="J3748" t="s">
        <v>19806</v>
      </c>
      <c r="K3748" s="1">
        <v>44095</v>
      </c>
    </row>
    <row r="3749" spans="1:11">
      <c r="A3749">
        <v>3748</v>
      </c>
      <c r="B3749" t="s">
        <v>19807</v>
      </c>
      <c r="C3749" t="s">
        <v>1540</v>
      </c>
      <c r="D3749" t="s">
        <v>2889</v>
      </c>
      <c r="E3749" t="s">
        <v>19808</v>
      </c>
      <c r="F3749" t="s">
        <v>19809</v>
      </c>
      <c r="G3749" t="s">
        <v>371</v>
      </c>
      <c r="H3749" s="6">
        <v>74181</v>
      </c>
      <c r="I3749" t="s">
        <v>19810</v>
      </c>
      <c r="J3749" t="s">
        <v>19811</v>
      </c>
      <c r="K3749" s="1">
        <v>44093</v>
      </c>
    </row>
    <row r="3750" spans="1:11">
      <c r="A3750">
        <v>3749</v>
      </c>
      <c r="B3750" t="s">
        <v>19812</v>
      </c>
      <c r="C3750" t="s">
        <v>122</v>
      </c>
      <c r="D3750" t="s">
        <v>2347</v>
      </c>
      <c r="E3750" t="s">
        <v>19813</v>
      </c>
      <c r="F3750" t="s">
        <v>19814</v>
      </c>
      <c r="G3750" t="s">
        <v>2070</v>
      </c>
      <c r="H3750" s="6">
        <v>158210</v>
      </c>
      <c r="I3750" t="s">
        <v>19815</v>
      </c>
      <c r="J3750" t="s">
        <v>19816</v>
      </c>
      <c r="K3750" s="1">
        <v>44346</v>
      </c>
    </row>
    <row r="3751" spans="1:11">
      <c r="A3751">
        <v>3750</v>
      </c>
      <c r="B3751" t="s">
        <v>19817</v>
      </c>
      <c r="C3751" t="s">
        <v>1589</v>
      </c>
      <c r="D3751" t="s">
        <v>3972</v>
      </c>
      <c r="E3751" t="s">
        <v>19818</v>
      </c>
      <c r="F3751" t="s">
        <v>19819</v>
      </c>
      <c r="G3751" t="s">
        <v>2838</v>
      </c>
      <c r="H3751" s="6">
        <v>171342</v>
      </c>
      <c r="I3751">
        <f>1-662-889-3155</f>
        <v>-4705</v>
      </c>
      <c r="J3751" t="s">
        <v>19820</v>
      </c>
      <c r="K3751" s="1">
        <v>44490</v>
      </c>
    </row>
    <row r="3752" spans="1:11">
      <c r="A3752">
        <v>3751</v>
      </c>
      <c r="B3752" t="s">
        <v>19821</v>
      </c>
      <c r="C3752" t="s">
        <v>630</v>
      </c>
      <c r="D3752" t="s">
        <v>7899</v>
      </c>
      <c r="E3752" t="s">
        <v>19822</v>
      </c>
      <c r="F3752" t="s">
        <v>19823</v>
      </c>
      <c r="G3752" t="s">
        <v>898</v>
      </c>
      <c r="H3752" s="6">
        <v>47616</v>
      </c>
      <c r="I3752">
        <v>2428796724</v>
      </c>
      <c r="J3752" t="s">
        <v>19824</v>
      </c>
      <c r="K3752" s="1">
        <v>44530</v>
      </c>
    </row>
    <row r="3753" spans="1:11">
      <c r="A3753">
        <v>3752</v>
      </c>
      <c r="B3753" t="s">
        <v>19825</v>
      </c>
      <c r="C3753" t="s">
        <v>528</v>
      </c>
      <c r="D3753" t="s">
        <v>92</v>
      </c>
      <c r="E3753" t="s">
        <v>19826</v>
      </c>
      <c r="F3753" t="s">
        <v>19827</v>
      </c>
      <c r="G3753" t="s">
        <v>546</v>
      </c>
      <c r="H3753" s="6">
        <v>220437</v>
      </c>
      <c r="I3753" t="s">
        <v>19828</v>
      </c>
      <c r="J3753" t="s">
        <v>19829</v>
      </c>
      <c r="K3753" s="1">
        <v>44557</v>
      </c>
    </row>
    <row r="3754" spans="1:11">
      <c r="A3754">
        <v>3753</v>
      </c>
      <c r="B3754" t="s">
        <v>19830</v>
      </c>
      <c r="C3754" t="s">
        <v>1045</v>
      </c>
      <c r="D3754" t="s">
        <v>19752</v>
      </c>
      <c r="E3754" t="s">
        <v>19831</v>
      </c>
      <c r="F3754" t="s">
        <v>19832</v>
      </c>
      <c r="G3754" t="s">
        <v>2378</v>
      </c>
      <c r="H3754" s="6">
        <v>70151</v>
      </c>
      <c r="I3754" t="s">
        <v>19833</v>
      </c>
      <c r="J3754" t="s">
        <v>19834</v>
      </c>
      <c r="K3754" s="1">
        <v>43847</v>
      </c>
    </row>
    <row r="3755" spans="1:11">
      <c r="A3755">
        <v>3754</v>
      </c>
      <c r="B3755" t="s">
        <v>19835</v>
      </c>
      <c r="C3755" t="s">
        <v>2888</v>
      </c>
      <c r="D3755" t="s">
        <v>3319</v>
      </c>
      <c r="E3755" t="s">
        <v>19836</v>
      </c>
      <c r="F3755" t="s">
        <v>19837</v>
      </c>
      <c r="G3755" t="s">
        <v>2070</v>
      </c>
      <c r="H3755" s="6">
        <v>226724</v>
      </c>
      <c r="I3755" t="s">
        <v>19838</v>
      </c>
      <c r="J3755" t="s">
        <v>19839</v>
      </c>
      <c r="K3755" s="1">
        <v>43946</v>
      </c>
    </row>
    <row r="3756" spans="1:11">
      <c r="A3756">
        <v>3755</v>
      </c>
      <c r="B3756" t="s">
        <v>19840</v>
      </c>
      <c r="C3756" t="s">
        <v>5805</v>
      </c>
      <c r="D3756" t="s">
        <v>4412</v>
      </c>
      <c r="E3756" t="s">
        <v>19841</v>
      </c>
      <c r="F3756" t="s">
        <v>19842</v>
      </c>
      <c r="G3756" t="s">
        <v>1674</v>
      </c>
      <c r="H3756" s="6">
        <v>160392</v>
      </c>
      <c r="I3756">
        <v>2413584734</v>
      </c>
      <c r="J3756" t="s">
        <v>19843</v>
      </c>
      <c r="K3756" s="1">
        <v>44525</v>
      </c>
    </row>
    <row r="3757" spans="1:11">
      <c r="A3757">
        <v>3756</v>
      </c>
      <c r="B3757" t="s">
        <v>19844</v>
      </c>
      <c r="C3757" t="s">
        <v>1293</v>
      </c>
      <c r="D3757" t="s">
        <v>5760</v>
      </c>
      <c r="E3757" t="s">
        <v>19845</v>
      </c>
      <c r="F3757" t="s">
        <v>19846</v>
      </c>
      <c r="G3757" t="s">
        <v>3554</v>
      </c>
      <c r="H3757" s="6">
        <v>41560</v>
      </c>
      <c r="I3757" t="s">
        <v>19847</v>
      </c>
      <c r="J3757" t="s">
        <v>19848</v>
      </c>
      <c r="K3757" s="1">
        <v>44630</v>
      </c>
    </row>
    <row r="3758" spans="1:11">
      <c r="A3758">
        <v>3757</v>
      </c>
      <c r="B3758" t="s">
        <v>19849</v>
      </c>
      <c r="C3758" t="s">
        <v>2066</v>
      </c>
      <c r="D3758" t="s">
        <v>4159</v>
      </c>
      <c r="E3758" t="s">
        <v>19850</v>
      </c>
      <c r="F3758" t="s">
        <v>19851</v>
      </c>
      <c r="G3758" t="s">
        <v>3095</v>
      </c>
      <c r="H3758" s="6">
        <v>220411</v>
      </c>
      <c r="I3758" t="s">
        <v>19852</v>
      </c>
      <c r="J3758" t="s">
        <v>19853</v>
      </c>
      <c r="K3758" s="1">
        <v>44368</v>
      </c>
    </row>
    <row r="3759" spans="1:11">
      <c r="A3759">
        <v>3758</v>
      </c>
      <c r="B3759" t="s">
        <v>19854</v>
      </c>
      <c r="C3759" t="s">
        <v>414</v>
      </c>
      <c r="D3759" t="s">
        <v>6927</v>
      </c>
      <c r="E3759" t="s">
        <v>19855</v>
      </c>
      <c r="F3759" t="s">
        <v>19856</v>
      </c>
      <c r="G3759" t="s">
        <v>823</v>
      </c>
      <c r="H3759" s="6">
        <v>275342</v>
      </c>
      <c r="I3759">
        <v>8809752212</v>
      </c>
      <c r="J3759" t="s">
        <v>19857</v>
      </c>
      <c r="K3759" s="1">
        <v>43845</v>
      </c>
    </row>
    <row r="3760" spans="1:11">
      <c r="A3760">
        <v>3759</v>
      </c>
      <c r="B3760" t="s">
        <v>19858</v>
      </c>
      <c r="C3760" t="s">
        <v>2583</v>
      </c>
      <c r="D3760" t="s">
        <v>499</v>
      </c>
      <c r="E3760" t="s">
        <v>19859</v>
      </c>
      <c r="F3760" t="s">
        <v>19860</v>
      </c>
      <c r="G3760" t="s">
        <v>1337</v>
      </c>
      <c r="H3760" s="6">
        <v>182723</v>
      </c>
      <c r="I3760" t="s">
        <v>19861</v>
      </c>
      <c r="J3760" t="s">
        <v>19862</v>
      </c>
      <c r="K3760" s="1">
        <v>43900</v>
      </c>
    </row>
    <row r="3761" spans="1:11">
      <c r="A3761">
        <v>3760</v>
      </c>
      <c r="B3761" t="s">
        <v>19863</v>
      </c>
      <c r="C3761" t="s">
        <v>178</v>
      </c>
      <c r="D3761" t="s">
        <v>2606</v>
      </c>
      <c r="E3761" t="s">
        <v>19864</v>
      </c>
      <c r="F3761" t="s">
        <v>19865</v>
      </c>
      <c r="G3761" t="s">
        <v>546</v>
      </c>
      <c r="H3761" s="6">
        <v>241686</v>
      </c>
      <c r="I3761" t="s">
        <v>19866</v>
      </c>
      <c r="J3761" t="s">
        <v>19867</v>
      </c>
      <c r="K3761" s="1">
        <v>44042</v>
      </c>
    </row>
    <row r="3762" spans="1:11">
      <c r="A3762">
        <v>3761</v>
      </c>
      <c r="B3762" t="s">
        <v>19868</v>
      </c>
      <c r="C3762" t="s">
        <v>5336</v>
      </c>
      <c r="D3762" t="s">
        <v>15170</v>
      </c>
      <c r="E3762" t="s">
        <v>19869</v>
      </c>
      <c r="F3762" t="s">
        <v>19870</v>
      </c>
      <c r="G3762" t="s">
        <v>926</v>
      </c>
      <c r="H3762" s="6">
        <v>48559</v>
      </c>
      <c r="I3762" t="s">
        <v>19871</v>
      </c>
      <c r="J3762" t="s">
        <v>19872</v>
      </c>
      <c r="K3762" s="1">
        <v>44216</v>
      </c>
    </row>
    <row r="3763" spans="1:11">
      <c r="A3763">
        <v>3762</v>
      </c>
      <c r="B3763" t="s">
        <v>19873</v>
      </c>
      <c r="C3763" t="s">
        <v>2834</v>
      </c>
      <c r="D3763" t="s">
        <v>3729</v>
      </c>
      <c r="E3763" t="s">
        <v>19874</v>
      </c>
      <c r="F3763" t="s">
        <v>19875</v>
      </c>
      <c r="G3763" t="s">
        <v>1243</v>
      </c>
      <c r="H3763" s="6">
        <v>76017</v>
      </c>
      <c r="I3763">
        <f>1-174-172-2391</f>
        <v>-2736</v>
      </c>
      <c r="J3763" t="s">
        <v>19876</v>
      </c>
      <c r="K3763" s="1">
        <v>44098</v>
      </c>
    </row>
    <row r="3764" spans="1:11">
      <c r="A3764">
        <v>3763</v>
      </c>
      <c r="B3764" t="s">
        <v>19877</v>
      </c>
      <c r="C3764" t="s">
        <v>3086</v>
      </c>
      <c r="D3764" t="s">
        <v>435</v>
      </c>
      <c r="E3764" t="s">
        <v>17605</v>
      </c>
      <c r="F3764" t="s">
        <v>19878</v>
      </c>
      <c r="G3764" t="s">
        <v>2195</v>
      </c>
      <c r="H3764" s="6">
        <v>162307</v>
      </c>
      <c r="I3764" t="s">
        <v>19879</v>
      </c>
      <c r="J3764" t="s">
        <v>19880</v>
      </c>
      <c r="K3764" s="1">
        <v>43962</v>
      </c>
    </row>
    <row r="3765" spans="1:11">
      <c r="A3765">
        <v>3764</v>
      </c>
      <c r="B3765" t="s">
        <v>19881</v>
      </c>
      <c r="C3765" t="s">
        <v>466</v>
      </c>
      <c r="D3765" t="s">
        <v>3803</v>
      </c>
      <c r="E3765" t="s">
        <v>19882</v>
      </c>
      <c r="F3765" t="s">
        <v>19883</v>
      </c>
      <c r="G3765" t="s">
        <v>3770</v>
      </c>
      <c r="H3765" s="6">
        <v>71953</v>
      </c>
      <c r="I3765" t="s">
        <v>19884</v>
      </c>
      <c r="J3765" t="s">
        <v>19885</v>
      </c>
      <c r="K3765" s="1">
        <v>44555</v>
      </c>
    </row>
    <row r="3766" spans="1:11">
      <c r="A3766">
        <v>3765</v>
      </c>
      <c r="B3766" t="s">
        <v>19886</v>
      </c>
      <c r="C3766" t="s">
        <v>2301</v>
      </c>
      <c r="D3766" t="s">
        <v>3500</v>
      </c>
      <c r="E3766" t="s">
        <v>19887</v>
      </c>
      <c r="F3766" t="s">
        <v>19888</v>
      </c>
      <c r="G3766" t="s">
        <v>853</v>
      </c>
      <c r="H3766" s="6">
        <v>241985</v>
      </c>
      <c r="I3766" t="s">
        <v>19889</v>
      </c>
      <c r="J3766" t="s">
        <v>19890</v>
      </c>
      <c r="K3766" s="1">
        <v>44508</v>
      </c>
    </row>
    <row r="3767" spans="1:11">
      <c r="A3767">
        <v>3766</v>
      </c>
      <c r="B3767" t="s">
        <v>19891</v>
      </c>
      <c r="C3767" t="s">
        <v>958</v>
      </c>
      <c r="D3767" t="s">
        <v>9912</v>
      </c>
      <c r="E3767" t="s">
        <v>19892</v>
      </c>
      <c r="F3767" t="s">
        <v>19893</v>
      </c>
      <c r="G3767" t="s">
        <v>2272</v>
      </c>
      <c r="H3767" s="6">
        <v>173541</v>
      </c>
      <c r="I3767" t="s">
        <v>19894</v>
      </c>
      <c r="J3767" t="s">
        <v>19895</v>
      </c>
      <c r="K3767" s="1">
        <v>43934</v>
      </c>
    </row>
    <row r="3768" spans="1:11">
      <c r="A3768">
        <v>3767</v>
      </c>
      <c r="B3768" t="s">
        <v>19896</v>
      </c>
      <c r="C3768" t="s">
        <v>2422</v>
      </c>
      <c r="D3768" t="s">
        <v>760</v>
      </c>
      <c r="E3768" t="s">
        <v>19897</v>
      </c>
      <c r="F3768" t="s">
        <v>19898</v>
      </c>
      <c r="G3768" t="s">
        <v>71</v>
      </c>
      <c r="H3768" s="6">
        <v>61364</v>
      </c>
      <c r="I3768" t="s">
        <v>19899</v>
      </c>
      <c r="J3768" t="s">
        <v>19900</v>
      </c>
      <c r="K3768" s="1">
        <v>43862</v>
      </c>
    </row>
    <row r="3769" spans="1:11">
      <c r="A3769">
        <v>3768</v>
      </c>
      <c r="B3769" t="s">
        <v>19901</v>
      </c>
      <c r="C3769" t="s">
        <v>310</v>
      </c>
      <c r="D3769" t="s">
        <v>4217</v>
      </c>
      <c r="E3769" t="s">
        <v>19902</v>
      </c>
      <c r="F3769" t="s">
        <v>19903</v>
      </c>
      <c r="G3769" t="s">
        <v>1110</v>
      </c>
      <c r="H3769" s="6">
        <v>106501</v>
      </c>
      <c r="I3769" t="s">
        <v>19904</v>
      </c>
      <c r="J3769" t="s">
        <v>19905</v>
      </c>
      <c r="K3769" s="1">
        <v>44619</v>
      </c>
    </row>
    <row r="3770" spans="1:11">
      <c r="A3770">
        <v>3769</v>
      </c>
      <c r="B3770" t="s">
        <v>19906</v>
      </c>
      <c r="C3770" t="s">
        <v>4875</v>
      </c>
      <c r="D3770" t="s">
        <v>8952</v>
      </c>
      <c r="E3770" t="s">
        <v>19907</v>
      </c>
      <c r="F3770" t="s">
        <v>19908</v>
      </c>
      <c r="G3770" t="s">
        <v>260</v>
      </c>
      <c r="H3770" s="6">
        <v>232260</v>
      </c>
      <c r="I3770" t="s">
        <v>19909</v>
      </c>
      <c r="J3770" t="s">
        <v>19910</v>
      </c>
      <c r="K3770" s="1">
        <v>44120</v>
      </c>
    </row>
    <row r="3771" spans="1:11">
      <c r="A3771">
        <v>3770</v>
      </c>
      <c r="B3771" t="s">
        <v>19911</v>
      </c>
      <c r="C3771" t="s">
        <v>4284</v>
      </c>
      <c r="D3771" t="s">
        <v>2669</v>
      </c>
      <c r="E3771" t="s">
        <v>19912</v>
      </c>
      <c r="F3771" t="s">
        <v>19913</v>
      </c>
      <c r="G3771" t="s">
        <v>282</v>
      </c>
      <c r="H3771" s="6">
        <v>103648</v>
      </c>
      <c r="I3771" t="s">
        <v>19914</v>
      </c>
      <c r="J3771" t="s">
        <v>19915</v>
      </c>
      <c r="K3771" s="1">
        <v>44696</v>
      </c>
    </row>
    <row r="3772" spans="1:11">
      <c r="A3772">
        <v>3771</v>
      </c>
      <c r="B3772" t="s">
        <v>19916</v>
      </c>
      <c r="C3772" t="s">
        <v>11197</v>
      </c>
      <c r="D3772" t="s">
        <v>19917</v>
      </c>
      <c r="E3772" t="s">
        <v>19918</v>
      </c>
      <c r="F3772" t="s">
        <v>19919</v>
      </c>
      <c r="G3772" t="s">
        <v>3183</v>
      </c>
      <c r="H3772" s="6">
        <v>225646</v>
      </c>
      <c r="I3772" t="s">
        <v>19920</v>
      </c>
      <c r="J3772" t="s">
        <v>19921</v>
      </c>
      <c r="K3772" s="1">
        <v>44538</v>
      </c>
    </row>
    <row r="3773" spans="1:11">
      <c r="A3773">
        <v>3772</v>
      </c>
      <c r="B3773" t="s">
        <v>19922</v>
      </c>
      <c r="C3773" t="s">
        <v>1218</v>
      </c>
      <c r="D3773" t="s">
        <v>19923</v>
      </c>
      <c r="E3773" t="s">
        <v>19924</v>
      </c>
      <c r="F3773" t="s">
        <v>19925</v>
      </c>
      <c r="G3773" t="s">
        <v>51</v>
      </c>
      <c r="H3773" s="6">
        <v>42278</v>
      </c>
      <c r="I3773" t="s">
        <v>19926</v>
      </c>
      <c r="J3773" t="s">
        <v>19927</v>
      </c>
      <c r="K3773" s="1">
        <v>44250</v>
      </c>
    </row>
    <row r="3774" spans="1:11">
      <c r="A3774">
        <v>3773</v>
      </c>
      <c r="B3774" t="s">
        <v>19928</v>
      </c>
      <c r="C3774" t="s">
        <v>1038</v>
      </c>
      <c r="D3774" t="s">
        <v>8839</v>
      </c>
      <c r="E3774" t="s">
        <v>19929</v>
      </c>
      <c r="F3774" t="s">
        <v>19930</v>
      </c>
      <c r="G3774" t="s">
        <v>3435</v>
      </c>
      <c r="H3774" s="6">
        <v>62270</v>
      </c>
      <c r="I3774" t="s">
        <v>19931</v>
      </c>
      <c r="J3774" t="s">
        <v>19932</v>
      </c>
      <c r="K3774" s="1">
        <v>44462</v>
      </c>
    </row>
    <row r="3775" spans="1:11">
      <c r="A3775">
        <v>3774</v>
      </c>
      <c r="B3775" t="s">
        <v>19933</v>
      </c>
      <c r="C3775" t="s">
        <v>91</v>
      </c>
      <c r="D3775" t="s">
        <v>428</v>
      </c>
      <c r="E3775" t="s">
        <v>19934</v>
      </c>
      <c r="F3775" t="s">
        <v>19935</v>
      </c>
      <c r="G3775" t="s">
        <v>604</v>
      </c>
      <c r="H3775" s="6">
        <v>119012</v>
      </c>
      <c r="I3775" t="s">
        <v>19936</v>
      </c>
      <c r="J3775" t="s">
        <v>19937</v>
      </c>
      <c r="K3775" s="1">
        <v>44137</v>
      </c>
    </row>
    <row r="3776" spans="1:11">
      <c r="A3776">
        <v>3775</v>
      </c>
      <c r="B3776" t="s">
        <v>19938</v>
      </c>
      <c r="C3776" t="s">
        <v>3539</v>
      </c>
      <c r="D3776" t="s">
        <v>566</v>
      </c>
      <c r="E3776" t="s">
        <v>19939</v>
      </c>
      <c r="F3776" t="s">
        <v>19940</v>
      </c>
      <c r="G3776" t="s">
        <v>2927</v>
      </c>
      <c r="H3776" s="6">
        <v>111177</v>
      </c>
      <c r="I3776" t="s">
        <v>19941</v>
      </c>
      <c r="J3776" t="s">
        <v>19942</v>
      </c>
      <c r="K3776" s="1">
        <v>44142</v>
      </c>
    </row>
    <row r="3777" spans="1:11">
      <c r="A3777">
        <v>3776</v>
      </c>
      <c r="B3777" t="s">
        <v>19943</v>
      </c>
      <c r="C3777" t="s">
        <v>9095</v>
      </c>
      <c r="D3777" t="s">
        <v>7270</v>
      </c>
      <c r="E3777" t="s">
        <v>19944</v>
      </c>
      <c r="F3777" t="s">
        <v>17226</v>
      </c>
      <c r="G3777" t="s">
        <v>612</v>
      </c>
      <c r="H3777" s="6">
        <v>187513</v>
      </c>
      <c r="I3777" t="s">
        <v>19945</v>
      </c>
      <c r="J3777" t="s">
        <v>19946</v>
      </c>
      <c r="K3777" s="1">
        <v>44015</v>
      </c>
    </row>
    <row r="3778" spans="1:11">
      <c r="A3778">
        <v>3777</v>
      </c>
      <c r="B3778" t="s">
        <v>19947</v>
      </c>
      <c r="C3778" t="s">
        <v>1615</v>
      </c>
      <c r="D3778" t="s">
        <v>19923</v>
      </c>
      <c r="E3778" t="s">
        <v>8206</v>
      </c>
      <c r="F3778" t="s">
        <v>19948</v>
      </c>
      <c r="G3778" t="s">
        <v>394</v>
      </c>
      <c r="H3778" s="6">
        <v>98483</v>
      </c>
      <c r="I3778" t="s">
        <v>19949</v>
      </c>
      <c r="J3778" t="s">
        <v>19950</v>
      </c>
      <c r="K3778" s="1">
        <v>43867</v>
      </c>
    </row>
    <row r="3779" spans="1:11">
      <c r="A3779">
        <v>3778</v>
      </c>
      <c r="B3779" t="s">
        <v>19951</v>
      </c>
      <c r="C3779" t="s">
        <v>2782</v>
      </c>
      <c r="D3779" t="s">
        <v>2322</v>
      </c>
      <c r="E3779" t="s">
        <v>19952</v>
      </c>
      <c r="F3779" t="s">
        <v>19953</v>
      </c>
      <c r="G3779" t="s">
        <v>386</v>
      </c>
      <c r="H3779" s="6">
        <v>80298</v>
      </c>
      <c r="I3779" t="s">
        <v>19954</v>
      </c>
      <c r="J3779" t="s">
        <v>19955</v>
      </c>
      <c r="K3779" s="1">
        <v>44707</v>
      </c>
    </row>
    <row r="3780" spans="1:11">
      <c r="A3780">
        <v>3779</v>
      </c>
      <c r="B3780" t="s">
        <v>19956</v>
      </c>
      <c r="C3780" t="s">
        <v>2872</v>
      </c>
      <c r="D3780" t="s">
        <v>8384</v>
      </c>
      <c r="E3780" t="s">
        <v>19957</v>
      </c>
      <c r="F3780" t="s">
        <v>19958</v>
      </c>
      <c r="G3780" t="s">
        <v>182</v>
      </c>
      <c r="H3780" s="6">
        <v>148870</v>
      </c>
      <c r="I3780" t="s">
        <v>19959</v>
      </c>
      <c r="J3780" t="s">
        <v>19960</v>
      </c>
      <c r="K3780" s="1">
        <v>44002</v>
      </c>
    </row>
    <row r="3781" spans="1:11">
      <c r="A3781">
        <v>3780</v>
      </c>
      <c r="B3781" t="s">
        <v>19961</v>
      </c>
      <c r="C3781" t="s">
        <v>5574</v>
      </c>
      <c r="D3781" t="s">
        <v>210</v>
      </c>
      <c r="E3781" t="s">
        <v>5248</v>
      </c>
      <c r="F3781" t="s">
        <v>19962</v>
      </c>
      <c r="G3781" t="s">
        <v>1689</v>
      </c>
      <c r="H3781" s="6">
        <v>141558</v>
      </c>
      <c r="I3781" t="s">
        <v>19963</v>
      </c>
      <c r="J3781" t="s">
        <v>19964</v>
      </c>
      <c r="K3781" s="1">
        <v>44150</v>
      </c>
    </row>
    <row r="3782" spans="1:11">
      <c r="A3782">
        <v>3781</v>
      </c>
      <c r="B3782" t="s">
        <v>19965</v>
      </c>
      <c r="C3782" t="s">
        <v>8566</v>
      </c>
      <c r="D3782" t="s">
        <v>8205</v>
      </c>
      <c r="E3782" t="s">
        <v>19966</v>
      </c>
      <c r="F3782" t="s">
        <v>19967</v>
      </c>
      <c r="G3782" t="s">
        <v>3207</v>
      </c>
      <c r="H3782" s="6">
        <v>165251</v>
      </c>
      <c r="I3782" t="s">
        <v>19968</v>
      </c>
      <c r="J3782" t="s">
        <v>19969</v>
      </c>
      <c r="K3782" s="1">
        <v>44376</v>
      </c>
    </row>
    <row r="3783" spans="1:11">
      <c r="A3783">
        <v>3782</v>
      </c>
      <c r="B3783" t="s">
        <v>19970</v>
      </c>
      <c r="C3783" t="s">
        <v>2396</v>
      </c>
      <c r="D3783" t="s">
        <v>8687</v>
      </c>
      <c r="E3783" t="s">
        <v>19971</v>
      </c>
      <c r="F3783" t="s">
        <v>19972</v>
      </c>
      <c r="G3783" t="s">
        <v>2772</v>
      </c>
      <c r="H3783" s="6">
        <v>268631</v>
      </c>
      <c r="I3783">
        <v>7523757999</v>
      </c>
      <c r="J3783" t="s">
        <v>19973</v>
      </c>
      <c r="K3783" s="1">
        <v>44171</v>
      </c>
    </row>
    <row r="3784" spans="1:11">
      <c r="A3784">
        <v>3783</v>
      </c>
      <c r="B3784" t="s">
        <v>19974</v>
      </c>
      <c r="C3784" t="s">
        <v>498</v>
      </c>
      <c r="D3784" t="s">
        <v>671</v>
      </c>
      <c r="E3784" t="s">
        <v>19975</v>
      </c>
      <c r="F3784" t="s">
        <v>19976</v>
      </c>
      <c r="G3784" t="s">
        <v>8517</v>
      </c>
      <c r="H3784" s="6">
        <v>272841</v>
      </c>
      <c r="I3784" t="s">
        <v>19977</v>
      </c>
      <c r="J3784" t="s">
        <v>19978</v>
      </c>
      <c r="K3784" s="1">
        <v>44291</v>
      </c>
    </row>
    <row r="3785" spans="1:11">
      <c r="A3785">
        <v>3784</v>
      </c>
      <c r="B3785" t="s">
        <v>19979</v>
      </c>
      <c r="C3785" t="s">
        <v>973</v>
      </c>
      <c r="D3785" t="s">
        <v>4557</v>
      </c>
      <c r="E3785" t="s">
        <v>19980</v>
      </c>
      <c r="F3785" t="s">
        <v>19981</v>
      </c>
      <c r="G3785" t="s">
        <v>792</v>
      </c>
      <c r="H3785" s="6">
        <v>70181</v>
      </c>
      <c r="I3785" t="s">
        <v>19982</v>
      </c>
      <c r="J3785" t="s">
        <v>19983</v>
      </c>
      <c r="K3785" s="1">
        <v>44376</v>
      </c>
    </row>
    <row r="3786" spans="1:11">
      <c r="A3786">
        <v>3785</v>
      </c>
      <c r="B3786" t="s">
        <v>19984</v>
      </c>
      <c r="C3786" t="s">
        <v>646</v>
      </c>
      <c r="D3786" t="s">
        <v>19985</v>
      </c>
      <c r="E3786" t="s">
        <v>19986</v>
      </c>
      <c r="F3786" t="s">
        <v>19987</v>
      </c>
      <c r="G3786" t="s">
        <v>486</v>
      </c>
      <c r="H3786" s="6">
        <v>130216</v>
      </c>
      <c r="I3786" t="s">
        <v>19988</v>
      </c>
      <c r="J3786" t="s">
        <v>19989</v>
      </c>
      <c r="K3786" s="1">
        <v>43936</v>
      </c>
    </row>
    <row r="3787" spans="1:11">
      <c r="A3787">
        <v>3786</v>
      </c>
      <c r="B3787" t="s">
        <v>19990</v>
      </c>
      <c r="C3787" t="s">
        <v>490</v>
      </c>
      <c r="D3787" t="s">
        <v>19991</v>
      </c>
      <c r="E3787" t="s">
        <v>19992</v>
      </c>
      <c r="F3787" t="s">
        <v>19993</v>
      </c>
      <c r="G3787" t="s">
        <v>5577</v>
      </c>
      <c r="H3787" s="6">
        <v>166667</v>
      </c>
      <c r="I3787" t="s">
        <v>19994</v>
      </c>
      <c r="J3787" t="s">
        <v>19995</v>
      </c>
      <c r="K3787" s="1">
        <v>44069</v>
      </c>
    </row>
    <row r="3788" spans="1:11">
      <c r="A3788">
        <v>3787</v>
      </c>
      <c r="B3788" t="s">
        <v>19996</v>
      </c>
      <c r="C3788" t="s">
        <v>1853</v>
      </c>
      <c r="D3788" t="s">
        <v>1136</v>
      </c>
      <c r="E3788" t="s">
        <v>2167</v>
      </c>
      <c r="F3788" t="s">
        <v>19997</v>
      </c>
      <c r="G3788" t="s">
        <v>4061</v>
      </c>
      <c r="H3788" s="6">
        <v>158823</v>
      </c>
      <c r="I3788" t="s">
        <v>19998</v>
      </c>
      <c r="J3788" t="s">
        <v>19999</v>
      </c>
      <c r="K3788" s="1">
        <v>44318</v>
      </c>
    </row>
    <row r="3789" spans="1:11">
      <c r="A3789">
        <v>3788</v>
      </c>
      <c r="B3789" t="s">
        <v>20000</v>
      </c>
      <c r="C3789" t="s">
        <v>367</v>
      </c>
      <c r="D3789" t="s">
        <v>3296</v>
      </c>
      <c r="E3789" t="s">
        <v>20001</v>
      </c>
      <c r="F3789" t="s">
        <v>20002</v>
      </c>
      <c r="G3789" t="s">
        <v>329</v>
      </c>
      <c r="H3789" s="6">
        <v>235537</v>
      </c>
      <c r="I3789" t="s">
        <v>20003</v>
      </c>
      <c r="J3789" t="s">
        <v>20004</v>
      </c>
      <c r="K3789" s="1">
        <v>44360</v>
      </c>
    </row>
    <row r="3790" spans="1:11">
      <c r="A3790">
        <v>3789</v>
      </c>
      <c r="B3790" t="s">
        <v>20005</v>
      </c>
      <c r="C3790" t="s">
        <v>2206</v>
      </c>
      <c r="D3790" t="s">
        <v>1854</v>
      </c>
      <c r="E3790" t="s">
        <v>20006</v>
      </c>
      <c r="F3790" t="s">
        <v>20007</v>
      </c>
      <c r="G3790" t="s">
        <v>3394</v>
      </c>
      <c r="H3790" s="6">
        <v>70964</v>
      </c>
      <c r="I3790" t="s">
        <v>20008</v>
      </c>
      <c r="J3790" t="s">
        <v>20009</v>
      </c>
      <c r="K3790" s="1">
        <v>44586</v>
      </c>
    </row>
    <row r="3791" spans="1:11">
      <c r="A3791">
        <v>3790</v>
      </c>
      <c r="B3791" t="s">
        <v>20010</v>
      </c>
      <c r="C3791" t="s">
        <v>1165</v>
      </c>
      <c r="D3791" t="s">
        <v>529</v>
      </c>
      <c r="E3791" t="s">
        <v>20011</v>
      </c>
      <c r="F3791" t="s">
        <v>20012</v>
      </c>
      <c r="G3791" t="s">
        <v>252</v>
      </c>
      <c r="H3791" s="6">
        <v>96010</v>
      </c>
      <c r="I3791" t="s">
        <v>20013</v>
      </c>
      <c r="J3791" t="s">
        <v>20014</v>
      </c>
      <c r="K3791" s="1">
        <v>44556</v>
      </c>
    </row>
    <row r="3792" spans="1:11">
      <c r="A3792">
        <v>3791</v>
      </c>
      <c r="B3792" s="2" t="s">
        <v>20015</v>
      </c>
      <c r="C3792" t="s">
        <v>3186</v>
      </c>
      <c r="D3792" t="s">
        <v>5979</v>
      </c>
      <c r="E3792" t="s">
        <v>20016</v>
      </c>
      <c r="F3792" t="s">
        <v>20017</v>
      </c>
      <c r="G3792" t="s">
        <v>1569</v>
      </c>
      <c r="H3792" s="6">
        <v>43553</v>
      </c>
      <c r="I3792" t="s">
        <v>20018</v>
      </c>
      <c r="J3792" t="s">
        <v>20019</v>
      </c>
      <c r="K3792" s="1">
        <v>44388</v>
      </c>
    </row>
    <row r="3793" spans="1:11">
      <c r="A3793">
        <v>3792</v>
      </c>
      <c r="B3793" t="s">
        <v>20020</v>
      </c>
      <c r="C3793" t="s">
        <v>8045</v>
      </c>
      <c r="D3793" t="s">
        <v>7869</v>
      </c>
      <c r="E3793" t="s">
        <v>20021</v>
      </c>
      <c r="F3793" t="s">
        <v>20022</v>
      </c>
      <c r="G3793" t="s">
        <v>3046</v>
      </c>
      <c r="H3793" s="6">
        <v>196929</v>
      </c>
      <c r="I3793" t="s">
        <v>20023</v>
      </c>
      <c r="J3793" t="s">
        <v>20024</v>
      </c>
      <c r="K3793" s="1">
        <v>43935</v>
      </c>
    </row>
    <row r="3794" spans="1:11">
      <c r="A3794">
        <v>3793</v>
      </c>
      <c r="B3794" t="s">
        <v>20025</v>
      </c>
      <c r="C3794" t="s">
        <v>11262</v>
      </c>
      <c r="D3794" t="s">
        <v>6215</v>
      </c>
      <c r="E3794" t="s">
        <v>20026</v>
      </c>
      <c r="F3794" t="s">
        <v>20027</v>
      </c>
      <c r="G3794" t="s">
        <v>3306</v>
      </c>
      <c r="H3794" s="6">
        <v>151773</v>
      </c>
      <c r="I3794" t="s">
        <v>20028</v>
      </c>
      <c r="J3794" t="s">
        <v>20029</v>
      </c>
      <c r="K3794" s="1">
        <v>44120</v>
      </c>
    </row>
    <row r="3795" spans="1:11">
      <c r="A3795">
        <v>3794</v>
      </c>
      <c r="B3795" t="s">
        <v>20030</v>
      </c>
      <c r="C3795" t="s">
        <v>264</v>
      </c>
      <c r="D3795" t="s">
        <v>6259</v>
      </c>
      <c r="E3795" t="s">
        <v>20031</v>
      </c>
      <c r="F3795" t="s">
        <v>20032</v>
      </c>
      <c r="G3795" t="s">
        <v>2078</v>
      </c>
      <c r="H3795" s="6">
        <v>275384</v>
      </c>
      <c r="I3795" t="s">
        <v>20033</v>
      </c>
      <c r="J3795" t="s">
        <v>20034</v>
      </c>
      <c r="K3795" s="1">
        <v>44285</v>
      </c>
    </row>
    <row r="3796" spans="1:11">
      <c r="A3796">
        <v>3795</v>
      </c>
      <c r="B3796" t="s">
        <v>20035</v>
      </c>
      <c r="C3796" t="s">
        <v>2595</v>
      </c>
      <c r="D3796" t="s">
        <v>2041</v>
      </c>
      <c r="E3796" t="s">
        <v>20036</v>
      </c>
      <c r="F3796" t="s">
        <v>20037</v>
      </c>
      <c r="G3796" t="s">
        <v>51</v>
      </c>
      <c r="H3796" s="6">
        <v>42726</v>
      </c>
      <c r="I3796" t="s">
        <v>20038</v>
      </c>
      <c r="J3796" t="s">
        <v>20039</v>
      </c>
      <c r="K3796" s="1">
        <v>44302</v>
      </c>
    </row>
    <row r="3797" spans="1:11">
      <c r="A3797">
        <v>3796</v>
      </c>
      <c r="B3797" t="s">
        <v>20040</v>
      </c>
      <c r="C3797" t="s">
        <v>6900</v>
      </c>
      <c r="D3797" t="s">
        <v>5705</v>
      </c>
      <c r="E3797" t="s">
        <v>20041</v>
      </c>
      <c r="F3797" t="s">
        <v>6655</v>
      </c>
      <c r="G3797" t="s">
        <v>3102</v>
      </c>
      <c r="H3797" s="6">
        <v>245330</v>
      </c>
      <c r="I3797" t="s">
        <v>20042</v>
      </c>
      <c r="J3797" t="s">
        <v>20043</v>
      </c>
      <c r="K3797" s="1">
        <v>44592</v>
      </c>
    </row>
    <row r="3798" spans="1:11">
      <c r="A3798">
        <v>3797</v>
      </c>
      <c r="B3798" t="s">
        <v>20044</v>
      </c>
      <c r="C3798" t="s">
        <v>929</v>
      </c>
      <c r="D3798" t="s">
        <v>586</v>
      </c>
      <c r="E3798" t="s">
        <v>20045</v>
      </c>
      <c r="F3798" t="s">
        <v>20046</v>
      </c>
      <c r="G3798" t="s">
        <v>906</v>
      </c>
      <c r="H3798" s="6">
        <v>52942</v>
      </c>
      <c r="I3798" t="s">
        <v>20047</v>
      </c>
      <c r="J3798" t="s">
        <v>20048</v>
      </c>
      <c r="K3798" s="1">
        <v>43961</v>
      </c>
    </row>
    <row r="3799" spans="1:11">
      <c r="A3799">
        <v>3798</v>
      </c>
      <c r="B3799" t="s">
        <v>20049</v>
      </c>
      <c r="C3799" t="s">
        <v>7931</v>
      </c>
      <c r="D3799" t="s">
        <v>1435</v>
      </c>
      <c r="E3799" t="s">
        <v>20050</v>
      </c>
      <c r="F3799" t="s">
        <v>20051</v>
      </c>
      <c r="G3799" t="s">
        <v>2195</v>
      </c>
      <c r="H3799" s="6">
        <v>108621</v>
      </c>
      <c r="I3799" t="s">
        <v>20052</v>
      </c>
      <c r="J3799" t="s">
        <v>20053</v>
      </c>
      <c r="K3799" s="1">
        <v>44245</v>
      </c>
    </row>
    <row r="3800" spans="1:11">
      <c r="A3800">
        <v>3799</v>
      </c>
      <c r="B3800" t="s">
        <v>20054</v>
      </c>
      <c r="C3800" t="s">
        <v>162</v>
      </c>
      <c r="D3800" t="s">
        <v>9073</v>
      </c>
      <c r="E3800" t="s">
        <v>20055</v>
      </c>
      <c r="F3800" t="s">
        <v>20056</v>
      </c>
      <c r="G3800" t="s">
        <v>3264</v>
      </c>
      <c r="H3800" s="6">
        <v>47922</v>
      </c>
      <c r="I3800">
        <v>2154607911</v>
      </c>
      <c r="J3800" t="s">
        <v>20057</v>
      </c>
      <c r="K3800" s="1">
        <v>44610</v>
      </c>
    </row>
    <row r="3801" spans="1:11">
      <c r="A3801">
        <v>3800</v>
      </c>
      <c r="B3801" t="s">
        <v>20058</v>
      </c>
      <c r="C3801" t="s">
        <v>4400</v>
      </c>
      <c r="D3801" t="s">
        <v>3664</v>
      </c>
      <c r="E3801" t="s">
        <v>17495</v>
      </c>
      <c r="F3801" t="s">
        <v>20059</v>
      </c>
      <c r="G3801" t="s">
        <v>3058</v>
      </c>
      <c r="H3801" s="6">
        <v>259915</v>
      </c>
      <c r="I3801" t="s">
        <v>20060</v>
      </c>
      <c r="J3801" t="s">
        <v>20061</v>
      </c>
      <c r="K3801" s="1">
        <v>44009</v>
      </c>
    </row>
    <row r="3802" spans="1:11">
      <c r="A3802">
        <v>3801</v>
      </c>
      <c r="B3802" t="s">
        <v>20062</v>
      </c>
      <c r="C3802" t="s">
        <v>6158</v>
      </c>
      <c r="D3802" t="s">
        <v>17004</v>
      </c>
      <c r="E3802" t="s">
        <v>20063</v>
      </c>
      <c r="F3802" t="s">
        <v>20064</v>
      </c>
      <c r="G3802" t="s">
        <v>1924</v>
      </c>
      <c r="H3802" s="6">
        <v>245161</v>
      </c>
      <c r="I3802" t="s">
        <v>20065</v>
      </c>
      <c r="J3802" t="s">
        <v>20066</v>
      </c>
      <c r="K3802" s="1">
        <v>44059</v>
      </c>
    </row>
    <row r="3803" spans="1:11">
      <c r="A3803">
        <v>3802</v>
      </c>
      <c r="B3803" t="s">
        <v>20067</v>
      </c>
      <c r="C3803" t="s">
        <v>2361</v>
      </c>
      <c r="D3803" t="s">
        <v>8927</v>
      </c>
      <c r="E3803" t="s">
        <v>20068</v>
      </c>
      <c r="F3803" t="s">
        <v>20069</v>
      </c>
      <c r="G3803" t="s">
        <v>4919</v>
      </c>
      <c r="H3803" s="6">
        <v>148615</v>
      </c>
      <c r="I3803" t="s">
        <v>20070</v>
      </c>
      <c r="J3803" t="s">
        <v>20071</v>
      </c>
      <c r="K3803" s="1">
        <v>44255</v>
      </c>
    </row>
    <row r="3804" spans="1:11">
      <c r="A3804">
        <v>3803</v>
      </c>
      <c r="B3804" t="s">
        <v>20072</v>
      </c>
      <c r="C3804" t="s">
        <v>1363</v>
      </c>
      <c r="D3804" t="s">
        <v>5789</v>
      </c>
      <c r="E3804" t="s">
        <v>20073</v>
      </c>
      <c r="F3804" t="s">
        <v>20074</v>
      </c>
      <c r="G3804" t="s">
        <v>494</v>
      </c>
      <c r="H3804" s="6">
        <v>199993</v>
      </c>
      <c r="I3804" t="s">
        <v>20075</v>
      </c>
      <c r="J3804" t="s">
        <v>20076</v>
      </c>
      <c r="K3804" s="1">
        <v>44320</v>
      </c>
    </row>
    <row r="3805" spans="1:11">
      <c r="A3805">
        <v>3804</v>
      </c>
      <c r="B3805" t="s">
        <v>20077</v>
      </c>
      <c r="C3805" t="s">
        <v>1356</v>
      </c>
      <c r="D3805" t="s">
        <v>8692</v>
      </c>
      <c r="E3805" t="s">
        <v>12003</v>
      </c>
      <c r="F3805" t="s">
        <v>20078</v>
      </c>
      <c r="G3805" t="s">
        <v>1345</v>
      </c>
      <c r="H3805" s="6">
        <v>185734</v>
      </c>
      <c r="I3805" t="s">
        <v>20079</v>
      </c>
      <c r="J3805" t="s">
        <v>20080</v>
      </c>
      <c r="K3805" s="1">
        <v>44344</v>
      </c>
    </row>
    <row r="3806" spans="1:11">
      <c r="A3806">
        <v>3805</v>
      </c>
      <c r="B3806" t="s">
        <v>20081</v>
      </c>
      <c r="C3806" t="s">
        <v>6596</v>
      </c>
      <c r="D3806" t="s">
        <v>108</v>
      </c>
      <c r="E3806" t="s">
        <v>20082</v>
      </c>
      <c r="F3806" t="s">
        <v>20083</v>
      </c>
      <c r="G3806" t="s">
        <v>2966</v>
      </c>
      <c r="H3806" s="6">
        <v>185116</v>
      </c>
      <c r="I3806" t="s">
        <v>20084</v>
      </c>
      <c r="J3806" t="s">
        <v>20085</v>
      </c>
      <c r="K3806" s="1">
        <v>44632</v>
      </c>
    </row>
    <row r="3807" spans="1:11">
      <c r="A3807">
        <v>3806</v>
      </c>
      <c r="B3807" t="s">
        <v>20086</v>
      </c>
      <c r="C3807" t="s">
        <v>8309</v>
      </c>
      <c r="D3807" t="s">
        <v>6434</v>
      </c>
      <c r="E3807" t="s">
        <v>20087</v>
      </c>
      <c r="F3807" t="s">
        <v>20088</v>
      </c>
      <c r="G3807" t="s">
        <v>77</v>
      </c>
      <c r="H3807" s="6">
        <v>262844</v>
      </c>
      <c r="I3807" t="s">
        <v>20089</v>
      </c>
      <c r="J3807" t="s">
        <v>20090</v>
      </c>
      <c r="K3807" s="1">
        <v>44562</v>
      </c>
    </row>
    <row r="3808" spans="1:11">
      <c r="A3808">
        <v>3807</v>
      </c>
      <c r="B3808" t="s">
        <v>20091</v>
      </c>
      <c r="C3808" t="s">
        <v>3439</v>
      </c>
      <c r="D3808" t="s">
        <v>580</v>
      </c>
      <c r="E3808" t="s">
        <v>20092</v>
      </c>
      <c r="F3808" t="s">
        <v>20093</v>
      </c>
      <c r="G3808" t="s">
        <v>985</v>
      </c>
      <c r="H3808" s="6">
        <v>75805</v>
      </c>
      <c r="I3808" t="s">
        <v>20094</v>
      </c>
      <c r="J3808" t="s">
        <v>20095</v>
      </c>
      <c r="K3808" s="1">
        <v>44702</v>
      </c>
    </row>
    <row r="3809" spans="1:11">
      <c r="A3809">
        <v>3808</v>
      </c>
      <c r="B3809" t="s">
        <v>20096</v>
      </c>
      <c r="C3809" t="s">
        <v>557</v>
      </c>
      <c r="D3809" t="s">
        <v>7478</v>
      </c>
      <c r="E3809" t="s">
        <v>20097</v>
      </c>
      <c r="F3809" t="s">
        <v>20098</v>
      </c>
      <c r="G3809" t="s">
        <v>3046</v>
      </c>
      <c r="H3809" s="6">
        <v>247648</v>
      </c>
      <c r="I3809" t="s">
        <v>20099</v>
      </c>
      <c r="J3809" t="s">
        <v>20100</v>
      </c>
      <c r="K3809" s="1">
        <v>44526</v>
      </c>
    </row>
    <row r="3810" spans="1:11">
      <c r="A3810">
        <v>3809</v>
      </c>
      <c r="B3810" t="s">
        <v>20101</v>
      </c>
      <c r="C3810" t="s">
        <v>2547</v>
      </c>
      <c r="D3810" t="s">
        <v>13170</v>
      </c>
      <c r="E3810" t="s">
        <v>20102</v>
      </c>
      <c r="F3810" t="s">
        <v>20103</v>
      </c>
      <c r="G3810" t="s">
        <v>539</v>
      </c>
      <c r="H3810" s="6">
        <v>151103</v>
      </c>
      <c r="I3810" t="s">
        <v>20104</v>
      </c>
      <c r="J3810" t="s">
        <v>20105</v>
      </c>
      <c r="K3810" s="1">
        <v>43878</v>
      </c>
    </row>
    <row r="3811" spans="1:11">
      <c r="A3811">
        <v>3810</v>
      </c>
      <c r="B3811" t="s">
        <v>20106</v>
      </c>
      <c r="C3811" t="s">
        <v>5555</v>
      </c>
      <c r="D3811" t="s">
        <v>3385</v>
      </c>
      <c r="E3811" t="s">
        <v>20107</v>
      </c>
      <c r="F3811" t="s">
        <v>20108</v>
      </c>
      <c r="G3811" t="s">
        <v>711</v>
      </c>
      <c r="H3811" s="6">
        <v>183021</v>
      </c>
      <c r="I3811" t="s">
        <v>20109</v>
      </c>
      <c r="J3811" t="s">
        <v>20110</v>
      </c>
      <c r="K3811" s="1">
        <v>43838</v>
      </c>
    </row>
    <row r="3812" spans="1:11">
      <c r="A3812">
        <v>3811</v>
      </c>
      <c r="B3812" t="s">
        <v>20111</v>
      </c>
      <c r="C3812" t="s">
        <v>4444</v>
      </c>
      <c r="D3812" t="s">
        <v>7984</v>
      </c>
      <c r="E3812" t="s">
        <v>20112</v>
      </c>
      <c r="F3812" t="s">
        <v>20113</v>
      </c>
      <c r="G3812" t="s">
        <v>314</v>
      </c>
      <c r="H3812" s="6">
        <v>100793</v>
      </c>
      <c r="I3812" t="s">
        <v>20114</v>
      </c>
      <c r="J3812" t="s">
        <v>20115</v>
      </c>
      <c r="K3812" s="1">
        <v>44632</v>
      </c>
    </row>
    <row r="3813" spans="1:11">
      <c r="A3813">
        <v>3812</v>
      </c>
      <c r="B3813" t="s">
        <v>20116</v>
      </c>
      <c r="C3813" t="s">
        <v>1364</v>
      </c>
      <c r="D3813" t="s">
        <v>4401</v>
      </c>
      <c r="E3813" t="s">
        <v>20117</v>
      </c>
      <c r="F3813" t="s">
        <v>20118</v>
      </c>
      <c r="G3813" t="s">
        <v>394</v>
      </c>
      <c r="H3813" s="6">
        <v>143247</v>
      </c>
      <c r="I3813" t="s">
        <v>20119</v>
      </c>
      <c r="J3813" t="s">
        <v>20120</v>
      </c>
      <c r="K3813" s="1">
        <v>44645</v>
      </c>
    </row>
    <row r="3814" spans="1:11">
      <c r="A3814">
        <v>3813</v>
      </c>
      <c r="B3814" t="s">
        <v>20121</v>
      </c>
      <c r="C3814" t="s">
        <v>3581</v>
      </c>
      <c r="D3814" t="s">
        <v>2950</v>
      </c>
      <c r="E3814" t="s">
        <v>20122</v>
      </c>
      <c r="F3814" t="s">
        <v>20123</v>
      </c>
      <c r="G3814" t="s">
        <v>5179</v>
      </c>
      <c r="H3814" s="6">
        <v>174155</v>
      </c>
      <c r="I3814" t="s">
        <v>20124</v>
      </c>
      <c r="J3814" t="s">
        <v>20125</v>
      </c>
      <c r="K3814" s="1">
        <v>43920</v>
      </c>
    </row>
    <row r="3815" spans="1:11">
      <c r="A3815">
        <v>3814</v>
      </c>
      <c r="B3815" t="s">
        <v>20126</v>
      </c>
      <c r="C3815" t="s">
        <v>2706</v>
      </c>
      <c r="D3815" t="s">
        <v>973</v>
      </c>
      <c r="E3815" t="s">
        <v>20127</v>
      </c>
      <c r="F3815" t="s">
        <v>20128</v>
      </c>
      <c r="G3815" t="s">
        <v>2524</v>
      </c>
      <c r="H3815" s="6">
        <v>88021</v>
      </c>
      <c r="I3815" t="s">
        <v>20129</v>
      </c>
      <c r="J3815" t="s">
        <v>20130</v>
      </c>
      <c r="K3815" s="1">
        <v>43876</v>
      </c>
    </row>
    <row r="3816" spans="1:11">
      <c r="A3816">
        <v>3815</v>
      </c>
      <c r="B3816" t="s">
        <v>20131</v>
      </c>
      <c r="C3816" t="s">
        <v>248</v>
      </c>
      <c r="D3816" t="s">
        <v>4613</v>
      </c>
      <c r="E3816" t="s">
        <v>20132</v>
      </c>
      <c r="F3816" t="s">
        <v>20133</v>
      </c>
      <c r="G3816" t="s">
        <v>2158</v>
      </c>
      <c r="H3816" s="6">
        <v>165392</v>
      </c>
      <c r="I3816" t="s">
        <v>20134</v>
      </c>
      <c r="J3816" t="s">
        <v>20135</v>
      </c>
      <c r="K3816" s="1">
        <v>44138</v>
      </c>
    </row>
    <row r="3817" spans="1:11">
      <c r="A3817">
        <v>3816</v>
      </c>
      <c r="B3817" t="s">
        <v>20136</v>
      </c>
      <c r="C3817" t="s">
        <v>6476</v>
      </c>
      <c r="D3817" t="s">
        <v>9073</v>
      </c>
      <c r="E3817" t="s">
        <v>20137</v>
      </c>
      <c r="F3817" t="s">
        <v>20138</v>
      </c>
      <c r="G3817" t="s">
        <v>89</v>
      </c>
      <c r="H3817" s="6">
        <v>80781</v>
      </c>
      <c r="I3817" t="s">
        <v>20139</v>
      </c>
      <c r="J3817" t="s">
        <v>20140</v>
      </c>
      <c r="K3817" s="1">
        <v>43999</v>
      </c>
    </row>
    <row r="3818" spans="1:11">
      <c r="A3818">
        <v>3817</v>
      </c>
      <c r="B3818" t="s">
        <v>20141</v>
      </c>
      <c r="C3818" t="s">
        <v>7054</v>
      </c>
      <c r="D3818" t="s">
        <v>8205</v>
      </c>
      <c r="E3818" t="s">
        <v>20142</v>
      </c>
      <c r="F3818" t="s">
        <v>20143</v>
      </c>
      <c r="G3818" t="s">
        <v>260</v>
      </c>
      <c r="H3818" s="6">
        <v>210848</v>
      </c>
      <c r="I3818" t="s">
        <v>20144</v>
      </c>
      <c r="J3818" t="s">
        <v>20145</v>
      </c>
      <c r="K3818" s="1">
        <v>44657</v>
      </c>
    </row>
    <row r="3819" spans="1:11">
      <c r="A3819">
        <v>3818</v>
      </c>
      <c r="B3819" t="s">
        <v>20146</v>
      </c>
      <c r="C3819" t="s">
        <v>3153</v>
      </c>
      <c r="D3819" t="s">
        <v>7243</v>
      </c>
      <c r="E3819" t="s">
        <v>20147</v>
      </c>
      <c r="F3819" t="s">
        <v>20148</v>
      </c>
      <c r="G3819" t="s">
        <v>119</v>
      </c>
      <c r="H3819" s="6">
        <v>142021</v>
      </c>
      <c r="I3819">
        <f>1-513-572-7249</f>
        <v>-8333</v>
      </c>
      <c r="J3819" t="s">
        <v>20149</v>
      </c>
      <c r="K3819" s="1">
        <v>44115</v>
      </c>
    </row>
    <row r="3820" spans="1:11">
      <c r="A3820">
        <v>3819</v>
      </c>
      <c r="B3820" t="s">
        <v>20150</v>
      </c>
      <c r="C3820" t="s">
        <v>1414</v>
      </c>
      <c r="D3820" t="s">
        <v>1199</v>
      </c>
      <c r="E3820" t="s">
        <v>20151</v>
      </c>
      <c r="F3820" t="s">
        <v>5496</v>
      </c>
      <c r="G3820" t="s">
        <v>2927</v>
      </c>
      <c r="H3820" s="6">
        <v>189996</v>
      </c>
      <c r="I3820" t="s">
        <v>20152</v>
      </c>
      <c r="J3820" t="s">
        <v>20153</v>
      </c>
      <c r="K3820" s="1">
        <v>44586</v>
      </c>
    </row>
    <row r="3821" spans="1:11">
      <c r="A3821">
        <v>3820</v>
      </c>
      <c r="B3821" t="s">
        <v>20154</v>
      </c>
      <c r="C3821" t="s">
        <v>4831</v>
      </c>
      <c r="D3821" t="s">
        <v>8814</v>
      </c>
      <c r="E3821" t="s">
        <v>20155</v>
      </c>
      <c r="F3821" t="s">
        <v>20156</v>
      </c>
      <c r="G3821" t="s">
        <v>756</v>
      </c>
      <c r="H3821" s="6">
        <v>199045</v>
      </c>
      <c r="I3821" t="s">
        <v>20157</v>
      </c>
      <c r="J3821" t="s">
        <v>20158</v>
      </c>
      <c r="K3821" s="1">
        <v>44300</v>
      </c>
    </row>
    <row r="3822" spans="1:11">
      <c r="A3822">
        <v>3821</v>
      </c>
      <c r="B3822" t="s">
        <v>20159</v>
      </c>
      <c r="C3822" t="s">
        <v>1038</v>
      </c>
      <c r="D3822" t="s">
        <v>7915</v>
      </c>
      <c r="E3822" t="s">
        <v>20160</v>
      </c>
      <c r="F3822" t="s">
        <v>20161</v>
      </c>
      <c r="G3822" t="s">
        <v>60</v>
      </c>
      <c r="H3822" s="6">
        <v>40366</v>
      </c>
      <c r="I3822" t="s">
        <v>20162</v>
      </c>
      <c r="J3822" t="s">
        <v>20163</v>
      </c>
      <c r="K3822" s="1">
        <v>44573</v>
      </c>
    </row>
    <row r="3823" spans="1:11">
      <c r="A3823">
        <v>3822</v>
      </c>
      <c r="B3823" t="s">
        <v>20164</v>
      </c>
      <c r="C3823" t="s">
        <v>3080</v>
      </c>
      <c r="D3823" t="s">
        <v>4172</v>
      </c>
      <c r="E3823" t="s">
        <v>20165</v>
      </c>
      <c r="F3823" t="s">
        <v>20166</v>
      </c>
      <c r="G3823" t="s">
        <v>5179</v>
      </c>
      <c r="H3823" s="6">
        <v>122461</v>
      </c>
      <c r="I3823" t="s">
        <v>20167</v>
      </c>
      <c r="J3823" t="s">
        <v>20168</v>
      </c>
      <c r="K3823" s="1">
        <v>44467</v>
      </c>
    </row>
    <row r="3824" spans="1:11">
      <c r="A3824">
        <v>3823</v>
      </c>
      <c r="B3824" t="s">
        <v>20169</v>
      </c>
      <c r="C3824" t="s">
        <v>1853</v>
      </c>
      <c r="D3824" t="s">
        <v>9670</v>
      </c>
      <c r="E3824" t="s">
        <v>20170</v>
      </c>
      <c r="F3824" t="s">
        <v>20171</v>
      </c>
      <c r="G3824" t="s">
        <v>539</v>
      </c>
      <c r="H3824" s="6">
        <v>83858</v>
      </c>
      <c r="I3824" t="s">
        <v>20172</v>
      </c>
      <c r="J3824" t="s">
        <v>20173</v>
      </c>
      <c r="K3824" s="1">
        <v>44253</v>
      </c>
    </row>
    <row r="3825" spans="1:11">
      <c r="A3825">
        <v>3824</v>
      </c>
      <c r="B3825" t="s">
        <v>20174</v>
      </c>
      <c r="C3825" t="s">
        <v>535</v>
      </c>
      <c r="D3825" t="s">
        <v>529</v>
      </c>
      <c r="E3825" t="s">
        <v>20175</v>
      </c>
      <c r="F3825" t="s">
        <v>20176</v>
      </c>
      <c r="G3825" t="s">
        <v>1881</v>
      </c>
      <c r="H3825" s="6">
        <v>269666</v>
      </c>
      <c r="I3825" t="s">
        <v>20177</v>
      </c>
      <c r="J3825" t="s">
        <v>20178</v>
      </c>
      <c r="K3825" s="1">
        <v>44501</v>
      </c>
    </row>
    <row r="3826" spans="1:11">
      <c r="A3826">
        <v>3825</v>
      </c>
      <c r="B3826" t="s">
        <v>20179</v>
      </c>
      <c r="C3826" t="s">
        <v>1608</v>
      </c>
      <c r="D3826" t="s">
        <v>1136</v>
      </c>
      <c r="E3826" t="s">
        <v>20180</v>
      </c>
      <c r="F3826" t="s">
        <v>20181</v>
      </c>
      <c r="G3826" t="s">
        <v>1569</v>
      </c>
      <c r="H3826" s="6">
        <v>257127</v>
      </c>
      <c r="I3826">
        <v>1137531857</v>
      </c>
      <c r="J3826" t="s">
        <v>20182</v>
      </c>
      <c r="K3826" s="1">
        <v>44489</v>
      </c>
    </row>
    <row r="3827" spans="1:11">
      <c r="A3827">
        <v>3826</v>
      </c>
      <c r="B3827" t="s">
        <v>20183</v>
      </c>
      <c r="C3827" t="s">
        <v>65</v>
      </c>
      <c r="D3827" t="s">
        <v>1878</v>
      </c>
      <c r="E3827" t="s">
        <v>20184</v>
      </c>
      <c r="F3827" t="s">
        <v>20185</v>
      </c>
      <c r="G3827" t="s">
        <v>3566</v>
      </c>
      <c r="H3827" s="6">
        <v>163106</v>
      </c>
      <c r="I3827" t="s">
        <v>20186</v>
      </c>
      <c r="J3827" t="s">
        <v>20187</v>
      </c>
      <c r="K3827" s="1">
        <v>44154</v>
      </c>
    </row>
    <row r="3828" spans="1:11">
      <c r="A3828">
        <v>3827</v>
      </c>
      <c r="B3828" t="s">
        <v>20188</v>
      </c>
      <c r="C3828" t="s">
        <v>1758</v>
      </c>
      <c r="D3828" t="s">
        <v>4122</v>
      </c>
      <c r="E3828" t="s">
        <v>20189</v>
      </c>
      <c r="F3828" t="s">
        <v>20190</v>
      </c>
      <c r="G3828" t="s">
        <v>1824</v>
      </c>
      <c r="H3828" s="6">
        <v>51755</v>
      </c>
      <c r="I3828">
        <v>7591275469</v>
      </c>
      <c r="J3828" t="s">
        <v>20191</v>
      </c>
      <c r="K3828" s="1">
        <v>44613</v>
      </c>
    </row>
    <row r="3829" spans="1:11">
      <c r="A3829">
        <v>3828</v>
      </c>
      <c r="B3829" t="s">
        <v>20192</v>
      </c>
      <c r="C3829" t="s">
        <v>1986</v>
      </c>
      <c r="D3829" t="s">
        <v>3995</v>
      </c>
      <c r="E3829" t="s">
        <v>20193</v>
      </c>
      <c r="F3829" t="s">
        <v>20194</v>
      </c>
      <c r="G3829" t="s">
        <v>1034</v>
      </c>
      <c r="H3829" s="6">
        <v>257652</v>
      </c>
      <c r="I3829">
        <v>8190244592</v>
      </c>
      <c r="J3829" t="s">
        <v>20195</v>
      </c>
      <c r="K3829" s="1">
        <v>44401</v>
      </c>
    </row>
    <row r="3830" spans="1:11">
      <c r="A3830">
        <v>3829</v>
      </c>
      <c r="B3830" t="s">
        <v>20196</v>
      </c>
      <c r="C3830" t="s">
        <v>778</v>
      </c>
      <c r="D3830" t="s">
        <v>4451</v>
      </c>
      <c r="E3830" t="s">
        <v>20197</v>
      </c>
      <c r="F3830" t="s">
        <v>20198</v>
      </c>
      <c r="G3830" t="s">
        <v>5179</v>
      </c>
      <c r="H3830" s="6">
        <v>100542</v>
      </c>
      <c r="I3830" t="s">
        <v>20199</v>
      </c>
      <c r="J3830" t="s">
        <v>20200</v>
      </c>
      <c r="K3830" s="1">
        <v>44425</v>
      </c>
    </row>
    <row r="3831" spans="1:11">
      <c r="A3831">
        <v>3830</v>
      </c>
      <c r="B3831" t="s">
        <v>20201</v>
      </c>
      <c r="C3831" t="s">
        <v>8309</v>
      </c>
      <c r="D3831" t="s">
        <v>7647</v>
      </c>
      <c r="E3831" t="s">
        <v>20202</v>
      </c>
      <c r="F3831" t="s">
        <v>20203</v>
      </c>
      <c r="G3831" t="s">
        <v>2297</v>
      </c>
      <c r="H3831" s="6">
        <v>194919</v>
      </c>
      <c r="I3831" t="s">
        <v>20204</v>
      </c>
      <c r="J3831" t="s">
        <v>20205</v>
      </c>
      <c r="K3831" s="1">
        <v>44245</v>
      </c>
    </row>
    <row r="3832" spans="1:11">
      <c r="A3832">
        <v>3831</v>
      </c>
      <c r="B3832" t="s">
        <v>20206</v>
      </c>
      <c r="C3832" t="s">
        <v>1891</v>
      </c>
      <c r="D3832" t="s">
        <v>8015</v>
      </c>
      <c r="E3832" t="s">
        <v>20207</v>
      </c>
      <c r="F3832" t="s">
        <v>20208</v>
      </c>
      <c r="G3832" t="s">
        <v>998</v>
      </c>
      <c r="H3832" s="6">
        <v>153519</v>
      </c>
      <c r="I3832" t="s">
        <v>20209</v>
      </c>
      <c r="J3832" t="s">
        <v>20210</v>
      </c>
      <c r="K3832" s="1">
        <v>44113</v>
      </c>
    </row>
    <row r="3833" spans="1:11">
      <c r="A3833">
        <v>3832</v>
      </c>
      <c r="B3833" t="s">
        <v>20211</v>
      </c>
      <c r="C3833" t="s">
        <v>186</v>
      </c>
      <c r="D3833" t="s">
        <v>4423</v>
      </c>
      <c r="E3833" t="s">
        <v>20212</v>
      </c>
      <c r="F3833" t="s">
        <v>20213</v>
      </c>
      <c r="G3833" t="s">
        <v>1696</v>
      </c>
      <c r="H3833" s="6">
        <v>92933</v>
      </c>
      <c r="I3833" t="s">
        <v>20214</v>
      </c>
      <c r="J3833" t="s">
        <v>20215</v>
      </c>
      <c r="K3833" s="1">
        <v>44642</v>
      </c>
    </row>
    <row r="3834" spans="1:11">
      <c r="A3834">
        <v>3833</v>
      </c>
      <c r="B3834" t="s">
        <v>20216</v>
      </c>
      <c r="C3834" t="s">
        <v>9219</v>
      </c>
      <c r="D3834" t="s">
        <v>11415</v>
      </c>
      <c r="E3834" t="s">
        <v>20217</v>
      </c>
      <c r="F3834" t="s">
        <v>20218</v>
      </c>
      <c r="G3834" t="s">
        <v>1466</v>
      </c>
      <c r="H3834" s="6">
        <v>109325</v>
      </c>
      <c r="I3834" t="s">
        <v>20219</v>
      </c>
      <c r="J3834" t="s">
        <v>20220</v>
      </c>
      <c r="K3834" s="1">
        <v>43870</v>
      </c>
    </row>
    <row r="3835" spans="1:11">
      <c r="A3835">
        <v>3834</v>
      </c>
      <c r="B3835" t="s">
        <v>20221</v>
      </c>
      <c r="C3835" t="s">
        <v>4648</v>
      </c>
      <c r="D3835" t="s">
        <v>4159</v>
      </c>
      <c r="E3835" t="s">
        <v>20222</v>
      </c>
      <c r="F3835" t="s">
        <v>20223</v>
      </c>
      <c r="G3835" t="s">
        <v>150</v>
      </c>
      <c r="H3835" s="6">
        <v>132435</v>
      </c>
      <c r="I3835" t="s">
        <v>20224</v>
      </c>
      <c r="J3835" t="s">
        <v>20225</v>
      </c>
      <c r="K3835" s="1">
        <v>43904</v>
      </c>
    </row>
    <row r="3836" spans="1:11">
      <c r="A3836">
        <v>3835</v>
      </c>
      <c r="B3836" t="s">
        <v>20226</v>
      </c>
      <c r="C3836" t="s">
        <v>2321</v>
      </c>
      <c r="D3836" t="s">
        <v>10475</v>
      </c>
      <c r="E3836" t="s">
        <v>20227</v>
      </c>
      <c r="F3836" t="s">
        <v>20228</v>
      </c>
      <c r="G3836" t="s">
        <v>1445</v>
      </c>
      <c r="H3836" s="6">
        <v>284469</v>
      </c>
      <c r="I3836" t="s">
        <v>20229</v>
      </c>
      <c r="J3836" t="s">
        <v>20230</v>
      </c>
      <c r="K3836" s="1">
        <v>44497</v>
      </c>
    </row>
    <row r="3837" spans="1:11">
      <c r="A3837">
        <v>3836</v>
      </c>
      <c r="B3837" t="s">
        <v>20231</v>
      </c>
      <c r="C3837" t="s">
        <v>5675</v>
      </c>
      <c r="D3837" t="s">
        <v>4285</v>
      </c>
      <c r="E3837" t="s">
        <v>20232</v>
      </c>
      <c r="F3837" t="s">
        <v>20233</v>
      </c>
      <c r="G3837" t="s">
        <v>553</v>
      </c>
      <c r="H3837" s="6">
        <v>140735</v>
      </c>
      <c r="I3837" t="s">
        <v>20234</v>
      </c>
      <c r="J3837" t="s">
        <v>20235</v>
      </c>
      <c r="K3837" s="1">
        <v>44145</v>
      </c>
    </row>
    <row r="3838" spans="1:11">
      <c r="A3838">
        <v>3837</v>
      </c>
      <c r="B3838" t="s">
        <v>20236</v>
      </c>
      <c r="C3838" t="s">
        <v>1741</v>
      </c>
      <c r="D3838" t="s">
        <v>2155</v>
      </c>
      <c r="E3838" t="s">
        <v>20237</v>
      </c>
      <c r="F3838" t="s">
        <v>20238</v>
      </c>
      <c r="G3838" t="s">
        <v>1118</v>
      </c>
      <c r="H3838" s="6">
        <v>196451</v>
      </c>
      <c r="I3838" t="s">
        <v>20239</v>
      </c>
      <c r="J3838" t="s">
        <v>20240</v>
      </c>
      <c r="K3838" s="1">
        <v>44051</v>
      </c>
    </row>
    <row r="3839" spans="1:11">
      <c r="A3839">
        <v>3838</v>
      </c>
      <c r="B3839" t="s">
        <v>20241</v>
      </c>
      <c r="C3839" t="s">
        <v>4247</v>
      </c>
      <c r="D3839" t="s">
        <v>1786</v>
      </c>
      <c r="E3839" t="s">
        <v>20242</v>
      </c>
      <c r="F3839" t="s">
        <v>20243</v>
      </c>
      <c r="G3839" t="s">
        <v>3314</v>
      </c>
      <c r="H3839" s="6">
        <v>92173</v>
      </c>
      <c r="I3839" t="s">
        <v>20244</v>
      </c>
      <c r="J3839" t="s">
        <v>20245</v>
      </c>
      <c r="K3839" s="1">
        <v>44535</v>
      </c>
    </row>
    <row r="3840" spans="1:11">
      <c r="A3840">
        <v>3839</v>
      </c>
      <c r="B3840" t="s">
        <v>20246</v>
      </c>
      <c r="C3840" t="s">
        <v>4146</v>
      </c>
      <c r="D3840" t="s">
        <v>3682</v>
      </c>
      <c r="E3840" t="s">
        <v>20247</v>
      </c>
      <c r="F3840" t="s">
        <v>20248</v>
      </c>
      <c r="G3840" t="s">
        <v>1257</v>
      </c>
      <c r="H3840" s="6">
        <v>62076</v>
      </c>
      <c r="I3840" t="s">
        <v>20249</v>
      </c>
      <c r="J3840" t="s">
        <v>20250</v>
      </c>
      <c r="K3840" s="1">
        <v>44278</v>
      </c>
    </row>
    <row r="3841" spans="1:11">
      <c r="A3841">
        <v>3840</v>
      </c>
      <c r="B3841" t="s">
        <v>20251</v>
      </c>
      <c r="C3841" t="s">
        <v>2388</v>
      </c>
      <c r="D3841" t="s">
        <v>4241</v>
      </c>
      <c r="E3841" t="s">
        <v>20252</v>
      </c>
      <c r="F3841" t="s">
        <v>20253</v>
      </c>
      <c r="G3841" t="s">
        <v>1824</v>
      </c>
      <c r="H3841" s="6">
        <v>270615</v>
      </c>
      <c r="I3841">
        <f>1-557-63-6728</f>
        <v>-7347</v>
      </c>
      <c r="J3841" t="s">
        <v>20254</v>
      </c>
      <c r="K3841" s="1">
        <v>44215</v>
      </c>
    </row>
    <row r="3842" spans="1:11">
      <c r="A3842">
        <v>3841</v>
      </c>
      <c r="B3842" t="s">
        <v>20255</v>
      </c>
      <c r="C3842" t="s">
        <v>3539</v>
      </c>
      <c r="D3842" t="s">
        <v>20256</v>
      </c>
      <c r="E3842" t="s">
        <v>20257</v>
      </c>
      <c r="F3842" t="s">
        <v>20258</v>
      </c>
      <c r="G3842" t="s">
        <v>1857</v>
      </c>
      <c r="H3842" s="6">
        <v>268009</v>
      </c>
      <c r="I3842" t="s">
        <v>20259</v>
      </c>
      <c r="J3842" t="s">
        <v>20260</v>
      </c>
      <c r="K3842" s="1">
        <v>44142</v>
      </c>
    </row>
    <row r="3843" spans="1:11">
      <c r="A3843">
        <v>3842</v>
      </c>
      <c r="B3843" t="s">
        <v>20261</v>
      </c>
      <c r="C3843" t="s">
        <v>8882</v>
      </c>
      <c r="D3843" t="s">
        <v>187</v>
      </c>
      <c r="E3843" t="s">
        <v>20262</v>
      </c>
      <c r="F3843" t="s">
        <v>20263</v>
      </c>
      <c r="G3843" t="s">
        <v>2070</v>
      </c>
      <c r="H3843" s="6">
        <v>166278</v>
      </c>
      <c r="I3843" t="s">
        <v>20264</v>
      </c>
      <c r="J3843" t="s">
        <v>20265</v>
      </c>
      <c r="K3843" s="1">
        <v>44613</v>
      </c>
    </row>
    <row r="3844" spans="1:11">
      <c r="A3844">
        <v>3843</v>
      </c>
      <c r="B3844" t="s">
        <v>20266</v>
      </c>
      <c r="C3844" t="s">
        <v>4831</v>
      </c>
      <c r="D3844" t="s">
        <v>3037</v>
      </c>
      <c r="E3844" t="s">
        <v>20267</v>
      </c>
      <c r="F3844" t="s">
        <v>20268</v>
      </c>
      <c r="G3844" t="s">
        <v>4805</v>
      </c>
      <c r="H3844" s="6">
        <v>59669</v>
      </c>
      <c r="I3844" t="s">
        <v>20269</v>
      </c>
      <c r="J3844" t="s">
        <v>20270</v>
      </c>
      <c r="K3844" s="1">
        <v>44591</v>
      </c>
    </row>
    <row r="3845" spans="1:11">
      <c r="A3845">
        <v>3844</v>
      </c>
      <c r="B3845" t="s">
        <v>20271</v>
      </c>
      <c r="C3845" t="s">
        <v>1960</v>
      </c>
      <c r="D3845" t="s">
        <v>8948</v>
      </c>
      <c r="E3845" t="s">
        <v>20272</v>
      </c>
      <c r="F3845" t="s">
        <v>20273</v>
      </c>
      <c r="G3845" t="s">
        <v>158</v>
      </c>
      <c r="H3845" s="6">
        <v>242957</v>
      </c>
      <c r="I3845" t="s">
        <v>20274</v>
      </c>
      <c r="J3845" t="s">
        <v>20275</v>
      </c>
      <c r="K3845" s="1">
        <v>44141</v>
      </c>
    </row>
    <row r="3846" spans="1:11">
      <c r="A3846">
        <v>3845</v>
      </c>
      <c r="B3846" t="s">
        <v>20276</v>
      </c>
      <c r="C3846" t="s">
        <v>3526</v>
      </c>
      <c r="D3846" t="s">
        <v>1914</v>
      </c>
      <c r="E3846" t="s">
        <v>15210</v>
      </c>
      <c r="F3846" t="s">
        <v>20277</v>
      </c>
      <c r="G3846" t="s">
        <v>33</v>
      </c>
      <c r="H3846" s="6">
        <v>122935</v>
      </c>
      <c r="I3846" t="s">
        <v>20278</v>
      </c>
      <c r="J3846" t="s">
        <v>20279</v>
      </c>
      <c r="K3846" s="1">
        <v>43968</v>
      </c>
    </row>
    <row r="3847" spans="1:11">
      <c r="A3847">
        <v>3846</v>
      </c>
      <c r="B3847" t="s">
        <v>20280</v>
      </c>
      <c r="C3847" t="s">
        <v>731</v>
      </c>
      <c r="D3847" t="s">
        <v>677</v>
      </c>
      <c r="E3847" t="s">
        <v>20281</v>
      </c>
      <c r="F3847" t="s">
        <v>20282</v>
      </c>
      <c r="G3847" t="s">
        <v>3709</v>
      </c>
      <c r="H3847" s="6">
        <v>203480</v>
      </c>
      <c r="I3847" t="s">
        <v>20283</v>
      </c>
      <c r="J3847" t="s">
        <v>20284</v>
      </c>
      <c r="K3847" s="1">
        <v>43999</v>
      </c>
    </row>
    <row r="3848" spans="1:11">
      <c r="A3848">
        <v>3847</v>
      </c>
      <c r="B3848" t="s">
        <v>20285</v>
      </c>
      <c r="C3848" t="s">
        <v>557</v>
      </c>
      <c r="D3848" t="s">
        <v>7048</v>
      </c>
      <c r="E3848" t="s">
        <v>20286</v>
      </c>
      <c r="F3848" t="s">
        <v>16449</v>
      </c>
      <c r="G3848" t="s">
        <v>418</v>
      </c>
      <c r="H3848" s="6">
        <v>190384</v>
      </c>
      <c r="I3848">
        <v>3510481774</v>
      </c>
      <c r="J3848" t="s">
        <v>20287</v>
      </c>
      <c r="K3848" s="1">
        <v>44543</v>
      </c>
    </row>
    <row r="3849" spans="1:11">
      <c r="A3849">
        <v>3848</v>
      </c>
      <c r="B3849" t="s">
        <v>20288</v>
      </c>
      <c r="C3849" t="s">
        <v>3926</v>
      </c>
      <c r="D3849" t="s">
        <v>20289</v>
      </c>
      <c r="E3849" t="s">
        <v>20290</v>
      </c>
      <c r="F3849" t="s">
        <v>20291</v>
      </c>
      <c r="G3849" t="s">
        <v>2927</v>
      </c>
      <c r="H3849" s="6">
        <v>215128</v>
      </c>
      <c r="I3849" t="s">
        <v>20292</v>
      </c>
      <c r="J3849" t="s">
        <v>20293</v>
      </c>
      <c r="K3849" s="1">
        <v>44512</v>
      </c>
    </row>
    <row r="3850" spans="1:11">
      <c r="A3850">
        <v>3849</v>
      </c>
      <c r="B3850" t="s">
        <v>20294</v>
      </c>
      <c r="C3850" t="s">
        <v>2422</v>
      </c>
      <c r="D3850" t="s">
        <v>3494</v>
      </c>
      <c r="E3850" t="s">
        <v>20295</v>
      </c>
      <c r="F3850" t="s">
        <v>20296</v>
      </c>
      <c r="G3850" t="s">
        <v>386</v>
      </c>
      <c r="H3850" s="6">
        <v>143771</v>
      </c>
      <c r="I3850" t="s">
        <v>20297</v>
      </c>
      <c r="J3850" t="s">
        <v>20298</v>
      </c>
      <c r="K3850" s="1">
        <v>43910</v>
      </c>
    </row>
    <row r="3851" spans="1:11">
      <c r="A3851">
        <v>3850</v>
      </c>
      <c r="B3851" t="s">
        <v>20299</v>
      </c>
      <c r="C3851" t="s">
        <v>442</v>
      </c>
      <c r="D3851" t="s">
        <v>10475</v>
      </c>
      <c r="E3851" t="s">
        <v>20300</v>
      </c>
      <c r="F3851" t="s">
        <v>20301</v>
      </c>
      <c r="G3851" t="s">
        <v>2317</v>
      </c>
      <c r="H3851" s="6">
        <v>149516</v>
      </c>
      <c r="I3851" t="s">
        <v>20302</v>
      </c>
      <c r="J3851" t="s">
        <v>20303</v>
      </c>
      <c r="K3851" s="1">
        <v>44566</v>
      </c>
    </row>
    <row r="3852" spans="1:11">
      <c r="A3852">
        <v>3851</v>
      </c>
      <c r="B3852" t="s">
        <v>20304</v>
      </c>
      <c r="C3852" t="s">
        <v>8121</v>
      </c>
      <c r="D3852" t="s">
        <v>3421</v>
      </c>
      <c r="E3852" t="s">
        <v>20305</v>
      </c>
      <c r="F3852" t="s">
        <v>20306</v>
      </c>
      <c r="G3852" t="s">
        <v>33</v>
      </c>
      <c r="H3852" s="6">
        <v>88031</v>
      </c>
      <c r="I3852" t="s">
        <v>20307</v>
      </c>
      <c r="J3852" t="s">
        <v>20308</v>
      </c>
      <c r="K3852" s="1">
        <v>44308</v>
      </c>
    </row>
    <row r="3853" spans="1:11">
      <c r="A3853">
        <v>3852</v>
      </c>
      <c r="B3853" t="s">
        <v>20309</v>
      </c>
      <c r="C3853" t="s">
        <v>1038</v>
      </c>
      <c r="D3853" t="s">
        <v>1816</v>
      </c>
      <c r="E3853" t="s">
        <v>20310</v>
      </c>
      <c r="F3853" t="s">
        <v>20311</v>
      </c>
      <c r="G3853" t="s">
        <v>1776</v>
      </c>
      <c r="H3853" s="6">
        <v>257402</v>
      </c>
      <c r="I3853" t="s">
        <v>20312</v>
      </c>
      <c r="J3853" t="s">
        <v>20313</v>
      </c>
      <c r="K3853" s="1">
        <v>44191</v>
      </c>
    </row>
    <row r="3854" spans="1:11">
      <c r="A3854">
        <v>3853</v>
      </c>
      <c r="B3854" t="s">
        <v>20314</v>
      </c>
      <c r="C3854" t="s">
        <v>1313</v>
      </c>
      <c r="D3854" t="s">
        <v>7331</v>
      </c>
      <c r="E3854" t="s">
        <v>20315</v>
      </c>
      <c r="F3854" t="s">
        <v>20316</v>
      </c>
      <c r="G3854" t="s">
        <v>2195</v>
      </c>
      <c r="H3854" s="6">
        <v>53799</v>
      </c>
      <c r="I3854" t="s">
        <v>20317</v>
      </c>
      <c r="J3854" t="s">
        <v>20318</v>
      </c>
      <c r="K3854" s="1">
        <v>44060</v>
      </c>
    </row>
    <row r="3855" spans="1:11">
      <c r="A3855">
        <v>3854</v>
      </c>
      <c r="B3855" t="s">
        <v>20319</v>
      </c>
      <c r="C3855" t="s">
        <v>318</v>
      </c>
      <c r="D3855" t="s">
        <v>17760</v>
      </c>
      <c r="E3855" t="s">
        <v>20320</v>
      </c>
      <c r="F3855" t="s">
        <v>20321</v>
      </c>
      <c r="G3855" t="s">
        <v>1337</v>
      </c>
      <c r="H3855" s="6">
        <v>223734</v>
      </c>
      <c r="I3855" t="s">
        <v>20322</v>
      </c>
      <c r="J3855" t="s">
        <v>20323</v>
      </c>
      <c r="K3855" s="1">
        <v>44488</v>
      </c>
    </row>
    <row r="3856" spans="1:11">
      <c r="A3856">
        <v>3855</v>
      </c>
      <c r="B3856" t="s">
        <v>20324</v>
      </c>
      <c r="C3856" t="s">
        <v>1519</v>
      </c>
      <c r="D3856" t="s">
        <v>1671</v>
      </c>
      <c r="E3856" t="s">
        <v>20325</v>
      </c>
      <c r="F3856" t="s">
        <v>20326</v>
      </c>
      <c r="G3856" t="s">
        <v>3968</v>
      </c>
      <c r="H3856" s="6">
        <v>117211</v>
      </c>
      <c r="I3856">
        <f>1-670-923-7301</f>
        <v>-8893</v>
      </c>
      <c r="J3856" t="s">
        <v>20327</v>
      </c>
      <c r="K3856" s="1">
        <v>43960</v>
      </c>
    </row>
    <row r="3857" spans="1:11">
      <c r="A3857">
        <v>3856</v>
      </c>
      <c r="B3857" t="s">
        <v>20328</v>
      </c>
      <c r="C3857" t="s">
        <v>5675</v>
      </c>
      <c r="D3857" t="s">
        <v>202</v>
      </c>
      <c r="E3857" t="s">
        <v>20329</v>
      </c>
      <c r="F3857" t="s">
        <v>20330</v>
      </c>
      <c r="G3857" t="s">
        <v>861</v>
      </c>
      <c r="H3857" s="6">
        <v>234950</v>
      </c>
      <c r="I3857" t="s">
        <v>20331</v>
      </c>
      <c r="J3857" t="s">
        <v>20332</v>
      </c>
      <c r="K3857" s="1">
        <v>44143</v>
      </c>
    </row>
    <row r="3858" spans="1:11">
      <c r="A3858">
        <v>3857</v>
      </c>
      <c r="B3858" t="s">
        <v>20333</v>
      </c>
      <c r="C3858" t="s">
        <v>2662</v>
      </c>
      <c r="D3858" t="s">
        <v>1212</v>
      </c>
      <c r="E3858" t="s">
        <v>20334</v>
      </c>
      <c r="F3858" t="s">
        <v>20335</v>
      </c>
      <c r="G3858" t="s">
        <v>111</v>
      </c>
      <c r="H3858" s="6">
        <v>105882</v>
      </c>
      <c r="I3858" t="s">
        <v>20336</v>
      </c>
      <c r="J3858" t="s">
        <v>20337</v>
      </c>
      <c r="K3858" s="1">
        <v>44200</v>
      </c>
    </row>
    <row r="3859" spans="1:11">
      <c r="A3859">
        <v>3858</v>
      </c>
      <c r="B3859" t="s">
        <v>20338</v>
      </c>
      <c r="C3859" t="s">
        <v>4648</v>
      </c>
      <c r="D3859" t="s">
        <v>9382</v>
      </c>
      <c r="E3859" t="s">
        <v>20339</v>
      </c>
      <c r="F3859" t="s">
        <v>20340</v>
      </c>
      <c r="G3859" t="s">
        <v>770</v>
      </c>
      <c r="H3859" s="6">
        <v>100099</v>
      </c>
      <c r="I3859" t="s">
        <v>20341</v>
      </c>
      <c r="J3859" t="s">
        <v>20342</v>
      </c>
      <c r="K3859" s="1">
        <v>44678</v>
      </c>
    </row>
    <row r="3860" spans="1:11">
      <c r="A3860">
        <v>3859</v>
      </c>
      <c r="B3860" t="s">
        <v>20343</v>
      </c>
      <c r="C3860" t="s">
        <v>2396</v>
      </c>
      <c r="D3860" t="s">
        <v>670</v>
      </c>
      <c r="E3860" t="s">
        <v>20344</v>
      </c>
      <c r="F3860" t="s">
        <v>20345</v>
      </c>
      <c r="G3860" t="s">
        <v>1280</v>
      </c>
      <c r="H3860" s="6">
        <v>102037</v>
      </c>
      <c r="I3860" t="s">
        <v>20346</v>
      </c>
      <c r="J3860" t="s">
        <v>20347</v>
      </c>
      <c r="K3860" s="1">
        <v>44534</v>
      </c>
    </row>
    <row r="3861" spans="1:11">
      <c r="A3861">
        <v>3860</v>
      </c>
      <c r="B3861" t="s">
        <v>20348</v>
      </c>
      <c r="C3861" t="s">
        <v>1002</v>
      </c>
      <c r="D3861" t="s">
        <v>15170</v>
      </c>
      <c r="E3861" t="s">
        <v>20349</v>
      </c>
      <c r="F3861" t="s">
        <v>20350</v>
      </c>
      <c r="G3861" t="s">
        <v>1473</v>
      </c>
      <c r="H3861" s="6">
        <v>161005</v>
      </c>
      <c r="I3861" t="s">
        <v>20351</v>
      </c>
      <c r="J3861" t="s">
        <v>20352</v>
      </c>
      <c r="K3861" s="1">
        <v>44291</v>
      </c>
    </row>
    <row r="3862" spans="1:11">
      <c r="A3862">
        <v>3861</v>
      </c>
      <c r="B3862" t="s">
        <v>20353</v>
      </c>
      <c r="C3862" t="s">
        <v>1313</v>
      </c>
      <c r="D3862" t="s">
        <v>19128</v>
      </c>
      <c r="E3862" t="s">
        <v>6850</v>
      </c>
      <c r="F3862" t="s">
        <v>20354</v>
      </c>
      <c r="G3862" t="s">
        <v>763</v>
      </c>
      <c r="H3862" s="6">
        <v>187608</v>
      </c>
      <c r="I3862" t="s">
        <v>20355</v>
      </c>
      <c r="J3862" t="s">
        <v>20356</v>
      </c>
      <c r="K3862" s="1">
        <v>44642</v>
      </c>
    </row>
    <row r="3863" spans="1:11">
      <c r="A3863">
        <v>3862</v>
      </c>
      <c r="B3863" t="s">
        <v>20357</v>
      </c>
      <c r="C3863" t="s">
        <v>2047</v>
      </c>
      <c r="D3863" t="s">
        <v>279</v>
      </c>
      <c r="E3863" t="s">
        <v>20358</v>
      </c>
      <c r="F3863" t="s">
        <v>20359</v>
      </c>
      <c r="G3863" t="s">
        <v>612</v>
      </c>
      <c r="H3863" s="6">
        <v>103179</v>
      </c>
      <c r="I3863" t="s">
        <v>20360</v>
      </c>
      <c r="J3863" t="s">
        <v>20361</v>
      </c>
      <c r="K3863" s="1">
        <v>44668</v>
      </c>
    </row>
    <row r="3864" spans="1:11">
      <c r="A3864">
        <v>3863</v>
      </c>
      <c r="B3864" t="s">
        <v>20362</v>
      </c>
      <c r="C3864" t="s">
        <v>4964</v>
      </c>
      <c r="D3864" t="s">
        <v>9685</v>
      </c>
      <c r="E3864" t="s">
        <v>20363</v>
      </c>
      <c r="F3864" t="s">
        <v>20364</v>
      </c>
      <c r="G3864" t="s">
        <v>1273</v>
      </c>
      <c r="H3864" s="6">
        <v>287981</v>
      </c>
      <c r="I3864" t="s">
        <v>20365</v>
      </c>
      <c r="J3864" t="s">
        <v>20366</v>
      </c>
      <c r="K3864" s="1">
        <v>44071</v>
      </c>
    </row>
    <row r="3865" spans="1:11">
      <c r="A3865">
        <v>3864</v>
      </c>
      <c r="B3865" t="s">
        <v>20367</v>
      </c>
      <c r="C3865" t="s">
        <v>1752</v>
      </c>
      <c r="D3865" t="s">
        <v>12157</v>
      </c>
      <c r="E3865" t="s">
        <v>20368</v>
      </c>
      <c r="F3865" t="s">
        <v>20369</v>
      </c>
      <c r="G3865" t="s">
        <v>158</v>
      </c>
      <c r="H3865" s="6">
        <v>256193</v>
      </c>
      <c r="I3865" t="s">
        <v>20370</v>
      </c>
      <c r="J3865" t="s">
        <v>20371</v>
      </c>
      <c r="K3865" s="1">
        <v>44510</v>
      </c>
    </row>
    <row r="3866" spans="1:11">
      <c r="A3866">
        <v>3865</v>
      </c>
      <c r="B3866" t="s">
        <v>20372</v>
      </c>
      <c r="C3866" t="s">
        <v>7619</v>
      </c>
      <c r="D3866" t="s">
        <v>4744</v>
      </c>
      <c r="E3866" t="s">
        <v>20373</v>
      </c>
      <c r="F3866" t="s">
        <v>20374</v>
      </c>
      <c r="G3866" t="s">
        <v>831</v>
      </c>
      <c r="H3866" s="6">
        <v>69002</v>
      </c>
      <c r="I3866" t="s">
        <v>20375</v>
      </c>
      <c r="J3866" t="s">
        <v>20376</v>
      </c>
      <c r="K3866" s="1">
        <v>44095</v>
      </c>
    </row>
    <row r="3867" spans="1:11">
      <c r="A3867">
        <v>3866</v>
      </c>
      <c r="B3867" t="s">
        <v>20377</v>
      </c>
      <c r="C3867" t="s">
        <v>11798</v>
      </c>
      <c r="D3867" t="s">
        <v>1009</v>
      </c>
      <c r="E3867" t="s">
        <v>20378</v>
      </c>
      <c r="F3867" t="s">
        <v>9899</v>
      </c>
      <c r="G3867" t="s">
        <v>3382</v>
      </c>
      <c r="H3867" s="6">
        <v>42317</v>
      </c>
      <c r="I3867" t="s">
        <v>20379</v>
      </c>
      <c r="J3867" t="s">
        <v>20380</v>
      </c>
      <c r="K3867" s="1">
        <v>43859</v>
      </c>
    </row>
    <row r="3868" spans="1:11">
      <c r="A3868">
        <v>3867</v>
      </c>
      <c r="B3868" t="s">
        <v>20381</v>
      </c>
      <c r="C3868" t="s">
        <v>1765</v>
      </c>
      <c r="D3868" t="s">
        <v>4893</v>
      </c>
      <c r="E3868" t="s">
        <v>20382</v>
      </c>
      <c r="F3868" t="s">
        <v>20383</v>
      </c>
      <c r="G3868" t="s">
        <v>274</v>
      </c>
      <c r="H3868" s="6">
        <v>237423</v>
      </c>
      <c r="I3868" t="s">
        <v>20384</v>
      </c>
      <c r="J3868" t="s">
        <v>20385</v>
      </c>
      <c r="K3868" s="1">
        <v>44132</v>
      </c>
    </row>
    <row r="3869" spans="1:11">
      <c r="A3869">
        <v>3868</v>
      </c>
      <c r="B3869" t="s">
        <v>20386</v>
      </c>
      <c r="C3869" t="s">
        <v>6007</v>
      </c>
      <c r="D3869" t="s">
        <v>1357</v>
      </c>
      <c r="E3869" t="s">
        <v>20387</v>
      </c>
      <c r="F3869" t="s">
        <v>20388</v>
      </c>
      <c r="G3869" t="s">
        <v>4632</v>
      </c>
      <c r="H3869" s="6">
        <v>83857</v>
      </c>
      <c r="I3869" t="s">
        <v>20389</v>
      </c>
      <c r="J3869" t="s">
        <v>20390</v>
      </c>
      <c r="K3869" s="1">
        <v>44615</v>
      </c>
    </row>
    <row r="3870" spans="1:11">
      <c r="A3870">
        <v>3869</v>
      </c>
      <c r="B3870" t="s">
        <v>20391</v>
      </c>
      <c r="C3870" t="s">
        <v>14595</v>
      </c>
      <c r="D3870" t="s">
        <v>4320</v>
      </c>
      <c r="E3870" t="s">
        <v>20392</v>
      </c>
      <c r="F3870" t="s">
        <v>20393</v>
      </c>
      <c r="G3870" t="s">
        <v>1424</v>
      </c>
      <c r="H3870" s="6">
        <v>241171</v>
      </c>
      <c r="I3870">
        <v>4697628364</v>
      </c>
      <c r="J3870" t="s">
        <v>20394</v>
      </c>
      <c r="K3870" s="1">
        <v>43986</v>
      </c>
    </row>
    <row r="3871" spans="1:11">
      <c r="A3871">
        <v>3870</v>
      </c>
      <c r="B3871" t="s">
        <v>20395</v>
      </c>
      <c r="C3871" t="s">
        <v>5905</v>
      </c>
      <c r="D3871" t="s">
        <v>12480</v>
      </c>
      <c r="E3871" t="s">
        <v>20396</v>
      </c>
      <c r="F3871" t="s">
        <v>20397</v>
      </c>
      <c r="G3871" t="s">
        <v>1243</v>
      </c>
      <c r="H3871" s="6">
        <v>45579</v>
      </c>
      <c r="I3871" t="s">
        <v>20398</v>
      </c>
      <c r="J3871" t="s">
        <v>20399</v>
      </c>
      <c r="K3871" s="1">
        <v>44400</v>
      </c>
    </row>
    <row r="3872" spans="1:11">
      <c r="A3872">
        <v>3871</v>
      </c>
      <c r="B3872" t="s">
        <v>20400</v>
      </c>
      <c r="C3872" t="s">
        <v>1414</v>
      </c>
      <c r="D3872" t="s">
        <v>7636</v>
      </c>
      <c r="E3872" t="s">
        <v>20401</v>
      </c>
      <c r="F3872" t="s">
        <v>20402</v>
      </c>
      <c r="G3872" t="s">
        <v>182</v>
      </c>
      <c r="H3872" s="6">
        <v>187753</v>
      </c>
      <c r="I3872" t="s">
        <v>20403</v>
      </c>
      <c r="J3872" t="s">
        <v>20404</v>
      </c>
      <c r="K3872" s="1">
        <v>43871</v>
      </c>
    </row>
    <row r="3873" spans="1:11">
      <c r="A3873">
        <v>3872</v>
      </c>
      <c r="B3873" t="s">
        <v>20405</v>
      </c>
      <c r="C3873" t="s">
        <v>3113</v>
      </c>
      <c r="D3873" t="s">
        <v>8477</v>
      </c>
      <c r="E3873" t="s">
        <v>20406</v>
      </c>
      <c r="F3873" t="s">
        <v>20407</v>
      </c>
      <c r="G3873" t="s">
        <v>142</v>
      </c>
      <c r="H3873" s="6">
        <v>180545</v>
      </c>
      <c r="I3873" t="s">
        <v>20408</v>
      </c>
      <c r="J3873" t="s">
        <v>20409</v>
      </c>
      <c r="K3873" s="1">
        <v>44077</v>
      </c>
    </row>
    <row r="3874" spans="1:11">
      <c r="A3874">
        <v>3873</v>
      </c>
      <c r="B3874" t="s">
        <v>20410</v>
      </c>
      <c r="C3874" t="s">
        <v>7619</v>
      </c>
      <c r="D3874" t="s">
        <v>3107</v>
      </c>
      <c r="E3874" t="s">
        <v>20411</v>
      </c>
      <c r="F3874" t="s">
        <v>20412</v>
      </c>
      <c r="G3874" t="s">
        <v>1924</v>
      </c>
      <c r="H3874" s="6">
        <v>123900</v>
      </c>
      <c r="I3874" t="s">
        <v>20413</v>
      </c>
      <c r="J3874" t="s">
        <v>20414</v>
      </c>
      <c r="K3874" s="1">
        <v>44067</v>
      </c>
    </row>
    <row r="3875" spans="1:11">
      <c r="A3875">
        <v>3874</v>
      </c>
      <c r="B3875" t="s">
        <v>20415</v>
      </c>
      <c r="C3875" t="s">
        <v>4192</v>
      </c>
      <c r="D3875" t="s">
        <v>820</v>
      </c>
      <c r="E3875" t="s">
        <v>20416</v>
      </c>
      <c r="F3875" t="s">
        <v>20417</v>
      </c>
      <c r="G3875" t="s">
        <v>808</v>
      </c>
      <c r="H3875" s="6">
        <v>163069</v>
      </c>
      <c r="I3875" t="s">
        <v>20418</v>
      </c>
      <c r="J3875" t="s">
        <v>20419</v>
      </c>
      <c r="K3875" s="1">
        <v>44515</v>
      </c>
    </row>
    <row r="3876" spans="1:11">
      <c r="A3876">
        <v>3875</v>
      </c>
      <c r="B3876" t="s">
        <v>20420</v>
      </c>
      <c r="C3876" t="s">
        <v>4184</v>
      </c>
      <c r="D3876" t="s">
        <v>1968</v>
      </c>
      <c r="E3876" t="s">
        <v>20421</v>
      </c>
      <c r="F3876" t="s">
        <v>19520</v>
      </c>
      <c r="G3876" t="s">
        <v>985</v>
      </c>
      <c r="H3876" s="6">
        <v>279588</v>
      </c>
      <c r="I3876" t="s">
        <v>20422</v>
      </c>
      <c r="J3876" t="s">
        <v>20423</v>
      </c>
      <c r="K3876" s="1">
        <v>44512</v>
      </c>
    </row>
    <row r="3877" spans="1:11">
      <c r="A3877">
        <v>3876</v>
      </c>
      <c r="B3877" t="s">
        <v>20424</v>
      </c>
      <c r="C3877" t="s">
        <v>1540</v>
      </c>
      <c r="D3877" t="s">
        <v>7338</v>
      </c>
      <c r="E3877" t="s">
        <v>20425</v>
      </c>
      <c r="F3877" t="s">
        <v>20426</v>
      </c>
      <c r="G3877" t="s">
        <v>561</v>
      </c>
      <c r="H3877" s="6">
        <v>84282</v>
      </c>
      <c r="I3877" t="s">
        <v>20427</v>
      </c>
      <c r="J3877" t="s">
        <v>20428</v>
      </c>
      <c r="K3877" s="1">
        <v>44021</v>
      </c>
    </row>
    <row r="3878" spans="1:11">
      <c r="A3878">
        <v>3877</v>
      </c>
      <c r="B3878" t="s">
        <v>20429</v>
      </c>
      <c r="C3878" t="s">
        <v>3362</v>
      </c>
      <c r="D3878" t="s">
        <v>2528</v>
      </c>
      <c r="E3878" t="s">
        <v>20430</v>
      </c>
      <c r="F3878" t="s">
        <v>20431</v>
      </c>
      <c r="G3878" t="s">
        <v>298</v>
      </c>
      <c r="H3878" s="6">
        <v>89356</v>
      </c>
      <c r="I3878" t="s">
        <v>20432</v>
      </c>
      <c r="J3878" t="s">
        <v>20433</v>
      </c>
      <c r="K3878" s="1">
        <v>44267</v>
      </c>
    </row>
    <row r="3879" spans="1:11">
      <c r="A3879">
        <v>3878</v>
      </c>
      <c r="B3879" t="s">
        <v>20434</v>
      </c>
      <c r="C3879" t="s">
        <v>12372</v>
      </c>
      <c r="D3879" t="s">
        <v>1671</v>
      </c>
      <c r="E3879" t="s">
        <v>20435</v>
      </c>
      <c r="F3879" t="s">
        <v>20436</v>
      </c>
      <c r="G3879" t="s">
        <v>1663</v>
      </c>
      <c r="H3879" s="6">
        <v>43271</v>
      </c>
      <c r="I3879" t="s">
        <v>20437</v>
      </c>
      <c r="J3879" t="s">
        <v>20438</v>
      </c>
      <c r="K3879" s="1">
        <v>44185</v>
      </c>
    </row>
    <row r="3880" spans="1:11">
      <c r="A3880">
        <v>3879</v>
      </c>
      <c r="B3880" t="s">
        <v>20439</v>
      </c>
      <c r="C3880" t="s">
        <v>3440</v>
      </c>
      <c r="D3880" t="s">
        <v>20440</v>
      </c>
      <c r="E3880" t="s">
        <v>20441</v>
      </c>
      <c r="F3880" t="s">
        <v>20442</v>
      </c>
      <c r="G3880" t="s">
        <v>861</v>
      </c>
      <c r="H3880" s="6">
        <v>244709</v>
      </c>
      <c r="I3880" t="s">
        <v>20443</v>
      </c>
      <c r="J3880" t="s">
        <v>20444</v>
      </c>
      <c r="K3880" s="1">
        <v>44649</v>
      </c>
    </row>
    <row r="3881" spans="1:11">
      <c r="A3881">
        <v>3880</v>
      </c>
      <c r="B3881" t="s">
        <v>20445</v>
      </c>
      <c r="C3881" t="s">
        <v>2793</v>
      </c>
      <c r="D3881" t="s">
        <v>12843</v>
      </c>
      <c r="E3881" t="s">
        <v>20446</v>
      </c>
      <c r="F3881" t="s">
        <v>20447</v>
      </c>
      <c r="G3881" t="s">
        <v>5577</v>
      </c>
      <c r="H3881" s="6">
        <v>191633</v>
      </c>
      <c r="I3881" t="s">
        <v>20448</v>
      </c>
      <c r="J3881" t="s">
        <v>20449</v>
      </c>
      <c r="K3881" s="1">
        <v>44359</v>
      </c>
    </row>
    <row r="3882" spans="1:11">
      <c r="A3882">
        <v>3881</v>
      </c>
      <c r="B3882" t="s">
        <v>20450</v>
      </c>
      <c r="C3882" t="s">
        <v>1211</v>
      </c>
      <c r="D3882" t="s">
        <v>5149</v>
      </c>
      <c r="E3882" t="s">
        <v>20451</v>
      </c>
      <c r="F3882" t="s">
        <v>20452</v>
      </c>
      <c r="G3882" t="s">
        <v>86</v>
      </c>
      <c r="H3882" s="6">
        <v>254815</v>
      </c>
      <c r="I3882">
        <v>8531192283</v>
      </c>
      <c r="J3882" t="s">
        <v>20453</v>
      </c>
      <c r="K3882" s="1">
        <v>43927</v>
      </c>
    </row>
    <row r="3883" spans="1:11">
      <c r="A3883">
        <v>3882</v>
      </c>
      <c r="B3883" t="s">
        <v>20454</v>
      </c>
      <c r="C3883" t="s">
        <v>107</v>
      </c>
      <c r="D3883" t="s">
        <v>361</v>
      </c>
      <c r="E3883" t="s">
        <v>20455</v>
      </c>
      <c r="F3883" t="s">
        <v>20456</v>
      </c>
      <c r="G3883" t="s">
        <v>1182</v>
      </c>
      <c r="H3883" s="6">
        <v>286453</v>
      </c>
      <c r="I3883" t="s">
        <v>20457</v>
      </c>
      <c r="J3883" t="s">
        <v>20458</v>
      </c>
      <c r="K3883" s="1">
        <v>43862</v>
      </c>
    </row>
    <row r="3884" spans="1:11">
      <c r="A3884">
        <v>3883</v>
      </c>
      <c r="B3884" t="s">
        <v>20459</v>
      </c>
      <c r="C3884" t="s">
        <v>1953</v>
      </c>
      <c r="D3884" t="s">
        <v>3461</v>
      </c>
      <c r="E3884" t="s">
        <v>20460</v>
      </c>
      <c r="F3884" t="s">
        <v>20461</v>
      </c>
      <c r="G3884" t="s">
        <v>494</v>
      </c>
      <c r="H3884" s="6">
        <v>45025</v>
      </c>
      <c r="I3884" t="s">
        <v>20462</v>
      </c>
      <c r="J3884" t="s">
        <v>20463</v>
      </c>
      <c r="K3884" s="1">
        <v>44698</v>
      </c>
    </row>
    <row r="3885" spans="1:11">
      <c r="A3885">
        <v>3884</v>
      </c>
      <c r="B3885" t="s">
        <v>20464</v>
      </c>
      <c r="C3885" t="s">
        <v>7979</v>
      </c>
      <c r="D3885" t="s">
        <v>4674</v>
      </c>
      <c r="E3885" t="s">
        <v>20465</v>
      </c>
      <c r="F3885" t="s">
        <v>7568</v>
      </c>
      <c r="G3885" t="s">
        <v>1118</v>
      </c>
      <c r="H3885" s="6">
        <v>68435</v>
      </c>
      <c r="I3885" t="s">
        <v>20466</v>
      </c>
      <c r="J3885" t="s">
        <v>20467</v>
      </c>
      <c r="K3885" s="1">
        <v>44280</v>
      </c>
    </row>
    <row r="3886" spans="1:11">
      <c r="A3886">
        <v>3885</v>
      </c>
      <c r="B3886" t="s">
        <v>20468</v>
      </c>
      <c r="C3886" t="s">
        <v>2513</v>
      </c>
      <c r="D3886" t="s">
        <v>9249</v>
      </c>
      <c r="E3886" t="s">
        <v>20469</v>
      </c>
      <c r="F3886" t="s">
        <v>20470</v>
      </c>
      <c r="G3886" t="s">
        <v>1374</v>
      </c>
      <c r="H3886" s="6">
        <v>178095</v>
      </c>
      <c r="I3886" t="s">
        <v>20471</v>
      </c>
      <c r="J3886" t="s">
        <v>20472</v>
      </c>
      <c r="K3886" s="1">
        <v>44428</v>
      </c>
    </row>
    <row r="3887" spans="1:11">
      <c r="A3887">
        <v>3886</v>
      </c>
      <c r="B3887" t="s">
        <v>20473</v>
      </c>
      <c r="C3887" t="s">
        <v>3920</v>
      </c>
      <c r="D3887" t="s">
        <v>7733</v>
      </c>
      <c r="E3887" t="s">
        <v>20474</v>
      </c>
      <c r="F3887" t="s">
        <v>20475</v>
      </c>
      <c r="G3887" t="s">
        <v>237</v>
      </c>
      <c r="H3887" s="6">
        <v>276774</v>
      </c>
      <c r="I3887" t="s">
        <v>20476</v>
      </c>
      <c r="J3887" t="s">
        <v>20477</v>
      </c>
      <c r="K3887" s="1">
        <v>44434</v>
      </c>
    </row>
    <row r="3888" spans="1:11">
      <c r="A3888">
        <v>3887</v>
      </c>
      <c r="B3888" t="s">
        <v>20478</v>
      </c>
      <c r="C3888" t="s">
        <v>917</v>
      </c>
      <c r="D3888" t="s">
        <v>8351</v>
      </c>
      <c r="E3888" t="s">
        <v>20479</v>
      </c>
      <c r="F3888" t="s">
        <v>20480</v>
      </c>
      <c r="G3888" t="s">
        <v>4061</v>
      </c>
      <c r="H3888" s="6">
        <v>154462</v>
      </c>
      <c r="I3888">
        <v>6606000744</v>
      </c>
      <c r="J3888" t="s">
        <v>20481</v>
      </c>
      <c r="K3888" s="1">
        <v>43851</v>
      </c>
    </row>
    <row r="3889" spans="1:11">
      <c r="A3889">
        <v>3888</v>
      </c>
      <c r="B3889" t="s">
        <v>20482</v>
      </c>
      <c r="C3889" t="s">
        <v>5070</v>
      </c>
      <c r="D3889" t="s">
        <v>3231</v>
      </c>
      <c r="E3889" t="s">
        <v>20483</v>
      </c>
      <c r="F3889" t="s">
        <v>20484</v>
      </c>
      <c r="G3889" t="s">
        <v>51</v>
      </c>
      <c r="H3889" s="6">
        <v>69384</v>
      </c>
      <c r="I3889" t="s">
        <v>20485</v>
      </c>
      <c r="J3889" t="s">
        <v>20486</v>
      </c>
      <c r="K3889" s="1">
        <v>44408</v>
      </c>
    </row>
    <row r="3890" spans="1:11">
      <c r="A3890">
        <v>3889</v>
      </c>
      <c r="B3890" t="s">
        <v>20487</v>
      </c>
      <c r="C3890" t="s">
        <v>4537</v>
      </c>
      <c r="D3890" t="s">
        <v>3833</v>
      </c>
      <c r="E3890" t="s">
        <v>20488</v>
      </c>
      <c r="F3890" t="s">
        <v>20489</v>
      </c>
      <c r="G3890" t="s">
        <v>3183</v>
      </c>
      <c r="H3890" s="6">
        <v>274368</v>
      </c>
      <c r="I3890" t="s">
        <v>20490</v>
      </c>
      <c r="J3890" t="s">
        <v>20491</v>
      </c>
      <c r="K3890" s="1">
        <v>44292</v>
      </c>
    </row>
    <row r="3891" spans="1:11">
      <c r="A3891">
        <v>3890</v>
      </c>
      <c r="B3891" t="s">
        <v>20492</v>
      </c>
      <c r="C3891" t="s">
        <v>9763</v>
      </c>
      <c r="D3891" t="s">
        <v>1235</v>
      </c>
      <c r="E3891" t="s">
        <v>20493</v>
      </c>
      <c r="F3891" t="s">
        <v>20494</v>
      </c>
      <c r="G3891" t="s">
        <v>3435</v>
      </c>
      <c r="H3891" s="6">
        <v>42890</v>
      </c>
      <c r="I3891" t="s">
        <v>20495</v>
      </c>
      <c r="J3891" t="s">
        <v>20496</v>
      </c>
      <c r="K3891" s="1">
        <v>44598</v>
      </c>
    </row>
    <row r="3892" spans="1:11">
      <c r="A3892">
        <v>3891</v>
      </c>
      <c r="B3892" t="s">
        <v>20497</v>
      </c>
      <c r="C3892" t="s">
        <v>586</v>
      </c>
      <c r="D3892" t="s">
        <v>8981</v>
      </c>
      <c r="E3892" t="s">
        <v>304</v>
      </c>
      <c r="F3892" t="s">
        <v>20498</v>
      </c>
      <c r="G3892" t="s">
        <v>1034</v>
      </c>
      <c r="H3892" s="6">
        <v>40588</v>
      </c>
      <c r="I3892" t="s">
        <v>20499</v>
      </c>
      <c r="J3892" t="s">
        <v>20500</v>
      </c>
      <c r="K3892" s="1">
        <v>44636</v>
      </c>
    </row>
    <row r="3893" spans="1:11">
      <c r="A3893">
        <v>3892</v>
      </c>
      <c r="B3893" t="s">
        <v>20501</v>
      </c>
      <c r="C3893" t="s">
        <v>3965</v>
      </c>
      <c r="D3893" t="s">
        <v>3379</v>
      </c>
      <c r="E3893" t="s">
        <v>4876</v>
      </c>
      <c r="F3893" t="s">
        <v>20502</v>
      </c>
      <c r="G3893" t="s">
        <v>620</v>
      </c>
      <c r="H3893" s="6">
        <v>63483</v>
      </c>
      <c r="I3893">
        <v>4415836670</v>
      </c>
      <c r="J3893" t="s">
        <v>20503</v>
      </c>
      <c r="K3893" s="1">
        <v>44043</v>
      </c>
    </row>
    <row r="3894" spans="1:11">
      <c r="A3894">
        <v>3893</v>
      </c>
      <c r="B3894" t="s">
        <v>20504</v>
      </c>
      <c r="C3894" t="s">
        <v>2743</v>
      </c>
      <c r="D3894" t="s">
        <v>1442</v>
      </c>
      <c r="E3894" t="s">
        <v>10582</v>
      </c>
      <c r="F3894" t="s">
        <v>15315</v>
      </c>
      <c r="G3894" t="s">
        <v>3792</v>
      </c>
      <c r="H3894" s="6">
        <v>137478</v>
      </c>
      <c r="I3894" t="s">
        <v>20505</v>
      </c>
      <c r="J3894" t="s">
        <v>20506</v>
      </c>
      <c r="K3894" s="1">
        <v>44576</v>
      </c>
    </row>
    <row r="3895" spans="1:11">
      <c r="A3895">
        <v>3894</v>
      </c>
      <c r="B3895" t="s">
        <v>20507</v>
      </c>
      <c r="C3895" t="s">
        <v>1128</v>
      </c>
      <c r="D3895" t="s">
        <v>383</v>
      </c>
      <c r="E3895" t="s">
        <v>20508</v>
      </c>
      <c r="F3895" t="s">
        <v>20509</v>
      </c>
      <c r="G3895" t="s">
        <v>7497</v>
      </c>
      <c r="H3895" s="6">
        <v>220661</v>
      </c>
      <c r="I3895" t="s">
        <v>20510</v>
      </c>
      <c r="J3895" t="s">
        <v>20511</v>
      </c>
      <c r="K3895" s="1">
        <v>43985</v>
      </c>
    </row>
    <row r="3896" spans="1:11">
      <c r="A3896">
        <v>3895</v>
      </c>
      <c r="B3896" t="s">
        <v>20512</v>
      </c>
      <c r="C3896" t="s">
        <v>5011</v>
      </c>
      <c r="D3896" t="s">
        <v>4726</v>
      </c>
      <c r="E3896" t="s">
        <v>20513</v>
      </c>
      <c r="F3896" t="s">
        <v>14678</v>
      </c>
      <c r="G3896" t="s">
        <v>1776</v>
      </c>
      <c r="H3896" s="6">
        <v>176281</v>
      </c>
      <c r="I3896" t="s">
        <v>20514</v>
      </c>
      <c r="J3896" t="s">
        <v>20515</v>
      </c>
      <c r="K3896" s="1">
        <v>44005</v>
      </c>
    </row>
    <row r="3897" spans="1:11">
      <c r="A3897">
        <v>3896</v>
      </c>
      <c r="B3897" t="s">
        <v>20516</v>
      </c>
      <c r="C3897" t="s">
        <v>565</v>
      </c>
      <c r="D3897" t="s">
        <v>2283</v>
      </c>
      <c r="E3897" t="s">
        <v>20517</v>
      </c>
      <c r="F3897" t="s">
        <v>9600</v>
      </c>
      <c r="G3897" t="s">
        <v>650</v>
      </c>
      <c r="H3897" s="6">
        <v>178815</v>
      </c>
      <c r="I3897">
        <f>1-660-291-2166</f>
        <v>-3116</v>
      </c>
      <c r="J3897" t="s">
        <v>20518</v>
      </c>
      <c r="K3897" s="1">
        <v>44272</v>
      </c>
    </row>
    <row r="3898" spans="1:11">
      <c r="A3898">
        <v>3897</v>
      </c>
      <c r="B3898" t="s">
        <v>20519</v>
      </c>
      <c r="C3898" t="s">
        <v>3897</v>
      </c>
      <c r="D3898" t="s">
        <v>1364</v>
      </c>
      <c r="E3898" t="s">
        <v>20520</v>
      </c>
      <c r="F3898" t="s">
        <v>20521</v>
      </c>
      <c r="G3898" t="s">
        <v>604</v>
      </c>
      <c r="H3898" s="6">
        <v>276514</v>
      </c>
      <c r="I3898">
        <v>5403068979</v>
      </c>
      <c r="J3898" t="s">
        <v>20522</v>
      </c>
      <c r="K3898" s="1">
        <v>44376</v>
      </c>
    </row>
    <row r="3899" spans="1:11">
      <c r="A3899">
        <v>3898</v>
      </c>
      <c r="B3899" t="s">
        <v>20523</v>
      </c>
      <c r="C3899" t="s">
        <v>586</v>
      </c>
      <c r="D3899" t="s">
        <v>368</v>
      </c>
      <c r="E3899" t="s">
        <v>20524</v>
      </c>
      <c r="F3899" t="s">
        <v>20525</v>
      </c>
      <c r="G3899" t="s">
        <v>2509</v>
      </c>
      <c r="H3899" s="6">
        <v>97079</v>
      </c>
      <c r="I3899" t="s">
        <v>20526</v>
      </c>
      <c r="J3899" t="s">
        <v>20527</v>
      </c>
      <c r="K3899" s="1">
        <v>44346</v>
      </c>
    </row>
    <row r="3900" spans="1:11">
      <c r="A3900">
        <v>3899</v>
      </c>
      <c r="B3900" t="s">
        <v>20528</v>
      </c>
      <c r="C3900" t="s">
        <v>3663</v>
      </c>
      <c r="D3900" t="s">
        <v>10906</v>
      </c>
      <c r="E3900" t="s">
        <v>20529</v>
      </c>
      <c r="F3900" t="s">
        <v>20530</v>
      </c>
      <c r="G3900" t="s">
        <v>2927</v>
      </c>
      <c r="H3900" s="6">
        <v>52385</v>
      </c>
      <c r="I3900" t="s">
        <v>20531</v>
      </c>
      <c r="J3900" t="s">
        <v>20532</v>
      </c>
      <c r="K3900" s="1">
        <v>44393</v>
      </c>
    </row>
    <row r="3901" spans="1:11">
      <c r="A3901">
        <v>3900</v>
      </c>
      <c r="B3901" t="s">
        <v>20533</v>
      </c>
      <c r="C3901" t="s">
        <v>12372</v>
      </c>
      <c r="D3901" t="s">
        <v>2355</v>
      </c>
      <c r="E3901" t="s">
        <v>20534</v>
      </c>
      <c r="F3901" t="s">
        <v>20535</v>
      </c>
      <c r="G3901" t="s">
        <v>103</v>
      </c>
      <c r="H3901" s="6">
        <v>238426</v>
      </c>
      <c r="I3901" t="s">
        <v>20536</v>
      </c>
      <c r="J3901" t="s">
        <v>20537</v>
      </c>
      <c r="K3901" s="1">
        <v>44329</v>
      </c>
    </row>
    <row r="3902" spans="1:11">
      <c r="A3902">
        <v>3901</v>
      </c>
      <c r="B3902" t="s">
        <v>20538</v>
      </c>
      <c r="C3902" t="s">
        <v>722</v>
      </c>
      <c r="D3902" t="s">
        <v>805</v>
      </c>
      <c r="E3902" t="s">
        <v>20539</v>
      </c>
      <c r="F3902" t="s">
        <v>20540</v>
      </c>
      <c r="G3902" t="s">
        <v>86</v>
      </c>
      <c r="H3902" s="6">
        <v>156206</v>
      </c>
      <c r="I3902" t="s">
        <v>20541</v>
      </c>
      <c r="J3902" t="s">
        <v>20542</v>
      </c>
      <c r="K3902" s="1">
        <v>44176</v>
      </c>
    </row>
    <row r="3903" spans="1:11">
      <c r="A3903">
        <v>3902</v>
      </c>
      <c r="B3903" t="s">
        <v>20543</v>
      </c>
      <c r="C3903" t="s">
        <v>3663</v>
      </c>
      <c r="D3903" t="s">
        <v>1227</v>
      </c>
      <c r="E3903" t="s">
        <v>20544</v>
      </c>
      <c r="F3903" t="s">
        <v>20545</v>
      </c>
      <c r="G3903" t="s">
        <v>763</v>
      </c>
      <c r="H3903" s="6">
        <v>74439</v>
      </c>
      <c r="I3903">
        <v>3684927022</v>
      </c>
      <c r="J3903" t="s">
        <v>20546</v>
      </c>
      <c r="K3903" s="1">
        <v>44240</v>
      </c>
    </row>
    <row r="3904" spans="1:11">
      <c r="A3904">
        <v>3903</v>
      </c>
      <c r="B3904" t="s">
        <v>20547</v>
      </c>
      <c r="C3904" t="s">
        <v>383</v>
      </c>
      <c r="D3904" t="s">
        <v>15985</v>
      </c>
      <c r="E3904" t="s">
        <v>20548</v>
      </c>
      <c r="F3904" t="s">
        <v>20549</v>
      </c>
      <c r="G3904" t="s">
        <v>1508</v>
      </c>
      <c r="H3904" s="6">
        <v>165053</v>
      </c>
      <c r="I3904" t="s">
        <v>20550</v>
      </c>
      <c r="J3904" t="s">
        <v>20551</v>
      </c>
      <c r="K3904" s="1">
        <v>44688</v>
      </c>
    </row>
    <row r="3905" spans="1:11">
      <c r="A3905">
        <v>3904</v>
      </c>
      <c r="B3905" t="s">
        <v>20552</v>
      </c>
      <c r="C3905" t="s">
        <v>9437</v>
      </c>
      <c r="D3905" t="s">
        <v>19370</v>
      </c>
      <c r="E3905" t="s">
        <v>20553</v>
      </c>
      <c r="F3905" t="s">
        <v>20554</v>
      </c>
      <c r="G3905" t="s">
        <v>410</v>
      </c>
      <c r="H3905" s="6">
        <v>93925</v>
      </c>
      <c r="I3905" t="s">
        <v>20555</v>
      </c>
      <c r="J3905" t="s">
        <v>20556</v>
      </c>
      <c r="K3905" s="1">
        <v>44494</v>
      </c>
    </row>
    <row r="3906" spans="1:11">
      <c r="A3906">
        <v>3905</v>
      </c>
      <c r="B3906" t="s">
        <v>20557</v>
      </c>
      <c r="C3906" t="s">
        <v>5973</v>
      </c>
      <c r="D3906" t="s">
        <v>2368</v>
      </c>
      <c r="E3906" t="s">
        <v>20558</v>
      </c>
      <c r="F3906" t="s">
        <v>20559</v>
      </c>
      <c r="G3906" t="s">
        <v>268</v>
      </c>
      <c r="H3906" s="6">
        <v>265815</v>
      </c>
      <c r="I3906" t="s">
        <v>20560</v>
      </c>
      <c r="J3906" t="s">
        <v>20561</v>
      </c>
      <c r="K3906" s="1">
        <v>44212</v>
      </c>
    </row>
    <row r="3907" spans="1:11">
      <c r="A3907">
        <v>3906</v>
      </c>
      <c r="B3907" t="s">
        <v>20562</v>
      </c>
      <c r="C3907" t="s">
        <v>917</v>
      </c>
      <c r="D3907" t="s">
        <v>13599</v>
      </c>
      <c r="E3907" t="s">
        <v>20563</v>
      </c>
      <c r="F3907" t="s">
        <v>20564</v>
      </c>
      <c r="G3907" t="s">
        <v>1027</v>
      </c>
      <c r="H3907" s="6">
        <v>181662</v>
      </c>
      <c r="I3907" t="s">
        <v>20565</v>
      </c>
      <c r="J3907" t="s">
        <v>20566</v>
      </c>
      <c r="K3907" s="1">
        <v>44035</v>
      </c>
    </row>
    <row r="3908" spans="1:11">
      <c r="A3908">
        <v>3907</v>
      </c>
      <c r="B3908" t="s">
        <v>20567</v>
      </c>
      <c r="C3908" t="s">
        <v>2564</v>
      </c>
      <c r="D3908" t="s">
        <v>2487</v>
      </c>
      <c r="E3908" t="s">
        <v>20568</v>
      </c>
      <c r="F3908" t="s">
        <v>20569</v>
      </c>
      <c r="G3908" t="s">
        <v>5077</v>
      </c>
      <c r="H3908" s="6">
        <v>160741</v>
      </c>
      <c r="I3908" t="s">
        <v>20570</v>
      </c>
      <c r="J3908" t="s">
        <v>20571</v>
      </c>
      <c r="K3908" s="1">
        <v>44379</v>
      </c>
    </row>
    <row r="3909" spans="1:11">
      <c r="A3909">
        <v>3908</v>
      </c>
      <c r="B3909" t="s">
        <v>20572</v>
      </c>
      <c r="C3909" t="s">
        <v>1261</v>
      </c>
      <c r="D3909" t="s">
        <v>1143</v>
      </c>
      <c r="E3909" t="s">
        <v>20573</v>
      </c>
      <c r="F3909" t="s">
        <v>20574</v>
      </c>
      <c r="G3909" t="s">
        <v>1924</v>
      </c>
      <c r="H3909" s="6">
        <v>202531</v>
      </c>
      <c r="I3909" t="s">
        <v>20575</v>
      </c>
      <c r="J3909" t="s">
        <v>20576</v>
      </c>
      <c r="K3909" s="1">
        <v>44016</v>
      </c>
    </row>
    <row r="3910" spans="1:11">
      <c r="A3910">
        <v>3909</v>
      </c>
      <c r="B3910" t="s">
        <v>20577</v>
      </c>
      <c r="C3910" t="s">
        <v>12226</v>
      </c>
      <c r="D3910" t="s">
        <v>911</v>
      </c>
      <c r="E3910" t="s">
        <v>20578</v>
      </c>
      <c r="F3910" t="s">
        <v>20579</v>
      </c>
      <c r="G3910" t="s">
        <v>158</v>
      </c>
      <c r="H3910" s="6">
        <v>43883</v>
      </c>
      <c r="I3910" t="s">
        <v>20580</v>
      </c>
      <c r="J3910" t="s">
        <v>20581</v>
      </c>
      <c r="K3910" s="1">
        <v>44325</v>
      </c>
    </row>
    <row r="3911" spans="1:11">
      <c r="A3911">
        <v>3910</v>
      </c>
      <c r="B3911" t="s">
        <v>20582</v>
      </c>
      <c r="C3911" t="s">
        <v>2446</v>
      </c>
      <c r="D3911" t="s">
        <v>15818</v>
      </c>
      <c r="E3911" t="s">
        <v>20583</v>
      </c>
      <c r="F3911" t="s">
        <v>20584</v>
      </c>
      <c r="G3911" t="s">
        <v>808</v>
      </c>
      <c r="H3911" s="6">
        <v>167836</v>
      </c>
      <c r="I3911" t="s">
        <v>20585</v>
      </c>
      <c r="J3911" t="s">
        <v>20586</v>
      </c>
      <c r="K3911" s="1">
        <v>44378</v>
      </c>
    </row>
    <row r="3912" spans="1:11">
      <c r="A3912">
        <v>3911</v>
      </c>
      <c r="B3912" t="s">
        <v>20587</v>
      </c>
      <c r="C3912" t="s">
        <v>630</v>
      </c>
      <c r="D3912" t="s">
        <v>1107</v>
      </c>
      <c r="E3912" t="s">
        <v>20588</v>
      </c>
      <c r="F3912" t="s">
        <v>20589</v>
      </c>
      <c r="G3912" t="s">
        <v>3207</v>
      </c>
      <c r="H3912" s="6">
        <v>208476</v>
      </c>
      <c r="I3912" t="s">
        <v>20590</v>
      </c>
      <c r="J3912" t="s">
        <v>20591</v>
      </c>
      <c r="K3912" s="1">
        <v>44195</v>
      </c>
    </row>
    <row r="3913" spans="1:11">
      <c r="A3913">
        <v>3912</v>
      </c>
      <c r="B3913" t="s">
        <v>20592</v>
      </c>
      <c r="C3913" t="s">
        <v>4178</v>
      </c>
      <c r="D3913" t="s">
        <v>1294</v>
      </c>
      <c r="E3913" t="s">
        <v>20593</v>
      </c>
      <c r="F3913" t="s">
        <v>20594</v>
      </c>
      <c r="G3913" t="s">
        <v>1726</v>
      </c>
      <c r="H3913" s="6">
        <v>251940</v>
      </c>
      <c r="I3913" t="s">
        <v>20595</v>
      </c>
      <c r="J3913" t="s">
        <v>20596</v>
      </c>
      <c r="K3913" s="1">
        <v>44226</v>
      </c>
    </row>
    <row r="3914" spans="1:11">
      <c r="A3914">
        <v>3913</v>
      </c>
      <c r="B3914" t="s">
        <v>20597</v>
      </c>
      <c r="C3914" t="s">
        <v>1828</v>
      </c>
      <c r="D3914" t="s">
        <v>12401</v>
      </c>
      <c r="E3914" t="s">
        <v>20598</v>
      </c>
      <c r="F3914" t="s">
        <v>20599</v>
      </c>
      <c r="G3914" t="s">
        <v>620</v>
      </c>
      <c r="H3914" s="6">
        <v>84917</v>
      </c>
      <c r="I3914" t="s">
        <v>20600</v>
      </c>
      <c r="J3914" t="s">
        <v>20601</v>
      </c>
      <c r="K3914" s="1">
        <v>44120</v>
      </c>
    </row>
    <row r="3915" spans="1:11">
      <c r="A3915">
        <v>3914</v>
      </c>
      <c r="B3915" t="s">
        <v>20602</v>
      </c>
      <c r="C3915" t="s">
        <v>1512</v>
      </c>
      <c r="D3915" t="s">
        <v>325</v>
      </c>
      <c r="E3915" t="s">
        <v>20603</v>
      </c>
      <c r="F3915" t="s">
        <v>20604</v>
      </c>
      <c r="G3915" t="s">
        <v>3770</v>
      </c>
      <c r="H3915" s="6">
        <v>150784</v>
      </c>
      <c r="I3915" t="s">
        <v>20605</v>
      </c>
      <c r="J3915" t="s">
        <v>20606</v>
      </c>
      <c r="K3915" s="1">
        <v>44503</v>
      </c>
    </row>
    <row r="3916" spans="1:11">
      <c r="A3916">
        <v>3915</v>
      </c>
      <c r="B3916" t="s">
        <v>20607</v>
      </c>
      <c r="C3916" t="s">
        <v>2374</v>
      </c>
      <c r="D3916" t="s">
        <v>3628</v>
      </c>
      <c r="E3916" t="s">
        <v>20608</v>
      </c>
      <c r="F3916" t="s">
        <v>20609</v>
      </c>
      <c r="G3916" t="s">
        <v>298</v>
      </c>
      <c r="H3916" s="6">
        <v>266189</v>
      </c>
      <c r="I3916" t="s">
        <v>20610</v>
      </c>
      <c r="J3916" t="s">
        <v>20611</v>
      </c>
      <c r="K3916" s="1">
        <v>44648</v>
      </c>
    </row>
    <row r="3917" spans="1:11">
      <c r="A3917">
        <v>3916</v>
      </c>
      <c r="B3917" t="s">
        <v>20612</v>
      </c>
      <c r="C3917" t="s">
        <v>827</v>
      </c>
      <c r="D3917" t="s">
        <v>6325</v>
      </c>
      <c r="E3917" t="s">
        <v>20613</v>
      </c>
      <c r="F3917" t="s">
        <v>20614</v>
      </c>
      <c r="G3917" t="s">
        <v>597</v>
      </c>
      <c r="H3917" s="6">
        <v>40860</v>
      </c>
      <c r="I3917">
        <f>1-549-17-1307</f>
        <v>-1872</v>
      </c>
      <c r="J3917" t="s">
        <v>20615</v>
      </c>
      <c r="K3917" s="1">
        <v>44180</v>
      </c>
    </row>
    <row r="3918" spans="1:11">
      <c r="A3918">
        <v>3917</v>
      </c>
      <c r="B3918" t="s">
        <v>20616</v>
      </c>
      <c r="C3918" t="s">
        <v>1566</v>
      </c>
      <c r="D3918" t="s">
        <v>2984</v>
      </c>
      <c r="E3918" t="s">
        <v>20617</v>
      </c>
      <c r="F3918" t="s">
        <v>20618</v>
      </c>
      <c r="G3918" t="s">
        <v>1652</v>
      </c>
      <c r="H3918" s="6">
        <v>72301</v>
      </c>
      <c r="I3918" t="s">
        <v>20619</v>
      </c>
      <c r="J3918" t="s">
        <v>20620</v>
      </c>
      <c r="K3918" s="1">
        <v>44614</v>
      </c>
    </row>
    <row r="3919" spans="1:11">
      <c r="A3919">
        <v>3918</v>
      </c>
      <c r="B3919" t="s">
        <v>20621</v>
      </c>
      <c r="C3919" t="s">
        <v>2782</v>
      </c>
      <c r="D3919" t="s">
        <v>17219</v>
      </c>
      <c r="E3919" t="s">
        <v>20622</v>
      </c>
      <c r="F3919" t="s">
        <v>20623</v>
      </c>
      <c r="G3919" t="s">
        <v>1374</v>
      </c>
      <c r="H3919" s="6">
        <v>46229</v>
      </c>
      <c r="I3919" t="s">
        <v>20624</v>
      </c>
      <c r="J3919" t="s">
        <v>20625</v>
      </c>
      <c r="K3919" s="1">
        <v>44554</v>
      </c>
    </row>
    <row r="3920" spans="1:11">
      <c r="A3920">
        <v>3919</v>
      </c>
      <c r="B3920" t="s">
        <v>20626</v>
      </c>
      <c r="C3920" t="s">
        <v>5045</v>
      </c>
      <c r="D3920" t="s">
        <v>8309</v>
      </c>
      <c r="E3920" t="s">
        <v>20627</v>
      </c>
      <c r="F3920" t="s">
        <v>20628</v>
      </c>
      <c r="G3920" t="s">
        <v>3394</v>
      </c>
      <c r="H3920" s="6">
        <v>123940</v>
      </c>
      <c r="I3920" t="s">
        <v>20629</v>
      </c>
      <c r="J3920" t="s">
        <v>20630</v>
      </c>
      <c r="K3920" s="1">
        <v>44217</v>
      </c>
    </row>
    <row r="3921" spans="1:11">
      <c r="A3921">
        <v>3920</v>
      </c>
      <c r="B3921" t="s">
        <v>20631</v>
      </c>
      <c r="C3921" t="s">
        <v>3362</v>
      </c>
      <c r="D3921" t="s">
        <v>14060</v>
      </c>
      <c r="E3921" t="s">
        <v>20632</v>
      </c>
      <c r="F3921" t="s">
        <v>16876</v>
      </c>
      <c r="G3921" t="s">
        <v>3027</v>
      </c>
      <c r="H3921" s="6">
        <v>70105</v>
      </c>
      <c r="I3921" t="s">
        <v>20633</v>
      </c>
      <c r="J3921" t="s">
        <v>20634</v>
      </c>
      <c r="K3921" s="1">
        <v>43835</v>
      </c>
    </row>
    <row r="3922" spans="1:11">
      <c r="A3922">
        <v>3921</v>
      </c>
      <c r="B3922" t="s">
        <v>20635</v>
      </c>
      <c r="C3922" t="s">
        <v>2126</v>
      </c>
      <c r="D3922" t="s">
        <v>13881</v>
      </c>
      <c r="E3922" t="s">
        <v>20636</v>
      </c>
      <c r="F3922" t="s">
        <v>20637</v>
      </c>
      <c r="G3922" t="s">
        <v>158</v>
      </c>
      <c r="H3922" s="6">
        <v>142925</v>
      </c>
      <c r="I3922">
        <v>9467784711</v>
      </c>
      <c r="J3922" t="s">
        <v>20638</v>
      </c>
      <c r="K3922" s="1">
        <v>44070</v>
      </c>
    </row>
    <row r="3923" spans="1:11">
      <c r="A3923">
        <v>3922</v>
      </c>
      <c r="B3923" t="s">
        <v>20639</v>
      </c>
      <c r="C3923" t="s">
        <v>458</v>
      </c>
      <c r="D3923" t="s">
        <v>9219</v>
      </c>
      <c r="E3923" t="s">
        <v>20640</v>
      </c>
      <c r="F3923" t="s">
        <v>20641</v>
      </c>
      <c r="G3923" t="s">
        <v>371</v>
      </c>
      <c r="H3923" s="6">
        <v>53340</v>
      </c>
      <c r="I3923" t="s">
        <v>20642</v>
      </c>
      <c r="J3923" t="s">
        <v>20643</v>
      </c>
      <c r="K3923" s="1">
        <v>44004</v>
      </c>
    </row>
    <row r="3924" spans="1:11">
      <c r="A3924">
        <v>3923</v>
      </c>
      <c r="B3924" t="s">
        <v>20644</v>
      </c>
      <c r="C3924" t="s">
        <v>1693</v>
      </c>
      <c r="D3924" t="s">
        <v>15616</v>
      </c>
      <c r="E3924" t="s">
        <v>20645</v>
      </c>
      <c r="F3924" t="s">
        <v>20646</v>
      </c>
      <c r="G3924" t="s">
        <v>2419</v>
      </c>
      <c r="H3924" s="6">
        <v>184358</v>
      </c>
      <c r="I3924" t="s">
        <v>20647</v>
      </c>
      <c r="J3924" t="s">
        <v>20648</v>
      </c>
      <c r="K3924" s="1">
        <v>44169</v>
      </c>
    </row>
    <row r="3925" spans="1:11">
      <c r="A3925">
        <v>3924</v>
      </c>
      <c r="B3925" t="s">
        <v>20649</v>
      </c>
      <c r="C3925" t="s">
        <v>10591</v>
      </c>
      <c r="D3925" t="s">
        <v>91</v>
      </c>
      <c r="E3925" t="s">
        <v>20650</v>
      </c>
      <c r="F3925" t="s">
        <v>20651</v>
      </c>
      <c r="G3925" t="s">
        <v>2272</v>
      </c>
      <c r="H3925" s="6">
        <v>186457</v>
      </c>
      <c r="I3925">
        <v>6732194864</v>
      </c>
      <c r="J3925" t="s">
        <v>20652</v>
      </c>
      <c r="K3925" s="1">
        <v>43904</v>
      </c>
    </row>
    <row r="3926" spans="1:11">
      <c r="A3926">
        <v>3925</v>
      </c>
      <c r="B3926" t="s">
        <v>20653</v>
      </c>
      <c r="C3926" t="s">
        <v>7744</v>
      </c>
      <c r="D3926" t="s">
        <v>1742</v>
      </c>
      <c r="E3926" t="s">
        <v>20654</v>
      </c>
      <c r="F3926" t="s">
        <v>20655</v>
      </c>
      <c r="G3926" t="s">
        <v>3183</v>
      </c>
      <c r="H3926" s="6">
        <v>92778</v>
      </c>
      <c r="I3926" t="s">
        <v>20656</v>
      </c>
      <c r="J3926" t="s">
        <v>20657</v>
      </c>
      <c r="K3926" s="1">
        <v>44256</v>
      </c>
    </row>
    <row r="3927" spans="1:11">
      <c r="A3927">
        <v>3926</v>
      </c>
      <c r="B3927" t="s">
        <v>20658</v>
      </c>
      <c r="C3927" t="s">
        <v>3062</v>
      </c>
      <c r="D3927" t="s">
        <v>13881</v>
      </c>
      <c r="E3927" t="s">
        <v>20659</v>
      </c>
      <c r="F3927" t="s">
        <v>20660</v>
      </c>
      <c r="G3927" t="s">
        <v>33</v>
      </c>
      <c r="H3927" s="6">
        <v>220172</v>
      </c>
      <c r="I3927" t="s">
        <v>20661</v>
      </c>
      <c r="J3927" t="s">
        <v>20662</v>
      </c>
      <c r="K3927" s="1">
        <v>44619</v>
      </c>
    </row>
    <row r="3928" spans="1:11">
      <c r="A3928">
        <v>3927</v>
      </c>
      <c r="B3928" t="s">
        <v>20663</v>
      </c>
      <c r="C3928" t="s">
        <v>4964</v>
      </c>
      <c r="D3928" t="s">
        <v>435</v>
      </c>
      <c r="E3928" t="s">
        <v>20664</v>
      </c>
      <c r="F3928" t="s">
        <v>20665</v>
      </c>
      <c r="G3928" t="s">
        <v>3594</v>
      </c>
      <c r="H3928" s="6">
        <v>67456</v>
      </c>
      <c r="I3928" t="s">
        <v>20666</v>
      </c>
      <c r="J3928" t="s">
        <v>20667</v>
      </c>
      <c r="K3928" s="1">
        <v>44157</v>
      </c>
    </row>
    <row r="3929" spans="1:11">
      <c r="A3929">
        <v>3928</v>
      </c>
      <c r="B3929" t="s">
        <v>20668</v>
      </c>
      <c r="C3929" t="s">
        <v>965</v>
      </c>
      <c r="D3929" t="s">
        <v>6961</v>
      </c>
      <c r="E3929" t="s">
        <v>20669</v>
      </c>
      <c r="F3929" t="s">
        <v>20670</v>
      </c>
      <c r="G3929" t="s">
        <v>2966</v>
      </c>
      <c r="H3929" s="6">
        <v>47966</v>
      </c>
      <c r="I3929" t="s">
        <v>20671</v>
      </c>
      <c r="J3929" t="s">
        <v>20672</v>
      </c>
      <c r="K3929" s="1">
        <v>44283</v>
      </c>
    </row>
    <row r="3930" spans="1:11">
      <c r="A3930">
        <v>3929</v>
      </c>
      <c r="B3930" t="s">
        <v>20673</v>
      </c>
      <c r="C3930" t="s">
        <v>2612</v>
      </c>
      <c r="D3930" t="s">
        <v>1816</v>
      </c>
      <c r="E3930" t="s">
        <v>20674</v>
      </c>
      <c r="F3930" t="s">
        <v>20675</v>
      </c>
      <c r="G3930" t="s">
        <v>1605</v>
      </c>
      <c r="H3930" s="6">
        <v>104919</v>
      </c>
      <c r="I3930" t="s">
        <v>20676</v>
      </c>
      <c r="J3930" t="s">
        <v>20677</v>
      </c>
      <c r="K3930" s="1">
        <v>44631</v>
      </c>
    </row>
    <row r="3931" spans="1:11">
      <c r="A3931">
        <v>3930</v>
      </c>
      <c r="B3931" t="s">
        <v>20678</v>
      </c>
      <c r="C3931" t="s">
        <v>5070</v>
      </c>
      <c r="D3931" t="s">
        <v>6259</v>
      </c>
      <c r="E3931" t="s">
        <v>20679</v>
      </c>
      <c r="F3931" t="s">
        <v>20680</v>
      </c>
      <c r="G3931" t="s">
        <v>5708</v>
      </c>
      <c r="H3931" s="6">
        <v>196244</v>
      </c>
      <c r="I3931" t="s">
        <v>20681</v>
      </c>
      <c r="J3931" t="s">
        <v>20682</v>
      </c>
      <c r="K3931" s="1">
        <v>44429</v>
      </c>
    </row>
    <row r="3932" spans="1:11">
      <c r="A3932">
        <v>3931</v>
      </c>
      <c r="B3932" t="s">
        <v>20683</v>
      </c>
      <c r="C3932" t="s">
        <v>5070</v>
      </c>
      <c r="D3932" t="s">
        <v>13881</v>
      </c>
      <c r="E3932" t="s">
        <v>20684</v>
      </c>
      <c r="F3932" t="s">
        <v>20685</v>
      </c>
      <c r="G3932" t="s">
        <v>1095</v>
      </c>
      <c r="H3932" s="6">
        <v>84643</v>
      </c>
      <c r="I3932" t="s">
        <v>20686</v>
      </c>
      <c r="J3932" t="s">
        <v>20687</v>
      </c>
      <c r="K3932" s="1">
        <v>44370</v>
      </c>
    </row>
    <row r="3933" spans="1:11">
      <c r="A3933">
        <v>3932</v>
      </c>
      <c r="B3933" t="s">
        <v>20688</v>
      </c>
      <c r="C3933" t="s">
        <v>4720</v>
      </c>
      <c r="D3933" t="s">
        <v>812</v>
      </c>
      <c r="E3933" t="s">
        <v>7137</v>
      </c>
      <c r="F3933" t="s">
        <v>20689</v>
      </c>
      <c r="G3933" t="s">
        <v>2419</v>
      </c>
      <c r="H3933" s="6">
        <v>179929</v>
      </c>
      <c r="I3933" t="s">
        <v>20690</v>
      </c>
      <c r="J3933" t="s">
        <v>20691</v>
      </c>
      <c r="K3933" s="1">
        <v>44063</v>
      </c>
    </row>
    <row r="3934" spans="1:11">
      <c r="A3934">
        <v>3933</v>
      </c>
      <c r="B3934" t="s">
        <v>20692</v>
      </c>
      <c r="C3934" t="s">
        <v>20693</v>
      </c>
      <c r="D3934" t="s">
        <v>1143</v>
      </c>
      <c r="E3934" t="s">
        <v>20694</v>
      </c>
      <c r="F3934" t="s">
        <v>20695</v>
      </c>
      <c r="G3934" t="s">
        <v>1652</v>
      </c>
      <c r="H3934" s="6">
        <v>247100</v>
      </c>
      <c r="I3934" t="s">
        <v>20696</v>
      </c>
      <c r="J3934" t="s">
        <v>20697</v>
      </c>
      <c r="K3934" s="1">
        <v>44060</v>
      </c>
    </row>
    <row r="3935" spans="1:11">
      <c r="A3935">
        <v>3934</v>
      </c>
      <c r="B3935" t="s">
        <v>20698</v>
      </c>
      <c r="C3935" t="s">
        <v>5306</v>
      </c>
      <c r="D3935" t="s">
        <v>4815</v>
      </c>
      <c r="E3935" t="s">
        <v>20699</v>
      </c>
      <c r="F3935" t="s">
        <v>20700</v>
      </c>
      <c r="G3935" t="s">
        <v>2030</v>
      </c>
      <c r="H3935" s="6">
        <v>85184</v>
      </c>
      <c r="I3935" t="s">
        <v>20701</v>
      </c>
      <c r="J3935" t="s">
        <v>20702</v>
      </c>
      <c r="K3935" s="1">
        <v>43863</v>
      </c>
    </row>
    <row r="3936" spans="1:11">
      <c r="A3936">
        <v>3935</v>
      </c>
      <c r="B3936" t="s">
        <v>20703</v>
      </c>
      <c r="C3936" t="s">
        <v>1470</v>
      </c>
      <c r="D3936" t="s">
        <v>15632</v>
      </c>
      <c r="E3936" t="s">
        <v>20704</v>
      </c>
      <c r="F3936" t="s">
        <v>20705</v>
      </c>
      <c r="G3936" t="s">
        <v>1569</v>
      </c>
      <c r="H3936" s="6">
        <v>164765</v>
      </c>
      <c r="I3936" t="s">
        <v>20706</v>
      </c>
      <c r="J3936" t="s">
        <v>20707</v>
      </c>
      <c r="K3936" s="1">
        <v>44285</v>
      </c>
    </row>
    <row r="3937" spans="1:11">
      <c r="A3937">
        <v>3936</v>
      </c>
      <c r="B3937" t="s">
        <v>20708</v>
      </c>
      <c r="C3937" t="s">
        <v>5467</v>
      </c>
      <c r="D3937" t="s">
        <v>3752</v>
      </c>
      <c r="E3937" t="s">
        <v>20709</v>
      </c>
      <c r="F3937" t="s">
        <v>20710</v>
      </c>
      <c r="G3937" t="s">
        <v>3566</v>
      </c>
      <c r="H3937" s="6">
        <v>253622</v>
      </c>
      <c r="I3937" t="s">
        <v>20711</v>
      </c>
      <c r="J3937" t="s">
        <v>20712</v>
      </c>
      <c r="K3937" s="1">
        <v>43917</v>
      </c>
    </row>
    <row r="3938" spans="1:11">
      <c r="A3938">
        <v>3937</v>
      </c>
      <c r="B3938" t="s">
        <v>20713</v>
      </c>
      <c r="C3938" t="s">
        <v>2328</v>
      </c>
      <c r="D3938" t="s">
        <v>2950</v>
      </c>
      <c r="E3938" t="s">
        <v>20714</v>
      </c>
      <c r="F3938" t="s">
        <v>20715</v>
      </c>
      <c r="G3938" t="s">
        <v>60</v>
      </c>
      <c r="H3938" s="6">
        <v>221087</v>
      </c>
      <c r="I3938" t="s">
        <v>20716</v>
      </c>
      <c r="J3938" t="s">
        <v>20717</v>
      </c>
      <c r="K3938" s="1">
        <v>44501</v>
      </c>
    </row>
    <row r="3939" spans="1:11">
      <c r="A3939">
        <v>3938</v>
      </c>
      <c r="B3939" t="s">
        <v>20718</v>
      </c>
      <c r="C3939" t="s">
        <v>1205</v>
      </c>
      <c r="D3939" t="s">
        <v>8592</v>
      </c>
      <c r="E3939" t="s">
        <v>20719</v>
      </c>
      <c r="F3939" t="s">
        <v>20720</v>
      </c>
      <c r="G3939" t="s">
        <v>1569</v>
      </c>
      <c r="H3939" s="6">
        <v>212721</v>
      </c>
      <c r="I3939" t="s">
        <v>20721</v>
      </c>
      <c r="J3939" t="s">
        <v>20722</v>
      </c>
      <c r="K3939" s="1">
        <v>44685</v>
      </c>
    </row>
    <row r="3940" spans="1:11">
      <c r="A3940">
        <v>3939</v>
      </c>
      <c r="B3940" t="s">
        <v>20723</v>
      </c>
      <c r="C3940" t="s">
        <v>5996</v>
      </c>
      <c r="D3940" t="s">
        <v>1024</v>
      </c>
      <c r="E3940" t="s">
        <v>20724</v>
      </c>
      <c r="F3940" t="s">
        <v>20725</v>
      </c>
      <c r="G3940" t="s">
        <v>734</v>
      </c>
      <c r="H3940" s="6">
        <v>80674</v>
      </c>
      <c r="I3940" t="s">
        <v>20726</v>
      </c>
      <c r="J3940" t="s">
        <v>20727</v>
      </c>
      <c r="K3940" s="1">
        <v>44263</v>
      </c>
    </row>
    <row r="3941" spans="1:11">
      <c r="A3941">
        <v>3940</v>
      </c>
      <c r="B3941" t="s">
        <v>20728</v>
      </c>
      <c r="C3941" t="s">
        <v>1663</v>
      </c>
      <c r="D3941" t="s">
        <v>982</v>
      </c>
      <c r="E3941" t="s">
        <v>20729</v>
      </c>
      <c r="F3941" t="s">
        <v>20730</v>
      </c>
      <c r="G3941" t="s">
        <v>95</v>
      </c>
      <c r="H3941" s="6">
        <v>149409</v>
      </c>
      <c r="I3941" t="s">
        <v>20731</v>
      </c>
      <c r="J3941" t="s">
        <v>20732</v>
      </c>
      <c r="K3941" s="1">
        <v>44180</v>
      </c>
    </row>
    <row r="3942" spans="1:11">
      <c r="A3942">
        <v>3941</v>
      </c>
      <c r="B3942" t="s">
        <v>20733</v>
      </c>
      <c r="C3942" t="s">
        <v>1165</v>
      </c>
      <c r="D3942" t="s">
        <v>3256</v>
      </c>
      <c r="E3942" t="s">
        <v>20734</v>
      </c>
      <c r="F3942" t="s">
        <v>20735</v>
      </c>
      <c r="G3942" t="s">
        <v>823</v>
      </c>
      <c r="H3942" s="6">
        <v>145892</v>
      </c>
      <c r="I3942">
        <f>1-142-649-2280</f>
        <v>-3070</v>
      </c>
      <c r="J3942" t="s">
        <v>20736</v>
      </c>
      <c r="K3942" s="1">
        <v>44504</v>
      </c>
    </row>
    <row r="3943" spans="1:11">
      <c r="A3943">
        <v>3942</v>
      </c>
      <c r="B3943" t="s">
        <v>20737</v>
      </c>
      <c r="C3943" t="s">
        <v>910</v>
      </c>
      <c r="D3943" t="s">
        <v>4217</v>
      </c>
      <c r="E3943" t="s">
        <v>20738</v>
      </c>
      <c r="F3943" t="s">
        <v>20739</v>
      </c>
      <c r="G3943" t="s">
        <v>1666</v>
      </c>
      <c r="H3943" s="6">
        <v>156662</v>
      </c>
      <c r="I3943" t="s">
        <v>20740</v>
      </c>
      <c r="J3943" t="s">
        <v>20741</v>
      </c>
      <c r="K3943" s="1">
        <v>44031</v>
      </c>
    </row>
    <row r="3944" spans="1:11">
      <c r="A3944">
        <v>3943</v>
      </c>
      <c r="B3944" t="s">
        <v>20742</v>
      </c>
      <c r="C3944" t="s">
        <v>3539</v>
      </c>
      <c r="D3944" t="s">
        <v>929</v>
      </c>
      <c r="E3944" t="s">
        <v>20743</v>
      </c>
      <c r="F3944" t="s">
        <v>20744</v>
      </c>
      <c r="G3944" t="s">
        <v>6088</v>
      </c>
      <c r="H3944" s="6">
        <v>128719</v>
      </c>
      <c r="I3944" t="s">
        <v>20745</v>
      </c>
      <c r="J3944" t="s">
        <v>20746</v>
      </c>
      <c r="K3944" s="1">
        <v>44469</v>
      </c>
    </row>
    <row r="3945" spans="1:11">
      <c r="A3945">
        <v>3944</v>
      </c>
      <c r="B3945" t="s">
        <v>20747</v>
      </c>
      <c r="C3945" t="s">
        <v>4953</v>
      </c>
      <c r="D3945" t="s">
        <v>4423</v>
      </c>
      <c r="E3945" t="s">
        <v>20748</v>
      </c>
      <c r="F3945" t="s">
        <v>20749</v>
      </c>
      <c r="G3945" t="s">
        <v>298</v>
      </c>
      <c r="H3945" s="6">
        <v>173264</v>
      </c>
      <c r="I3945" t="s">
        <v>20750</v>
      </c>
      <c r="J3945" t="s">
        <v>20751</v>
      </c>
      <c r="K3945" s="1">
        <v>44456</v>
      </c>
    </row>
    <row r="3946" spans="1:11">
      <c r="A3946">
        <v>3945</v>
      </c>
      <c r="B3946" t="s">
        <v>20752</v>
      </c>
      <c r="C3946" t="s">
        <v>3062</v>
      </c>
      <c r="D3946" t="s">
        <v>11156</v>
      </c>
      <c r="E3946" t="s">
        <v>20753</v>
      </c>
      <c r="F3946" t="s">
        <v>20754</v>
      </c>
      <c r="G3946" t="s">
        <v>597</v>
      </c>
      <c r="H3946" s="6">
        <v>255490</v>
      </c>
      <c r="I3946" t="s">
        <v>20755</v>
      </c>
      <c r="J3946" t="s">
        <v>20756</v>
      </c>
      <c r="K3946" s="1">
        <v>44483</v>
      </c>
    </row>
    <row r="3947" spans="1:11">
      <c r="A3947">
        <v>3946</v>
      </c>
      <c r="B3947" t="s">
        <v>20757</v>
      </c>
      <c r="C3947" t="s">
        <v>4444</v>
      </c>
      <c r="D3947" t="s">
        <v>2368</v>
      </c>
      <c r="E3947" t="s">
        <v>20758</v>
      </c>
      <c r="F3947" t="s">
        <v>20759</v>
      </c>
      <c r="G3947" t="s">
        <v>1110</v>
      </c>
      <c r="H3947" s="6">
        <v>237326</v>
      </c>
      <c r="I3947" t="s">
        <v>20760</v>
      </c>
      <c r="J3947" t="s">
        <v>20761</v>
      </c>
      <c r="K3947" s="1">
        <v>44247</v>
      </c>
    </row>
    <row r="3948" spans="1:11">
      <c r="A3948">
        <v>3947</v>
      </c>
      <c r="B3948" t="s">
        <v>20762</v>
      </c>
      <c r="C3948" t="s">
        <v>4058</v>
      </c>
      <c r="D3948" t="s">
        <v>7720</v>
      </c>
      <c r="E3948" t="s">
        <v>20763</v>
      </c>
      <c r="F3948" t="s">
        <v>20764</v>
      </c>
      <c r="G3948" t="s">
        <v>1666</v>
      </c>
      <c r="H3948" s="6">
        <v>265124</v>
      </c>
      <c r="I3948" t="s">
        <v>20765</v>
      </c>
      <c r="J3948" t="s">
        <v>20766</v>
      </c>
      <c r="K3948" s="1">
        <v>43850</v>
      </c>
    </row>
    <row r="3949" spans="1:11">
      <c r="A3949">
        <v>3948</v>
      </c>
      <c r="B3949" t="s">
        <v>20767</v>
      </c>
      <c r="C3949" t="s">
        <v>8624</v>
      </c>
      <c r="D3949" t="s">
        <v>5183</v>
      </c>
      <c r="E3949" t="s">
        <v>20768</v>
      </c>
      <c r="F3949" t="s">
        <v>20769</v>
      </c>
      <c r="G3949" t="s">
        <v>8517</v>
      </c>
      <c r="H3949" s="6">
        <v>225807</v>
      </c>
      <c r="I3949" t="s">
        <v>20770</v>
      </c>
      <c r="J3949" t="s">
        <v>20771</v>
      </c>
      <c r="K3949" s="1">
        <v>44514</v>
      </c>
    </row>
    <row r="3950" spans="1:11">
      <c r="A3950">
        <v>3949</v>
      </c>
      <c r="B3950" t="s">
        <v>20772</v>
      </c>
      <c r="C3950" t="s">
        <v>843</v>
      </c>
      <c r="D3950" t="s">
        <v>9928</v>
      </c>
      <c r="E3950" t="s">
        <v>20773</v>
      </c>
      <c r="F3950" t="s">
        <v>20774</v>
      </c>
      <c r="G3950" t="s">
        <v>103</v>
      </c>
      <c r="H3950" s="6">
        <v>199193</v>
      </c>
      <c r="I3950" t="s">
        <v>20775</v>
      </c>
      <c r="J3950" t="s">
        <v>20776</v>
      </c>
      <c r="K3950" s="1">
        <v>44037</v>
      </c>
    </row>
    <row r="3951" spans="1:11">
      <c r="A3951">
        <v>3950</v>
      </c>
      <c r="B3951" t="s">
        <v>20777</v>
      </c>
      <c r="C3951" t="s">
        <v>4158</v>
      </c>
      <c r="D3951" t="s">
        <v>147</v>
      </c>
      <c r="E3951" t="s">
        <v>20778</v>
      </c>
      <c r="F3951" t="s">
        <v>20779</v>
      </c>
      <c r="G3951" t="s">
        <v>1666</v>
      </c>
      <c r="H3951" s="6">
        <v>71775</v>
      </c>
      <c r="I3951" t="s">
        <v>20780</v>
      </c>
      <c r="J3951" t="s">
        <v>20781</v>
      </c>
      <c r="K3951" s="1">
        <v>44706</v>
      </c>
    </row>
    <row r="3952" spans="1:11">
      <c r="A3952">
        <v>3951</v>
      </c>
      <c r="B3952" t="s">
        <v>20782</v>
      </c>
      <c r="C3952" t="s">
        <v>264</v>
      </c>
      <c r="D3952" t="s">
        <v>279</v>
      </c>
      <c r="E3952" t="s">
        <v>20783</v>
      </c>
      <c r="F3952" t="s">
        <v>20784</v>
      </c>
      <c r="G3952" t="s">
        <v>642</v>
      </c>
      <c r="H3952" s="6">
        <v>95722</v>
      </c>
      <c r="I3952" t="s">
        <v>20785</v>
      </c>
      <c r="J3952" t="s">
        <v>20786</v>
      </c>
      <c r="K3952" s="1">
        <v>44392</v>
      </c>
    </row>
    <row r="3953" spans="1:11">
      <c r="A3953">
        <v>3952</v>
      </c>
      <c r="B3953" t="s">
        <v>20787</v>
      </c>
      <c r="C3953" t="s">
        <v>3031</v>
      </c>
      <c r="D3953" t="s">
        <v>5183</v>
      </c>
      <c r="E3953" t="s">
        <v>20788</v>
      </c>
      <c r="F3953" t="s">
        <v>20789</v>
      </c>
      <c r="G3953" t="s">
        <v>3183</v>
      </c>
      <c r="H3953" s="6">
        <v>237846</v>
      </c>
      <c r="I3953" t="s">
        <v>20790</v>
      </c>
      <c r="J3953" t="s">
        <v>20791</v>
      </c>
      <c r="K3953" s="1">
        <v>44040</v>
      </c>
    </row>
    <row r="3954" spans="1:11">
      <c r="A3954">
        <v>3953</v>
      </c>
      <c r="B3954" t="s">
        <v>20792</v>
      </c>
      <c r="C3954" t="s">
        <v>662</v>
      </c>
      <c r="D3954" t="s">
        <v>3729</v>
      </c>
      <c r="E3954" t="s">
        <v>20793</v>
      </c>
      <c r="F3954" t="s">
        <v>20794</v>
      </c>
      <c r="G3954" t="s">
        <v>3709</v>
      </c>
      <c r="H3954" s="6">
        <v>145346</v>
      </c>
      <c r="I3954" t="s">
        <v>20795</v>
      </c>
      <c r="J3954" t="s">
        <v>20796</v>
      </c>
      <c r="K3954" s="1">
        <v>44084</v>
      </c>
    </row>
    <row r="3955" spans="1:11">
      <c r="A3955">
        <v>3954</v>
      </c>
      <c r="B3955" t="s">
        <v>20797</v>
      </c>
      <c r="C3955" t="s">
        <v>879</v>
      </c>
      <c r="D3955" t="s">
        <v>738</v>
      </c>
      <c r="E3955" t="s">
        <v>20798</v>
      </c>
      <c r="F3955" t="s">
        <v>20799</v>
      </c>
      <c r="G3955" t="s">
        <v>290</v>
      </c>
      <c r="H3955" s="6">
        <v>219639</v>
      </c>
      <c r="I3955" t="s">
        <v>20800</v>
      </c>
      <c r="J3955" t="s">
        <v>20801</v>
      </c>
      <c r="K3955" s="1">
        <v>44617</v>
      </c>
    </row>
    <row r="3956" spans="1:11">
      <c r="A3956">
        <v>3955</v>
      </c>
      <c r="B3956" t="s">
        <v>20802</v>
      </c>
      <c r="C3956" t="s">
        <v>9299</v>
      </c>
      <c r="D3956" t="s">
        <v>14730</v>
      </c>
      <c r="E3956" t="s">
        <v>20803</v>
      </c>
      <c r="F3956" t="s">
        <v>20804</v>
      </c>
      <c r="G3956" t="s">
        <v>438</v>
      </c>
      <c r="H3956" s="6">
        <v>153979</v>
      </c>
      <c r="I3956" t="s">
        <v>20805</v>
      </c>
      <c r="J3956" t="s">
        <v>20806</v>
      </c>
      <c r="K3956" s="1">
        <v>44505</v>
      </c>
    </row>
    <row r="3957" spans="1:11">
      <c r="A3957">
        <v>3956</v>
      </c>
      <c r="B3957" t="s">
        <v>20807</v>
      </c>
      <c r="C3957" t="s">
        <v>910</v>
      </c>
      <c r="D3957" t="s">
        <v>617</v>
      </c>
      <c r="E3957" t="s">
        <v>20808</v>
      </c>
      <c r="F3957" t="s">
        <v>20809</v>
      </c>
      <c r="G3957" t="s">
        <v>1345</v>
      </c>
      <c r="H3957" s="6">
        <v>239908</v>
      </c>
      <c r="I3957" t="s">
        <v>20810</v>
      </c>
      <c r="J3957" t="s">
        <v>20811</v>
      </c>
      <c r="K3957" s="1">
        <v>44528</v>
      </c>
    </row>
    <row r="3958" spans="1:11">
      <c r="A3958">
        <v>3957</v>
      </c>
      <c r="B3958" t="s">
        <v>20812</v>
      </c>
      <c r="C3958" t="s">
        <v>1211</v>
      </c>
      <c r="D3958" t="s">
        <v>257</v>
      </c>
      <c r="E3958" t="s">
        <v>20813</v>
      </c>
      <c r="F3958" t="s">
        <v>20814</v>
      </c>
      <c r="G3958" t="s">
        <v>5570</v>
      </c>
      <c r="H3958" s="6">
        <v>239832</v>
      </c>
      <c r="I3958" t="s">
        <v>20815</v>
      </c>
      <c r="J3958" t="s">
        <v>20816</v>
      </c>
      <c r="K3958" s="1">
        <v>43984</v>
      </c>
    </row>
    <row r="3959" spans="1:11">
      <c r="A3959">
        <v>3958</v>
      </c>
      <c r="B3959" t="s">
        <v>20817</v>
      </c>
      <c r="C3959" t="s">
        <v>9763</v>
      </c>
      <c r="D3959" t="s">
        <v>7726</v>
      </c>
      <c r="E3959" t="s">
        <v>20818</v>
      </c>
      <c r="F3959" t="s">
        <v>8212</v>
      </c>
      <c r="G3959" t="s">
        <v>680</v>
      </c>
      <c r="H3959" s="6">
        <v>126680</v>
      </c>
      <c r="I3959" t="s">
        <v>20819</v>
      </c>
      <c r="J3959" t="s">
        <v>20820</v>
      </c>
      <c r="K3959" s="1">
        <v>43984</v>
      </c>
    </row>
    <row r="3960" spans="1:11">
      <c r="A3960">
        <v>3959</v>
      </c>
      <c r="B3960" t="s">
        <v>20821</v>
      </c>
      <c r="C3960" t="s">
        <v>2475</v>
      </c>
      <c r="D3960" t="s">
        <v>1136</v>
      </c>
      <c r="E3960" t="s">
        <v>20822</v>
      </c>
      <c r="F3960" t="s">
        <v>20823</v>
      </c>
      <c r="G3960" t="s">
        <v>1152</v>
      </c>
      <c r="H3960" s="6">
        <v>50990</v>
      </c>
      <c r="I3960" t="s">
        <v>20824</v>
      </c>
      <c r="J3960" t="s">
        <v>20825</v>
      </c>
      <c r="K3960" s="1">
        <v>44597</v>
      </c>
    </row>
    <row r="3961" spans="1:11">
      <c r="A3961">
        <v>3960</v>
      </c>
      <c r="B3961" t="s">
        <v>20826</v>
      </c>
      <c r="C3961" t="s">
        <v>7931</v>
      </c>
      <c r="D3961" t="s">
        <v>2931</v>
      </c>
      <c r="E3961" t="s">
        <v>20827</v>
      </c>
      <c r="F3961" t="s">
        <v>20828</v>
      </c>
      <c r="G3961" t="s">
        <v>103</v>
      </c>
      <c r="H3961" s="6">
        <v>133846</v>
      </c>
      <c r="I3961" t="s">
        <v>20829</v>
      </c>
      <c r="J3961" t="s">
        <v>20830</v>
      </c>
      <c r="K3961" s="1">
        <v>44423</v>
      </c>
    </row>
    <row r="3962" spans="1:11">
      <c r="A3962">
        <v>3961</v>
      </c>
      <c r="B3962" t="s">
        <v>20831</v>
      </c>
      <c r="C3962" t="s">
        <v>2794</v>
      </c>
      <c r="D3962" t="s">
        <v>20832</v>
      </c>
      <c r="E3962" t="s">
        <v>20833</v>
      </c>
      <c r="F3962" t="s">
        <v>20834</v>
      </c>
      <c r="G3962" t="s">
        <v>2898</v>
      </c>
      <c r="H3962" s="6">
        <v>239327</v>
      </c>
      <c r="I3962" t="s">
        <v>20835</v>
      </c>
      <c r="J3962" t="s">
        <v>20836</v>
      </c>
      <c r="K3962" s="1">
        <v>43889</v>
      </c>
    </row>
    <row r="3963" spans="1:11">
      <c r="A3963">
        <v>3962</v>
      </c>
      <c r="B3963" t="s">
        <v>20837</v>
      </c>
      <c r="C3963" t="s">
        <v>5306</v>
      </c>
      <c r="D3963" t="s">
        <v>4479</v>
      </c>
      <c r="E3963" t="s">
        <v>20838</v>
      </c>
      <c r="F3963" t="s">
        <v>20839</v>
      </c>
      <c r="G3963" t="s">
        <v>68</v>
      </c>
      <c r="H3963" s="6">
        <v>104659</v>
      </c>
      <c r="I3963" t="s">
        <v>20840</v>
      </c>
      <c r="J3963" t="s">
        <v>20841</v>
      </c>
      <c r="K3963" s="1">
        <v>44546</v>
      </c>
    </row>
    <row r="3964" spans="1:11">
      <c r="A3964">
        <v>3963</v>
      </c>
      <c r="B3964" t="s">
        <v>20842</v>
      </c>
      <c r="C3964" t="s">
        <v>4076</v>
      </c>
      <c r="D3964" t="s">
        <v>8093</v>
      </c>
      <c r="E3964" t="s">
        <v>20843</v>
      </c>
      <c r="F3964" t="s">
        <v>20844</v>
      </c>
      <c r="G3964" t="s">
        <v>1182</v>
      </c>
      <c r="H3964" s="6">
        <v>52237</v>
      </c>
      <c r="I3964" t="s">
        <v>20845</v>
      </c>
      <c r="J3964" t="s">
        <v>20846</v>
      </c>
      <c r="K3964" s="1">
        <v>44500</v>
      </c>
    </row>
    <row r="3965" spans="1:11">
      <c r="A3965">
        <v>3964</v>
      </c>
      <c r="B3965" t="s">
        <v>20847</v>
      </c>
      <c r="C3965" t="s">
        <v>3453</v>
      </c>
      <c r="D3965" t="s">
        <v>14631</v>
      </c>
      <c r="E3965" t="s">
        <v>20848</v>
      </c>
      <c r="F3965" t="s">
        <v>20849</v>
      </c>
      <c r="G3965" t="s">
        <v>3291</v>
      </c>
      <c r="H3965" s="6">
        <v>66598</v>
      </c>
      <c r="I3965" t="s">
        <v>20850</v>
      </c>
      <c r="J3965" t="s">
        <v>20851</v>
      </c>
      <c r="K3965" s="1">
        <v>44179</v>
      </c>
    </row>
    <row r="3966" spans="1:11">
      <c r="A3966">
        <v>3965</v>
      </c>
      <c r="B3966" t="s">
        <v>20852</v>
      </c>
      <c r="C3966" t="s">
        <v>6242</v>
      </c>
      <c r="D3966" t="s">
        <v>83</v>
      </c>
      <c r="E3966" t="s">
        <v>20853</v>
      </c>
      <c r="F3966" t="s">
        <v>20854</v>
      </c>
      <c r="G3966" t="s">
        <v>2343</v>
      </c>
      <c r="H3966" s="6">
        <v>83583</v>
      </c>
      <c r="I3966" t="s">
        <v>20855</v>
      </c>
      <c r="J3966" t="s">
        <v>20856</v>
      </c>
      <c r="K3966" s="1">
        <v>44414</v>
      </c>
    </row>
    <row r="3967" spans="1:11">
      <c r="A3967">
        <v>3966</v>
      </c>
      <c r="B3967" t="s">
        <v>20857</v>
      </c>
      <c r="C3967" t="s">
        <v>1414</v>
      </c>
      <c r="D3967" t="s">
        <v>6215</v>
      </c>
      <c r="E3967" t="s">
        <v>20858</v>
      </c>
      <c r="F3967" t="s">
        <v>20859</v>
      </c>
      <c r="G3967" t="s">
        <v>1652</v>
      </c>
      <c r="H3967" s="6">
        <v>270661</v>
      </c>
      <c r="I3967" t="s">
        <v>20860</v>
      </c>
      <c r="J3967" t="s">
        <v>20861</v>
      </c>
      <c r="K3967" s="1">
        <v>44080</v>
      </c>
    </row>
    <row r="3968" spans="1:11">
      <c r="A3968">
        <v>3967</v>
      </c>
      <c r="B3968" t="s">
        <v>20862</v>
      </c>
      <c r="C3968" t="s">
        <v>130</v>
      </c>
      <c r="D3968" t="s">
        <v>639</v>
      </c>
      <c r="E3968" t="s">
        <v>20863</v>
      </c>
      <c r="F3968" t="s">
        <v>20864</v>
      </c>
      <c r="G3968" t="s">
        <v>23</v>
      </c>
      <c r="H3968" s="6">
        <v>78994</v>
      </c>
      <c r="I3968" t="s">
        <v>20865</v>
      </c>
      <c r="J3968" t="s">
        <v>20866</v>
      </c>
      <c r="K3968" s="1">
        <v>44670</v>
      </c>
    </row>
    <row r="3969" spans="1:11">
      <c r="A3969">
        <v>3968</v>
      </c>
      <c r="B3969" t="s">
        <v>20867</v>
      </c>
      <c r="C3969" t="s">
        <v>368</v>
      </c>
      <c r="D3969" t="s">
        <v>15725</v>
      </c>
      <c r="E3969" t="s">
        <v>15473</v>
      </c>
      <c r="F3969" t="s">
        <v>2721</v>
      </c>
      <c r="G3969" t="s">
        <v>298</v>
      </c>
      <c r="H3969" s="6">
        <v>88091</v>
      </c>
      <c r="I3969" t="s">
        <v>20868</v>
      </c>
      <c r="J3969" t="s">
        <v>20869</v>
      </c>
      <c r="K3969" s="1">
        <v>44468</v>
      </c>
    </row>
    <row r="3970" spans="1:11">
      <c r="A3970">
        <v>3969</v>
      </c>
      <c r="B3970" t="s">
        <v>20870</v>
      </c>
      <c r="C3970" t="s">
        <v>2513</v>
      </c>
      <c r="D3970" t="s">
        <v>20871</v>
      </c>
      <c r="E3970" t="s">
        <v>20872</v>
      </c>
      <c r="F3970" t="s">
        <v>20873</v>
      </c>
      <c r="G3970" t="s">
        <v>260</v>
      </c>
      <c r="H3970" s="6">
        <v>250174</v>
      </c>
      <c r="I3970" t="s">
        <v>20874</v>
      </c>
      <c r="J3970" t="s">
        <v>20875</v>
      </c>
      <c r="K3970" s="1">
        <v>44428</v>
      </c>
    </row>
    <row r="3971" spans="1:11">
      <c r="A3971">
        <v>3970</v>
      </c>
      <c r="B3971" t="s">
        <v>20876</v>
      </c>
      <c r="C3971" t="s">
        <v>3656</v>
      </c>
      <c r="D3971" t="s">
        <v>287</v>
      </c>
      <c r="E3971" t="s">
        <v>20877</v>
      </c>
      <c r="F3971" t="s">
        <v>20878</v>
      </c>
      <c r="G3971" t="s">
        <v>823</v>
      </c>
      <c r="H3971" s="6">
        <v>218418</v>
      </c>
      <c r="I3971" t="s">
        <v>20879</v>
      </c>
      <c r="J3971" t="s">
        <v>20880</v>
      </c>
      <c r="K3971" s="1">
        <v>44131</v>
      </c>
    </row>
    <row r="3972" spans="1:11">
      <c r="A3972">
        <v>3971</v>
      </c>
      <c r="B3972" t="s">
        <v>20881</v>
      </c>
      <c r="C3972" t="s">
        <v>294</v>
      </c>
      <c r="D3972" t="s">
        <v>4893</v>
      </c>
      <c r="E3972" t="s">
        <v>20882</v>
      </c>
      <c r="F3972" t="s">
        <v>20883</v>
      </c>
      <c r="G3972" t="s">
        <v>394</v>
      </c>
      <c r="H3972" s="6">
        <v>268049</v>
      </c>
      <c r="I3972" t="s">
        <v>20884</v>
      </c>
      <c r="J3972" t="s">
        <v>20885</v>
      </c>
      <c r="K3972" s="1">
        <v>44248</v>
      </c>
    </row>
    <row r="3973" spans="1:11">
      <c r="A3973">
        <v>3972</v>
      </c>
      <c r="B3973" t="s">
        <v>20886</v>
      </c>
      <c r="C3973" t="s">
        <v>2360</v>
      </c>
      <c r="D3973" t="s">
        <v>12157</v>
      </c>
      <c r="E3973" t="s">
        <v>20887</v>
      </c>
      <c r="F3973" t="s">
        <v>4804</v>
      </c>
      <c r="G3973" t="s">
        <v>642</v>
      </c>
      <c r="H3973" s="6">
        <v>224682</v>
      </c>
      <c r="I3973">
        <f>1-6-618-193</f>
        <v>-816</v>
      </c>
      <c r="J3973" t="s">
        <v>20888</v>
      </c>
      <c r="K3973" s="1">
        <v>44281</v>
      </c>
    </row>
    <row r="3974" spans="1:11">
      <c r="A3974">
        <v>3973</v>
      </c>
      <c r="B3974" t="s">
        <v>20889</v>
      </c>
      <c r="C3974" t="s">
        <v>3965</v>
      </c>
      <c r="D3974" t="s">
        <v>1334</v>
      </c>
      <c r="E3974" t="s">
        <v>20890</v>
      </c>
      <c r="F3974" t="s">
        <v>20891</v>
      </c>
      <c r="G3974" t="s">
        <v>2496</v>
      </c>
      <c r="H3974" s="6">
        <v>77767</v>
      </c>
      <c r="I3974" t="s">
        <v>20892</v>
      </c>
      <c r="J3974" t="s">
        <v>20893</v>
      </c>
      <c r="K3974" s="1">
        <v>44228</v>
      </c>
    </row>
    <row r="3975" spans="1:11">
      <c r="A3975">
        <v>3974</v>
      </c>
      <c r="B3975" t="s">
        <v>20894</v>
      </c>
      <c r="C3975" t="s">
        <v>3230</v>
      </c>
      <c r="D3975" t="s">
        <v>8692</v>
      </c>
      <c r="E3975" t="s">
        <v>20895</v>
      </c>
      <c r="F3975" t="s">
        <v>20896</v>
      </c>
      <c r="G3975" t="s">
        <v>3382</v>
      </c>
      <c r="H3975" s="6">
        <v>94756</v>
      </c>
      <c r="I3975" t="s">
        <v>20897</v>
      </c>
      <c r="J3975" t="s">
        <v>20898</v>
      </c>
      <c r="K3975" s="1">
        <v>44303</v>
      </c>
    </row>
    <row r="3976" spans="1:11">
      <c r="A3976">
        <v>3975</v>
      </c>
      <c r="B3976" t="s">
        <v>20899</v>
      </c>
      <c r="C3976" t="s">
        <v>3230</v>
      </c>
      <c r="D3976" t="s">
        <v>1816</v>
      </c>
      <c r="E3976" t="s">
        <v>20900</v>
      </c>
      <c r="F3976" t="s">
        <v>20901</v>
      </c>
      <c r="G3976" t="s">
        <v>1309</v>
      </c>
      <c r="H3976" s="6">
        <v>162441</v>
      </c>
      <c r="I3976" t="s">
        <v>20902</v>
      </c>
      <c r="J3976" t="s">
        <v>20903</v>
      </c>
      <c r="K3976" s="1">
        <v>44706</v>
      </c>
    </row>
    <row r="3977" spans="1:11">
      <c r="A3977">
        <v>3976</v>
      </c>
      <c r="B3977" t="s">
        <v>20904</v>
      </c>
      <c r="C3977" t="s">
        <v>1773</v>
      </c>
      <c r="D3977" t="s">
        <v>2361</v>
      </c>
      <c r="E3977" t="s">
        <v>20905</v>
      </c>
      <c r="F3977" t="s">
        <v>20906</v>
      </c>
      <c r="G3977" t="s">
        <v>1674</v>
      </c>
      <c r="H3977" s="6">
        <v>236618</v>
      </c>
      <c r="I3977" t="s">
        <v>20907</v>
      </c>
      <c r="J3977" t="s">
        <v>20908</v>
      </c>
      <c r="K3977" s="1">
        <v>44133</v>
      </c>
    </row>
    <row r="3978" spans="1:11">
      <c r="A3978">
        <v>3977</v>
      </c>
      <c r="B3978" t="s">
        <v>20909</v>
      </c>
      <c r="C3978" t="s">
        <v>6967</v>
      </c>
      <c r="D3978" t="s">
        <v>4686</v>
      </c>
      <c r="E3978" t="s">
        <v>20910</v>
      </c>
      <c r="F3978" t="s">
        <v>20911</v>
      </c>
      <c r="G3978" t="s">
        <v>2844</v>
      </c>
      <c r="H3978" s="6">
        <v>227823</v>
      </c>
      <c r="I3978" t="s">
        <v>20912</v>
      </c>
      <c r="J3978" t="s">
        <v>20913</v>
      </c>
      <c r="K3978" s="1">
        <v>44410</v>
      </c>
    </row>
    <row r="3979" spans="1:11">
      <c r="A3979">
        <v>3978</v>
      </c>
      <c r="B3979" t="s">
        <v>20914</v>
      </c>
      <c r="C3979" t="s">
        <v>1293</v>
      </c>
      <c r="D3979" t="s">
        <v>162</v>
      </c>
      <c r="E3979" t="s">
        <v>20915</v>
      </c>
      <c r="F3979" t="s">
        <v>20916</v>
      </c>
      <c r="G3979" t="s">
        <v>4587</v>
      </c>
      <c r="H3979" s="6">
        <v>223993</v>
      </c>
      <c r="I3979" t="s">
        <v>20917</v>
      </c>
      <c r="J3979" t="s">
        <v>20918</v>
      </c>
      <c r="K3979" s="1">
        <v>44414</v>
      </c>
    </row>
    <row r="3980" spans="1:11">
      <c r="A3980">
        <v>3979</v>
      </c>
      <c r="B3980" t="s">
        <v>20919</v>
      </c>
      <c r="C3980" t="s">
        <v>1853</v>
      </c>
      <c r="D3980" t="s">
        <v>7984</v>
      </c>
      <c r="E3980" t="s">
        <v>20920</v>
      </c>
      <c r="F3980" t="s">
        <v>20921</v>
      </c>
      <c r="G3980" t="s">
        <v>634</v>
      </c>
      <c r="H3980" s="6">
        <v>74493</v>
      </c>
      <c r="I3980" t="s">
        <v>20922</v>
      </c>
      <c r="J3980" t="s">
        <v>20923</v>
      </c>
      <c r="K3980" s="1">
        <v>43831</v>
      </c>
    </row>
    <row r="3981" spans="1:11">
      <c r="A3981">
        <v>3980</v>
      </c>
      <c r="B3981" t="s">
        <v>20924</v>
      </c>
      <c r="C3981" t="s">
        <v>2301</v>
      </c>
      <c r="D3981" t="s">
        <v>2423</v>
      </c>
      <c r="E3981" t="s">
        <v>20925</v>
      </c>
      <c r="F3981" t="s">
        <v>14369</v>
      </c>
      <c r="G3981" t="s">
        <v>51</v>
      </c>
      <c r="H3981" s="6">
        <v>67504</v>
      </c>
      <c r="I3981" t="s">
        <v>20926</v>
      </c>
      <c r="J3981" t="s">
        <v>20927</v>
      </c>
      <c r="K3981" s="1">
        <v>44192</v>
      </c>
    </row>
    <row r="3982" spans="1:11">
      <c r="A3982">
        <v>3981</v>
      </c>
      <c r="B3982" t="s">
        <v>20928</v>
      </c>
      <c r="C3982" t="s">
        <v>3099</v>
      </c>
      <c r="D3982" t="s">
        <v>4098</v>
      </c>
      <c r="E3982" t="s">
        <v>5402</v>
      </c>
      <c r="F3982" t="s">
        <v>20929</v>
      </c>
      <c r="G3982" t="s">
        <v>2885</v>
      </c>
      <c r="H3982" s="6">
        <v>161450</v>
      </c>
      <c r="I3982" t="s">
        <v>20930</v>
      </c>
      <c r="J3982" t="s">
        <v>20931</v>
      </c>
      <c r="K3982" s="1">
        <v>44086</v>
      </c>
    </row>
    <row r="3983" spans="1:11">
      <c r="A3983">
        <v>3982</v>
      </c>
      <c r="B3983" t="s">
        <v>20932</v>
      </c>
      <c r="C3983" t="s">
        <v>6900</v>
      </c>
      <c r="D3983" t="s">
        <v>7636</v>
      </c>
      <c r="E3983" t="s">
        <v>20933</v>
      </c>
      <c r="F3983" t="s">
        <v>7938</v>
      </c>
      <c r="G3983" t="s">
        <v>1924</v>
      </c>
      <c r="H3983" s="6">
        <v>43329</v>
      </c>
      <c r="I3983">
        <v>9630265064</v>
      </c>
      <c r="J3983" t="s">
        <v>20934</v>
      </c>
      <c r="K3983" s="1">
        <v>44683</v>
      </c>
    </row>
    <row r="3984" spans="1:11">
      <c r="A3984">
        <v>3983</v>
      </c>
      <c r="B3984" t="s">
        <v>20935</v>
      </c>
      <c r="C3984" t="s">
        <v>5286</v>
      </c>
      <c r="D3984" t="s">
        <v>2619</v>
      </c>
      <c r="E3984" t="s">
        <v>20936</v>
      </c>
      <c r="F3984" t="s">
        <v>20937</v>
      </c>
      <c r="G3984" t="s">
        <v>205</v>
      </c>
      <c r="H3984" s="6">
        <v>71648</v>
      </c>
      <c r="I3984" t="s">
        <v>20938</v>
      </c>
      <c r="J3984" t="s">
        <v>20939</v>
      </c>
      <c r="K3984" s="1">
        <v>44652</v>
      </c>
    </row>
    <row r="3985" spans="1:11">
      <c r="A3985">
        <v>3984</v>
      </c>
      <c r="B3985" t="s">
        <v>20940</v>
      </c>
      <c r="C3985" t="s">
        <v>2480</v>
      </c>
      <c r="D3985" t="s">
        <v>1835</v>
      </c>
      <c r="E3985" t="s">
        <v>20941</v>
      </c>
      <c r="F3985" t="s">
        <v>3829</v>
      </c>
      <c r="G3985" t="s">
        <v>561</v>
      </c>
      <c r="H3985" s="6">
        <v>81493</v>
      </c>
      <c r="I3985" t="s">
        <v>20942</v>
      </c>
      <c r="J3985" t="s">
        <v>20943</v>
      </c>
      <c r="K3985" s="1">
        <v>44369</v>
      </c>
    </row>
    <row r="3986" spans="1:11">
      <c r="A3986">
        <v>3985</v>
      </c>
      <c r="B3986" t="s">
        <v>20944</v>
      </c>
      <c r="C3986" t="s">
        <v>6007</v>
      </c>
      <c r="D3986" t="s">
        <v>1854</v>
      </c>
      <c r="E3986" t="s">
        <v>20945</v>
      </c>
      <c r="F3986" t="s">
        <v>20946</v>
      </c>
      <c r="G3986" t="s">
        <v>166</v>
      </c>
      <c r="H3986" s="6">
        <v>102170</v>
      </c>
      <c r="I3986" t="s">
        <v>20947</v>
      </c>
      <c r="J3986" t="s">
        <v>20948</v>
      </c>
      <c r="K3986" s="1">
        <v>43920</v>
      </c>
    </row>
    <row r="3987" spans="1:11">
      <c r="A3987">
        <v>3986</v>
      </c>
      <c r="B3987" t="s">
        <v>20949</v>
      </c>
      <c r="C3987" t="s">
        <v>528</v>
      </c>
      <c r="D3987" t="s">
        <v>1350</v>
      </c>
      <c r="E3987" t="s">
        <v>20950</v>
      </c>
      <c r="F3987" t="s">
        <v>20951</v>
      </c>
      <c r="G3987" t="s">
        <v>553</v>
      </c>
      <c r="H3987" s="6">
        <v>142582</v>
      </c>
      <c r="I3987" t="s">
        <v>20952</v>
      </c>
      <c r="J3987" t="s">
        <v>20953</v>
      </c>
      <c r="K3987" s="1">
        <v>44008</v>
      </c>
    </row>
    <row r="3988" spans="1:11">
      <c r="A3988">
        <v>3987</v>
      </c>
      <c r="B3988" t="s">
        <v>20954</v>
      </c>
      <c r="C3988" t="s">
        <v>2126</v>
      </c>
      <c r="D3988" t="s">
        <v>7243</v>
      </c>
      <c r="E3988" t="s">
        <v>20955</v>
      </c>
      <c r="F3988" t="s">
        <v>20956</v>
      </c>
      <c r="G3988" t="s">
        <v>470</v>
      </c>
      <c r="H3988" s="6">
        <v>244536</v>
      </c>
      <c r="I3988" t="s">
        <v>20957</v>
      </c>
      <c r="J3988" t="s">
        <v>20958</v>
      </c>
      <c r="K3988" s="1">
        <v>44250</v>
      </c>
    </row>
    <row r="3989" spans="1:11">
      <c r="A3989">
        <v>3988</v>
      </c>
      <c r="B3989" t="s">
        <v>20959</v>
      </c>
      <c r="C3989" t="s">
        <v>2100</v>
      </c>
      <c r="D3989" t="s">
        <v>9670</v>
      </c>
      <c r="E3989" t="s">
        <v>20960</v>
      </c>
      <c r="F3989" t="s">
        <v>20961</v>
      </c>
      <c r="G3989" t="s">
        <v>3095</v>
      </c>
      <c r="H3989" s="6">
        <v>189731</v>
      </c>
      <c r="I3989" t="s">
        <v>20962</v>
      </c>
      <c r="J3989" t="s">
        <v>20963</v>
      </c>
      <c r="K3989" s="1">
        <v>44175</v>
      </c>
    </row>
    <row r="3990" spans="1:11">
      <c r="A3990">
        <v>3989</v>
      </c>
      <c r="B3990" t="s">
        <v>20964</v>
      </c>
      <c r="C3990" t="s">
        <v>8045</v>
      </c>
      <c r="D3990" t="s">
        <v>4320</v>
      </c>
      <c r="E3990" t="s">
        <v>16148</v>
      </c>
      <c r="F3990" t="s">
        <v>15383</v>
      </c>
      <c r="G3990" t="s">
        <v>1273</v>
      </c>
      <c r="H3990" s="6">
        <v>81508</v>
      </c>
      <c r="I3990" t="s">
        <v>20965</v>
      </c>
      <c r="J3990" t="s">
        <v>20966</v>
      </c>
      <c r="K3990" s="1">
        <v>44184</v>
      </c>
    </row>
    <row r="3991" spans="1:11">
      <c r="A3991">
        <v>3990</v>
      </c>
      <c r="B3991" t="s">
        <v>20967</v>
      </c>
      <c r="C3991" t="s">
        <v>325</v>
      </c>
      <c r="D3991" t="s">
        <v>6746</v>
      </c>
      <c r="E3991" t="s">
        <v>8949</v>
      </c>
      <c r="F3991" t="s">
        <v>20968</v>
      </c>
      <c r="G3991" t="s">
        <v>553</v>
      </c>
      <c r="H3991" s="6">
        <v>92305</v>
      </c>
      <c r="I3991" t="s">
        <v>20969</v>
      </c>
      <c r="J3991" t="s">
        <v>20970</v>
      </c>
      <c r="K3991" s="1">
        <v>44139</v>
      </c>
    </row>
    <row r="3992" spans="1:11">
      <c r="A3992">
        <v>3991</v>
      </c>
      <c r="B3992" t="s">
        <v>20971</v>
      </c>
      <c r="C3992" t="s">
        <v>4648</v>
      </c>
      <c r="D3992" t="s">
        <v>16260</v>
      </c>
      <c r="E3992" t="s">
        <v>10741</v>
      </c>
      <c r="F3992" t="s">
        <v>20972</v>
      </c>
      <c r="G3992" t="s">
        <v>1605</v>
      </c>
      <c r="H3992" s="6">
        <v>260406</v>
      </c>
      <c r="I3992" t="s">
        <v>20973</v>
      </c>
      <c r="J3992" t="s">
        <v>20974</v>
      </c>
      <c r="K3992" s="1">
        <v>43934</v>
      </c>
    </row>
    <row r="3993" spans="1:11">
      <c r="A3993">
        <v>3992</v>
      </c>
      <c r="B3993" t="s">
        <v>20975</v>
      </c>
      <c r="C3993" t="s">
        <v>10681</v>
      </c>
      <c r="D3993" t="s">
        <v>887</v>
      </c>
      <c r="E3993" t="s">
        <v>20976</v>
      </c>
      <c r="F3993" t="s">
        <v>20977</v>
      </c>
      <c r="G3993" t="s">
        <v>1309</v>
      </c>
      <c r="H3993" s="6">
        <v>232295</v>
      </c>
      <c r="I3993" t="s">
        <v>20978</v>
      </c>
      <c r="J3993" t="s">
        <v>20979</v>
      </c>
      <c r="K3993" s="1">
        <v>44375</v>
      </c>
    </row>
    <row r="3994" spans="1:11">
      <c r="A3994">
        <v>3993</v>
      </c>
      <c r="B3994" t="s">
        <v>20980</v>
      </c>
      <c r="C3994" t="s">
        <v>2262</v>
      </c>
      <c r="D3994" t="s">
        <v>6191</v>
      </c>
      <c r="E3994" t="s">
        <v>20981</v>
      </c>
      <c r="F3994" t="s">
        <v>20982</v>
      </c>
      <c r="G3994" t="s">
        <v>666</v>
      </c>
      <c r="H3994" s="6">
        <v>114195</v>
      </c>
      <c r="I3994" t="s">
        <v>20983</v>
      </c>
      <c r="J3994" t="s">
        <v>20984</v>
      </c>
      <c r="K3994" s="1">
        <v>44525</v>
      </c>
    </row>
    <row r="3995" spans="1:11">
      <c r="A3995">
        <v>3994</v>
      </c>
      <c r="B3995" t="s">
        <v>20985</v>
      </c>
      <c r="C3995" t="s">
        <v>6875</v>
      </c>
      <c r="D3995" t="s">
        <v>4354</v>
      </c>
      <c r="E3995" t="s">
        <v>20986</v>
      </c>
      <c r="F3995" t="s">
        <v>20987</v>
      </c>
      <c r="G3995" t="s">
        <v>4805</v>
      </c>
      <c r="H3995" s="6">
        <v>181419</v>
      </c>
      <c r="I3995" t="s">
        <v>20988</v>
      </c>
      <c r="J3995" t="s">
        <v>20989</v>
      </c>
      <c r="K3995" s="1">
        <v>44691</v>
      </c>
    </row>
    <row r="3996" spans="1:11">
      <c r="A3996">
        <v>3995</v>
      </c>
      <c r="B3996" t="s">
        <v>20990</v>
      </c>
      <c r="C3996" t="s">
        <v>225</v>
      </c>
      <c r="D3996" t="s">
        <v>14292</v>
      </c>
      <c r="E3996" t="s">
        <v>20991</v>
      </c>
      <c r="F3996" t="s">
        <v>20992</v>
      </c>
      <c r="G3996" t="s">
        <v>3566</v>
      </c>
      <c r="H3996" s="6">
        <v>41519</v>
      </c>
      <c r="I3996" t="s">
        <v>20993</v>
      </c>
      <c r="J3996" t="s">
        <v>20994</v>
      </c>
      <c r="K3996" s="1">
        <v>44123</v>
      </c>
    </row>
    <row r="3997" spans="1:11">
      <c r="A3997">
        <v>3996</v>
      </c>
      <c r="B3997" t="s">
        <v>20995</v>
      </c>
      <c r="C3997" t="s">
        <v>608</v>
      </c>
      <c r="D3997" t="s">
        <v>20832</v>
      </c>
      <c r="E3997" t="s">
        <v>20996</v>
      </c>
      <c r="F3997" t="s">
        <v>20997</v>
      </c>
      <c r="G3997" t="s">
        <v>954</v>
      </c>
      <c r="H3997" s="6">
        <v>132586</v>
      </c>
      <c r="I3997">
        <f>1-420-542-2336</f>
        <v>-3297</v>
      </c>
      <c r="J3997" t="s">
        <v>20998</v>
      </c>
      <c r="K3997" s="1">
        <v>43870</v>
      </c>
    </row>
    <row r="3998" spans="1:11">
      <c r="A3998">
        <v>3997</v>
      </c>
      <c r="B3998" t="s">
        <v>20999</v>
      </c>
      <c r="C3998" t="s">
        <v>1462</v>
      </c>
      <c r="D3998" t="s">
        <v>3154</v>
      </c>
      <c r="E3998" t="s">
        <v>21000</v>
      </c>
      <c r="F3998" t="s">
        <v>21001</v>
      </c>
      <c r="G3998" t="s">
        <v>1273</v>
      </c>
      <c r="H3998" s="6">
        <v>278410</v>
      </c>
      <c r="I3998">
        <v>7274892386</v>
      </c>
      <c r="J3998" t="s">
        <v>21002</v>
      </c>
      <c r="K3998" s="1">
        <v>44094</v>
      </c>
    </row>
    <row r="3999" spans="1:11">
      <c r="A3999">
        <v>3998</v>
      </c>
      <c r="B3999" t="s">
        <v>21003</v>
      </c>
      <c r="C3999" t="s">
        <v>154</v>
      </c>
      <c r="D3999" t="s">
        <v>194</v>
      </c>
      <c r="E3999" t="s">
        <v>21004</v>
      </c>
      <c r="F3999" t="s">
        <v>21005</v>
      </c>
      <c r="G3999" t="s">
        <v>756</v>
      </c>
      <c r="H3999" s="6">
        <v>218060</v>
      </c>
      <c r="I3999" t="s">
        <v>21006</v>
      </c>
      <c r="J3999" t="s">
        <v>21007</v>
      </c>
      <c r="K3999" s="1">
        <v>44411</v>
      </c>
    </row>
    <row r="4000" spans="1:11">
      <c r="A4000">
        <v>3999</v>
      </c>
      <c r="B4000" t="s">
        <v>21008</v>
      </c>
      <c r="C4000" t="s">
        <v>1953</v>
      </c>
      <c r="D4000" t="s">
        <v>1143</v>
      </c>
      <c r="E4000" t="s">
        <v>21009</v>
      </c>
      <c r="F4000" t="s">
        <v>21010</v>
      </c>
      <c r="G4000" t="s">
        <v>1345</v>
      </c>
      <c r="H4000" s="6">
        <v>281982</v>
      </c>
      <c r="I4000">
        <v>2171474550</v>
      </c>
      <c r="J4000" t="s">
        <v>21011</v>
      </c>
      <c r="K4000" s="1">
        <v>44476</v>
      </c>
    </row>
    <row r="4001" spans="1:11">
      <c r="A4001">
        <v>4000</v>
      </c>
      <c r="B4001" t="s">
        <v>21012</v>
      </c>
      <c r="C4001" t="s">
        <v>3211</v>
      </c>
      <c r="D4001" t="s">
        <v>7447</v>
      </c>
      <c r="E4001" t="s">
        <v>1487</v>
      </c>
      <c r="F4001" t="s">
        <v>21013</v>
      </c>
      <c r="G4001" t="s">
        <v>1152</v>
      </c>
      <c r="H4001" s="6">
        <v>54667</v>
      </c>
      <c r="I4001" t="s">
        <v>21014</v>
      </c>
      <c r="J4001" t="s">
        <v>21015</v>
      </c>
      <c r="K4001" s="1">
        <v>44564</v>
      </c>
    </row>
    <row r="4002" spans="1:11">
      <c r="A4002">
        <v>4001</v>
      </c>
      <c r="B4002" t="s">
        <v>21016</v>
      </c>
      <c r="C4002" t="s">
        <v>434</v>
      </c>
      <c r="D4002" t="s">
        <v>15985</v>
      </c>
      <c r="E4002" t="s">
        <v>21017</v>
      </c>
      <c r="F4002" t="s">
        <v>21018</v>
      </c>
      <c r="G4002" t="s">
        <v>371</v>
      </c>
      <c r="H4002" s="6">
        <v>85637</v>
      </c>
      <c r="I4002" t="s">
        <v>21019</v>
      </c>
      <c r="J4002" t="s">
        <v>21020</v>
      </c>
      <c r="K4002" s="1">
        <v>44076</v>
      </c>
    </row>
    <row r="4003" spans="1:11">
      <c r="A4003">
        <v>4002</v>
      </c>
      <c r="B4003" t="s">
        <v>21021</v>
      </c>
      <c r="C4003" t="s">
        <v>5148</v>
      </c>
      <c r="D4003" t="s">
        <v>1128</v>
      </c>
      <c r="E4003" t="s">
        <v>21022</v>
      </c>
      <c r="F4003" t="s">
        <v>21023</v>
      </c>
      <c r="G4003" t="s">
        <v>1881</v>
      </c>
      <c r="H4003" s="6">
        <v>46806</v>
      </c>
      <c r="I4003">
        <v>2524330677</v>
      </c>
      <c r="J4003" t="s">
        <v>21024</v>
      </c>
      <c r="K4003" s="1">
        <v>44289</v>
      </c>
    </row>
    <row r="4004" spans="1:11">
      <c r="A4004">
        <v>4003</v>
      </c>
      <c r="B4004" t="s">
        <v>21025</v>
      </c>
      <c r="C4004" t="s">
        <v>950</v>
      </c>
      <c r="D4004" t="s">
        <v>4438</v>
      </c>
      <c r="E4004" t="s">
        <v>21026</v>
      </c>
      <c r="F4004" t="s">
        <v>8333</v>
      </c>
      <c r="G4004" t="s">
        <v>237</v>
      </c>
      <c r="H4004" s="6">
        <v>272431</v>
      </c>
      <c r="I4004" t="s">
        <v>21027</v>
      </c>
      <c r="J4004" t="s">
        <v>21028</v>
      </c>
      <c r="K4004" s="1">
        <v>44004</v>
      </c>
    </row>
    <row r="4005" spans="1:11">
      <c r="A4005">
        <v>4004</v>
      </c>
      <c r="B4005" t="s">
        <v>21029</v>
      </c>
      <c r="C4005" t="s">
        <v>2100</v>
      </c>
      <c r="D4005" t="s">
        <v>1968</v>
      </c>
      <c r="E4005" t="s">
        <v>312</v>
      </c>
      <c r="F4005" t="s">
        <v>21030</v>
      </c>
      <c r="G4005" t="s">
        <v>756</v>
      </c>
      <c r="H4005" s="6">
        <v>52336</v>
      </c>
      <c r="I4005" t="s">
        <v>21031</v>
      </c>
      <c r="J4005" t="s">
        <v>21032</v>
      </c>
      <c r="K4005" s="1">
        <v>44339</v>
      </c>
    </row>
    <row r="4006" spans="1:11">
      <c r="A4006">
        <v>4005</v>
      </c>
      <c r="B4006" t="s">
        <v>21033</v>
      </c>
      <c r="C4006" t="s">
        <v>3713</v>
      </c>
      <c r="D4006" t="s">
        <v>8499</v>
      </c>
      <c r="E4006" t="s">
        <v>21034</v>
      </c>
      <c r="F4006" t="s">
        <v>21035</v>
      </c>
      <c r="G4006" t="s">
        <v>3594</v>
      </c>
      <c r="H4006" s="6">
        <v>76388</v>
      </c>
      <c r="I4006" t="s">
        <v>21036</v>
      </c>
      <c r="J4006" t="s">
        <v>21037</v>
      </c>
      <c r="K4006" s="1">
        <v>44596</v>
      </c>
    </row>
    <row r="4007" spans="1:11">
      <c r="A4007">
        <v>4006</v>
      </c>
      <c r="B4007" t="s">
        <v>21038</v>
      </c>
      <c r="C4007" t="s">
        <v>6803</v>
      </c>
      <c r="D4007" t="s">
        <v>6797</v>
      </c>
      <c r="E4007" t="s">
        <v>21039</v>
      </c>
      <c r="F4007" t="s">
        <v>21040</v>
      </c>
      <c r="G4007" t="s">
        <v>4560</v>
      </c>
      <c r="H4007" s="6">
        <v>199058</v>
      </c>
      <c r="I4007" t="s">
        <v>21041</v>
      </c>
      <c r="J4007" t="s">
        <v>21042</v>
      </c>
      <c r="K4007" s="1">
        <v>44054</v>
      </c>
    </row>
    <row r="4008" spans="1:11">
      <c r="A4008">
        <v>4007</v>
      </c>
      <c r="B4008" t="s">
        <v>21043</v>
      </c>
      <c r="C4008" t="s">
        <v>2521</v>
      </c>
      <c r="D4008" t="s">
        <v>3344</v>
      </c>
      <c r="E4008" t="s">
        <v>21044</v>
      </c>
      <c r="F4008" t="s">
        <v>7045</v>
      </c>
      <c r="G4008" t="s">
        <v>650</v>
      </c>
      <c r="H4008" s="6">
        <v>129386</v>
      </c>
      <c r="I4008" t="s">
        <v>21045</v>
      </c>
      <c r="J4008" t="s">
        <v>21046</v>
      </c>
      <c r="K4008" s="1">
        <v>44139</v>
      </c>
    </row>
    <row r="4009" spans="1:11">
      <c r="A4009">
        <v>4008</v>
      </c>
      <c r="B4009" t="s">
        <v>21047</v>
      </c>
      <c r="C4009" t="s">
        <v>4881</v>
      </c>
      <c r="D4009" t="s">
        <v>4579</v>
      </c>
      <c r="E4009" t="s">
        <v>21048</v>
      </c>
      <c r="F4009" t="s">
        <v>21049</v>
      </c>
      <c r="G4009" t="s">
        <v>410</v>
      </c>
      <c r="H4009" s="6">
        <v>124789</v>
      </c>
      <c r="I4009" t="s">
        <v>21050</v>
      </c>
      <c r="J4009" t="s">
        <v>21051</v>
      </c>
      <c r="K4009" s="1">
        <v>44206</v>
      </c>
    </row>
    <row r="4010" spans="1:11">
      <c r="A4010">
        <v>4009</v>
      </c>
      <c r="B4010" t="s">
        <v>21052</v>
      </c>
      <c r="C4010" t="s">
        <v>6013</v>
      </c>
      <c r="D4010" t="s">
        <v>11895</v>
      </c>
      <c r="E4010" t="s">
        <v>21053</v>
      </c>
      <c r="F4010" t="s">
        <v>21054</v>
      </c>
      <c r="G4010" t="s">
        <v>509</v>
      </c>
      <c r="H4010" s="6">
        <v>151875</v>
      </c>
      <c r="I4010" t="s">
        <v>21055</v>
      </c>
      <c r="J4010" t="s">
        <v>21056</v>
      </c>
      <c r="K4010" s="1">
        <v>43914</v>
      </c>
    </row>
    <row r="4011" spans="1:11">
      <c r="A4011">
        <v>4010</v>
      </c>
      <c r="B4011" t="s">
        <v>21057</v>
      </c>
      <c r="C4011" t="s">
        <v>5550</v>
      </c>
      <c r="D4011" t="s">
        <v>8814</v>
      </c>
      <c r="E4011" t="s">
        <v>21058</v>
      </c>
      <c r="F4011" t="s">
        <v>21059</v>
      </c>
      <c r="G4011" t="s">
        <v>1924</v>
      </c>
      <c r="H4011" s="6">
        <v>233319</v>
      </c>
      <c r="I4011" t="s">
        <v>21060</v>
      </c>
      <c r="J4011" t="s">
        <v>21061</v>
      </c>
      <c r="K4011" s="1">
        <v>43949</v>
      </c>
    </row>
    <row r="4012" spans="1:11">
      <c r="A4012">
        <v>4011</v>
      </c>
      <c r="B4012" t="s">
        <v>21062</v>
      </c>
      <c r="C4012" t="s">
        <v>1773</v>
      </c>
      <c r="D4012" t="s">
        <v>57</v>
      </c>
      <c r="E4012" t="s">
        <v>21063</v>
      </c>
      <c r="F4012" t="s">
        <v>21064</v>
      </c>
      <c r="G4012" t="s">
        <v>329</v>
      </c>
      <c r="H4012" s="6">
        <v>40480</v>
      </c>
      <c r="I4012" t="s">
        <v>21065</v>
      </c>
      <c r="J4012" t="s">
        <v>21066</v>
      </c>
      <c r="K4012" s="1">
        <v>44546</v>
      </c>
    </row>
    <row r="4013" spans="1:11">
      <c r="A4013">
        <v>4012</v>
      </c>
      <c r="B4013" t="s">
        <v>21067</v>
      </c>
      <c r="C4013" t="s">
        <v>1533</v>
      </c>
      <c r="D4013" t="s">
        <v>775</v>
      </c>
      <c r="E4013" t="s">
        <v>21068</v>
      </c>
      <c r="F4013" t="s">
        <v>21069</v>
      </c>
      <c r="G4013" t="s">
        <v>13278</v>
      </c>
      <c r="H4013" s="6">
        <v>275110</v>
      </c>
      <c r="I4013" t="s">
        <v>21070</v>
      </c>
      <c r="J4013" t="s">
        <v>21071</v>
      </c>
      <c r="K4013" s="1">
        <v>44681</v>
      </c>
    </row>
    <row r="4014" spans="1:11">
      <c r="A4014">
        <v>4013</v>
      </c>
      <c r="B4014" t="s">
        <v>21072</v>
      </c>
      <c r="C4014" t="s">
        <v>3488</v>
      </c>
      <c r="D4014" t="s">
        <v>3344</v>
      </c>
      <c r="E4014" t="s">
        <v>21073</v>
      </c>
      <c r="F4014" t="s">
        <v>21074</v>
      </c>
      <c r="G4014" t="s">
        <v>3594</v>
      </c>
      <c r="H4014" s="6">
        <v>255809</v>
      </c>
      <c r="I4014" t="s">
        <v>21075</v>
      </c>
      <c r="J4014" t="s">
        <v>21076</v>
      </c>
      <c r="K4014" s="1">
        <v>44282</v>
      </c>
    </row>
    <row r="4015" spans="1:11">
      <c r="A4015">
        <v>4014</v>
      </c>
      <c r="B4015" t="s">
        <v>21077</v>
      </c>
      <c r="C4015" t="s">
        <v>3533</v>
      </c>
      <c r="D4015" t="s">
        <v>10108</v>
      </c>
      <c r="E4015" t="s">
        <v>21078</v>
      </c>
      <c r="F4015" t="s">
        <v>21079</v>
      </c>
      <c r="G4015" t="s">
        <v>509</v>
      </c>
      <c r="H4015" s="6">
        <v>53869</v>
      </c>
      <c r="I4015" t="s">
        <v>21080</v>
      </c>
      <c r="J4015" t="s">
        <v>21081</v>
      </c>
      <c r="K4015" s="1">
        <v>44405</v>
      </c>
    </row>
    <row r="4016" spans="1:11">
      <c r="A4016">
        <v>4015</v>
      </c>
      <c r="B4016" t="s">
        <v>21082</v>
      </c>
      <c r="C4016" t="s">
        <v>3113</v>
      </c>
      <c r="D4016" t="s">
        <v>475</v>
      </c>
      <c r="E4016" t="s">
        <v>21083</v>
      </c>
      <c r="F4016" t="s">
        <v>21084</v>
      </c>
      <c r="G4016" t="s">
        <v>77</v>
      </c>
      <c r="H4016" s="6">
        <v>189907</v>
      </c>
      <c r="I4016" t="s">
        <v>21085</v>
      </c>
      <c r="J4016" t="s">
        <v>21086</v>
      </c>
      <c r="K4016" s="1">
        <v>44330</v>
      </c>
    </row>
    <row r="4017" spans="1:11">
      <c r="A4017">
        <v>4016</v>
      </c>
      <c r="B4017" t="s">
        <v>21087</v>
      </c>
      <c r="C4017" t="s">
        <v>3153</v>
      </c>
      <c r="D4017" t="s">
        <v>100</v>
      </c>
      <c r="E4017" t="s">
        <v>21088</v>
      </c>
      <c r="F4017" t="s">
        <v>21089</v>
      </c>
      <c r="G4017" t="s">
        <v>23</v>
      </c>
      <c r="H4017" s="6">
        <v>195285</v>
      </c>
      <c r="I4017" t="s">
        <v>21090</v>
      </c>
      <c r="J4017" t="s">
        <v>21091</v>
      </c>
      <c r="K4017" s="1">
        <v>44661</v>
      </c>
    </row>
    <row r="4018" spans="1:11">
      <c r="A4018">
        <v>4017</v>
      </c>
      <c r="B4018" t="s">
        <v>21092</v>
      </c>
      <c r="C4018" t="s">
        <v>1765</v>
      </c>
      <c r="D4018" t="s">
        <v>9524</v>
      </c>
      <c r="E4018" t="s">
        <v>21093</v>
      </c>
      <c r="F4018" t="s">
        <v>21094</v>
      </c>
      <c r="G4018" t="s">
        <v>462</v>
      </c>
      <c r="H4018" s="6">
        <v>192292</v>
      </c>
      <c r="I4018" t="s">
        <v>21095</v>
      </c>
      <c r="J4018" t="s">
        <v>21096</v>
      </c>
      <c r="K4018" s="1">
        <v>44674</v>
      </c>
    </row>
    <row r="4019" spans="1:11">
      <c r="A4019">
        <v>4018</v>
      </c>
      <c r="B4019" t="s">
        <v>21097</v>
      </c>
      <c r="C4019" t="s">
        <v>47</v>
      </c>
      <c r="D4019" t="s">
        <v>21098</v>
      </c>
      <c r="E4019" t="s">
        <v>21099</v>
      </c>
      <c r="F4019" t="s">
        <v>21100</v>
      </c>
      <c r="G4019" t="s">
        <v>142</v>
      </c>
      <c r="H4019" s="6">
        <v>153942</v>
      </c>
      <c r="I4019" t="s">
        <v>21101</v>
      </c>
      <c r="J4019" t="s">
        <v>21102</v>
      </c>
      <c r="K4019" s="1">
        <v>44347</v>
      </c>
    </row>
    <row r="4020" spans="1:11">
      <c r="A4020">
        <v>4019</v>
      </c>
      <c r="B4020" t="s">
        <v>21103</v>
      </c>
      <c r="C4020" t="s">
        <v>2872</v>
      </c>
      <c r="D4020" t="s">
        <v>1854</v>
      </c>
      <c r="E4020" t="s">
        <v>21104</v>
      </c>
      <c r="F4020" t="s">
        <v>21105</v>
      </c>
      <c r="G4020" t="s">
        <v>351</v>
      </c>
      <c r="H4020" s="6">
        <v>168900</v>
      </c>
      <c r="I4020" t="s">
        <v>21106</v>
      </c>
      <c r="J4020" t="s">
        <v>21107</v>
      </c>
      <c r="K4020" s="1">
        <v>44459</v>
      </c>
    </row>
    <row r="4021" spans="1:11">
      <c r="A4021">
        <v>4020</v>
      </c>
      <c r="B4021" t="s">
        <v>21108</v>
      </c>
      <c r="C4021" t="s">
        <v>482</v>
      </c>
      <c r="D4021" t="s">
        <v>4389</v>
      </c>
      <c r="E4021" t="s">
        <v>21109</v>
      </c>
      <c r="F4021" t="s">
        <v>21110</v>
      </c>
      <c r="G4021" t="s">
        <v>823</v>
      </c>
      <c r="H4021" s="6">
        <v>154211</v>
      </c>
      <c r="I4021" t="s">
        <v>21111</v>
      </c>
      <c r="J4021" t="s">
        <v>21112</v>
      </c>
      <c r="K4021" s="1">
        <v>44185</v>
      </c>
    </row>
    <row r="4022" spans="1:11">
      <c r="A4022">
        <v>4021</v>
      </c>
      <c r="B4022" t="s">
        <v>21113</v>
      </c>
      <c r="C4022" t="s">
        <v>535</v>
      </c>
      <c r="D4022" t="s">
        <v>13552</v>
      </c>
      <c r="E4022" t="s">
        <v>21114</v>
      </c>
      <c r="F4022" t="s">
        <v>21115</v>
      </c>
      <c r="G4022" t="s">
        <v>394</v>
      </c>
      <c r="H4022" s="6">
        <v>212362</v>
      </c>
      <c r="I4022" t="s">
        <v>21116</v>
      </c>
      <c r="J4022" t="s">
        <v>21117</v>
      </c>
      <c r="K4022" s="1">
        <v>44563</v>
      </c>
    </row>
    <row r="4023" spans="1:11">
      <c r="A4023">
        <v>4022</v>
      </c>
      <c r="B4023" t="s">
        <v>21118</v>
      </c>
      <c r="C4023" t="s">
        <v>3356</v>
      </c>
      <c r="D4023" t="s">
        <v>8278</v>
      </c>
      <c r="E4023" t="s">
        <v>21119</v>
      </c>
      <c r="F4023" t="s">
        <v>21120</v>
      </c>
      <c r="G4023" t="s">
        <v>1418</v>
      </c>
      <c r="H4023" s="6">
        <v>276451</v>
      </c>
      <c r="I4023" t="s">
        <v>21121</v>
      </c>
      <c r="J4023" t="s">
        <v>21122</v>
      </c>
      <c r="K4023" s="1">
        <v>43866</v>
      </c>
    </row>
    <row r="4024" spans="1:11">
      <c r="A4024">
        <v>4023</v>
      </c>
      <c r="B4024" t="s">
        <v>21123</v>
      </c>
      <c r="C4024" t="s">
        <v>1792</v>
      </c>
      <c r="D4024" t="s">
        <v>1742</v>
      </c>
      <c r="E4024" t="s">
        <v>21124</v>
      </c>
      <c r="F4024" t="s">
        <v>21125</v>
      </c>
      <c r="G4024" t="s">
        <v>509</v>
      </c>
      <c r="H4024" s="6">
        <v>87039</v>
      </c>
      <c r="I4024" t="s">
        <v>21126</v>
      </c>
      <c r="J4024" t="s">
        <v>21127</v>
      </c>
      <c r="K4024" s="1">
        <v>44619</v>
      </c>
    </row>
    <row r="4025" spans="1:11">
      <c r="A4025">
        <v>4024</v>
      </c>
      <c r="B4025" t="s">
        <v>21128</v>
      </c>
      <c r="C4025" t="s">
        <v>11080</v>
      </c>
      <c r="D4025" t="s">
        <v>6634</v>
      </c>
      <c r="E4025" t="s">
        <v>21129</v>
      </c>
      <c r="F4025" t="s">
        <v>21130</v>
      </c>
      <c r="G4025" t="s">
        <v>847</v>
      </c>
      <c r="H4025" s="6">
        <v>161824</v>
      </c>
      <c r="I4025" t="s">
        <v>21131</v>
      </c>
      <c r="J4025" t="s">
        <v>21132</v>
      </c>
      <c r="K4025" s="1">
        <v>44602</v>
      </c>
    </row>
    <row r="4026" spans="1:11">
      <c r="A4026">
        <v>4025</v>
      </c>
      <c r="B4026" t="s">
        <v>21133</v>
      </c>
      <c r="C4026" t="s">
        <v>3533</v>
      </c>
      <c r="D4026" t="s">
        <v>3379</v>
      </c>
      <c r="E4026" t="s">
        <v>21134</v>
      </c>
      <c r="F4026" t="s">
        <v>21135</v>
      </c>
      <c r="G4026" t="s">
        <v>5929</v>
      </c>
      <c r="H4026" s="6">
        <v>111593</v>
      </c>
      <c r="I4026" t="s">
        <v>21136</v>
      </c>
      <c r="J4026" t="s">
        <v>21137</v>
      </c>
      <c r="K4026" s="1">
        <v>44371</v>
      </c>
    </row>
    <row r="4027" spans="1:11">
      <c r="A4027">
        <v>4026</v>
      </c>
      <c r="B4027" t="s">
        <v>21138</v>
      </c>
      <c r="C4027" t="s">
        <v>1700</v>
      </c>
      <c r="D4027" t="s">
        <v>2559</v>
      </c>
      <c r="E4027" t="s">
        <v>21139</v>
      </c>
      <c r="F4027" t="s">
        <v>21140</v>
      </c>
      <c r="G4027" t="s">
        <v>213</v>
      </c>
      <c r="H4027" s="6">
        <v>244271</v>
      </c>
      <c r="I4027" t="s">
        <v>21141</v>
      </c>
      <c r="J4027" t="s">
        <v>21142</v>
      </c>
      <c r="K4027" s="1">
        <v>44592</v>
      </c>
    </row>
    <row r="4028" spans="1:11">
      <c r="A4028">
        <v>4027</v>
      </c>
      <c r="B4028" t="s">
        <v>21143</v>
      </c>
      <c r="C4028" t="s">
        <v>2347</v>
      </c>
      <c r="D4028" t="s">
        <v>20289</v>
      </c>
      <c r="E4028" t="s">
        <v>21144</v>
      </c>
      <c r="F4028" t="s">
        <v>21145</v>
      </c>
      <c r="G4028" t="s">
        <v>517</v>
      </c>
      <c r="H4028" s="6">
        <v>83054</v>
      </c>
      <c r="I4028" t="s">
        <v>21146</v>
      </c>
      <c r="J4028" t="s">
        <v>21147</v>
      </c>
      <c r="K4028" s="1">
        <v>44682</v>
      </c>
    </row>
    <row r="4029" spans="1:11">
      <c r="A4029">
        <v>4028</v>
      </c>
      <c r="B4029" t="s">
        <v>21148</v>
      </c>
      <c r="C4029" t="s">
        <v>3287</v>
      </c>
      <c r="D4029" t="s">
        <v>271</v>
      </c>
      <c r="E4029" t="s">
        <v>21149</v>
      </c>
      <c r="F4029" t="s">
        <v>21150</v>
      </c>
      <c r="G4029" t="s">
        <v>3009</v>
      </c>
      <c r="H4029" s="6">
        <v>249374</v>
      </c>
      <c r="I4029">
        <f>1-733-805-3414</f>
        <v>-4951</v>
      </c>
      <c r="J4029" t="s">
        <v>21151</v>
      </c>
      <c r="K4029" s="1">
        <v>43910</v>
      </c>
    </row>
    <row r="4030" spans="1:11">
      <c r="A4030">
        <v>4029</v>
      </c>
      <c r="B4030" t="s">
        <v>21152</v>
      </c>
      <c r="C4030" t="s">
        <v>5324</v>
      </c>
      <c r="D4030" t="s">
        <v>1590</v>
      </c>
      <c r="E4030" t="s">
        <v>21153</v>
      </c>
      <c r="F4030" t="s">
        <v>21154</v>
      </c>
      <c r="G4030" t="s">
        <v>3566</v>
      </c>
      <c r="H4030" s="6">
        <v>244856</v>
      </c>
      <c r="I4030" t="s">
        <v>21155</v>
      </c>
      <c r="J4030" t="s">
        <v>21156</v>
      </c>
      <c r="K4030" s="1">
        <v>44122</v>
      </c>
    </row>
    <row r="4031" spans="1:11">
      <c r="A4031">
        <v>4030</v>
      </c>
      <c r="B4031" t="s">
        <v>21157</v>
      </c>
      <c r="C4031" t="s">
        <v>6313</v>
      </c>
      <c r="D4031" t="s">
        <v>8136</v>
      </c>
      <c r="E4031" t="s">
        <v>21158</v>
      </c>
      <c r="F4031" t="s">
        <v>21159</v>
      </c>
      <c r="G4031" t="s">
        <v>5077</v>
      </c>
      <c r="H4031" s="6">
        <v>274778</v>
      </c>
      <c r="I4031" t="s">
        <v>21160</v>
      </c>
      <c r="J4031" t="s">
        <v>21161</v>
      </c>
      <c r="K4031" s="1">
        <v>44246</v>
      </c>
    </row>
    <row r="4032" spans="1:11">
      <c r="A4032">
        <v>4031</v>
      </c>
      <c r="B4032" t="s">
        <v>21162</v>
      </c>
      <c r="C4032" t="s">
        <v>2719</v>
      </c>
      <c r="D4032" t="s">
        <v>767</v>
      </c>
      <c r="E4032" t="s">
        <v>17675</v>
      </c>
      <c r="F4032" t="s">
        <v>21163</v>
      </c>
      <c r="G4032" t="s">
        <v>2195</v>
      </c>
      <c r="H4032" s="6">
        <v>172454</v>
      </c>
      <c r="I4032" t="s">
        <v>21164</v>
      </c>
      <c r="J4032" t="s">
        <v>21165</v>
      </c>
      <c r="K4032" s="1">
        <v>44602</v>
      </c>
    </row>
    <row r="4033" spans="1:11">
      <c r="A4033">
        <v>4032</v>
      </c>
      <c r="B4033" t="s">
        <v>21166</v>
      </c>
      <c r="C4033" t="s">
        <v>8045</v>
      </c>
      <c r="D4033" t="s">
        <v>3500</v>
      </c>
      <c r="E4033" t="s">
        <v>21167</v>
      </c>
      <c r="F4033" t="s">
        <v>21168</v>
      </c>
      <c r="G4033" t="s">
        <v>298</v>
      </c>
      <c r="H4033" s="6">
        <v>64507</v>
      </c>
      <c r="I4033" t="s">
        <v>21169</v>
      </c>
      <c r="J4033" t="s">
        <v>21170</v>
      </c>
      <c r="K4033" s="1">
        <v>43976</v>
      </c>
    </row>
    <row r="4034" spans="1:11">
      <c r="A4034">
        <v>4033</v>
      </c>
      <c r="B4034" t="s">
        <v>21171</v>
      </c>
      <c r="C4034" t="s">
        <v>13086</v>
      </c>
      <c r="D4034" t="s">
        <v>3645</v>
      </c>
      <c r="E4034" t="s">
        <v>21172</v>
      </c>
      <c r="F4034" t="s">
        <v>21173</v>
      </c>
      <c r="G4034" t="s">
        <v>2817</v>
      </c>
      <c r="H4034" s="6">
        <v>269346</v>
      </c>
      <c r="I4034">
        <v>3686615279</v>
      </c>
      <c r="J4034" t="s">
        <v>21174</v>
      </c>
      <c r="K4034" s="1">
        <v>44133</v>
      </c>
    </row>
    <row r="4035" spans="1:11">
      <c r="A4035">
        <v>4034</v>
      </c>
      <c r="B4035" t="s">
        <v>21175</v>
      </c>
      <c r="C4035" t="s">
        <v>4165</v>
      </c>
      <c r="D4035" t="s">
        <v>123</v>
      </c>
      <c r="E4035" t="s">
        <v>21176</v>
      </c>
      <c r="F4035" t="s">
        <v>21177</v>
      </c>
      <c r="G4035" t="s">
        <v>1481</v>
      </c>
      <c r="H4035" s="6">
        <v>257121</v>
      </c>
      <c r="I4035" t="s">
        <v>21178</v>
      </c>
      <c r="J4035" t="s">
        <v>21179</v>
      </c>
      <c r="K4035" s="1">
        <v>43863</v>
      </c>
    </row>
    <row r="4036" spans="1:11">
      <c r="A4036">
        <v>4035</v>
      </c>
      <c r="B4036" t="s">
        <v>21180</v>
      </c>
      <c r="C4036" t="s">
        <v>4619</v>
      </c>
      <c r="D4036" t="s">
        <v>10153</v>
      </c>
      <c r="E4036" t="s">
        <v>21181</v>
      </c>
      <c r="F4036" t="s">
        <v>21182</v>
      </c>
      <c r="G4036" t="s">
        <v>6088</v>
      </c>
      <c r="H4036" s="6">
        <v>148138</v>
      </c>
      <c r="I4036" t="s">
        <v>21183</v>
      </c>
      <c r="J4036" t="s">
        <v>21184</v>
      </c>
      <c r="K4036" s="1">
        <v>44341</v>
      </c>
    </row>
    <row r="4037" spans="1:11">
      <c r="A4037">
        <v>4036</v>
      </c>
      <c r="B4037" t="s">
        <v>21185</v>
      </c>
      <c r="C4037" t="s">
        <v>2047</v>
      </c>
      <c r="D4037" t="s">
        <v>1671</v>
      </c>
      <c r="E4037" t="s">
        <v>21186</v>
      </c>
      <c r="F4037" t="s">
        <v>21187</v>
      </c>
      <c r="G4037" t="s">
        <v>5475</v>
      </c>
      <c r="H4037" s="6">
        <v>83144</v>
      </c>
      <c r="I4037" t="s">
        <v>21188</v>
      </c>
      <c r="J4037" t="s">
        <v>21189</v>
      </c>
      <c r="K4037" s="1">
        <v>44551</v>
      </c>
    </row>
    <row r="4038" spans="1:11">
      <c r="A4038">
        <v>4037</v>
      </c>
      <c r="B4038" t="s">
        <v>21190</v>
      </c>
      <c r="C4038" t="s">
        <v>1512</v>
      </c>
      <c r="D4038" t="s">
        <v>7027</v>
      </c>
      <c r="E4038" t="s">
        <v>21191</v>
      </c>
      <c r="F4038" t="s">
        <v>21192</v>
      </c>
      <c r="G4038" t="s">
        <v>3027</v>
      </c>
      <c r="H4038" s="6">
        <v>175304</v>
      </c>
      <c r="I4038" t="s">
        <v>21193</v>
      </c>
      <c r="J4038" t="s">
        <v>21194</v>
      </c>
      <c r="K4038" s="1">
        <v>44685</v>
      </c>
    </row>
    <row r="4039" spans="1:11">
      <c r="A4039">
        <v>4038</v>
      </c>
      <c r="B4039" t="s">
        <v>21195</v>
      </c>
      <c r="C4039" t="s">
        <v>2321</v>
      </c>
      <c r="D4039" t="s">
        <v>2559</v>
      </c>
      <c r="E4039" t="s">
        <v>21196</v>
      </c>
      <c r="F4039" t="s">
        <v>11057</v>
      </c>
      <c r="G4039" t="s">
        <v>823</v>
      </c>
      <c r="H4039" s="6">
        <v>82815</v>
      </c>
      <c r="I4039" t="s">
        <v>21197</v>
      </c>
      <c r="J4039" t="s">
        <v>21198</v>
      </c>
      <c r="K4039" s="1">
        <v>44268</v>
      </c>
    </row>
    <row r="4040" spans="1:11">
      <c r="A4040">
        <v>4039</v>
      </c>
      <c r="B4040" t="s">
        <v>21199</v>
      </c>
      <c r="C4040" t="s">
        <v>1940</v>
      </c>
      <c r="D4040" t="s">
        <v>11156</v>
      </c>
      <c r="E4040" t="s">
        <v>21200</v>
      </c>
      <c r="F4040" t="s">
        <v>21201</v>
      </c>
      <c r="G4040" t="s">
        <v>462</v>
      </c>
      <c r="H4040" s="6">
        <v>201123</v>
      </c>
      <c r="I4040" t="s">
        <v>21202</v>
      </c>
      <c r="J4040" t="s">
        <v>21203</v>
      </c>
      <c r="K4040" s="1">
        <v>43986</v>
      </c>
    </row>
    <row r="4041" spans="1:11">
      <c r="A4041">
        <v>4040</v>
      </c>
      <c r="B4041" t="s">
        <v>21204</v>
      </c>
      <c r="C4041" t="s">
        <v>1205</v>
      </c>
      <c r="D4041" t="s">
        <v>3657</v>
      </c>
      <c r="E4041" t="s">
        <v>21205</v>
      </c>
      <c r="F4041" t="s">
        <v>21206</v>
      </c>
      <c r="G4041" t="s">
        <v>33</v>
      </c>
      <c r="H4041" s="6">
        <v>107718</v>
      </c>
      <c r="I4041" t="s">
        <v>21207</v>
      </c>
      <c r="J4041" t="s">
        <v>21208</v>
      </c>
      <c r="K4041" s="1">
        <v>44403</v>
      </c>
    </row>
    <row r="4042" spans="1:11">
      <c r="A4042">
        <v>4041</v>
      </c>
      <c r="B4042" t="s">
        <v>21209</v>
      </c>
      <c r="C4042" t="s">
        <v>4831</v>
      </c>
      <c r="D4042" t="s">
        <v>4457</v>
      </c>
      <c r="E4042" t="s">
        <v>21210</v>
      </c>
      <c r="F4042" t="s">
        <v>21211</v>
      </c>
      <c r="G4042" t="s">
        <v>2885</v>
      </c>
      <c r="H4042" s="6">
        <v>67329</v>
      </c>
      <c r="I4042" t="s">
        <v>21212</v>
      </c>
      <c r="J4042" t="s">
        <v>21213</v>
      </c>
      <c r="K4042" s="1">
        <v>44229</v>
      </c>
    </row>
    <row r="4043" spans="1:11">
      <c r="A4043">
        <v>4042</v>
      </c>
      <c r="B4043" t="s">
        <v>21214</v>
      </c>
      <c r="C4043" t="s">
        <v>383</v>
      </c>
      <c r="D4043" t="s">
        <v>2814</v>
      </c>
      <c r="E4043" t="s">
        <v>21215</v>
      </c>
      <c r="F4043" t="s">
        <v>21216</v>
      </c>
      <c r="G4043" t="s">
        <v>329</v>
      </c>
      <c r="H4043" s="6">
        <v>183336</v>
      </c>
      <c r="I4043">
        <v>1810967972</v>
      </c>
      <c r="J4043" t="s">
        <v>21217</v>
      </c>
      <c r="K4043" s="1">
        <v>44395</v>
      </c>
    </row>
    <row r="4044" spans="1:11">
      <c r="A4044">
        <v>4043</v>
      </c>
      <c r="B4044" t="s">
        <v>21218</v>
      </c>
      <c r="C4044" t="s">
        <v>406</v>
      </c>
      <c r="D4044" t="s">
        <v>1415</v>
      </c>
      <c r="E4044" t="s">
        <v>21219</v>
      </c>
      <c r="F4044" t="s">
        <v>21220</v>
      </c>
      <c r="G4044" t="s">
        <v>134</v>
      </c>
      <c r="H4044" s="6">
        <v>109072</v>
      </c>
      <c r="I4044" t="s">
        <v>21221</v>
      </c>
      <c r="J4044" t="s">
        <v>21222</v>
      </c>
      <c r="K4044" s="1">
        <v>44043</v>
      </c>
    </row>
    <row r="4045" spans="1:11">
      <c r="A4045">
        <v>4044</v>
      </c>
      <c r="B4045" t="s">
        <v>21223</v>
      </c>
      <c r="C4045" t="s">
        <v>5945</v>
      </c>
      <c r="D4045" t="s">
        <v>529</v>
      </c>
      <c r="E4045" t="s">
        <v>21224</v>
      </c>
      <c r="F4045" t="s">
        <v>10145</v>
      </c>
      <c r="G4045" t="s">
        <v>394</v>
      </c>
      <c r="H4045" s="6">
        <v>118432</v>
      </c>
      <c r="I4045" t="s">
        <v>21225</v>
      </c>
      <c r="J4045" t="s">
        <v>21226</v>
      </c>
      <c r="K4045" s="1">
        <v>44637</v>
      </c>
    </row>
    <row r="4046" spans="1:11">
      <c r="A4046">
        <v>4045</v>
      </c>
      <c r="B4046" s="2" t="s">
        <v>21227</v>
      </c>
      <c r="C4046" t="s">
        <v>8006</v>
      </c>
      <c r="D4046" t="s">
        <v>21228</v>
      </c>
      <c r="E4046" t="s">
        <v>18096</v>
      </c>
      <c r="F4046" t="s">
        <v>21229</v>
      </c>
      <c r="G4046" t="s">
        <v>3449</v>
      </c>
      <c r="H4046" s="6">
        <v>115674</v>
      </c>
      <c r="I4046">
        <v>2707492352</v>
      </c>
      <c r="J4046" t="s">
        <v>21230</v>
      </c>
      <c r="K4046" s="1">
        <v>43903</v>
      </c>
    </row>
    <row r="4047" spans="1:11">
      <c r="A4047">
        <v>4046</v>
      </c>
      <c r="B4047" t="s">
        <v>21231</v>
      </c>
      <c r="C4047" t="s">
        <v>178</v>
      </c>
      <c r="D4047" t="s">
        <v>6746</v>
      </c>
      <c r="E4047" t="s">
        <v>21232</v>
      </c>
      <c r="F4047" t="s">
        <v>21233</v>
      </c>
      <c r="G4047" t="s">
        <v>329</v>
      </c>
      <c r="H4047" s="6">
        <v>141181</v>
      </c>
      <c r="I4047" t="s">
        <v>21234</v>
      </c>
      <c r="J4047" t="s">
        <v>21235</v>
      </c>
      <c r="K4047" s="1">
        <v>44420</v>
      </c>
    </row>
    <row r="4048" spans="1:11">
      <c r="A4048">
        <v>4047</v>
      </c>
      <c r="B4048" t="s">
        <v>21236</v>
      </c>
      <c r="C4048" t="s">
        <v>1293</v>
      </c>
      <c r="D4048" t="s">
        <v>1968</v>
      </c>
      <c r="E4048" t="s">
        <v>21237</v>
      </c>
      <c r="F4048" t="s">
        <v>21238</v>
      </c>
      <c r="G4048" t="s">
        <v>3792</v>
      </c>
      <c r="H4048" s="6">
        <v>121617</v>
      </c>
      <c r="I4048" t="s">
        <v>21239</v>
      </c>
      <c r="J4048" t="s">
        <v>21240</v>
      </c>
      <c r="K4048" s="1">
        <v>44558</v>
      </c>
    </row>
    <row r="4049" spans="1:11">
      <c r="A4049">
        <v>4048</v>
      </c>
      <c r="B4049" t="s">
        <v>21241</v>
      </c>
      <c r="C4049" t="s">
        <v>1016</v>
      </c>
      <c r="D4049" t="s">
        <v>3037</v>
      </c>
      <c r="E4049" t="s">
        <v>21242</v>
      </c>
      <c r="F4049" t="s">
        <v>21243</v>
      </c>
      <c r="G4049" t="s">
        <v>1666</v>
      </c>
      <c r="H4049" s="6">
        <v>74219</v>
      </c>
      <c r="I4049" t="s">
        <v>21244</v>
      </c>
      <c r="J4049" t="s">
        <v>21245</v>
      </c>
      <c r="K4049" s="1">
        <v>43964</v>
      </c>
    </row>
    <row r="4050" spans="1:11">
      <c r="A4050">
        <v>4049</v>
      </c>
      <c r="B4050" t="s">
        <v>21246</v>
      </c>
      <c r="C4050" t="s">
        <v>943</v>
      </c>
      <c r="D4050" t="s">
        <v>1254</v>
      </c>
      <c r="E4050" t="s">
        <v>21247</v>
      </c>
      <c r="F4050" t="s">
        <v>7938</v>
      </c>
      <c r="G4050" t="s">
        <v>650</v>
      </c>
      <c r="H4050" s="6">
        <v>117785</v>
      </c>
      <c r="I4050" t="s">
        <v>21248</v>
      </c>
      <c r="J4050" t="s">
        <v>21249</v>
      </c>
      <c r="K4050" s="1">
        <v>44302</v>
      </c>
    </row>
    <row r="4051" spans="1:11">
      <c r="A4051">
        <v>4050</v>
      </c>
      <c r="B4051" t="s">
        <v>21250</v>
      </c>
      <c r="C4051" t="s">
        <v>1165</v>
      </c>
      <c r="D4051" t="s">
        <v>2107</v>
      </c>
      <c r="E4051" t="s">
        <v>21251</v>
      </c>
      <c r="F4051" t="s">
        <v>21252</v>
      </c>
      <c r="G4051" t="s">
        <v>509</v>
      </c>
      <c r="H4051" s="6">
        <v>177612</v>
      </c>
      <c r="I4051" t="s">
        <v>21253</v>
      </c>
      <c r="J4051" t="s">
        <v>21254</v>
      </c>
      <c r="K4051" s="1">
        <v>44536</v>
      </c>
    </row>
    <row r="4052" spans="1:11">
      <c r="A4052">
        <v>4051</v>
      </c>
      <c r="B4052" t="s">
        <v>21255</v>
      </c>
      <c r="C4052" t="s">
        <v>5286</v>
      </c>
      <c r="D4052" t="s">
        <v>1024</v>
      </c>
      <c r="E4052" t="s">
        <v>21256</v>
      </c>
      <c r="F4052" t="s">
        <v>21257</v>
      </c>
      <c r="G4052" t="s">
        <v>2297</v>
      </c>
      <c r="H4052" s="6">
        <v>107893</v>
      </c>
      <c r="I4052" t="s">
        <v>21258</v>
      </c>
      <c r="J4052" t="s">
        <v>21259</v>
      </c>
      <c r="K4052" s="1">
        <v>44555</v>
      </c>
    </row>
    <row r="4053" spans="1:11">
      <c r="A4053">
        <v>4052</v>
      </c>
      <c r="B4053" t="s">
        <v>21260</v>
      </c>
      <c r="C4053" t="s">
        <v>4473</v>
      </c>
      <c r="D4053" t="s">
        <v>11578</v>
      </c>
      <c r="E4053" t="s">
        <v>21261</v>
      </c>
      <c r="F4053" t="s">
        <v>21262</v>
      </c>
      <c r="G4053" t="s">
        <v>3009</v>
      </c>
      <c r="H4053" s="6">
        <v>74942</v>
      </c>
      <c r="I4053" t="s">
        <v>21263</v>
      </c>
      <c r="J4053" t="s">
        <v>21264</v>
      </c>
      <c r="K4053" s="1">
        <v>44197</v>
      </c>
    </row>
    <row r="4054" spans="1:11">
      <c r="A4054">
        <v>4053</v>
      </c>
      <c r="B4054" t="s">
        <v>21265</v>
      </c>
      <c r="C4054" t="s">
        <v>3965</v>
      </c>
      <c r="D4054" t="s">
        <v>1759</v>
      </c>
      <c r="E4054" t="s">
        <v>21266</v>
      </c>
      <c r="F4054" t="s">
        <v>21267</v>
      </c>
      <c r="G4054" t="s">
        <v>823</v>
      </c>
      <c r="H4054" s="6">
        <v>46136</v>
      </c>
      <c r="I4054" t="s">
        <v>21268</v>
      </c>
      <c r="J4054" t="s">
        <v>21269</v>
      </c>
      <c r="K4054" s="1">
        <v>44698</v>
      </c>
    </row>
    <row r="4055" spans="1:11">
      <c r="A4055">
        <v>4054</v>
      </c>
      <c r="B4055" t="s">
        <v>21270</v>
      </c>
      <c r="C4055" t="s">
        <v>1533</v>
      </c>
      <c r="D4055" t="s">
        <v>1679</v>
      </c>
      <c r="E4055" t="s">
        <v>21271</v>
      </c>
      <c r="F4055" t="s">
        <v>21272</v>
      </c>
      <c r="G4055" t="s">
        <v>1857</v>
      </c>
      <c r="H4055" s="6">
        <v>71957</v>
      </c>
      <c r="I4055" t="s">
        <v>21273</v>
      </c>
      <c r="J4055" t="s">
        <v>21274</v>
      </c>
      <c r="K4055" s="1">
        <v>43955</v>
      </c>
    </row>
    <row r="4056" spans="1:11">
      <c r="A4056">
        <v>4055</v>
      </c>
      <c r="B4056" t="s">
        <v>21275</v>
      </c>
      <c r="C4056" t="s">
        <v>3695</v>
      </c>
      <c r="D4056" t="s">
        <v>3454</v>
      </c>
      <c r="E4056" t="s">
        <v>9855</v>
      </c>
      <c r="F4056" t="s">
        <v>21276</v>
      </c>
      <c r="G4056" t="s">
        <v>103</v>
      </c>
      <c r="H4056" s="6">
        <v>237549</v>
      </c>
      <c r="I4056" t="s">
        <v>21277</v>
      </c>
      <c r="J4056" t="s">
        <v>21278</v>
      </c>
      <c r="K4056" s="1">
        <v>44280</v>
      </c>
    </row>
    <row r="4057" spans="1:11">
      <c r="A4057">
        <v>4056</v>
      </c>
      <c r="B4057" t="s">
        <v>21279</v>
      </c>
      <c r="C4057" t="s">
        <v>2480</v>
      </c>
      <c r="D4057" t="s">
        <v>4451</v>
      </c>
      <c r="E4057" t="s">
        <v>21280</v>
      </c>
      <c r="F4057" t="s">
        <v>21281</v>
      </c>
      <c r="G4057" t="s">
        <v>1873</v>
      </c>
      <c r="H4057" s="6">
        <v>160894</v>
      </c>
      <c r="I4057" t="s">
        <v>21282</v>
      </c>
      <c r="J4057" t="s">
        <v>21283</v>
      </c>
      <c r="K4057" s="1">
        <v>44543</v>
      </c>
    </row>
    <row r="4058" spans="1:11">
      <c r="A4058">
        <v>4057</v>
      </c>
      <c r="B4058" t="s">
        <v>21284</v>
      </c>
      <c r="C4058" t="s">
        <v>6214</v>
      </c>
      <c r="D4058" t="s">
        <v>7726</v>
      </c>
      <c r="E4058" t="s">
        <v>21285</v>
      </c>
      <c r="F4058" t="s">
        <v>21286</v>
      </c>
      <c r="G4058" t="s">
        <v>3046</v>
      </c>
      <c r="H4058" s="6">
        <v>220921</v>
      </c>
      <c r="I4058" t="s">
        <v>21287</v>
      </c>
      <c r="J4058" t="s">
        <v>21288</v>
      </c>
      <c r="K4058" s="1">
        <v>44522</v>
      </c>
    </row>
    <row r="4059" spans="1:11">
      <c r="A4059">
        <v>4058</v>
      </c>
      <c r="B4059" t="s">
        <v>21289</v>
      </c>
      <c r="C4059" t="s">
        <v>2493</v>
      </c>
      <c r="D4059" t="s">
        <v>4172</v>
      </c>
      <c r="E4059" t="s">
        <v>21290</v>
      </c>
      <c r="F4059" t="s">
        <v>21291</v>
      </c>
      <c r="G4059" t="s">
        <v>1696</v>
      </c>
      <c r="H4059" s="6">
        <v>237652</v>
      </c>
      <c r="I4059" t="s">
        <v>21292</v>
      </c>
      <c r="J4059" t="s">
        <v>21293</v>
      </c>
      <c r="K4059" s="1">
        <v>44569</v>
      </c>
    </row>
    <row r="4060" spans="1:11">
      <c r="A4060">
        <v>4059</v>
      </c>
      <c r="B4060" t="s">
        <v>21294</v>
      </c>
      <c r="C4060" t="s">
        <v>4791</v>
      </c>
      <c r="D4060" t="s">
        <v>325</v>
      </c>
      <c r="E4060" t="s">
        <v>8200</v>
      </c>
      <c r="F4060" t="s">
        <v>21295</v>
      </c>
      <c r="G4060" t="s">
        <v>1095</v>
      </c>
      <c r="H4060" s="6">
        <v>252445</v>
      </c>
      <c r="I4060" t="s">
        <v>21296</v>
      </c>
      <c r="J4060" t="s">
        <v>21297</v>
      </c>
      <c r="K4060" s="1">
        <v>44087</v>
      </c>
    </row>
    <row r="4061" spans="1:11">
      <c r="A4061">
        <v>4060</v>
      </c>
      <c r="B4061" t="s">
        <v>21298</v>
      </c>
      <c r="C4061" t="s">
        <v>2206</v>
      </c>
      <c r="D4061" t="s">
        <v>11723</v>
      </c>
      <c r="E4061" t="s">
        <v>21299</v>
      </c>
      <c r="F4061" t="s">
        <v>21300</v>
      </c>
      <c r="G4061" t="s">
        <v>861</v>
      </c>
      <c r="H4061" s="6">
        <v>105866</v>
      </c>
      <c r="I4061" t="s">
        <v>21301</v>
      </c>
      <c r="J4061" t="s">
        <v>21302</v>
      </c>
      <c r="K4061" s="1">
        <v>44262</v>
      </c>
    </row>
    <row r="4062" spans="1:11">
      <c r="A4062">
        <v>4061</v>
      </c>
      <c r="B4062" t="s">
        <v>21303</v>
      </c>
      <c r="C4062" t="s">
        <v>1379</v>
      </c>
      <c r="D4062" t="s">
        <v>7984</v>
      </c>
      <c r="E4062" t="s">
        <v>21304</v>
      </c>
      <c r="F4062" t="s">
        <v>21305</v>
      </c>
      <c r="G4062" t="s">
        <v>642</v>
      </c>
      <c r="H4062" s="6">
        <v>181182</v>
      </c>
      <c r="I4062">
        <v>7827934075</v>
      </c>
      <c r="J4062" t="s">
        <v>21306</v>
      </c>
      <c r="K4062" s="1">
        <v>44268</v>
      </c>
    </row>
    <row r="4063" spans="1:11">
      <c r="A4063">
        <v>4062</v>
      </c>
      <c r="B4063" t="s">
        <v>21307</v>
      </c>
      <c r="C4063" t="s">
        <v>5815</v>
      </c>
      <c r="D4063" t="s">
        <v>966</v>
      </c>
      <c r="E4063" t="s">
        <v>21308</v>
      </c>
      <c r="F4063" t="s">
        <v>21309</v>
      </c>
      <c r="G4063" t="s">
        <v>418</v>
      </c>
      <c r="H4063" s="6">
        <v>213272</v>
      </c>
      <c r="I4063">
        <f>1-733-192-1507</f>
        <v>-2431</v>
      </c>
      <c r="J4063" t="s">
        <v>21310</v>
      </c>
      <c r="K4063" s="1">
        <v>44535</v>
      </c>
    </row>
    <row r="4064" spans="1:11">
      <c r="A4064">
        <v>4063</v>
      </c>
      <c r="B4064" t="s">
        <v>21311</v>
      </c>
      <c r="C4064" t="s">
        <v>29</v>
      </c>
      <c r="D4064" t="s">
        <v>1901</v>
      </c>
      <c r="E4064" t="s">
        <v>21312</v>
      </c>
      <c r="F4064" t="s">
        <v>21313</v>
      </c>
      <c r="G4064" t="s">
        <v>190</v>
      </c>
      <c r="H4064" s="6">
        <v>173426</v>
      </c>
      <c r="I4064" t="s">
        <v>21314</v>
      </c>
      <c r="J4064" t="s">
        <v>21315</v>
      </c>
      <c r="K4064" s="1">
        <v>43973</v>
      </c>
    </row>
    <row r="4065" spans="1:11">
      <c r="A4065">
        <v>4064</v>
      </c>
      <c r="B4065" t="s">
        <v>21316</v>
      </c>
      <c r="C4065" t="s">
        <v>1129</v>
      </c>
      <c r="D4065" t="s">
        <v>1371</v>
      </c>
      <c r="E4065" t="s">
        <v>21317</v>
      </c>
      <c r="F4065" t="s">
        <v>21318</v>
      </c>
      <c r="G4065" t="s">
        <v>5577</v>
      </c>
      <c r="H4065" s="6">
        <v>197322</v>
      </c>
      <c r="I4065" t="s">
        <v>21319</v>
      </c>
      <c r="J4065" t="s">
        <v>21320</v>
      </c>
      <c r="K4065" s="1">
        <v>44132</v>
      </c>
    </row>
    <row r="4066" spans="1:11">
      <c r="A4066">
        <v>4065</v>
      </c>
      <c r="B4066" t="s">
        <v>21321</v>
      </c>
      <c r="C4066" t="s">
        <v>1960</v>
      </c>
      <c r="D4066" t="s">
        <v>1039</v>
      </c>
      <c r="E4066" t="s">
        <v>21322</v>
      </c>
      <c r="F4066" t="s">
        <v>21323</v>
      </c>
      <c r="G4066" t="s">
        <v>823</v>
      </c>
      <c r="H4066" s="6">
        <v>98893</v>
      </c>
      <c r="I4066" t="s">
        <v>21324</v>
      </c>
      <c r="J4066" t="s">
        <v>21325</v>
      </c>
      <c r="K4066" s="1">
        <v>44021</v>
      </c>
    </row>
    <row r="4067" spans="1:11">
      <c r="A4067">
        <v>4066</v>
      </c>
      <c r="B4067" t="s">
        <v>21326</v>
      </c>
      <c r="C4067" t="s">
        <v>2743</v>
      </c>
      <c r="D4067" t="s">
        <v>6961</v>
      </c>
      <c r="E4067" t="s">
        <v>21327</v>
      </c>
      <c r="F4067" t="s">
        <v>21328</v>
      </c>
      <c r="G4067" t="s">
        <v>1396</v>
      </c>
      <c r="H4067" s="6">
        <v>155344</v>
      </c>
      <c r="I4067" t="s">
        <v>21329</v>
      </c>
      <c r="J4067" t="s">
        <v>21330</v>
      </c>
      <c r="K4067" s="1">
        <v>44549</v>
      </c>
    </row>
    <row r="4068" spans="1:11">
      <c r="A4068">
        <v>4067</v>
      </c>
      <c r="B4068" t="s">
        <v>21331</v>
      </c>
      <c r="C4068" t="s">
        <v>1700</v>
      </c>
      <c r="D4068" t="s">
        <v>514</v>
      </c>
      <c r="E4068" t="s">
        <v>21332</v>
      </c>
      <c r="F4068" t="s">
        <v>21333</v>
      </c>
      <c r="G4068" t="s">
        <v>89</v>
      </c>
      <c r="H4068" s="6">
        <v>105145</v>
      </c>
      <c r="I4068" t="s">
        <v>21334</v>
      </c>
      <c r="J4068" t="s">
        <v>21335</v>
      </c>
      <c r="K4068" s="1">
        <v>44622</v>
      </c>
    </row>
    <row r="4069" spans="1:11">
      <c r="A4069">
        <v>4068</v>
      </c>
      <c r="B4069" t="s">
        <v>21336</v>
      </c>
      <c r="C4069" t="s">
        <v>4964</v>
      </c>
      <c r="D4069" t="s">
        <v>3218</v>
      </c>
      <c r="E4069" t="s">
        <v>21337</v>
      </c>
      <c r="F4069" t="s">
        <v>21338</v>
      </c>
      <c r="G4069" t="s">
        <v>1067</v>
      </c>
      <c r="H4069" s="6">
        <v>178745</v>
      </c>
      <c r="I4069" t="s">
        <v>21339</v>
      </c>
      <c r="J4069" t="s">
        <v>21340</v>
      </c>
      <c r="K4069" s="1">
        <v>44380</v>
      </c>
    </row>
    <row r="4070" spans="1:11">
      <c r="A4070">
        <v>4069</v>
      </c>
      <c r="B4070" t="s">
        <v>21341</v>
      </c>
      <c r="C4070" t="s">
        <v>1913</v>
      </c>
      <c r="D4070" t="s">
        <v>974</v>
      </c>
      <c r="E4070" t="s">
        <v>21342</v>
      </c>
      <c r="F4070" t="s">
        <v>2489</v>
      </c>
      <c r="G4070" t="s">
        <v>883</v>
      </c>
      <c r="H4070" s="6">
        <v>46329</v>
      </c>
      <c r="I4070" t="s">
        <v>21343</v>
      </c>
      <c r="J4070" t="s">
        <v>21344</v>
      </c>
      <c r="K4070" s="1">
        <v>44571</v>
      </c>
    </row>
    <row r="4071" spans="1:11">
      <c r="A4071">
        <v>4070</v>
      </c>
      <c r="B4071" t="s">
        <v>21345</v>
      </c>
      <c r="C4071" t="s">
        <v>2347</v>
      </c>
      <c r="D4071" t="s">
        <v>8001</v>
      </c>
      <c r="E4071" t="s">
        <v>21346</v>
      </c>
      <c r="F4071" t="s">
        <v>21347</v>
      </c>
      <c r="G4071" t="s">
        <v>597</v>
      </c>
      <c r="H4071" s="6">
        <v>219490</v>
      </c>
      <c r="I4071" t="s">
        <v>21348</v>
      </c>
      <c r="J4071" t="s">
        <v>21349</v>
      </c>
      <c r="K4071" s="1">
        <v>44430</v>
      </c>
    </row>
    <row r="4072" spans="1:11">
      <c r="A4072">
        <v>4071</v>
      </c>
      <c r="B4072" t="s">
        <v>21350</v>
      </c>
      <c r="C4072" t="s">
        <v>2166</v>
      </c>
      <c r="D4072" t="s">
        <v>1371</v>
      </c>
      <c r="E4072" t="s">
        <v>21351</v>
      </c>
      <c r="F4072" t="s">
        <v>21352</v>
      </c>
      <c r="G4072" t="s">
        <v>371</v>
      </c>
      <c r="H4072" s="6">
        <v>269131</v>
      </c>
      <c r="I4072">
        <f>1-242-328-312</f>
        <v>-881</v>
      </c>
      <c r="J4072" t="s">
        <v>21353</v>
      </c>
      <c r="K4072" s="1">
        <v>44642</v>
      </c>
    </row>
    <row r="4073" spans="1:11">
      <c r="A4073">
        <v>4072</v>
      </c>
      <c r="B4073" t="s">
        <v>21354</v>
      </c>
      <c r="C4073" t="s">
        <v>5148</v>
      </c>
      <c r="D4073" t="s">
        <v>443</v>
      </c>
      <c r="E4073" t="s">
        <v>21355</v>
      </c>
      <c r="F4073" t="s">
        <v>21356</v>
      </c>
      <c r="G4073" t="s">
        <v>696</v>
      </c>
      <c r="H4073" s="6">
        <v>191480</v>
      </c>
      <c r="I4073">
        <f>1-908-298-7378</f>
        <v>-8583</v>
      </c>
      <c r="J4073" t="s">
        <v>21357</v>
      </c>
      <c r="K4073" s="1">
        <v>44324</v>
      </c>
    </row>
    <row r="4074" spans="1:11">
      <c r="A4074">
        <v>4073</v>
      </c>
      <c r="B4074" t="s">
        <v>21358</v>
      </c>
      <c r="C4074" t="s">
        <v>122</v>
      </c>
      <c r="D4074" t="s">
        <v>5396</v>
      </c>
      <c r="E4074" t="s">
        <v>21359</v>
      </c>
      <c r="F4074" t="s">
        <v>21360</v>
      </c>
      <c r="G4074" t="s">
        <v>815</v>
      </c>
      <c r="H4074" s="6">
        <v>122176</v>
      </c>
      <c r="I4074" t="s">
        <v>21361</v>
      </c>
      <c r="J4074" t="s">
        <v>21362</v>
      </c>
      <c r="K4074" s="1">
        <v>44188</v>
      </c>
    </row>
    <row r="4075" spans="1:11">
      <c r="A4075">
        <v>4074</v>
      </c>
      <c r="B4075" t="s">
        <v>21363</v>
      </c>
      <c r="C4075" t="s">
        <v>482</v>
      </c>
      <c r="D4075" t="s">
        <v>4984</v>
      </c>
      <c r="E4075" t="s">
        <v>21364</v>
      </c>
      <c r="F4075" t="s">
        <v>21365</v>
      </c>
      <c r="G4075" t="s">
        <v>808</v>
      </c>
      <c r="H4075" s="6">
        <v>152844</v>
      </c>
      <c r="I4075" t="s">
        <v>21366</v>
      </c>
      <c r="J4075" t="s">
        <v>21367</v>
      </c>
      <c r="K4075" s="1">
        <v>44511</v>
      </c>
    </row>
    <row r="4076" spans="1:11">
      <c r="A4076">
        <v>4075</v>
      </c>
      <c r="B4076" t="s">
        <v>21368</v>
      </c>
      <c r="C4076" t="s">
        <v>3533</v>
      </c>
      <c r="D4076" t="s">
        <v>6413</v>
      </c>
      <c r="E4076" t="s">
        <v>21369</v>
      </c>
      <c r="F4076" t="s">
        <v>21370</v>
      </c>
      <c r="G4076" t="s">
        <v>306</v>
      </c>
      <c r="H4076" s="6">
        <v>232182</v>
      </c>
      <c r="I4076">
        <v>9985596901</v>
      </c>
      <c r="J4076" t="s">
        <v>21371</v>
      </c>
      <c r="K4076" s="1">
        <v>44489</v>
      </c>
    </row>
    <row r="4077" spans="1:11">
      <c r="A4077">
        <v>4076</v>
      </c>
      <c r="B4077" t="s">
        <v>21372</v>
      </c>
      <c r="C4077" t="s">
        <v>1326</v>
      </c>
      <c r="D4077" t="s">
        <v>3617</v>
      </c>
      <c r="E4077" t="s">
        <v>21373</v>
      </c>
      <c r="F4077" t="s">
        <v>21374</v>
      </c>
      <c r="G4077" t="s">
        <v>868</v>
      </c>
      <c r="H4077" s="6">
        <v>105423</v>
      </c>
      <c r="I4077" t="s">
        <v>21375</v>
      </c>
      <c r="J4077" t="s">
        <v>21376</v>
      </c>
      <c r="K4077" s="1">
        <v>44106</v>
      </c>
    </row>
    <row r="4078" spans="1:11">
      <c r="A4078">
        <v>4077</v>
      </c>
      <c r="B4078" t="s">
        <v>21377</v>
      </c>
      <c r="C4078" t="s">
        <v>2360</v>
      </c>
      <c r="D4078" t="s">
        <v>2763</v>
      </c>
      <c r="E4078" t="s">
        <v>21378</v>
      </c>
      <c r="F4078" t="s">
        <v>21379</v>
      </c>
      <c r="G4078" t="s">
        <v>329</v>
      </c>
      <c r="H4078" s="6">
        <v>204548</v>
      </c>
      <c r="I4078" t="s">
        <v>21380</v>
      </c>
      <c r="J4078" t="s">
        <v>21381</v>
      </c>
      <c r="K4078" s="1">
        <v>44560</v>
      </c>
    </row>
    <row r="4079" spans="1:11">
      <c r="A4079">
        <v>4078</v>
      </c>
      <c r="B4079" t="s">
        <v>21382</v>
      </c>
      <c r="C4079" t="s">
        <v>1421</v>
      </c>
      <c r="D4079" t="s">
        <v>4858</v>
      </c>
      <c r="E4079" t="s">
        <v>21383</v>
      </c>
      <c r="F4079" t="s">
        <v>21384</v>
      </c>
      <c r="G4079" t="s">
        <v>33</v>
      </c>
      <c r="H4079" s="6">
        <v>85938</v>
      </c>
      <c r="I4079">
        <f>1-579-347-457</f>
        <v>-1382</v>
      </c>
      <c r="J4079" t="s">
        <v>21385</v>
      </c>
      <c r="K4079" s="1">
        <v>44456</v>
      </c>
    </row>
    <row r="4080" spans="1:11">
      <c r="A4080">
        <v>4079</v>
      </c>
      <c r="B4080" t="s">
        <v>21386</v>
      </c>
      <c r="C4080" t="s">
        <v>1572</v>
      </c>
      <c r="D4080" t="s">
        <v>2937</v>
      </c>
      <c r="E4080" t="s">
        <v>21387</v>
      </c>
      <c r="F4080" t="s">
        <v>21388</v>
      </c>
      <c r="G4080" t="s">
        <v>2195</v>
      </c>
      <c r="H4080" s="6">
        <v>81171</v>
      </c>
      <c r="I4080" t="s">
        <v>21389</v>
      </c>
      <c r="J4080" t="s">
        <v>21390</v>
      </c>
      <c r="K4080" s="1">
        <v>44434</v>
      </c>
    </row>
    <row r="4081" spans="1:11">
      <c r="A4081">
        <v>4080</v>
      </c>
      <c r="B4081" t="s">
        <v>21391</v>
      </c>
      <c r="C4081" t="s">
        <v>1477</v>
      </c>
      <c r="D4081" t="s">
        <v>9219</v>
      </c>
      <c r="E4081" t="s">
        <v>21392</v>
      </c>
      <c r="F4081" t="s">
        <v>21393</v>
      </c>
      <c r="G4081" t="s">
        <v>3968</v>
      </c>
      <c r="H4081" s="6">
        <v>134328</v>
      </c>
      <c r="I4081">
        <f>1-855-938-4225</f>
        <v>-6017</v>
      </c>
      <c r="J4081" t="s">
        <v>21394</v>
      </c>
      <c r="K4081" s="1">
        <v>43993</v>
      </c>
    </row>
    <row r="4082" spans="1:11">
      <c r="A4082">
        <v>4081</v>
      </c>
      <c r="B4082" t="s">
        <v>21395</v>
      </c>
      <c r="C4082" t="s">
        <v>2564</v>
      </c>
      <c r="D4082" t="s">
        <v>5407</v>
      </c>
      <c r="E4082" t="s">
        <v>21396</v>
      </c>
      <c r="F4082" t="s">
        <v>21397</v>
      </c>
      <c r="G4082" t="s">
        <v>5077</v>
      </c>
      <c r="H4082" s="6">
        <v>78622</v>
      </c>
      <c r="I4082" t="s">
        <v>21398</v>
      </c>
      <c r="J4082" t="s">
        <v>21399</v>
      </c>
      <c r="K4082" s="1">
        <v>44490</v>
      </c>
    </row>
    <row r="4083" spans="1:11">
      <c r="A4083">
        <v>4082</v>
      </c>
      <c r="B4083" t="s">
        <v>21400</v>
      </c>
      <c r="C4083" t="s">
        <v>4668</v>
      </c>
      <c r="D4083" t="s">
        <v>2744</v>
      </c>
      <c r="E4083" t="s">
        <v>21401</v>
      </c>
      <c r="F4083" t="s">
        <v>21402</v>
      </c>
      <c r="G4083" t="s">
        <v>1418</v>
      </c>
      <c r="H4083" s="6">
        <v>219550</v>
      </c>
      <c r="I4083" t="s">
        <v>21403</v>
      </c>
      <c r="J4083" t="s">
        <v>21404</v>
      </c>
      <c r="K4083" s="1">
        <v>44059</v>
      </c>
    </row>
    <row r="4084" spans="1:11">
      <c r="A4084">
        <v>4083</v>
      </c>
      <c r="B4084" t="s">
        <v>21405</v>
      </c>
      <c r="C4084" t="s">
        <v>4831</v>
      </c>
      <c r="D4084" t="s">
        <v>1024</v>
      </c>
      <c r="E4084" t="s">
        <v>21406</v>
      </c>
      <c r="F4084" t="s">
        <v>21407</v>
      </c>
      <c r="G4084" t="s">
        <v>337</v>
      </c>
      <c r="H4084" s="6">
        <v>178833</v>
      </c>
      <c r="I4084" t="s">
        <v>21408</v>
      </c>
      <c r="J4084" t="s">
        <v>21409</v>
      </c>
      <c r="K4084" s="1">
        <v>44452</v>
      </c>
    </row>
    <row r="4085" spans="1:11">
      <c r="A4085">
        <v>4084</v>
      </c>
      <c r="B4085" t="s">
        <v>21410</v>
      </c>
      <c r="C4085" t="s">
        <v>5899</v>
      </c>
      <c r="D4085" t="s">
        <v>10965</v>
      </c>
      <c r="E4085" t="s">
        <v>21411</v>
      </c>
      <c r="F4085" t="s">
        <v>21412</v>
      </c>
      <c r="G4085" t="s">
        <v>2772</v>
      </c>
      <c r="H4085" s="6">
        <v>90883</v>
      </c>
      <c r="I4085" t="s">
        <v>21413</v>
      </c>
      <c r="J4085" t="s">
        <v>21414</v>
      </c>
      <c r="K4085" s="1">
        <v>44387</v>
      </c>
    </row>
    <row r="4086" spans="1:11">
      <c r="A4086">
        <v>4085</v>
      </c>
      <c r="B4086" t="s">
        <v>21415</v>
      </c>
      <c r="C4086" t="s">
        <v>178</v>
      </c>
      <c r="D4086" t="s">
        <v>573</v>
      </c>
      <c r="E4086" t="s">
        <v>21416</v>
      </c>
      <c r="F4086" t="s">
        <v>21417</v>
      </c>
      <c r="G4086" t="s">
        <v>142</v>
      </c>
      <c r="H4086" s="6">
        <v>286881</v>
      </c>
      <c r="I4086">
        <v>8923157113</v>
      </c>
      <c r="J4086" t="s">
        <v>21418</v>
      </c>
      <c r="K4086" s="1">
        <v>44025</v>
      </c>
    </row>
    <row r="4087" spans="1:11">
      <c r="A4087">
        <v>4086</v>
      </c>
      <c r="B4087" t="s">
        <v>21419</v>
      </c>
      <c r="C4087" t="s">
        <v>929</v>
      </c>
      <c r="D4087" t="s">
        <v>3325</v>
      </c>
      <c r="E4087" t="s">
        <v>12333</v>
      </c>
      <c r="F4087" t="s">
        <v>21420</v>
      </c>
      <c r="G4087" t="s">
        <v>410</v>
      </c>
      <c r="H4087" s="6">
        <v>74054</v>
      </c>
      <c r="I4087">
        <v>8913234157</v>
      </c>
      <c r="J4087" t="s">
        <v>21421</v>
      </c>
      <c r="K4087" s="1">
        <v>43984</v>
      </c>
    </row>
    <row r="4088" spans="1:11">
      <c r="A4088">
        <v>4087</v>
      </c>
      <c r="B4088" t="s">
        <v>21422</v>
      </c>
      <c r="C4088" t="s">
        <v>5286</v>
      </c>
      <c r="D4088" t="s">
        <v>5749</v>
      </c>
      <c r="E4088" t="s">
        <v>21423</v>
      </c>
      <c r="F4088" t="s">
        <v>21424</v>
      </c>
      <c r="G4088" t="s">
        <v>2809</v>
      </c>
      <c r="H4088" s="6">
        <v>185007</v>
      </c>
      <c r="I4088">
        <v>5824653466</v>
      </c>
      <c r="J4088" t="s">
        <v>21425</v>
      </c>
      <c r="K4088" s="1">
        <v>44141</v>
      </c>
    </row>
    <row r="4089" spans="1:11">
      <c r="A4089">
        <v>4088</v>
      </c>
      <c r="B4089" t="s">
        <v>21426</v>
      </c>
      <c r="C4089" t="s">
        <v>8613</v>
      </c>
      <c r="D4089" t="s">
        <v>6973</v>
      </c>
      <c r="E4089" t="s">
        <v>21427</v>
      </c>
      <c r="F4089" t="s">
        <v>21428</v>
      </c>
      <c r="G4089" t="s">
        <v>2364</v>
      </c>
      <c r="H4089" s="6">
        <v>283187</v>
      </c>
      <c r="I4089" t="s">
        <v>21429</v>
      </c>
      <c r="J4089" t="s">
        <v>21430</v>
      </c>
      <c r="K4089" s="1">
        <v>43861</v>
      </c>
    </row>
    <row r="4090" spans="1:11">
      <c r="A4090">
        <v>4089</v>
      </c>
      <c r="B4090" t="s">
        <v>21431</v>
      </c>
      <c r="C4090" t="s">
        <v>1953</v>
      </c>
      <c r="D4090" t="s">
        <v>1513</v>
      </c>
      <c r="E4090" t="s">
        <v>21432</v>
      </c>
      <c r="F4090" t="s">
        <v>13221</v>
      </c>
      <c r="G4090" t="s">
        <v>1536</v>
      </c>
      <c r="H4090" s="6">
        <v>91025</v>
      </c>
      <c r="I4090" t="s">
        <v>21433</v>
      </c>
      <c r="J4090" t="s">
        <v>21434</v>
      </c>
      <c r="K4090" s="1">
        <v>44643</v>
      </c>
    </row>
    <row r="4091" spans="1:11">
      <c r="A4091">
        <v>4090</v>
      </c>
      <c r="B4091" t="s">
        <v>21435</v>
      </c>
      <c r="C4091" t="s">
        <v>4636</v>
      </c>
      <c r="D4091" t="s">
        <v>7726</v>
      </c>
      <c r="E4091" t="s">
        <v>21436</v>
      </c>
      <c r="F4091" t="s">
        <v>21437</v>
      </c>
      <c r="G4091" t="s">
        <v>853</v>
      </c>
      <c r="H4091" s="6">
        <v>140601</v>
      </c>
      <c r="I4091" t="s">
        <v>21438</v>
      </c>
      <c r="J4091" t="s">
        <v>21439</v>
      </c>
      <c r="K4091" s="1">
        <v>44213</v>
      </c>
    </row>
    <row r="4092" spans="1:11">
      <c r="A4092">
        <v>4091</v>
      </c>
      <c r="B4092" t="s">
        <v>21440</v>
      </c>
      <c r="C4092" t="s">
        <v>422</v>
      </c>
      <c r="D4092" t="s">
        <v>21441</v>
      </c>
      <c r="E4092" t="s">
        <v>21442</v>
      </c>
      <c r="F4092" t="s">
        <v>21443</v>
      </c>
      <c r="G4092" t="s">
        <v>2509</v>
      </c>
      <c r="H4092" s="6">
        <v>123831</v>
      </c>
      <c r="I4092" t="s">
        <v>21444</v>
      </c>
      <c r="J4092" t="s">
        <v>21445</v>
      </c>
      <c r="K4092" s="1">
        <v>44483</v>
      </c>
    </row>
    <row r="4093" spans="1:11">
      <c r="A4093">
        <v>4092</v>
      </c>
      <c r="B4093" t="s">
        <v>21446</v>
      </c>
      <c r="C4093" t="s">
        <v>2087</v>
      </c>
      <c r="D4093" t="s">
        <v>6092</v>
      </c>
      <c r="E4093" t="s">
        <v>21447</v>
      </c>
      <c r="F4093" t="s">
        <v>21448</v>
      </c>
      <c r="G4093" t="s">
        <v>1944</v>
      </c>
      <c r="H4093" s="6">
        <v>153137</v>
      </c>
      <c r="I4093" t="s">
        <v>21449</v>
      </c>
      <c r="J4093" t="s">
        <v>21450</v>
      </c>
      <c r="K4093" s="1">
        <v>44033</v>
      </c>
    </row>
    <row r="4094" spans="1:11">
      <c r="A4094">
        <v>4093</v>
      </c>
      <c r="B4094" t="s">
        <v>21451</v>
      </c>
      <c r="C4094" t="s">
        <v>2520</v>
      </c>
      <c r="D4094" t="s">
        <v>1179</v>
      </c>
      <c r="E4094" t="s">
        <v>21452</v>
      </c>
      <c r="F4094" t="s">
        <v>21453</v>
      </c>
      <c r="G4094" t="s">
        <v>2158</v>
      </c>
      <c r="H4094" s="6">
        <v>180618</v>
      </c>
      <c r="I4094" t="s">
        <v>21454</v>
      </c>
      <c r="J4094" t="s">
        <v>21455</v>
      </c>
      <c r="K4094" s="1">
        <v>44685</v>
      </c>
    </row>
    <row r="4095" spans="1:11">
      <c r="A4095">
        <v>4094</v>
      </c>
      <c r="B4095" t="s">
        <v>21456</v>
      </c>
      <c r="C4095" t="s">
        <v>2429</v>
      </c>
      <c r="D4095" t="s">
        <v>4359</v>
      </c>
      <c r="E4095" t="s">
        <v>21457</v>
      </c>
      <c r="F4095" t="s">
        <v>21458</v>
      </c>
      <c r="G4095" t="s">
        <v>1824</v>
      </c>
      <c r="H4095" s="6">
        <v>205903</v>
      </c>
      <c r="I4095" t="s">
        <v>21459</v>
      </c>
      <c r="J4095" t="s">
        <v>21460</v>
      </c>
      <c r="K4095" s="1">
        <v>43893</v>
      </c>
    </row>
    <row r="4096" spans="1:11">
      <c r="A4096">
        <v>4095</v>
      </c>
      <c r="B4096" t="s">
        <v>21461</v>
      </c>
      <c r="C4096" t="s">
        <v>1038</v>
      </c>
      <c r="D4096" t="s">
        <v>11060</v>
      </c>
      <c r="E4096" t="s">
        <v>21462</v>
      </c>
      <c r="F4096" t="s">
        <v>21463</v>
      </c>
      <c r="G4096" t="s">
        <v>166</v>
      </c>
      <c r="H4096" s="6">
        <v>196746</v>
      </c>
      <c r="I4096" t="s">
        <v>21464</v>
      </c>
      <c r="J4096" t="s">
        <v>21465</v>
      </c>
      <c r="K4096" s="1">
        <v>44136</v>
      </c>
    </row>
    <row r="4097" spans="1:11">
      <c r="A4097">
        <v>4096</v>
      </c>
      <c r="B4097" t="s">
        <v>21466</v>
      </c>
      <c r="C4097" t="s">
        <v>2534</v>
      </c>
      <c r="D4097" t="s">
        <v>2963</v>
      </c>
      <c r="E4097" t="s">
        <v>21467</v>
      </c>
      <c r="F4097" t="s">
        <v>21468</v>
      </c>
      <c r="G4097" t="s">
        <v>985</v>
      </c>
      <c r="H4097" s="6">
        <v>234330</v>
      </c>
      <c r="I4097" t="s">
        <v>21469</v>
      </c>
      <c r="J4097" t="s">
        <v>21470</v>
      </c>
      <c r="K4097" s="1">
        <v>44540</v>
      </c>
    </row>
    <row r="4098" spans="1:11">
      <c r="A4098">
        <v>4097</v>
      </c>
      <c r="B4098" t="s">
        <v>21471</v>
      </c>
      <c r="C4098" t="s">
        <v>10814</v>
      </c>
      <c r="D4098" t="s">
        <v>918</v>
      </c>
      <c r="E4098" t="s">
        <v>21472</v>
      </c>
      <c r="F4098" t="s">
        <v>21473</v>
      </c>
      <c r="G4098" t="s">
        <v>800</v>
      </c>
      <c r="H4098" s="6">
        <v>205338</v>
      </c>
      <c r="I4098" t="s">
        <v>21474</v>
      </c>
      <c r="J4098" t="s">
        <v>21475</v>
      </c>
      <c r="K4098" s="1">
        <v>44695</v>
      </c>
    </row>
    <row r="4099" spans="1:11">
      <c r="A4099">
        <v>4098</v>
      </c>
      <c r="B4099" t="s">
        <v>21476</v>
      </c>
      <c r="C4099" t="s">
        <v>19283</v>
      </c>
      <c r="D4099" t="s">
        <v>7043</v>
      </c>
      <c r="E4099" t="s">
        <v>21477</v>
      </c>
      <c r="F4099" t="s">
        <v>21478</v>
      </c>
      <c r="G4099" t="s">
        <v>1152</v>
      </c>
      <c r="H4099" s="6">
        <v>83975</v>
      </c>
      <c r="I4099">
        <v>6664845546</v>
      </c>
      <c r="J4099" t="s">
        <v>21479</v>
      </c>
      <c r="K4099" s="1">
        <v>44171</v>
      </c>
    </row>
    <row r="4100" spans="1:11">
      <c r="A4100">
        <v>4099</v>
      </c>
      <c r="B4100" t="s">
        <v>21480</v>
      </c>
      <c r="C4100" t="s">
        <v>5686</v>
      </c>
      <c r="D4100" t="s">
        <v>16661</v>
      </c>
      <c r="E4100" t="s">
        <v>21481</v>
      </c>
      <c r="F4100" t="s">
        <v>21482</v>
      </c>
      <c r="G4100" t="s">
        <v>386</v>
      </c>
      <c r="H4100" s="6">
        <v>118831</v>
      </c>
      <c r="I4100" t="s">
        <v>21483</v>
      </c>
      <c r="J4100" t="s">
        <v>21484</v>
      </c>
      <c r="K4100" s="1">
        <v>44679</v>
      </c>
    </row>
    <row r="4101" spans="1:11">
      <c r="A4101">
        <v>4100</v>
      </c>
      <c r="B4101" t="s">
        <v>21485</v>
      </c>
      <c r="C4101" t="s">
        <v>1986</v>
      </c>
      <c r="D4101" t="s">
        <v>3796</v>
      </c>
      <c r="E4101" t="s">
        <v>21486</v>
      </c>
      <c r="F4101" t="s">
        <v>21487</v>
      </c>
      <c r="G4101" t="s">
        <v>1265</v>
      </c>
      <c r="H4101" s="6">
        <v>110454</v>
      </c>
      <c r="I4101">
        <v>6811925239</v>
      </c>
      <c r="J4101" t="s">
        <v>21488</v>
      </c>
      <c r="K4101" s="1">
        <v>43998</v>
      </c>
    </row>
    <row r="4102" spans="1:11">
      <c r="A4102">
        <v>4101</v>
      </c>
      <c r="B4102" t="s">
        <v>21489</v>
      </c>
      <c r="C4102" t="s">
        <v>670</v>
      </c>
      <c r="D4102" t="s">
        <v>4595</v>
      </c>
      <c r="E4102" t="s">
        <v>21490</v>
      </c>
      <c r="F4102" t="s">
        <v>21491</v>
      </c>
      <c r="G4102" t="s">
        <v>1243</v>
      </c>
      <c r="H4102" s="6">
        <v>71014</v>
      </c>
      <c r="I4102">
        <f>1-584-333-5625</f>
        <v>-6541</v>
      </c>
      <c r="J4102" t="s">
        <v>21492</v>
      </c>
      <c r="K4102" s="1">
        <v>44209</v>
      </c>
    </row>
    <row r="4103" spans="1:11">
      <c r="A4103">
        <v>4102</v>
      </c>
      <c r="B4103" t="s">
        <v>21493</v>
      </c>
      <c r="C4103" t="s">
        <v>4146</v>
      </c>
      <c r="D4103" t="s">
        <v>1862</v>
      </c>
      <c r="E4103" t="s">
        <v>21494</v>
      </c>
      <c r="F4103" t="s">
        <v>21495</v>
      </c>
      <c r="G4103" t="s">
        <v>883</v>
      </c>
      <c r="H4103" s="6">
        <v>193435</v>
      </c>
      <c r="I4103" t="s">
        <v>21496</v>
      </c>
      <c r="J4103" t="s">
        <v>21497</v>
      </c>
      <c r="K4103" s="1">
        <v>44498</v>
      </c>
    </row>
    <row r="4104" spans="1:11">
      <c r="A4104">
        <v>4103</v>
      </c>
      <c r="B4104" t="s">
        <v>21498</v>
      </c>
      <c r="C4104" t="s">
        <v>1421</v>
      </c>
      <c r="D4104" t="s">
        <v>10511</v>
      </c>
      <c r="E4104" t="s">
        <v>21499</v>
      </c>
      <c r="F4104" t="s">
        <v>21500</v>
      </c>
      <c r="G4104" t="s">
        <v>1013</v>
      </c>
      <c r="H4104" s="6">
        <v>148876</v>
      </c>
      <c r="I4104" t="s">
        <v>21501</v>
      </c>
      <c r="J4104" t="s">
        <v>21502</v>
      </c>
      <c r="K4104" s="1">
        <v>44565</v>
      </c>
    </row>
    <row r="4105" spans="1:11">
      <c r="A4105">
        <v>4104</v>
      </c>
      <c r="B4105" t="s">
        <v>21503</v>
      </c>
      <c r="C4105" t="s">
        <v>4757</v>
      </c>
      <c r="D4105" t="s">
        <v>4942</v>
      </c>
      <c r="E4105" t="s">
        <v>21504</v>
      </c>
      <c r="F4105" t="s">
        <v>21505</v>
      </c>
      <c r="G4105" t="s">
        <v>2378</v>
      </c>
      <c r="H4105" s="6">
        <v>233895</v>
      </c>
      <c r="I4105" t="s">
        <v>21506</v>
      </c>
      <c r="J4105" t="s">
        <v>21507</v>
      </c>
      <c r="K4105" s="1">
        <v>44600</v>
      </c>
    </row>
    <row r="4106" spans="1:11">
      <c r="A4106">
        <v>4105</v>
      </c>
      <c r="B4106" t="s">
        <v>21508</v>
      </c>
      <c r="C4106" t="s">
        <v>5899</v>
      </c>
      <c r="D4106" t="s">
        <v>5538</v>
      </c>
      <c r="E4106" t="s">
        <v>21509</v>
      </c>
      <c r="F4106" t="s">
        <v>21510</v>
      </c>
      <c r="G4106" t="s">
        <v>2392</v>
      </c>
      <c r="H4106" s="6">
        <v>80915</v>
      </c>
      <c r="I4106" t="s">
        <v>21511</v>
      </c>
      <c r="J4106" t="s">
        <v>21512</v>
      </c>
      <c r="K4106" s="1">
        <v>44688</v>
      </c>
    </row>
    <row r="4107" spans="1:11">
      <c r="A4107">
        <v>4106</v>
      </c>
      <c r="B4107" t="s">
        <v>21513</v>
      </c>
      <c r="C4107" t="s">
        <v>8267</v>
      </c>
      <c r="D4107" t="s">
        <v>9045</v>
      </c>
      <c r="E4107" t="s">
        <v>21514</v>
      </c>
      <c r="F4107" t="s">
        <v>21515</v>
      </c>
      <c r="G4107" t="s">
        <v>2008</v>
      </c>
      <c r="H4107" s="6">
        <v>208491</v>
      </c>
      <c r="I4107" t="s">
        <v>21516</v>
      </c>
      <c r="J4107" t="s">
        <v>21517</v>
      </c>
      <c r="K4107" s="1">
        <v>44098</v>
      </c>
    </row>
    <row r="4108" spans="1:11">
      <c r="A4108">
        <v>4107</v>
      </c>
      <c r="B4108" t="s">
        <v>21518</v>
      </c>
      <c r="C4108" t="s">
        <v>170</v>
      </c>
      <c r="D4108" t="s">
        <v>4686</v>
      </c>
      <c r="E4108" t="s">
        <v>21519</v>
      </c>
      <c r="F4108" t="s">
        <v>21520</v>
      </c>
      <c r="G4108" t="s">
        <v>1396</v>
      </c>
      <c r="H4108" s="6">
        <v>237521</v>
      </c>
      <c r="I4108" t="s">
        <v>21521</v>
      </c>
      <c r="J4108" t="s">
        <v>21522</v>
      </c>
      <c r="K4108" s="1">
        <v>44706</v>
      </c>
    </row>
    <row r="4109" spans="1:11">
      <c r="A4109">
        <v>4108</v>
      </c>
      <c r="B4109" t="s">
        <v>21523</v>
      </c>
      <c r="C4109" t="s">
        <v>5815</v>
      </c>
      <c r="D4109" t="s">
        <v>326</v>
      </c>
      <c r="E4109" t="s">
        <v>21524</v>
      </c>
      <c r="F4109" t="s">
        <v>21525</v>
      </c>
      <c r="G4109" t="s">
        <v>306</v>
      </c>
      <c r="H4109" s="6">
        <v>247182</v>
      </c>
      <c r="I4109" t="s">
        <v>21526</v>
      </c>
      <c r="J4109" t="s">
        <v>21527</v>
      </c>
      <c r="K4109" s="1">
        <v>44557</v>
      </c>
    </row>
    <row r="4110" spans="1:11">
      <c r="A4110">
        <v>4109</v>
      </c>
      <c r="B4110" t="s">
        <v>21528</v>
      </c>
      <c r="C4110" t="s">
        <v>3839</v>
      </c>
      <c r="D4110" t="s">
        <v>108</v>
      </c>
      <c r="E4110" t="s">
        <v>21529</v>
      </c>
      <c r="F4110" t="s">
        <v>21530</v>
      </c>
      <c r="G4110" t="s">
        <v>314</v>
      </c>
      <c r="H4110" s="6">
        <v>220336</v>
      </c>
      <c r="I4110" t="s">
        <v>21531</v>
      </c>
      <c r="J4110" t="s">
        <v>21532</v>
      </c>
      <c r="K4110" s="1">
        <v>44013</v>
      </c>
    </row>
    <row r="4111" spans="1:11">
      <c r="A4111">
        <v>4110</v>
      </c>
      <c r="B4111" t="s">
        <v>21533</v>
      </c>
      <c r="C4111" t="s">
        <v>4024</v>
      </c>
      <c r="D4111" t="s">
        <v>543</v>
      </c>
      <c r="E4111" t="s">
        <v>21534</v>
      </c>
      <c r="F4111" t="s">
        <v>21535</v>
      </c>
      <c r="G4111" t="s">
        <v>134</v>
      </c>
      <c r="H4111" s="6">
        <v>59637</v>
      </c>
      <c r="I4111" t="s">
        <v>21536</v>
      </c>
      <c r="J4111" t="s">
        <v>21537</v>
      </c>
      <c r="K4111" s="1">
        <v>44002</v>
      </c>
    </row>
    <row r="4112" spans="1:11">
      <c r="A4112">
        <v>4111</v>
      </c>
      <c r="B4112" t="s">
        <v>21538</v>
      </c>
      <c r="C4112" t="s">
        <v>3965</v>
      </c>
      <c r="D4112" t="s">
        <v>3758</v>
      </c>
      <c r="E4112" t="s">
        <v>21539</v>
      </c>
      <c r="F4112" t="s">
        <v>10044</v>
      </c>
      <c r="G4112" t="s">
        <v>260</v>
      </c>
      <c r="H4112" s="6">
        <v>111469</v>
      </c>
      <c r="I4112" t="s">
        <v>21540</v>
      </c>
      <c r="J4112" t="s">
        <v>21541</v>
      </c>
      <c r="K4112" s="1">
        <v>44011</v>
      </c>
    </row>
    <row r="4113" spans="1:11">
      <c r="A4113">
        <v>4112</v>
      </c>
      <c r="B4113" t="s">
        <v>21542</v>
      </c>
      <c r="C4113" t="s">
        <v>16819</v>
      </c>
      <c r="D4113" t="s">
        <v>16776</v>
      </c>
      <c r="E4113" t="s">
        <v>21543</v>
      </c>
      <c r="F4113" t="s">
        <v>21544</v>
      </c>
      <c r="G4113" t="s">
        <v>470</v>
      </c>
      <c r="H4113" s="6">
        <v>89835</v>
      </c>
      <c r="I4113" t="s">
        <v>21545</v>
      </c>
      <c r="J4113" t="s">
        <v>21546</v>
      </c>
      <c r="K4113" s="1">
        <v>44171</v>
      </c>
    </row>
    <row r="4114" spans="1:11">
      <c r="A4114">
        <v>4113</v>
      </c>
      <c r="B4114" t="s">
        <v>21547</v>
      </c>
      <c r="C4114" t="s">
        <v>1920</v>
      </c>
      <c r="D4114" t="s">
        <v>1408</v>
      </c>
      <c r="E4114" t="s">
        <v>21548</v>
      </c>
      <c r="F4114" t="s">
        <v>21549</v>
      </c>
      <c r="G4114" t="s">
        <v>1666</v>
      </c>
      <c r="H4114" s="6">
        <v>275199</v>
      </c>
      <c r="I4114" t="s">
        <v>21550</v>
      </c>
      <c r="J4114" t="s">
        <v>21551</v>
      </c>
      <c r="K4114" s="1">
        <v>43843</v>
      </c>
    </row>
    <row r="4115" spans="1:11">
      <c r="A4115">
        <v>4114</v>
      </c>
      <c r="B4115" t="s">
        <v>21552</v>
      </c>
      <c r="C4115" t="s">
        <v>3746</v>
      </c>
      <c r="D4115" t="s">
        <v>9096</v>
      </c>
      <c r="E4115" t="s">
        <v>21553</v>
      </c>
      <c r="F4115" t="s">
        <v>21554</v>
      </c>
      <c r="G4115" t="s">
        <v>51</v>
      </c>
      <c r="H4115" s="6">
        <v>162752</v>
      </c>
      <c r="I4115" t="s">
        <v>21555</v>
      </c>
      <c r="J4115" t="s">
        <v>21556</v>
      </c>
      <c r="K4115" s="1">
        <v>44237</v>
      </c>
    </row>
    <row r="4116" spans="1:11">
      <c r="A4116">
        <v>4115</v>
      </c>
      <c r="B4116" t="s">
        <v>21557</v>
      </c>
      <c r="C4116" t="s">
        <v>4473</v>
      </c>
      <c r="D4116" t="s">
        <v>9073</v>
      </c>
      <c r="E4116" t="s">
        <v>21558</v>
      </c>
      <c r="F4116" t="s">
        <v>17170</v>
      </c>
      <c r="G4116" t="s">
        <v>3095</v>
      </c>
      <c r="H4116" s="6">
        <v>232005</v>
      </c>
      <c r="I4116" t="s">
        <v>21559</v>
      </c>
      <c r="J4116" t="s">
        <v>21560</v>
      </c>
      <c r="K4116" s="1">
        <v>44074</v>
      </c>
    </row>
    <row r="4117" spans="1:11">
      <c r="A4117">
        <v>4116</v>
      </c>
      <c r="B4117" s="2" t="s">
        <v>21561</v>
      </c>
      <c r="C4117" t="s">
        <v>2743</v>
      </c>
      <c r="D4117" t="s">
        <v>2984</v>
      </c>
      <c r="E4117" t="s">
        <v>21562</v>
      </c>
      <c r="F4117" t="s">
        <v>21563</v>
      </c>
      <c r="G4117" t="s">
        <v>2317</v>
      </c>
      <c r="H4117" s="6">
        <v>58067</v>
      </c>
      <c r="I4117">
        <v>8035819501</v>
      </c>
      <c r="J4117" t="s">
        <v>21564</v>
      </c>
      <c r="K4117" s="1">
        <v>44263</v>
      </c>
    </row>
    <row r="4118" spans="1:11">
      <c r="A4118">
        <v>4117</v>
      </c>
      <c r="B4118" t="s">
        <v>21565</v>
      </c>
      <c r="C4118" t="s">
        <v>7009</v>
      </c>
      <c r="D4118" t="s">
        <v>14039</v>
      </c>
      <c r="E4118" t="s">
        <v>21566</v>
      </c>
      <c r="F4118" t="s">
        <v>21567</v>
      </c>
      <c r="G4118" t="s">
        <v>3443</v>
      </c>
      <c r="H4118" s="6">
        <v>93764</v>
      </c>
      <c r="I4118">
        <v>3192725540</v>
      </c>
      <c r="J4118" t="s">
        <v>21568</v>
      </c>
      <c r="K4118" s="1">
        <v>44411</v>
      </c>
    </row>
    <row r="4119" spans="1:11">
      <c r="A4119">
        <v>4118</v>
      </c>
      <c r="B4119" t="s">
        <v>21569</v>
      </c>
      <c r="C4119" t="s">
        <v>950</v>
      </c>
      <c r="D4119" t="s">
        <v>6461</v>
      </c>
      <c r="E4119" t="s">
        <v>21570</v>
      </c>
      <c r="F4119" t="s">
        <v>18991</v>
      </c>
      <c r="G4119" t="s">
        <v>95</v>
      </c>
      <c r="H4119" s="6">
        <v>153144</v>
      </c>
      <c r="I4119">
        <v>7648968079</v>
      </c>
      <c r="J4119" t="s">
        <v>21571</v>
      </c>
      <c r="K4119" s="1">
        <v>43967</v>
      </c>
    </row>
    <row r="4120" spans="1:11">
      <c r="A4120">
        <v>4119</v>
      </c>
      <c r="B4120" t="s">
        <v>21572</v>
      </c>
      <c r="C4120" t="s">
        <v>5028</v>
      </c>
      <c r="D4120" t="s">
        <v>9299</v>
      </c>
      <c r="E4120" t="s">
        <v>21573</v>
      </c>
      <c r="F4120" t="s">
        <v>21574</v>
      </c>
      <c r="G4120" t="s">
        <v>875</v>
      </c>
      <c r="H4120" s="6">
        <v>271184</v>
      </c>
      <c r="I4120" t="s">
        <v>21575</v>
      </c>
      <c r="J4120" t="s">
        <v>21576</v>
      </c>
      <c r="K4120" s="1">
        <v>43895</v>
      </c>
    </row>
    <row r="4121" spans="1:11">
      <c r="A4121">
        <v>4120</v>
      </c>
      <c r="B4121" t="s">
        <v>21577</v>
      </c>
      <c r="C4121" t="s">
        <v>8882</v>
      </c>
      <c r="D4121" t="s">
        <v>4774</v>
      </c>
      <c r="E4121" t="s">
        <v>21578</v>
      </c>
      <c r="F4121" t="s">
        <v>21579</v>
      </c>
      <c r="G4121" t="s">
        <v>1674</v>
      </c>
      <c r="H4121" s="6">
        <v>265973</v>
      </c>
      <c r="I4121" t="s">
        <v>21580</v>
      </c>
      <c r="J4121" t="s">
        <v>21581</v>
      </c>
      <c r="K4121" s="1">
        <v>44638</v>
      </c>
    </row>
    <row r="4122" spans="1:11">
      <c r="A4122">
        <v>4121</v>
      </c>
      <c r="B4122" t="s">
        <v>21582</v>
      </c>
      <c r="C4122" t="s">
        <v>8045</v>
      </c>
      <c r="D4122" t="s">
        <v>48</v>
      </c>
      <c r="E4122" t="s">
        <v>21583</v>
      </c>
      <c r="F4122" t="s">
        <v>21584</v>
      </c>
      <c r="G4122" t="s">
        <v>2008</v>
      </c>
      <c r="H4122" s="6">
        <v>235978</v>
      </c>
      <c r="I4122" t="s">
        <v>21585</v>
      </c>
      <c r="J4122" t="s">
        <v>21586</v>
      </c>
      <c r="K4122" s="1">
        <v>44637</v>
      </c>
    </row>
    <row r="4123" spans="1:11">
      <c r="A4123">
        <v>4122</v>
      </c>
      <c r="B4123" t="s">
        <v>21587</v>
      </c>
      <c r="C4123" t="s">
        <v>19283</v>
      </c>
      <c r="D4123" t="s">
        <v>368</v>
      </c>
      <c r="E4123" t="s">
        <v>21588</v>
      </c>
      <c r="F4123" t="s">
        <v>21589</v>
      </c>
      <c r="G4123" t="s">
        <v>1309</v>
      </c>
      <c r="H4123" s="6">
        <v>183734</v>
      </c>
      <c r="I4123" t="s">
        <v>21590</v>
      </c>
      <c r="J4123" t="s">
        <v>21591</v>
      </c>
      <c r="K4123" s="1">
        <v>43949</v>
      </c>
    </row>
    <row r="4124" spans="1:11">
      <c r="A4124">
        <v>4123</v>
      </c>
      <c r="B4124" t="s">
        <v>21592</v>
      </c>
      <c r="C4124" t="s">
        <v>2743</v>
      </c>
      <c r="D4124" t="s">
        <v>2528</v>
      </c>
      <c r="E4124" t="s">
        <v>21593</v>
      </c>
      <c r="F4124" t="s">
        <v>21594</v>
      </c>
      <c r="G4124" t="s">
        <v>1396</v>
      </c>
      <c r="H4124" s="6">
        <v>83474</v>
      </c>
      <c r="I4124" t="s">
        <v>21595</v>
      </c>
      <c r="J4124" t="s">
        <v>21596</v>
      </c>
      <c r="K4124" s="1">
        <v>44379</v>
      </c>
    </row>
    <row r="4125" spans="1:11">
      <c r="A4125">
        <v>4124</v>
      </c>
      <c r="B4125" s="2" t="s">
        <v>21597</v>
      </c>
      <c r="C4125" t="s">
        <v>5956</v>
      </c>
      <c r="D4125" t="s">
        <v>399</v>
      </c>
      <c r="E4125" t="s">
        <v>21598</v>
      </c>
      <c r="F4125" t="s">
        <v>21599</v>
      </c>
      <c r="G4125" t="s">
        <v>1652</v>
      </c>
      <c r="H4125" s="6">
        <v>217020</v>
      </c>
      <c r="I4125" t="s">
        <v>21600</v>
      </c>
      <c r="J4125" t="s">
        <v>21601</v>
      </c>
      <c r="K4125" s="1">
        <v>44039</v>
      </c>
    </row>
    <row r="4126" spans="1:11">
      <c r="A4126">
        <v>4125</v>
      </c>
      <c r="B4126" t="s">
        <v>21602</v>
      </c>
      <c r="C4126" t="s">
        <v>9156</v>
      </c>
      <c r="D4126" t="s">
        <v>782</v>
      </c>
      <c r="E4126" t="s">
        <v>4832</v>
      </c>
      <c r="F4126" t="s">
        <v>21603</v>
      </c>
      <c r="G4126" t="s">
        <v>1102</v>
      </c>
      <c r="H4126" s="6">
        <v>129248</v>
      </c>
      <c r="I4126" t="s">
        <v>21604</v>
      </c>
      <c r="J4126" t="s">
        <v>21605</v>
      </c>
      <c r="K4126" s="1">
        <v>44659</v>
      </c>
    </row>
    <row r="4127" spans="1:11">
      <c r="A4127">
        <v>4126</v>
      </c>
      <c r="B4127" t="s">
        <v>21606</v>
      </c>
      <c r="C4127" t="s">
        <v>6967</v>
      </c>
      <c r="D4127" t="s">
        <v>2744</v>
      </c>
      <c r="E4127" t="s">
        <v>21607</v>
      </c>
      <c r="F4127" t="s">
        <v>21608</v>
      </c>
      <c r="G4127" t="s">
        <v>2158</v>
      </c>
      <c r="H4127" s="6">
        <v>40281</v>
      </c>
      <c r="I4127" t="s">
        <v>21609</v>
      </c>
      <c r="J4127" t="s">
        <v>21610</v>
      </c>
      <c r="K4127" s="1">
        <v>43985</v>
      </c>
    </row>
    <row r="4128" spans="1:11">
      <c r="A4128">
        <v>4127</v>
      </c>
      <c r="B4128" t="s">
        <v>21611</v>
      </c>
      <c r="C4128" t="s">
        <v>2119</v>
      </c>
      <c r="D4128" t="s">
        <v>2684</v>
      </c>
      <c r="E4128" t="s">
        <v>21612</v>
      </c>
      <c r="F4128" t="s">
        <v>21613</v>
      </c>
      <c r="G4128" t="s">
        <v>680</v>
      </c>
      <c r="H4128" s="6">
        <v>113439</v>
      </c>
      <c r="I4128" t="s">
        <v>21614</v>
      </c>
      <c r="J4128" t="s">
        <v>21615</v>
      </c>
      <c r="K4128" s="1">
        <v>44464</v>
      </c>
    </row>
    <row r="4129" spans="1:11">
      <c r="A4129">
        <v>4128</v>
      </c>
      <c r="B4129" t="s">
        <v>21616</v>
      </c>
      <c r="C4129" t="s">
        <v>2126</v>
      </c>
      <c r="D4129" t="s">
        <v>580</v>
      </c>
      <c r="E4129" t="s">
        <v>21617</v>
      </c>
      <c r="F4129" t="s">
        <v>21618</v>
      </c>
      <c r="G4129" t="s">
        <v>134</v>
      </c>
      <c r="H4129" s="6">
        <v>279320</v>
      </c>
      <c r="I4129" t="s">
        <v>21619</v>
      </c>
      <c r="J4129" t="s">
        <v>21620</v>
      </c>
      <c r="K4129" s="1">
        <v>44375</v>
      </c>
    </row>
    <row r="4130" spans="1:11">
      <c r="A4130">
        <v>4129</v>
      </c>
      <c r="B4130" t="s">
        <v>21621</v>
      </c>
      <c r="C4130" t="s">
        <v>11958</v>
      </c>
      <c r="D4130" t="s">
        <v>48</v>
      </c>
      <c r="E4130" t="s">
        <v>16218</v>
      </c>
      <c r="F4130" t="s">
        <v>21622</v>
      </c>
      <c r="G4130" t="s">
        <v>454</v>
      </c>
      <c r="H4130" s="6">
        <v>285292</v>
      </c>
      <c r="I4130" t="s">
        <v>21623</v>
      </c>
      <c r="J4130" t="s">
        <v>21624</v>
      </c>
      <c r="K4130" s="1">
        <v>44316</v>
      </c>
    </row>
    <row r="4131" spans="1:11">
      <c r="A4131">
        <v>4130</v>
      </c>
      <c r="B4131" t="s">
        <v>21625</v>
      </c>
      <c r="C4131" t="s">
        <v>264</v>
      </c>
      <c r="D4131" t="s">
        <v>5915</v>
      </c>
      <c r="E4131" t="s">
        <v>21626</v>
      </c>
      <c r="F4131" t="s">
        <v>21627</v>
      </c>
      <c r="G4131" t="s">
        <v>604</v>
      </c>
      <c r="H4131" s="6">
        <v>206045</v>
      </c>
      <c r="I4131" t="s">
        <v>21628</v>
      </c>
      <c r="J4131" t="s">
        <v>21629</v>
      </c>
      <c r="K4131" s="1">
        <v>44668</v>
      </c>
    </row>
    <row r="4132" spans="1:11">
      <c r="A4132">
        <v>4131</v>
      </c>
      <c r="B4132" t="s">
        <v>21630</v>
      </c>
      <c r="C4132" t="s">
        <v>12226</v>
      </c>
      <c r="D4132" t="s">
        <v>2307</v>
      </c>
      <c r="E4132" t="s">
        <v>21631</v>
      </c>
      <c r="F4132" t="s">
        <v>21632</v>
      </c>
      <c r="G4132" t="s">
        <v>831</v>
      </c>
      <c r="H4132" s="6">
        <v>210732</v>
      </c>
      <c r="I4132" t="s">
        <v>21633</v>
      </c>
      <c r="J4132" t="s">
        <v>21634</v>
      </c>
      <c r="K4132" s="1">
        <v>44611</v>
      </c>
    </row>
    <row r="4133" spans="1:11">
      <c r="A4133">
        <v>4132</v>
      </c>
      <c r="B4133" t="s">
        <v>21635</v>
      </c>
      <c r="C4133" t="s">
        <v>8267</v>
      </c>
      <c r="D4133" t="s">
        <v>7432</v>
      </c>
      <c r="E4133" t="s">
        <v>5248</v>
      </c>
      <c r="F4133" t="s">
        <v>21636</v>
      </c>
      <c r="G4133" t="s">
        <v>561</v>
      </c>
      <c r="H4133" s="6">
        <v>235389</v>
      </c>
      <c r="I4133" t="s">
        <v>21637</v>
      </c>
      <c r="J4133" t="s">
        <v>21638</v>
      </c>
      <c r="K4133" s="1">
        <v>44473</v>
      </c>
    </row>
    <row r="4134" spans="1:11">
      <c r="A4134">
        <v>4133</v>
      </c>
      <c r="B4134" t="s">
        <v>21639</v>
      </c>
      <c r="C4134" t="s">
        <v>10814</v>
      </c>
      <c r="D4134" t="s">
        <v>5556</v>
      </c>
      <c r="E4134" t="s">
        <v>21640</v>
      </c>
      <c r="F4134" t="s">
        <v>21641</v>
      </c>
      <c r="G4134" t="s">
        <v>43</v>
      </c>
      <c r="H4134" s="6">
        <v>66931</v>
      </c>
      <c r="I4134" t="s">
        <v>21642</v>
      </c>
      <c r="J4134" t="s">
        <v>21643</v>
      </c>
      <c r="K4134" s="1">
        <v>43904</v>
      </c>
    </row>
    <row r="4135" spans="1:11">
      <c r="A4135">
        <v>4134</v>
      </c>
      <c r="B4135" t="s">
        <v>21644</v>
      </c>
      <c r="C4135" t="s">
        <v>10681</v>
      </c>
      <c r="D4135" t="s">
        <v>6170</v>
      </c>
      <c r="E4135" t="s">
        <v>21645</v>
      </c>
      <c r="F4135" t="s">
        <v>21646</v>
      </c>
      <c r="G4135" t="s">
        <v>2524</v>
      </c>
      <c r="H4135" s="6">
        <v>257023</v>
      </c>
      <c r="I4135" t="s">
        <v>21647</v>
      </c>
      <c r="J4135" t="s">
        <v>21648</v>
      </c>
      <c r="K4135" s="1">
        <v>44672</v>
      </c>
    </row>
    <row r="4136" spans="1:11">
      <c r="A4136">
        <v>4135</v>
      </c>
      <c r="B4136" t="s">
        <v>21649</v>
      </c>
      <c r="C4136" t="s">
        <v>1128</v>
      </c>
      <c r="D4136" t="s">
        <v>1253</v>
      </c>
      <c r="E4136" t="s">
        <v>21650</v>
      </c>
      <c r="F4136" t="s">
        <v>21651</v>
      </c>
      <c r="G4136" t="s">
        <v>3102</v>
      </c>
      <c r="H4136" s="6">
        <v>65563</v>
      </c>
      <c r="I4136" t="s">
        <v>21652</v>
      </c>
      <c r="J4136" t="s">
        <v>21653</v>
      </c>
      <c r="K4136" s="1">
        <v>44496</v>
      </c>
    </row>
    <row r="4137" spans="1:11">
      <c r="A4137">
        <v>4136</v>
      </c>
      <c r="B4137" t="s">
        <v>21654</v>
      </c>
      <c r="C4137" t="s">
        <v>5286</v>
      </c>
      <c r="D4137" t="s">
        <v>5915</v>
      </c>
      <c r="E4137" t="s">
        <v>21655</v>
      </c>
      <c r="F4137" t="s">
        <v>21656</v>
      </c>
      <c r="G4137" t="s">
        <v>3264</v>
      </c>
      <c r="H4137" s="6">
        <v>98856</v>
      </c>
      <c r="I4137" t="s">
        <v>21657</v>
      </c>
      <c r="J4137" t="s">
        <v>21658</v>
      </c>
      <c r="K4137" s="1">
        <v>44564</v>
      </c>
    </row>
    <row r="4138" spans="1:11">
      <c r="A4138">
        <v>4137</v>
      </c>
      <c r="B4138" t="s">
        <v>21659</v>
      </c>
      <c r="C4138" t="s">
        <v>5306</v>
      </c>
      <c r="D4138" t="s">
        <v>639</v>
      </c>
      <c r="E4138" t="s">
        <v>21660</v>
      </c>
      <c r="F4138" t="s">
        <v>21661</v>
      </c>
      <c r="G4138" t="s">
        <v>3770</v>
      </c>
      <c r="H4138" s="6">
        <v>54070</v>
      </c>
      <c r="I4138" t="s">
        <v>21662</v>
      </c>
      <c r="J4138" t="s">
        <v>21663</v>
      </c>
      <c r="K4138" s="1">
        <v>44086</v>
      </c>
    </row>
    <row r="4139" spans="1:11">
      <c r="A4139">
        <v>4138</v>
      </c>
      <c r="B4139" t="s">
        <v>21664</v>
      </c>
      <c r="C4139" t="s">
        <v>730</v>
      </c>
      <c r="D4139" t="s">
        <v>3237</v>
      </c>
      <c r="E4139" t="s">
        <v>21665</v>
      </c>
      <c r="F4139" t="s">
        <v>21666</v>
      </c>
      <c r="G4139" t="s">
        <v>446</v>
      </c>
      <c r="H4139" s="6">
        <v>288320</v>
      </c>
      <c r="I4139" t="s">
        <v>21667</v>
      </c>
      <c r="J4139" t="s">
        <v>21668</v>
      </c>
      <c r="K4139" s="1">
        <v>44528</v>
      </c>
    </row>
    <row r="4140" spans="1:11">
      <c r="A4140">
        <v>4139</v>
      </c>
      <c r="B4140" t="s">
        <v>21669</v>
      </c>
      <c r="C4140" t="s">
        <v>4076</v>
      </c>
      <c r="D4140" t="s">
        <v>8692</v>
      </c>
      <c r="E4140" t="s">
        <v>21670</v>
      </c>
      <c r="F4140" t="s">
        <v>18385</v>
      </c>
      <c r="G4140" t="s">
        <v>290</v>
      </c>
      <c r="H4140" s="6">
        <v>201262</v>
      </c>
      <c r="I4140" t="s">
        <v>21671</v>
      </c>
      <c r="J4140" t="s">
        <v>21672</v>
      </c>
      <c r="K4140" s="1">
        <v>43953</v>
      </c>
    </row>
    <row r="4141" spans="1:11">
      <c r="A4141">
        <v>4140</v>
      </c>
      <c r="B4141" t="s">
        <v>21673</v>
      </c>
      <c r="C4141" t="s">
        <v>2276</v>
      </c>
      <c r="D4141" t="s">
        <v>4261</v>
      </c>
      <c r="E4141" t="s">
        <v>21674</v>
      </c>
      <c r="F4141" t="s">
        <v>21675</v>
      </c>
      <c r="G4141" t="s">
        <v>1020</v>
      </c>
      <c r="H4141" s="6">
        <v>47302</v>
      </c>
      <c r="I4141" t="s">
        <v>21676</v>
      </c>
      <c r="J4141" t="s">
        <v>21677</v>
      </c>
      <c r="K4141" s="1">
        <v>44105</v>
      </c>
    </row>
    <row r="4142" spans="1:11">
      <c r="A4142">
        <v>4141</v>
      </c>
      <c r="B4142" t="s">
        <v>21678</v>
      </c>
      <c r="C4142" t="s">
        <v>3887</v>
      </c>
      <c r="D4142" t="s">
        <v>14039</v>
      </c>
      <c r="E4142" t="s">
        <v>21679</v>
      </c>
      <c r="F4142" t="s">
        <v>21680</v>
      </c>
      <c r="G4142" t="s">
        <v>6088</v>
      </c>
      <c r="H4142" s="6">
        <v>177879</v>
      </c>
      <c r="I4142" t="s">
        <v>21681</v>
      </c>
      <c r="J4142" t="s">
        <v>21682</v>
      </c>
      <c r="K4142" s="1">
        <v>44357</v>
      </c>
    </row>
    <row r="4143" spans="1:11">
      <c r="A4143">
        <v>4142</v>
      </c>
      <c r="B4143" t="s">
        <v>21683</v>
      </c>
      <c r="C4143" t="s">
        <v>3746</v>
      </c>
      <c r="D4143" t="s">
        <v>4370</v>
      </c>
      <c r="E4143" t="s">
        <v>21684</v>
      </c>
      <c r="F4143" t="s">
        <v>21685</v>
      </c>
      <c r="G4143" t="s">
        <v>3291</v>
      </c>
      <c r="H4143" s="6">
        <v>232040</v>
      </c>
      <c r="I4143" t="s">
        <v>21686</v>
      </c>
      <c r="J4143" t="s">
        <v>21687</v>
      </c>
      <c r="K4143" s="1">
        <v>44029</v>
      </c>
    </row>
    <row r="4144" spans="1:11">
      <c r="A4144">
        <v>4143</v>
      </c>
      <c r="B4144" t="s">
        <v>21688</v>
      </c>
      <c r="C4144" t="s">
        <v>5805</v>
      </c>
      <c r="D4144" t="s">
        <v>2669</v>
      </c>
      <c r="E4144" t="s">
        <v>21689</v>
      </c>
      <c r="F4144" t="s">
        <v>5128</v>
      </c>
      <c r="G4144" t="s">
        <v>2419</v>
      </c>
      <c r="H4144" s="6">
        <v>287408</v>
      </c>
      <c r="I4144" t="s">
        <v>21690</v>
      </c>
      <c r="J4144" t="s">
        <v>21691</v>
      </c>
      <c r="K4144" s="1">
        <v>44020</v>
      </c>
    </row>
    <row r="4145" spans="1:11">
      <c r="A4145">
        <v>4144</v>
      </c>
      <c r="B4145" t="s">
        <v>21692</v>
      </c>
      <c r="C4145" t="s">
        <v>10591</v>
      </c>
      <c r="D4145" t="s">
        <v>279</v>
      </c>
      <c r="E4145" t="s">
        <v>21693</v>
      </c>
      <c r="F4145" t="s">
        <v>21694</v>
      </c>
      <c r="G4145" t="s">
        <v>1873</v>
      </c>
      <c r="H4145" s="6">
        <v>51145</v>
      </c>
      <c r="I4145" t="s">
        <v>21695</v>
      </c>
      <c r="J4145" t="s">
        <v>21696</v>
      </c>
      <c r="K4145" s="1">
        <v>43969</v>
      </c>
    </row>
    <row r="4146" spans="1:11">
      <c r="A4146">
        <v>4145</v>
      </c>
      <c r="B4146" t="s">
        <v>21697</v>
      </c>
      <c r="C4146" t="s">
        <v>8871</v>
      </c>
      <c r="D4146" t="s">
        <v>7297</v>
      </c>
      <c r="E4146" t="s">
        <v>1574</v>
      </c>
      <c r="F4146" t="s">
        <v>21698</v>
      </c>
      <c r="G4146" t="s">
        <v>5475</v>
      </c>
      <c r="H4146" s="6">
        <v>50817</v>
      </c>
      <c r="I4146" t="s">
        <v>21699</v>
      </c>
      <c r="J4146" t="s">
        <v>21700</v>
      </c>
      <c r="K4146" s="1">
        <v>44555</v>
      </c>
    </row>
    <row r="4147" spans="1:11">
      <c r="A4147">
        <v>4146</v>
      </c>
      <c r="B4147" t="s">
        <v>21701</v>
      </c>
      <c r="C4147" t="s">
        <v>4568</v>
      </c>
      <c r="D4147" t="s">
        <v>9758</v>
      </c>
      <c r="E4147" t="s">
        <v>21702</v>
      </c>
      <c r="F4147" t="s">
        <v>21703</v>
      </c>
      <c r="G4147" t="s">
        <v>418</v>
      </c>
      <c r="H4147" s="6">
        <v>207622</v>
      </c>
      <c r="I4147" t="s">
        <v>21704</v>
      </c>
      <c r="J4147" t="s">
        <v>21705</v>
      </c>
      <c r="K4147" s="1">
        <v>44396</v>
      </c>
    </row>
    <row r="4148" spans="1:11">
      <c r="A4148">
        <v>4147</v>
      </c>
      <c r="B4148" t="s">
        <v>21706</v>
      </c>
      <c r="C4148" t="s">
        <v>2047</v>
      </c>
      <c r="D4148" t="s">
        <v>2120</v>
      </c>
      <c r="E4148" t="s">
        <v>21707</v>
      </c>
      <c r="F4148" t="s">
        <v>21708</v>
      </c>
      <c r="G4148" t="s">
        <v>1536</v>
      </c>
      <c r="H4148" s="6">
        <v>193165</v>
      </c>
      <c r="I4148">
        <v>9351306465</v>
      </c>
      <c r="J4148" t="s">
        <v>21709</v>
      </c>
      <c r="K4148" s="1">
        <v>44559</v>
      </c>
    </row>
    <row r="4149" spans="1:11">
      <c r="A4149">
        <v>4148</v>
      </c>
      <c r="B4149" t="s">
        <v>21710</v>
      </c>
      <c r="C4149" t="s">
        <v>1891</v>
      </c>
      <c r="D4149" t="s">
        <v>5712</v>
      </c>
      <c r="E4149" t="s">
        <v>21711</v>
      </c>
      <c r="F4149" t="s">
        <v>21712</v>
      </c>
      <c r="G4149" t="s">
        <v>763</v>
      </c>
      <c r="H4149" s="6">
        <v>261838</v>
      </c>
      <c r="I4149">
        <v>4861561140</v>
      </c>
      <c r="J4149" t="s">
        <v>21713</v>
      </c>
      <c r="K4149" s="1">
        <v>44523</v>
      </c>
    </row>
    <row r="4150" spans="1:11">
      <c r="A4150">
        <v>4149</v>
      </c>
      <c r="B4150" t="s">
        <v>21714</v>
      </c>
      <c r="C4150" t="s">
        <v>11563</v>
      </c>
      <c r="D4150" t="s">
        <v>3319</v>
      </c>
      <c r="E4150" t="s">
        <v>21715</v>
      </c>
      <c r="F4150" t="s">
        <v>21716</v>
      </c>
      <c r="G4150" t="s">
        <v>221</v>
      </c>
      <c r="H4150" s="6">
        <v>57054</v>
      </c>
      <c r="I4150" t="s">
        <v>21717</v>
      </c>
      <c r="J4150" t="s">
        <v>21718</v>
      </c>
      <c r="K4150" s="1">
        <v>44259</v>
      </c>
    </row>
    <row r="4151" spans="1:11">
      <c r="A4151">
        <v>4150</v>
      </c>
      <c r="B4151" t="s">
        <v>21719</v>
      </c>
      <c r="C4151" t="s">
        <v>1192</v>
      </c>
      <c r="D4151" t="s">
        <v>5839</v>
      </c>
      <c r="E4151" t="s">
        <v>21720</v>
      </c>
      <c r="F4151" t="s">
        <v>4345</v>
      </c>
      <c r="G4151" t="s">
        <v>3058</v>
      </c>
      <c r="H4151" s="6">
        <v>269775</v>
      </c>
      <c r="I4151" t="s">
        <v>21721</v>
      </c>
      <c r="J4151" t="s">
        <v>21722</v>
      </c>
      <c r="K4151" s="1">
        <v>44533</v>
      </c>
    </row>
    <row r="4152" spans="1:11">
      <c r="A4152">
        <v>4151</v>
      </c>
      <c r="B4152" t="s">
        <v>21723</v>
      </c>
      <c r="C4152" t="s">
        <v>3255</v>
      </c>
      <c r="D4152" t="s">
        <v>14580</v>
      </c>
      <c r="E4152" t="s">
        <v>21724</v>
      </c>
      <c r="F4152" t="s">
        <v>4912</v>
      </c>
      <c r="G4152" t="s">
        <v>2297</v>
      </c>
      <c r="H4152" s="6">
        <v>215908</v>
      </c>
      <c r="I4152" t="s">
        <v>21725</v>
      </c>
      <c r="J4152" t="s">
        <v>21726</v>
      </c>
      <c r="K4152" s="1">
        <v>44340</v>
      </c>
    </row>
    <row r="4153" spans="1:11">
      <c r="A4153">
        <v>4152</v>
      </c>
      <c r="B4153" t="s">
        <v>21727</v>
      </c>
      <c r="C4153" t="s">
        <v>5028</v>
      </c>
      <c r="D4153" t="s">
        <v>8367</v>
      </c>
      <c r="E4153" t="s">
        <v>21728</v>
      </c>
      <c r="F4153" t="s">
        <v>21729</v>
      </c>
      <c r="G4153" t="s">
        <v>898</v>
      </c>
      <c r="H4153" s="6">
        <v>67676</v>
      </c>
      <c r="I4153" t="s">
        <v>21730</v>
      </c>
      <c r="J4153" t="s">
        <v>21731</v>
      </c>
      <c r="K4153" s="1">
        <v>44670</v>
      </c>
    </row>
    <row r="4154" spans="1:11">
      <c r="A4154">
        <v>4153</v>
      </c>
      <c r="B4154" t="s">
        <v>21732</v>
      </c>
      <c r="C4154" t="s">
        <v>11899</v>
      </c>
      <c r="D4154" t="s">
        <v>6273</v>
      </c>
      <c r="E4154" t="s">
        <v>21733</v>
      </c>
      <c r="F4154" t="s">
        <v>21734</v>
      </c>
      <c r="G4154" t="s">
        <v>1418</v>
      </c>
      <c r="H4154" s="6">
        <v>167428</v>
      </c>
      <c r="I4154" t="s">
        <v>21735</v>
      </c>
      <c r="J4154" t="s">
        <v>21736</v>
      </c>
      <c r="K4154" s="1">
        <v>44304</v>
      </c>
    </row>
    <row r="4155" spans="1:11">
      <c r="A4155">
        <v>4154</v>
      </c>
      <c r="B4155" t="s">
        <v>21737</v>
      </c>
      <c r="C4155" t="s">
        <v>7744</v>
      </c>
      <c r="D4155" t="s">
        <v>2889</v>
      </c>
      <c r="E4155" t="s">
        <v>21738</v>
      </c>
      <c r="F4155" t="s">
        <v>3865</v>
      </c>
      <c r="G4155" t="s">
        <v>2966</v>
      </c>
      <c r="H4155" s="6">
        <v>138374</v>
      </c>
      <c r="I4155" t="s">
        <v>21739</v>
      </c>
      <c r="J4155" t="s">
        <v>21740</v>
      </c>
      <c r="K4155" s="1">
        <v>43934</v>
      </c>
    </row>
    <row r="4156" spans="1:11">
      <c r="A4156">
        <v>4155</v>
      </c>
      <c r="B4156" t="s">
        <v>21741</v>
      </c>
      <c r="C4156" t="s">
        <v>5550</v>
      </c>
      <c r="D4156" t="s">
        <v>5658</v>
      </c>
      <c r="E4156" t="s">
        <v>21742</v>
      </c>
      <c r="F4156" t="s">
        <v>21743</v>
      </c>
      <c r="G4156" t="s">
        <v>770</v>
      </c>
      <c r="H4156" s="6">
        <v>117685</v>
      </c>
      <c r="I4156" t="s">
        <v>21744</v>
      </c>
      <c r="J4156" t="s">
        <v>21745</v>
      </c>
      <c r="K4156" s="1">
        <v>44182</v>
      </c>
    </row>
    <row r="4157" spans="1:11">
      <c r="A4157">
        <v>4156</v>
      </c>
      <c r="B4157" t="s">
        <v>21746</v>
      </c>
      <c r="C4157" t="s">
        <v>10052</v>
      </c>
      <c r="D4157" t="s">
        <v>8702</v>
      </c>
      <c r="E4157" t="s">
        <v>21747</v>
      </c>
      <c r="F4157" t="s">
        <v>21748</v>
      </c>
      <c r="G4157" t="s">
        <v>1034</v>
      </c>
      <c r="H4157" s="6">
        <v>268056</v>
      </c>
      <c r="I4157" t="s">
        <v>21749</v>
      </c>
      <c r="J4157" t="s">
        <v>21750</v>
      </c>
      <c r="K4157" s="1">
        <v>44268</v>
      </c>
    </row>
    <row r="4158" spans="1:11">
      <c r="A4158">
        <v>4157</v>
      </c>
      <c r="B4158" t="s">
        <v>21751</v>
      </c>
      <c r="C4158" t="s">
        <v>2719</v>
      </c>
      <c r="D4158" t="s">
        <v>8981</v>
      </c>
      <c r="E4158" t="s">
        <v>21752</v>
      </c>
      <c r="F4158" t="s">
        <v>21753</v>
      </c>
      <c r="G4158" t="s">
        <v>314</v>
      </c>
      <c r="H4158" s="6">
        <v>174590</v>
      </c>
      <c r="I4158" t="s">
        <v>21754</v>
      </c>
      <c r="J4158" t="s">
        <v>21755</v>
      </c>
      <c r="K4158" s="1">
        <v>43885</v>
      </c>
    </row>
    <row r="4159" spans="1:11">
      <c r="A4159">
        <v>4158</v>
      </c>
      <c r="B4159" t="s">
        <v>21756</v>
      </c>
      <c r="C4159" t="s">
        <v>835</v>
      </c>
      <c r="D4159" t="s">
        <v>1816</v>
      </c>
      <c r="E4159" t="s">
        <v>21757</v>
      </c>
      <c r="F4159" t="s">
        <v>21758</v>
      </c>
      <c r="G4159" t="s">
        <v>1776</v>
      </c>
      <c r="H4159" s="6">
        <v>254935</v>
      </c>
      <c r="I4159" t="s">
        <v>21759</v>
      </c>
      <c r="J4159" t="s">
        <v>21760</v>
      </c>
      <c r="K4159" s="1">
        <v>44686</v>
      </c>
    </row>
    <row r="4160" spans="1:11">
      <c r="A4160">
        <v>4159</v>
      </c>
      <c r="B4160" t="s">
        <v>21761</v>
      </c>
      <c r="C4160" t="s">
        <v>1608</v>
      </c>
      <c r="D4160" t="s">
        <v>302</v>
      </c>
      <c r="E4160" t="s">
        <v>21762</v>
      </c>
      <c r="F4160" t="s">
        <v>21763</v>
      </c>
      <c r="G4160" t="s">
        <v>792</v>
      </c>
      <c r="H4160" s="6">
        <v>210623</v>
      </c>
      <c r="I4160" t="s">
        <v>21764</v>
      </c>
      <c r="J4160" t="s">
        <v>21765</v>
      </c>
      <c r="K4160" s="1">
        <v>44381</v>
      </c>
    </row>
    <row r="4161" spans="1:11">
      <c r="A4161">
        <v>4160</v>
      </c>
      <c r="B4161" t="s">
        <v>21766</v>
      </c>
      <c r="C4161" t="s">
        <v>3858</v>
      </c>
      <c r="D4161" t="s">
        <v>21767</v>
      </c>
      <c r="E4161" t="s">
        <v>21768</v>
      </c>
      <c r="F4161" t="s">
        <v>21769</v>
      </c>
      <c r="G4161" t="s">
        <v>494</v>
      </c>
      <c r="H4161" s="6">
        <v>110116</v>
      </c>
      <c r="I4161" t="s">
        <v>21770</v>
      </c>
      <c r="J4161" t="s">
        <v>21771</v>
      </c>
      <c r="K4161" s="1">
        <v>44430</v>
      </c>
    </row>
    <row r="4162" spans="1:11">
      <c r="A4162">
        <v>4161</v>
      </c>
      <c r="B4162" t="s">
        <v>21772</v>
      </c>
      <c r="C4162" t="s">
        <v>1050</v>
      </c>
      <c r="D4162" t="s">
        <v>8404</v>
      </c>
      <c r="E4162" t="s">
        <v>21773</v>
      </c>
      <c r="F4162" t="s">
        <v>21774</v>
      </c>
      <c r="G4162" t="s">
        <v>1824</v>
      </c>
      <c r="H4162" s="6">
        <v>52732</v>
      </c>
      <c r="I4162" t="s">
        <v>21775</v>
      </c>
      <c r="J4162" t="s">
        <v>21776</v>
      </c>
      <c r="K4162" s="1">
        <v>43913</v>
      </c>
    </row>
    <row r="4163" spans="1:11">
      <c r="A4163">
        <v>4162</v>
      </c>
      <c r="B4163" t="s">
        <v>21777</v>
      </c>
      <c r="C4163" t="s">
        <v>608</v>
      </c>
      <c r="D4163" t="s">
        <v>3978</v>
      </c>
      <c r="E4163" t="s">
        <v>21778</v>
      </c>
      <c r="F4163" t="s">
        <v>21779</v>
      </c>
      <c r="G4163" t="s">
        <v>2392</v>
      </c>
      <c r="H4163" s="6">
        <v>227192</v>
      </c>
      <c r="I4163" t="s">
        <v>21780</v>
      </c>
      <c r="J4163" t="s">
        <v>21781</v>
      </c>
      <c r="K4163" s="1">
        <v>44082</v>
      </c>
    </row>
    <row r="4164" spans="1:11">
      <c r="A4164">
        <v>4163</v>
      </c>
      <c r="B4164" t="s">
        <v>21782</v>
      </c>
      <c r="C4164" t="s">
        <v>9437</v>
      </c>
      <c r="D4164" t="s">
        <v>4904</v>
      </c>
      <c r="E4164" t="s">
        <v>21783</v>
      </c>
      <c r="F4164" t="s">
        <v>21784</v>
      </c>
      <c r="G4164" t="s">
        <v>5570</v>
      </c>
      <c r="H4164" s="6">
        <v>270066</v>
      </c>
      <c r="I4164" t="s">
        <v>21785</v>
      </c>
      <c r="J4164" t="s">
        <v>21786</v>
      </c>
      <c r="K4164" s="1">
        <v>43984</v>
      </c>
    </row>
    <row r="4165" spans="1:11">
      <c r="A4165">
        <v>4164</v>
      </c>
      <c r="B4165" t="s">
        <v>21787</v>
      </c>
      <c r="C4165" t="s">
        <v>1953</v>
      </c>
      <c r="D4165" t="s">
        <v>7447</v>
      </c>
      <c r="E4165" t="s">
        <v>21788</v>
      </c>
      <c r="F4165" t="s">
        <v>21789</v>
      </c>
      <c r="G4165" t="s">
        <v>119</v>
      </c>
      <c r="H4165" s="6">
        <v>157855</v>
      </c>
      <c r="I4165" t="s">
        <v>21790</v>
      </c>
      <c r="J4165" t="s">
        <v>21791</v>
      </c>
      <c r="K4165" s="1">
        <v>44572</v>
      </c>
    </row>
    <row r="4166" spans="1:11">
      <c r="A4166">
        <v>4165</v>
      </c>
      <c r="B4166" t="s">
        <v>21792</v>
      </c>
      <c r="C4166" t="s">
        <v>4260</v>
      </c>
      <c r="D4166" t="s">
        <v>2107</v>
      </c>
      <c r="E4166" t="s">
        <v>19980</v>
      </c>
      <c r="F4166" t="s">
        <v>21793</v>
      </c>
      <c r="G4166" t="s">
        <v>150</v>
      </c>
      <c r="H4166" s="6">
        <v>124495</v>
      </c>
      <c r="I4166" t="s">
        <v>21794</v>
      </c>
      <c r="J4166" t="s">
        <v>21795</v>
      </c>
      <c r="K4166" s="1">
        <v>44537</v>
      </c>
    </row>
    <row r="4167" spans="1:11">
      <c r="A4167">
        <v>4166</v>
      </c>
      <c r="B4167" t="s">
        <v>21796</v>
      </c>
      <c r="C4167" t="s">
        <v>5039</v>
      </c>
      <c r="D4167" t="s">
        <v>4802</v>
      </c>
      <c r="E4167" t="s">
        <v>21797</v>
      </c>
      <c r="F4167" t="s">
        <v>21798</v>
      </c>
      <c r="G4167" t="s">
        <v>95</v>
      </c>
      <c r="H4167" s="6">
        <v>157372</v>
      </c>
      <c r="I4167" t="s">
        <v>21799</v>
      </c>
      <c r="J4167" t="s">
        <v>21800</v>
      </c>
      <c r="K4167" s="1">
        <v>43832</v>
      </c>
    </row>
    <row r="4168" spans="1:11">
      <c r="A4168">
        <v>4167</v>
      </c>
      <c r="B4168" t="s">
        <v>21801</v>
      </c>
      <c r="C4168" t="s">
        <v>2534</v>
      </c>
      <c r="D4168" t="s">
        <v>3092</v>
      </c>
      <c r="E4168" t="s">
        <v>21802</v>
      </c>
      <c r="F4168" t="s">
        <v>21803</v>
      </c>
      <c r="G4168" t="s">
        <v>770</v>
      </c>
      <c r="H4168" s="6">
        <v>60987</v>
      </c>
      <c r="I4168">
        <v>3566371811</v>
      </c>
      <c r="J4168" t="s">
        <v>21804</v>
      </c>
      <c r="K4168" s="1">
        <v>44410</v>
      </c>
    </row>
    <row r="4169" spans="1:11">
      <c r="A4169">
        <v>4168</v>
      </c>
      <c r="B4169" t="s">
        <v>21805</v>
      </c>
      <c r="C4169" t="s">
        <v>2493</v>
      </c>
      <c r="D4169" t="s">
        <v>573</v>
      </c>
      <c r="E4169" t="s">
        <v>21806</v>
      </c>
      <c r="F4169" t="s">
        <v>21807</v>
      </c>
      <c r="G4169" t="s">
        <v>2966</v>
      </c>
      <c r="H4169" s="6">
        <v>124104</v>
      </c>
      <c r="I4169" t="s">
        <v>21808</v>
      </c>
      <c r="J4169" t="s">
        <v>21809</v>
      </c>
      <c r="K4169" s="1">
        <v>44209</v>
      </c>
    </row>
    <row r="4170" spans="1:11">
      <c r="A4170">
        <v>4169</v>
      </c>
      <c r="B4170" t="s">
        <v>21810</v>
      </c>
      <c r="C4170" t="s">
        <v>422</v>
      </c>
      <c r="D4170" t="s">
        <v>10886</v>
      </c>
      <c r="E4170" t="s">
        <v>21811</v>
      </c>
      <c r="F4170" t="s">
        <v>21812</v>
      </c>
      <c r="G4170" t="s">
        <v>3009</v>
      </c>
      <c r="H4170" s="6">
        <v>98723</v>
      </c>
      <c r="I4170" t="s">
        <v>21813</v>
      </c>
      <c r="J4170" t="s">
        <v>21814</v>
      </c>
      <c r="K4170" s="1">
        <v>44538</v>
      </c>
    </row>
    <row r="4171" spans="1:11">
      <c r="A4171">
        <v>4170</v>
      </c>
      <c r="B4171" t="s">
        <v>21815</v>
      </c>
      <c r="C4171" t="s">
        <v>3217</v>
      </c>
      <c r="D4171" t="s">
        <v>3107</v>
      </c>
      <c r="E4171" t="s">
        <v>21816</v>
      </c>
      <c r="F4171" t="s">
        <v>21817</v>
      </c>
      <c r="G4171" t="s">
        <v>221</v>
      </c>
      <c r="H4171" s="6">
        <v>76618</v>
      </c>
      <c r="I4171">
        <v>6444669532</v>
      </c>
      <c r="J4171" t="s">
        <v>21818</v>
      </c>
      <c r="K4171" s="1">
        <v>44352</v>
      </c>
    </row>
    <row r="4172" spans="1:11">
      <c r="A4172">
        <v>4171</v>
      </c>
      <c r="B4172" t="s">
        <v>21819</v>
      </c>
      <c r="C4172" t="s">
        <v>4857</v>
      </c>
      <c r="D4172" t="s">
        <v>9067</v>
      </c>
      <c r="E4172" t="s">
        <v>21820</v>
      </c>
      <c r="F4172" t="s">
        <v>21821</v>
      </c>
      <c r="G4172" t="s">
        <v>1824</v>
      </c>
      <c r="H4172" s="6">
        <v>117282</v>
      </c>
      <c r="I4172" t="s">
        <v>21822</v>
      </c>
      <c r="J4172" t="s">
        <v>21823</v>
      </c>
      <c r="K4172" s="1">
        <v>44510</v>
      </c>
    </row>
    <row r="4173" spans="1:11">
      <c r="A4173">
        <v>4172</v>
      </c>
      <c r="B4173" t="s">
        <v>21824</v>
      </c>
      <c r="C4173" t="s">
        <v>1129</v>
      </c>
      <c r="D4173" t="s">
        <v>670</v>
      </c>
      <c r="E4173" t="s">
        <v>21825</v>
      </c>
      <c r="F4173" t="s">
        <v>21826</v>
      </c>
      <c r="G4173" t="s">
        <v>926</v>
      </c>
      <c r="H4173" s="6">
        <v>175723</v>
      </c>
      <c r="I4173">
        <v>3110166134</v>
      </c>
      <c r="J4173" t="s">
        <v>21827</v>
      </c>
      <c r="K4173" s="1">
        <v>44311</v>
      </c>
    </row>
    <row r="4174" spans="1:11">
      <c r="A4174">
        <v>4173</v>
      </c>
      <c r="B4174" t="s">
        <v>21828</v>
      </c>
      <c r="C4174" t="s">
        <v>572</v>
      </c>
      <c r="D4174" t="s">
        <v>5132</v>
      </c>
      <c r="E4174" t="s">
        <v>21829</v>
      </c>
      <c r="F4174" t="s">
        <v>21830</v>
      </c>
      <c r="G4174" t="s">
        <v>386</v>
      </c>
      <c r="H4174" s="6">
        <v>218593</v>
      </c>
      <c r="I4174" t="s">
        <v>21831</v>
      </c>
      <c r="J4174" t="s">
        <v>21832</v>
      </c>
      <c r="K4174" s="1">
        <v>44349</v>
      </c>
    </row>
    <row r="4175" spans="1:11">
      <c r="A4175">
        <v>4174</v>
      </c>
      <c r="B4175" t="s">
        <v>21833</v>
      </c>
      <c r="C4175" t="s">
        <v>2576</v>
      </c>
      <c r="D4175" t="s">
        <v>9758</v>
      </c>
      <c r="E4175" t="s">
        <v>21834</v>
      </c>
      <c r="F4175" t="s">
        <v>21835</v>
      </c>
      <c r="G4175" t="s">
        <v>205</v>
      </c>
      <c r="H4175" s="6">
        <v>122438</v>
      </c>
      <c r="I4175" t="s">
        <v>21836</v>
      </c>
      <c r="J4175" t="s">
        <v>21837</v>
      </c>
      <c r="K4175" s="1">
        <v>44318</v>
      </c>
    </row>
    <row r="4176" spans="1:11">
      <c r="A4176">
        <v>4175</v>
      </c>
      <c r="B4176" t="s">
        <v>21838</v>
      </c>
      <c r="C4176" t="s">
        <v>3533</v>
      </c>
      <c r="D4176" t="s">
        <v>1609</v>
      </c>
      <c r="E4176" t="s">
        <v>21839</v>
      </c>
      <c r="F4176" t="s">
        <v>21840</v>
      </c>
      <c r="G4176" t="s">
        <v>454</v>
      </c>
      <c r="H4176" s="6">
        <v>126999</v>
      </c>
      <c r="I4176" t="s">
        <v>21841</v>
      </c>
      <c r="J4176" t="s">
        <v>21842</v>
      </c>
      <c r="K4176" s="1">
        <v>44648</v>
      </c>
    </row>
    <row r="4177" spans="1:11">
      <c r="A4177">
        <v>4176</v>
      </c>
      <c r="B4177" t="s">
        <v>21843</v>
      </c>
      <c r="C4177" t="s">
        <v>7784</v>
      </c>
      <c r="D4177" t="s">
        <v>7636</v>
      </c>
      <c r="E4177" t="s">
        <v>21844</v>
      </c>
      <c r="F4177" t="s">
        <v>21845</v>
      </c>
      <c r="G4177" t="s">
        <v>2885</v>
      </c>
      <c r="H4177" s="6">
        <v>159211</v>
      </c>
      <c r="I4177" t="s">
        <v>21846</v>
      </c>
      <c r="J4177" t="s">
        <v>21847</v>
      </c>
      <c r="K4177" s="1">
        <v>44209</v>
      </c>
    </row>
    <row r="4178" spans="1:11">
      <c r="A4178">
        <v>4177</v>
      </c>
      <c r="B4178" t="s">
        <v>21848</v>
      </c>
      <c r="C4178" t="s">
        <v>608</v>
      </c>
      <c r="D4178" t="s">
        <v>8425</v>
      </c>
      <c r="E4178" t="s">
        <v>21849</v>
      </c>
      <c r="F4178" t="s">
        <v>21850</v>
      </c>
      <c r="G4178" t="s">
        <v>3058</v>
      </c>
      <c r="H4178" s="6">
        <v>255294</v>
      </c>
      <c r="I4178" t="s">
        <v>21851</v>
      </c>
      <c r="J4178" t="s">
        <v>21852</v>
      </c>
      <c r="K4178" s="1">
        <v>44246</v>
      </c>
    </row>
    <row r="4179" spans="1:11">
      <c r="A4179">
        <v>4178</v>
      </c>
      <c r="B4179" t="s">
        <v>21853</v>
      </c>
      <c r="C4179" t="s">
        <v>2321</v>
      </c>
      <c r="D4179" t="s">
        <v>2782</v>
      </c>
      <c r="E4179" t="s">
        <v>21854</v>
      </c>
      <c r="F4179" t="s">
        <v>21855</v>
      </c>
      <c r="G4179" t="s">
        <v>1663</v>
      </c>
      <c r="H4179" s="6">
        <v>111852</v>
      </c>
      <c r="I4179" t="s">
        <v>21856</v>
      </c>
      <c r="J4179" t="s">
        <v>21857</v>
      </c>
      <c r="K4179" s="1">
        <v>44692</v>
      </c>
    </row>
    <row r="4180" spans="1:11">
      <c r="A4180">
        <v>4179</v>
      </c>
      <c r="B4180" t="s">
        <v>21858</v>
      </c>
      <c r="C4180" t="s">
        <v>4209</v>
      </c>
      <c r="D4180" t="s">
        <v>1247</v>
      </c>
      <c r="E4180" t="s">
        <v>21859</v>
      </c>
      <c r="F4180" t="s">
        <v>21860</v>
      </c>
      <c r="G4180" t="s">
        <v>306</v>
      </c>
      <c r="H4180" s="6">
        <v>214216</v>
      </c>
      <c r="I4180" t="s">
        <v>21861</v>
      </c>
      <c r="J4180" t="s">
        <v>21862</v>
      </c>
      <c r="K4180" s="1">
        <v>44604</v>
      </c>
    </row>
    <row r="4181" spans="1:11">
      <c r="A4181">
        <v>4180</v>
      </c>
      <c r="B4181" t="s">
        <v>21863</v>
      </c>
      <c r="C4181" t="s">
        <v>3403</v>
      </c>
      <c r="D4181" t="s">
        <v>2192</v>
      </c>
      <c r="E4181" t="s">
        <v>21864</v>
      </c>
      <c r="F4181" t="s">
        <v>21865</v>
      </c>
      <c r="G4181" t="s">
        <v>3394</v>
      </c>
      <c r="H4181" s="6">
        <v>250895</v>
      </c>
      <c r="I4181" t="s">
        <v>21866</v>
      </c>
      <c r="J4181" t="s">
        <v>21867</v>
      </c>
      <c r="K4181" s="1">
        <v>44093</v>
      </c>
    </row>
    <row r="4182" spans="1:11">
      <c r="A4182">
        <v>4181</v>
      </c>
      <c r="B4182" t="s">
        <v>21868</v>
      </c>
      <c r="C4182" t="s">
        <v>2307</v>
      </c>
      <c r="D4182" t="s">
        <v>8630</v>
      </c>
      <c r="E4182" t="s">
        <v>21869</v>
      </c>
      <c r="F4182" t="s">
        <v>21870</v>
      </c>
      <c r="G4182" t="s">
        <v>1075</v>
      </c>
      <c r="H4182" s="6">
        <v>258878</v>
      </c>
      <c r="I4182" t="s">
        <v>21871</v>
      </c>
      <c r="J4182" t="s">
        <v>21872</v>
      </c>
      <c r="K4182" s="1">
        <v>44367</v>
      </c>
    </row>
    <row r="4183" spans="1:11">
      <c r="A4183">
        <v>4182</v>
      </c>
      <c r="B4183" t="s">
        <v>21873</v>
      </c>
      <c r="C4183" t="s">
        <v>3694</v>
      </c>
      <c r="D4183" t="s">
        <v>11900</v>
      </c>
      <c r="E4183" t="s">
        <v>21874</v>
      </c>
      <c r="F4183" t="s">
        <v>21875</v>
      </c>
      <c r="G4183" t="s">
        <v>282</v>
      </c>
      <c r="H4183" s="6">
        <v>121416</v>
      </c>
      <c r="I4183" t="s">
        <v>21876</v>
      </c>
      <c r="J4183" t="s">
        <v>21877</v>
      </c>
      <c r="K4183" s="1">
        <v>44098</v>
      </c>
    </row>
    <row r="4184" spans="1:11">
      <c r="A4184">
        <v>4183</v>
      </c>
      <c r="B4184" t="s">
        <v>21878</v>
      </c>
      <c r="C4184" t="s">
        <v>958</v>
      </c>
      <c r="D4184" t="s">
        <v>14631</v>
      </c>
      <c r="E4184" t="s">
        <v>21879</v>
      </c>
      <c r="F4184" t="s">
        <v>21880</v>
      </c>
      <c r="G4184" t="s">
        <v>43</v>
      </c>
      <c r="H4184" s="6">
        <v>153603</v>
      </c>
      <c r="I4184" t="s">
        <v>21881</v>
      </c>
      <c r="J4184" t="s">
        <v>21882</v>
      </c>
      <c r="K4184" s="1">
        <v>44534</v>
      </c>
    </row>
    <row r="4185" spans="1:11">
      <c r="A4185">
        <v>4184</v>
      </c>
      <c r="B4185" t="s">
        <v>21883</v>
      </c>
      <c r="C4185" t="s">
        <v>1172</v>
      </c>
      <c r="D4185" t="s">
        <v>506</v>
      </c>
      <c r="E4185" t="s">
        <v>21884</v>
      </c>
      <c r="F4185" t="s">
        <v>21885</v>
      </c>
      <c r="G4185" t="s">
        <v>5475</v>
      </c>
      <c r="H4185" s="6">
        <v>245386</v>
      </c>
      <c r="I4185" t="s">
        <v>21886</v>
      </c>
      <c r="J4185" t="s">
        <v>21887</v>
      </c>
      <c r="K4185" s="1">
        <v>43969</v>
      </c>
    </row>
    <row r="4186" spans="1:11">
      <c r="A4186">
        <v>4185</v>
      </c>
      <c r="B4186" t="s">
        <v>21888</v>
      </c>
      <c r="C4186" t="s">
        <v>4881</v>
      </c>
      <c r="D4186" t="s">
        <v>8525</v>
      </c>
      <c r="E4186" t="s">
        <v>21889</v>
      </c>
      <c r="F4186" t="s">
        <v>21890</v>
      </c>
      <c r="G4186" t="s">
        <v>1404</v>
      </c>
      <c r="H4186" s="6">
        <v>166286</v>
      </c>
      <c r="I4186" t="s">
        <v>21891</v>
      </c>
      <c r="J4186" t="s">
        <v>21892</v>
      </c>
      <c r="K4186" s="1">
        <v>44573</v>
      </c>
    </row>
    <row r="4187" spans="1:11">
      <c r="A4187">
        <v>4186</v>
      </c>
      <c r="B4187" t="s">
        <v>21893</v>
      </c>
      <c r="C4187" t="s">
        <v>7609</v>
      </c>
      <c r="D4187" t="s">
        <v>4248</v>
      </c>
      <c r="E4187" t="s">
        <v>21894</v>
      </c>
      <c r="F4187" t="s">
        <v>21895</v>
      </c>
      <c r="G4187" t="s">
        <v>2008</v>
      </c>
      <c r="H4187" s="6">
        <v>152112</v>
      </c>
      <c r="I4187" t="s">
        <v>21896</v>
      </c>
      <c r="J4187" t="s">
        <v>21897</v>
      </c>
      <c r="K4187" s="1">
        <v>44088</v>
      </c>
    </row>
    <row r="4188" spans="1:11">
      <c r="A4188">
        <v>4187</v>
      </c>
      <c r="B4188" t="s">
        <v>21898</v>
      </c>
      <c r="C4188" t="s">
        <v>99</v>
      </c>
      <c r="D4188" t="s">
        <v>287</v>
      </c>
      <c r="E4188" t="s">
        <v>21899</v>
      </c>
      <c r="F4188" t="s">
        <v>21900</v>
      </c>
      <c r="G4188" t="s">
        <v>298</v>
      </c>
      <c r="H4188" s="6">
        <v>63110</v>
      </c>
      <c r="I4188" t="s">
        <v>21901</v>
      </c>
      <c r="J4188" t="s">
        <v>21902</v>
      </c>
      <c r="K4188" s="1">
        <v>43958</v>
      </c>
    </row>
    <row r="4189" spans="1:11">
      <c r="A4189">
        <v>4188</v>
      </c>
      <c r="B4189" t="s">
        <v>21903</v>
      </c>
      <c r="C4189" t="s">
        <v>1641</v>
      </c>
      <c r="D4189" t="s">
        <v>5946</v>
      </c>
      <c r="E4189" t="s">
        <v>21904</v>
      </c>
      <c r="F4189" t="s">
        <v>11067</v>
      </c>
      <c r="G4189" t="s">
        <v>2710</v>
      </c>
      <c r="H4189" s="6">
        <v>153008</v>
      </c>
      <c r="I4189" t="s">
        <v>21905</v>
      </c>
      <c r="J4189" t="s">
        <v>21906</v>
      </c>
      <c r="K4189" s="1">
        <v>44570</v>
      </c>
    </row>
    <row r="4190" spans="1:11">
      <c r="A4190">
        <v>4189</v>
      </c>
      <c r="B4190" t="s">
        <v>21907</v>
      </c>
      <c r="C4190" t="s">
        <v>7833</v>
      </c>
      <c r="D4190" t="s">
        <v>7165</v>
      </c>
      <c r="E4190" t="s">
        <v>21908</v>
      </c>
      <c r="F4190" t="s">
        <v>3496</v>
      </c>
      <c r="G4190" t="s">
        <v>8517</v>
      </c>
      <c r="H4190" s="6">
        <v>91368</v>
      </c>
      <c r="I4190" t="s">
        <v>21909</v>
      </c>
      <c r="J4190" t="s">
        <v>21910</v>
      </c>
      <c r="K4190" s="1">
        <v>44226</v>
      </c>
    </row>
    <row r="4191" spans="1:11">
      <c r="A4191">
        <v>4190</v>
      </c>
      <c r="B4191" t="s">
        <v>21911</v>
      </c>
      <c r="C4191" t="s">
        <v>6648</v>
      </c>
      <c r="D4191" t="s">
        <v>7693</v>
      </c>
      <c r="E4191" t="s">
        <v>21912</v>
      </c>
      <c r="F4191" t="s">
        <v>12876</v>
      </c>
      <c r="G4191" t="s">
        <v>1501</v>
      </c>
      <c r="H4191" s="6">
        <v>224952</v>
      </c>
      <c r="I4191" t="s">
        <v>21913</v>
      </c>
      <c r="J4191" t="s">
        <v>21914</v>
      </c>
      <c r="K4191" s="1">
        <v>44476</v>
      </c>
    </row>
    <row r="4192" spans="1:11">
      <c r="A4192">
        <v>4191</v>
      </c>
      <c r="B4192" t="s">
        <v>21915</v>
      </c>
      <c r="C4192" t="s">
        <v>4228</v>
      </c>
      <c r="D4192" t="s">
        <v>3311</v>
      </c>
      <c r="E4192" t="s">
        <v>21916</v>
      </c>
      <c r="F4192" t="s">
        <v>21917</v>
      </c>
      <c r="G4192" t="s">
        <v>306</v>
      </c>
      <c r="H4192" s="6">
        <v>185100</v>
      </c>
      <c r="I4192" t="s">
        <v>21918</v>
      </c>
      <c r="J4192" t="s">
        <v>21919</v>
      </c>
      <c r="K4192" s="1">
        <v>43837</v>
      </c>
    </row>
    <row r="4193" spans="1:11">
      <c r="A4193">
        <v>4192</v>
      </c>
      <c r="B4193" t="s">
        <v>21920</v>
      </c>
      <c r="C4193" t="s">
        <v>1128</v>
      </c>
      <c r="D4193" t="s">
        <v>2172</v>
      </c>
      <c r="E4193" t="s">
        <v>21921</v>
      </c>
      <c r="F4193" t="s">
        <v>21922</v>
      </c>
      <c r="G4193" t="s">
        <v>13278</v>
      </c>
      <c r="H4193" s="6">
        <v>259428</v>
      </c>
      <c r="I4193" t="s">
        <v>21923</v>
      </c>
      <c r="J4193" t="s">
        <v>21924</v>
      </c>
      <c r="K4193" s="1">
        <v>44575</v>
      </c>
    </row>
    <row r="4194" spans="1:11">
      <c r="A4194">
        <v>4193</v>
      </c>
      <c r="B4194" t="s">
        <v>21925</v>
      </c>
      <c r="C4194" t="s">
        <v>730</v>
      </c>
      <c r="D4194" t="s">
        <v>6019</v>
      </c>
      <c r="E4194" t="s">
        <v>21926</v>
      </c>
      <c r="F4194" t="s">
        <v>17878</v>
      </c>
      <c r="G4194" t="s">
        <v>604</v>
      </c>
      <c r="H4194" s="6">
        <v>240201</v>
      </c>
      <c r="I4194" t="s">
        <v>21927</v>
      </c>
      <c r="J4194" t="s">
        <v>21928</v>
      </c>
      <c r="K4194" s="1">
        <v>44083</v>
      </c>
    </row>
    <row r="4195" spans="1:11">
      <c r="A4195">
        <v>4194</v>
      </c>
      <c r="B4195" t="s">
        <v>21929</v>
      </c>
      <c r="C4195" t="s">
        <v>8613</v>
      </c>
      <c r="D4195" t="s">
        <v>7447</v>
      </c>
      <c r="E4195" t="s">
        <v>21930</v>
      </c>
      <c r="F4195" t="s">
        <v>21931</v>
      </c>
      <c r="G4195" t="s">
        <v>190</v>
      </c>
      <c r="H4195" s="6">
        <v>160824</v>
      </c>
      <c r="I4195" t="s">
        <v>21932</v>
      </c>
      <c r="J4195" t="s">
        <v>21933</v>
      </c>
      <c r="K4195" s="1">
        <v>44275</v>
      </c>
    </row>
    <row r="4196" spans="1:11">
      <c r="A4196">
        <v>4195</v>
      </c>
      <c r="B4196" t="s">
        <v>21934</v>
      </c>
      <c r="C4196" t="s">
        <v>5494</v>
      </c>
      <c r="D4196" t="s">
        <v>6331</v>
      </c>
      <c r="E4196" t="s">
        <v>21935</v>
      </c>
      <c r="F4196" t="s">
        <v>21936</v>
      </c>
      <c r="G4196" t="s">
        <v>1020</v>
      </c>
      <c r="H4196" s="6">
        <v>187195</v>
      </c>
      <c r="I4196" t="s">
        <v>21937</v>
      </c>
      <c r="J4196" t="s">
        <v>21938</v>
      </c>
      <c r="K4196" s="1">
        <v>44706</v>
      </c>
    </row>
    <row r="4197" spans="1:11">
      <c r="A4197">
        <v>4196</v>
      </c>
      <c r="B4197" t="s">
        <v>21939</v>
      </c>
      <c r="C4197" t="s">
        <v>7269</v>
      </c>
      <c r="D4197" t="s">
        <v>3461</v>
      </c>
      <c r="E4197" t="s">
        <v>21940</v>
      </c>
      <c r="F4197" t="s">
        <v>21941</v>
      </c>
      <c r="G4197" t="s">
        <v>1924</v>
      </c>
      <c r="H4197" s="6">
        <v>221926</v>
      </c>
      <c r="I4197" t="s">
        <v>21942</v>
      </c>
      <c r="J4197" t="s">
        <v>21943</v>
      </c>
      <c r="K4197" s="1">
        <v>44303</v>
      </c>
    </row>
    <row r="4198" spans="1:11">
      <c r="A4198">
        <v>4197</v>
      </c>
      <c r="B4198" t="s">
        <v>21944</v>
      </c>
      <c r="C4198" t="s">
        <v>241</v>
      </c>
      <c r="D4198" t="s">
        <v>2559</v>
      </c>
      <c r="E4198" t="s">
        <v>21945</v>
      </c>
      <c r="F4198" t="s">
        <v>21946</v>
      </c>
      <c r="G4198" t="s">
        <v>2297</v>
      </c>
      <c r="H4198" s="6">
        <v>175602</v>
      </c>
      <c r="I4198" t="s">
        <v>21947</v>
      </c>
      <c r="J4198" t="s">
        <v>21948</v>
      </c>
      <c r="K4198" s="1">
        <v>44068</v>
      </c>
    </row>
    <row r="4199" spans="1:11">
      <c r="A4199">
        <v>4198</v>
      </c>
      <c r="B4199" t="s">
        <v>21949</v>
      </c>
      <c r="C4199" t="s">
        <v>2895</v>
      </c>
      <c r="D4199" t="s">
        <v>3493</v>
      </c>
      <c r="E4199" t="s">
        <v>21950</v>
      </c>
      <c r="F4199" t="s">
        <v>21951</v>
      </c>
      <c r="G4199" t="s">
        <v>666</v>
      </c>
      <c r="H4199" s="6">
        <v>232396</v>
      </c>
      <c r="I4199" t="s">
        <v>21952</v>
      </c>
      <c r="J4199" t="s">
        <v>21953</v>
      </c>
      <c r="K4199" s="1">
        <v>44058</v>
      </c>
    </row>
    <row r="4200" spans="1:11">
      <c r="A4200">
        <v>4199</v>
      </c>
      <c r="B4200" t="s">
        <v>21954</v>
      </c>
      <c r="C4200" t="s">
        <v>2642</v>
      </c>
      <c r="D4200" t="s">
        <v>2619</v>
      </c>
      <c r="E4200" t="s">
        <v>21955</v>
      </c>
      <c r="F4200" t="s">
        <v>21956</v>
      </c>
      <c r="G4200" t="s">
        <v>2710</v>
      </c>
      <c r="H4200" s="6">
        <v>113753</v>
      </c>
      <c r="I4200" t="s">
        <v>21957</v>
      </c>
      <c r="J4200" t="s">
        <v>21958</v>
      </c>
      <c r="K4200" s="1">
        <v>44480</v>
      </c>
    </row>
    <row r="4201" spans="1:11">
      <c r="A4201">
        <v>4200</v>
      </c>
      <c r="B4201" t="s">
        <v>21959</v>
      </c>
      <c r="C4201" t="s">
        <v>3694</v>
      </c>
      <c r="D4201" t="s">
        <v>5121</v>
      </c>
      <c r="E4201" t="s">
        <v>21960</v>
      </c>
      <c r="F4201" t="s">
        <v>21961</v>
      </c>
      <c r="G4201" t="s">
        <v>1795</v>
      </c>
      <c r="H4201" s="6">
        <v>287553</v>
      </c>
      <c r="I4201" t="s">
        <v>21962</v>
      </c>
      <c r="J4201" t="s">
        <v>21963</v>
      </c>
      <c r="K4201" s="1">
        <v>44482</v>
      </c>
    </row>
    <row r="4202" spans="1:11">
      <c r="A4202">
        <v>4201</v>
      </c>
      <c r="B4202" t="s">
        <v>21964</v>
      </c>
      <c r="C4202" t="s">
        <v>646</v>
      </c>
      <c r="D4202" t="s">
        <v>5018</v>
      </c>
      <c r="E4202" t="s">
        <v>21965</v>
      </c>
      <c r="F4202" t="s">
        <v>21966</v>
      </c>
      <c r="G4202" t="s">
        <v>1309</v>
      </c>
      <c r="H4202" s="6">
        <v>214446</v>
      </c>
      <c r="I4202" t="s">
        <v>21967</v>
      </c>
      <c r="J4202" t="s">
        <v>21968</v>
      </c>
      <c r="K4202" s="1">
        <v>44153</v>
      </c>
    </row>
    <row r="4203" spans="1:11">
      <c r="A4203">
        <v>4202</v>
      </c>
      <c r="B4203" t="s">
        <v>21969</v>
      </c>
      <c r="C4203" t="s">
        <v>2834</v>
      </c>
      <c r="D4203" t="s">
        <v>407</v>
      </c>
      <c r="E4203" t="s">
        <v>21970</v>
      </c>
      <c r="F4203" t="s">
        <v>21971</v>
      </c>
      <c r="G4203" t="s">
        <v>77</v>
      </c>
      <c r="H4203" s="6">
        <v>130569</v>
      </c>
      <c r="I4203" t="s">
        <v>21972</v>
      </c>
      <c r="J4203" t="s">
        <v>21973</v>
      </c>
      <c r="K4203" s="1">
        <v>44041</v>
      </c>
    </row>
    <row r="4204" spans="1:11">
      <c r="A4204">
        <v>4203</v>
      </c>
      <c r="B4204" t="s">
        <v>21974</v>
      </c>
      <c r="C4204" t="s">
        <v>2649</v>
      </c>
      <c r="D4204" t="s">
        <v>4474</v>
      </c>
      <c r="E4204" t="s">
        <v>21975</v>
      </c>
      <c r="F4204" t="s">
        <v>21976</v>
      </c>
      <c r="G4204" t="s">
        <v>763</v>
      </c>
      <c r="H4204" s="6">
        <v>63170</v>
      </c>
      <c r="I4204">
        <v>2950694934</v>
      </c>
      <c r="J4204" t="s">
        <v>21977</v>
      </c>
      <c r="K4204" s="1">
        <v>44089</v>
      </c>
    </row>
    <row r="4205" spans="1:11">
      <c r="A4205">
        <v>4204</v>
      </c>
      <c r="B4205" t="s">
        <v>21978</v>
      </c>
      <c r="C4205" t="s">
        <v>3488</v>
      </c>
      <c r="D4205" t="s">
        <v>5287</v>
      </c>
      <c r="E4205" t="s">
        <v>21979</v>
      </c>
      <c r="F4205" t="s">
        <v>21980</v>
      </c>
      <c r="G4205" t="s">
        <v>2137</v>
      </c>
      <c r="H4205" s="6">
        <v>262263</v>
      </c>
      <c r="I4205" t="s">
        <v>21981</v>
      </c>
      <c r="J4205" t="s">
        <v>21982</v>
      </c>
      <c r="K4205" s="1">
        <v>44607</v>
      </c>
    </row>
    <row r="4206" spans="1:11">
      <c r="A4206">
        <v>4205</v>
      </c>
      <c r="B4206" t="s">
        <v>21983</v>
      </c>
      <c r="C4206" t="s">
        <v>9838</v>
      </c>
      <c r="D4206" t="s">
        <v>2334</v>
      </c>
      <c r="E4206" t="s">
        <v>21984</v>
      </c>
      <c r="F4206" t="s">
        <v>21985</v>
      </c>
      <c r="G4206" t="s">
        <v>462</v>
      </c>
      <c r="H4206" s="6">
        <v>234372</v>
      </c>
      <c r="I4206">
        <v>1840180566</v>
      </c>
      <c r="J4206" t="s">
        <v>21986</v>
      </c>
      <c r="K4206" s="1">
        <v>43840</v>
      </c>
    </row>
    <row r="4207" spans="1:11">
      <c r="A4207">
        <v>4206</v>
      </c>
      <c r="B4207" t="s">
        <v>21987</v>
      </c>
      <c r="C4207" t="s">
        <v>2361</v>
      </c>
      <c r="D4207" t="s">
        <v>1227</v>
      </c>
      <c r="E4207" t="s">
        <v>21988</v>
      </c>
      <c r="F4207" t="s">
        <v>20569</v>
      </c>
      <c r="G4207" t="s">
        <v>3058</v>
      </c>
      <c r="H4207" s="6">
        <v>55731</v>
      </c>
      <c r="I4207" t="s">
        <v>21989</v>
      </c>
      <c r="J4207" t="s">
        <v>21990</v>
      </c>
      <c r="K4207" s="1">
        <v>44611</v>
      </c>
    </row>
    <row r="4208" spans="1:11">
      <c r="A4208">
        <v>4207</v>
      </c>
      <c r="B4208" t="s">
        <v>21991</v>
      </c>
      <c r="C4208" t="s">
        <v>2872</v>
      </c>
      <c r="D4208" t="s">
        <v>2368</v>
      </c>
      <c r="E4208" t="s">
        <v>21992</v>
      </c>
      <c r="F4208" t="s">
        <v>21993</v>
      </c>
      <c r="G4208" t="s">
        <v>1230</v>
      </c>
      <c r="H4208" s="6">
        <v>74969</v>
      </c>
      <c r="I4208" t="s">
        <v>21994</v>
      </c>
      <c r="J4208" t="s">
        <v>21995</v>
      </c>
      <c r="K4208" s="1">
        <v>44619</v>
      </c>
    </row>
    <row r="4209" spans="1:11">
      <c r="A4209">
        <v>4208</v>
      </c>
      <c r="B4209" t="s">
        <v>21996</v>
      </c>
      <c r="C4209" t="s">
        <v>3024</v>
      </c>
      <c r="D4209" t="s">
        <v>8577</v>
      </c>
      <c r="E4209" t="s">
        <v>21997</v>
      </c>
      <c r="F4209" t="s">
        <v>21998</v>
      </c>
      <c r="G4209" t="s">
        <v>3770</v>
      </c>
      <c r="H4209" s="6">
        <v>155317</v>
      </c>
      <c r="I4209" t="s">
        <v>21999</v>
      </c>
      <c r="J4209" t="s">
        <v>22000</v>
      </c>
      <c r="K4209" s="1">
        <v>44184</v>
      </c>
    </row>
    <row r="4210" spans="1:11">
      <c r="A4210">
        <v>4209</v>
      </c>
      <c r="B4210" t="s">
        <v>22001</v>
      </c>
      <c r="C4210" t="s">
        <v>241</v>
      </c>
      <c r="D4210" t="s">
        <v>8045</v>
      </c>
      <c r="E4210" t="s">
        <v>22002</v>
      </c>
      <c r="F4210" t="s">
        <v>22003</v>
      </c>
      <c r="G4210" t="s">
        <v>1769</v>
      </c>
      <c r="H4210" s="6">
        <v>208230</v>
      </c>
      <c r="I4210" t="s">
        <v>22004</v>
      </c>
      <c r="J4210" t="s">
        <v>22005</v>
      </c>
      <c r="K4210" s="1">
        <v>44532</v>
      </c>
    </row>
    <row r="4211" spans="1:11">
      <c r="A4211">
        <v>4210</v>
      </c>
      <c r="B4211" t="s">
        <v>22006</v>
      </c>
      <c r="C4211" t="s">
        <v>513</v>
      </c>
      <c r="D4211" t="s">
        <v>4602</v>
      </c>
      <c r="E4211" t="s">
        <v>22007</v>
      </c>
      <c r="F4211" t="s">
        <v>22008</v>
      </c>
      <c r="G4211" t="s">
        <v>1367</v>
      </c>
      <c r="H4211" s="6">
        <v>259154</v>
      </c>
      <c r="I4211" t="s">
        <v>22009</v>
      </c>
      <c r="J4211" t="s">
        <v>22010</v>
      </c>
      <c r="K4211" s="1">
        <v>44560</v>
      </c>
    </row>
    <row r="4212" spans="1:11">
      <c r="A4212">
        <v>4211</v>
      </c>
      <c r="B4212" t="s">
        <v>22011</v>
      </c>
      <c r="C4212" t="s">
        <v>1648</v>
      </c>
      <c r="D4212" t="s">
        <v>1786</v>
      </c>
      <c r="E4212" t="s">
        <v>22012</v>
      </c>
      <c r="F4212" t="s">
        <v>22013</v>
      </c>
      <c r="G4212" t="s">
        <v>620</v>
      </c>
      <c r="H4212" s="6">
        <v>279820</v>
      </c>
      <c r="I4212">
        <f>1-286-826-6093</f>
        <v>-7204</v>
      </c>
      <c r="J4212" t="s">
        <v>22014</v>
      </c>
      <c r="K4212" s="1">
        <v>44340</v>
      </c>
    </row>
    <row r="4213" spans="1:11">
      <c r="A4213">
        <v>4212</v>
      </c>
      <c r="B4213" t="s">
        <v>22015</v>
      </c>
      <c r="C4213" t="s">
        <v>1253</v>
      </c>
      <c r="D4213" t="s">
        <v>594</v>
      </c>
      <c r="E4213" t="s">
        <v>22016</v>
      </c>
      <c r="F4213" t="s">
        <v>22017</v>
      </c>
      <c r="G4213" t="s">
        <v>260</v>
      </c>
      <c r="H4213" s="6">
        <v>271916</v>
      </c>
      <c r="I4213" t="s">
        <v>22018</v>
      </c>
      <c r="J4213" t="s">
        <v>22019</v>
      </c>
      <c r="K4213" s="1">
        <v>44202</v>
      </c>
    </row>
    <row r="4214" spans="1:11">
      <c r="A4214">
        <v>4213</v>
      </c>
      <c r="B4214" t="s">
        <v>22020</v>
      </c>
      <c r="C4214" t="s">
        <v>162</v>
      </c>
      <c r="D4214" t="s">
        <v>536</v>
      </c>
      <c r="E4214" t="s">
        <v>22021</v>
      </c>
      <c r="F4214" t="s">
        <v>22022</v>
      </c>
      <c r="G4214" t="s">
        <v>553</v>
      </c>
      <c r="H4214" s="6">
        <v>181271</v>
      </c>
      <c r="I4214">
        <v>555058411</v>
      </c>
      <c r="J4214" t="s">
        <v>22023</v>
      </c>
      <c r="K4214" s="1">
        <v>44131</v>
      </c>
    </row>
    <row r="4215" spans="1:11">
      <c r="A4215">
        <v>4214</v>
      </c>
      <c r="B4215" t="s">
        <v>22024</v>
      </c>
      <c r="C4215" t="s">
        <v>2422</v>
      </c>
      <c r="D4215" t="s">
        <v>7494</v>
      </c>
      <c r="E4215" t="s">
        <v>22025</v>
      </c>
      <c r="F4215" t="s">
        <v>22026</v>
      </c>
      <c r="G4215" t="s">
        <v>3264</v>
      </c>
      <c r="H4215" s="6">
        <v>279799</v>
      </c>
      <c r="I4215" t="s">
        <v>22027</v>
      </c>
      <c r="J4215" t="s">
        <v>22028</v>
      </c>
      <c r="K4215" s="1">
        <v>44585</v>
      </c>
    </row>
    <row r="4216" spans="1:11">
      <c r="A4216">
        <v>4215</v>
      </c>
      <c r="B4216" t="s">
        <v>22029</v>
      </c>
      <c r="C4216" t="s">
        <v>2237</v>
      </c>
      <c r="D4216" t="s">
        <v>271</v>
      </c>
      <c r="E4216" t="s">
        <v>22030</v>
      </c>
      <c r="F4216" t="s">
        <v>22031</v>
      </c>
      <c r="G4216" t="s">
        <v>7497</v>
      </c>
      <c r="H4216" s="6">
        <v>123705</v>
      </c>
      <c r="I4216" t="s">
        <v>22032</v>
      </c>
      <c r="J4216" t="s">
        <v>22033</v>
      </c>
      <c r="K4216" s="1">
        <v>44430</v>
      </c>
    </row>
    <row r="4217" spans="1:11">
      <c r="A4217">
        <v>4216</v>
      </c>
      <c r="B4217" t="s">
        <v>22034</v>
      </c>
      <c r="C4217" t="s">
        <v>3403</v>
      </c>
      <c r="D4217" t="s">
        <v>5822</v>
      </c>
      <c r="E4217" t="s">
        <v>22035</v>
      </c>
      <c r="F4217" t="s">
        <v>22036</v>
      </c>
      <c r="G4217" t="s">
        <v>1481</v>
      </c>
      <c r="H4217" s="6">
        <v>110320</v>
      </c>
      <c r="I4217" t="s">
        <v>22037</v>
      </c>
      <c r="J4217" t="s">
        <v>22038</v>
      </c>
      <c r="K4217" s="1">
        <v>43985</v>
      </c>
    </row>
    <row r="4218" spans="1:11">
      <c r="A4218">
        <v>4217</v>
      </c>
      <c r="B4218" t="s">
        <v>22039</v>
      </c>
      <c r="C4218" t="s">
        <v>2147</v>
      </c>
      <c r="D4218" t="s">
        <v>4412</v>
      </c>
      <c r="E4218" t="s">
        <v>22040</v>
      </c>
      <c r="F4218" t="s">
        <v>22041</v>
      </c>
      <c r="G4218" t="s">
        <v>3058</v>
      </c>
      <c r="H4218" s="6">
        <v>127271</v>
      </c>
      <c r="I4218" t="s">
        <v>22042</v>
      </c>
      <c r="J4218" t="s">
        <v>22043</v>
      </c>
      <c r="K4218" s="1">
        <v>43858</v>
      </c>
    </row>
    <row r="4219" spans="1:11">
      <c r="A4219">
        <v>4218</v>
      </c>
      <c r="B4219" t="s">
        <v>22044</v>
      </c>
      <c r="C4219" t="s">
        <v>3758</v>
      </c>
      <c r="D4219" t="s">
        <v>202</v>
      </c>
      <c r="E4219" t="s">
        <v>22045</v>
      </c>
      <c r="F4219" t="s">
        <v>22046</v>
      </c>
      <c r="G4219" t="s">
        <v>778</v>
      </c>
      <c r="H4219" s="6">
        <v>167942</v>
      </c>
      <c r="I4219">
        <v>4830563981</v>
      </c>
      <c r="J4219" t="s">
        <v>22047</v>
      </c>
      <c r="K4219" s="1">
        <v>44487</v>
      </c>
    </row>
    <row r="4220" spans="1:11">
      <c r="A4220">
        <v>4219</v>
      </c>
      <c r="B4220" t="s">
        <v>22048</v>
      </c>
      <c r="C4220" t="s">
        <v>1392</v>
      </c>
      <c r="D4220" t="s">
        <v>186</v>
      </c>
      <c r="E4220" t="s">
        <v>22049</v>
      </c>
      <c r="F4220" t="s">
        <v>22050</v>
      </c>
      <c r="G4220" t="s">
        <v>2638</v>
      </c>
      <c r="H4220" s="6">
        <v>54020</v>
      </c>
      <c r="I4220">
        <f>1-29-939-4567</f>
        <v>-5534</v>
      </c>
      <c r="J4220" t="s">
        <v>22051</v>
      </c>
      <c r="K4220" s="1">
        <v>44144</v>
      </c>
    </row>
    <row r="4221" spans="1:11">
      <c r="A4221">
        <v>4220</v>
      </c>
      <c r="B4221" t="s">
        <v>22052</v>
      </c>
      <c r="C4221" t="s">
        <v>6627</v>
      </c>
      <c r="D4221" t="s">
        <v>2835</v>
      </c>
      <c r="E4221" t="s">
        <v>22053</v>
      </c>
      <c r="F4221" t="s">
        <v>22054</v>
      </c>
      <c r="G4221" t="s">
        <v>1637</v>
      </c>
      <c r="H4221" s="6">
        <v>238488</v>
      </c>
      <c r="I4221" t="s">
        <v>22055</v>
      </c>
      <c r="J4221" t="s">
        <v>22056</v>
      </c>
      <c r="K4221" s="1">
        <v>43998</v>
      </c>
    </row>
    <row r="4222" spans="1:11">
      <c r="A4222">
        <v>4221</v>
      </c>
      <c r="B4222" t="s">
        <v>22057</v>
      </c>
      <c r="C4222" t="s">
        <v>1349</v>
      </c>
      <c r="D4222" t="s">
        <v>4686</v>
      </c>
      <c r="E4222" t="s">
        <v>22058</v>
      </c>
      <c r="F4222" t="s">
        <v>22059</v>
      </c>
      <c r="G4222" t="s">
        <v>1769</v>
      </c>
      <c r="H4222" s="6">
        <v>161889</v>
      </c>
      <c r="I4222" t="s">
        <v>22060</v>
      </c>
      <c r="J4222" t="s">
        <v>22061</v>
      </c>
      <c r="K4222" s="1">
        <v>44329</v>
      </c>
    </row>
    <row r="4223" spans="1:11">
      <c r="A4223">
        <v>4222</v>
      </c>
      <c r="B4223" t="s">
        <v>22062</v>
      </c>
      <c r="C4223" t="s">
        <v>1135</v>
      </c>
      <c r="D4223" t="s">
        <v>3706</v>
      </c>
      <c r="E4223" t="s">
        <v>22063</v>
      </c>
      <c r="F4223" t="s">
        <v>22064</v>
      </c>
      <c r="G4223" t="s">
        <v>1075</v>
      </c>
      <c r="H4223" s="6">
        <v>184077</v>
      </c>
      <c r="I4223" t="s">
        <v>22065</v>
      </c>
      <c r="J4223" t="s">
        <v>22066</v>
      </c>
      <c r="K4223" s="1">
        <v>43956</v>
      </c>
    </row>
    <row r="4224" spans="1:11">
      <c r="A4224">
        <v>4223</v>
      </c>
      <c r="B4224" t="s">
        <v>22067</v>
      </c>
      <c r="C4224" t="s">
        <v>8789</v>
      </c>
      <c r="D4224" t="s">
        <v>753</v>
      </c>
      <c r="E4224" t="s">
        <v>22068</v>
      </c>
      <c r="F4224" t="s">
        <v>22069</v>
      </c>
      <c r="G4224" t="s">
        <v>1473</v>
      </c>
      <c r="H4224" s="6">
        <v>280223</v>
      </c>
      <c r="I4224" t="s">
        <v>22070</v>
      </c>
      <c r="J4224" t="s">
        <v>22071</v>
      </c>
      <c r="K4224" s="1">
        <v>43977</v>
      </c>
    </row>
    <row r="4225" spans="1:11">
      <c r="A4225">
        <v>4224</v>
      </c>
      <c r="B4225" t="s">
        <v>22072</v>
      </c>
      <c r="C4225" t="s">
        <v>2547</v>
      </c>
      <c r="D4225" t="s">
        <v>6776</v>
      </c>
      <c r="E4225" t="s">
        <v>22073</v>
      </c>
      <c r="F4225" t="s">
        <v>22074</v>
      </c>
      <c r="G4225" t="s">
        <v>446</v>
      </c>
      <c r="H4225" s="6">
        <v>72090</v>
      </c>
      <c r="I4225" t="s">
        <v>22075</v>
      </c>
      <c r="J4225" t="s">
        <v>22076</v>
      </c>
      <c r="K4225" s="1">
        <v>43956</v>
      </c>
    </row>
    <row r="4226" spans="1:11">
      <c r="A4226">
        <v>4225</v>
      </c>
      <c r="B4226" t="s">
        <v>22077</v>
      </c>
      <c r="C4226" t="s">
        <v>3821</v>
      </c>
      <c r="D4226" t="s">
        <v>716</v>
      </c>
      <c r="E4226" t="s">
        <v>22078</v>
      </c>
      <c r="F4226" t="s">
        <v>22079</v>
      </c>
      <c r="G4226" t="s">
        <v>883</v>
      </c>
      <c r="H4226" s="6">
        <v>83882</v>
      </c>
      <c r="I4226" t="s">
        <v>22080</v>
      </c>
      <c r="J4226" t="s">
        <v>22081</v>
      </c>
      <c r="K4226" s="1">
        <v>44016</v>
      </c>
    </row>
    <row r="4227" spans="1:11">
      <c r="A4227">
        <v>4226</v>
      </c>
      <c r="B4227" t="s">
        <v>22082</v>
      </c>
      <c r="C4227" t="s">
        <v>3821</v>
      </c>
      <c r="D4227" t="s">
        <v>9889</v>
      </c>
      <c r="E4227" t="s">
        <v>22083</v>
      </c>
      <c r="F4227" t="s">
        <v>22084</v>
      </c>
      <c r="G4227" t="s">
        <v>4805</v>
      </c>
      <c r="H4227" s="6">
        <v>230798</v>
      </c>
      <c r="I4227" t="s">
        <v>22085</v>
      </c>
      <c r="J4227" t="s">
        <v>22086</v>
      </c>
      <c r="K4227" s="1">
        <v>44484</v>
      </c>
    </row>
    <row r="4228" spans="1:11">
      <c r="A4228">
        <v>4227</v>
      </c>
      <c r="B4228" t="s">
        <v>22087</v>
      </c>
      <c r="C4228" t="s">
        <v>1853</v>
      </c>
      <c r="D4228" t="s">
        <v>1573</v>
      </c>
      <c r="E4228" t="s">
        <v>22088</v>
      </c>
      <c r="F4228" t="s">
        <v>22089</v>
      </c>
      <c r="G4228" t="s">
        <v>1095</v>
      </c>
      <c r="H4228" s="6">
        <v>233297</v>
      </c>
      <c r="I4228" t="s">
        <v>22090</v>
      </c>
      <c r="J4228" t="s">
        <v>22091</v>
      </c>
      <c r="K4228" s="1">
        <v>43889</v>
      </c>
    </row>
    <row r="4229" spans="1:11">
      <c r="A4229">
        <v>4228</v>
      </c>
      <c r="B4229" t="s">
        <v>22092</v>
      </c>
      <c r="C4229" t="s">
        <v>294</v>
      </c>
      <c r="D4229" t="s">
        <v>6314</v>
      </c>
      <c r="E4229" t="s">
        <v>22093</v>
      </c>
      <c r="F4229" t="s">
        <v>22094</v>
      </c>
      <c r="G4229" t="s">
        <v>190</v>
      </c>
      <c r="H4229" s="6">
        <v>217101</v>
      </c>
      <c r="I4229" t="s">
        <v>22095</v>
      </c>
      <c r="J4229" t="s">
        <v>22096</v>
      </c>
      <c r="K4229" s="1">
        <v>44118</v>
      </c>
    </row>
    <row r="4230" spans="1:11">
      <c r="A4230">
        <v>4229</v>
      </c>
      <c r="B4230" t="s">
        <v>22097</v>
      </c>
      <c r="C4230" t="s">
        <v>3926</v>
      </c>
      <c r="D4230" t="s">
        <v>499</v>
      </c>
      <c r="E4230" t="s">
        <v>22098</v>
      </c>
      <c r="F4230" t="s">
        <v>22099</v>
      </c>
      <c r="G4230" t="s">
        <v>1374</v>
      </c>
      <c r="H4230" s="6">
        <v>118837</v>
      </c>
      <c r="I4230" t="s">
        <v>22100</v>
      </c>
      <c r="J4230" t="s">
        <v>22101</v>
      </c>
      <c r="K4230" s="1">
        <v>43929</v>
      </c>
    </row>
    <row r="4231" spans="1:11">
      <c r="A4231">
        <v>4230</v>
      </c>
      <c r="B4231" t="s">
        <v>22102</v>
      </c>
      <c r="C4231" t="s">
        <v>3815</v>
      </c>
      <c r="D4231" t="s">
        <v>1172</v>
      </c>
      <c r="E4231" t="s">
        <v>22103</v>
      </c>
      <c r="F4231" t="s">
        <v>22104</v>
      </c>
      <c r="G4231" t="s">
        <v>371</v>
      </c>
      <c r="H4231" s="6">
        <v>288994</v>
      </c>
      <c r="I4231" t="s">
        <v>22105</v>
      </c>
      <c r="J4231" t="s">
        <v>22106</v>
      </c>
      <c r="K4231" s="1">
        <v>44390</v>
      </c>
    </row>
    <row r="4232" spans="1:11">
      <c r="A4232">
        <v>4231</v>
      </c>
      <c r="B4232" t="s">
        <v>22107</v>
      </c>
      <c r="C4232" t="s">
        <v>2457</v>
      </c>
      <c r="D4232" t="s">
        <v>2340</v>
      </c>
      <c r="E4232" t="s">
        <v>22108</v>
      </c>
      <c r="F4232" t="s">
        <v>22109</v>
      </c>
      <c r="G4232" t="s">
        <v>3443</v>
      </c>
      <c r="H4232" s="6">
        <v>106405</v>
      </c>
      <c r="I4232" t="s">
        <v>22110</v>
      </c>
      <c r="J4232" t="s">
        <v>22111</v>
      </c>
      <c r="K4232" s="1">
        <v>44054</v>
      </c>
    </row>
    <row r="4233" spans="1:11">
      <c r="A4233">
        <v>4232</v>
      </c>
      <c r="B4233" t="s">
        <v>22112</v>
      </c>
      <c r="C4233" t="s">
        <v>4851</v>
      </c>
      <c r="D4233" t="s">
        <v>789</v>
      </c>
      <c r="E4233" t="s">
        <v>22113</v>
      </c>
      <c r="F4233" t="s">
        <v>22114</v>
      </c>
      <c r="G4233" t="s">
        <v>446</v>
      </c>
      <c r="H4233" s="6">
        <v>157586</v>
      </c>
      <c r="I4233" t="s">
        <v>22115</v>
      </c>
      <c r="J4233" t="s">
        <v>22116</v>
      </c>
      <c r="K4233" s="1">
        <v>44506</v>
      </c>
    </row>
    <row r="4234" spans="1:11">
      <c r="A4234">
        <v>4233</v>
      </c>
      <c r="B4234" t="s">
        <v>22117</v>
      </c>
      <c r="C4234" t="s">
        <v>593</v>
      </c>
      <c r="D4234" t="s">
        <v>4457</v>
      </c>
      <c r="E4234" t="s">
        <v>22118</v>
      </c>
      <c r="F4234" t="s">
        <v>22119</v>
      </c>
      <c r="G4234" t="s">
        <v>3945</v>
      </c>
      <c r="H4234" s="6">
        <v>205011</v>
      </c>
      <c r="I4234">
        <v>7982052004</v>
      </c>
      <c r="J4234" t="s">
        <v>22120</v>
      </c>
      <c r="K4234" s="1">
        <v>44370</v>
      </c>
    </row>
    <row r="4235" spans="1:11">
      <c r="A4235">
        <v>4234</v>
      </c>
      <c r="B4235" t="s">
        <v>22121</v>
      </c>
      <c r="C4235" t="s">
        <v>2577</v>
      </c>
      <c r="D4235" t="s">
        <v>2294</v>
      </c>
      <c r="E4235" t="s">
        <v>16290</v>
      </c>
      <c r="F4235" t="s">
        <v>22122</v>
      </c>
      <c r="G4235" t="s">
        <v>23</v>
      </c>
      <c r="H4235" s="6">
        <v>283554</v>
      </c>
      <c r="I4235" t="s">
        <v>22123</v>
      </c>
      <c r="J4235" t="s">
        <v>22124</v>
      </c>
      <c r="K4235" s="1">
        <v>44295</v>
      </c>
    </row>
    <row r="4236" spans="1:11">
      <c r="A4236">
        <v>4235</v>
      </c>
      <c r="B4236" t="s">
        <v>22125</v>
      </c>
      <c r="C4236" t="s">
        <v>4851</v>
      </c>
      <c r="D4236" t="s">
        <v>226</v>
      </c>
      <c r="E4236" t="s">
        <v>22126</v>
      </c>
      <c r="F4236" t="s">
        <v>6383</v>
      </c>
      <c r="G4236" t="s">
        <v>1501</v>
      </c>
      <c r="H4236" s="6">
        <v>181743</v>
      </c>
      <c r="I4236">
        <f>1-737-160-2476</f>
        <v>-3372</v>
      </c>
      <c r="J4236" t="s">
        <v>22127</v>
      </c>
      <c r="K4236" s="1">
        <v>44063</v>
      </c>
    </row>
    <row r="4237" spans="1:11">
      <c r="A4237">
        <v>4236</v>
      </c>
      <c r="B4237" t="s">
        <v>22128</v>
      </c>
      <c r="C4237" t="s">
        <v>8789</v>
      </c>
      <c r="D4237" t="s">
        <v>6307</v>
      </c>
      <c r="E4237" t="s">
        <v>22129</v>
      </c>
      <c r="F4237" t="s">
        <v>22130</v>
      </c>
      <c r="G4237" t="s">
        <v>3968</v>
      </c>
      <c r="H4237" s="6">
        <v>269423</v>
      </c>
      <c r="I4237" t="s">
        <v>22131</v>
      </c>
      <c r="J4237" t="s">
        <v>22132</v>
      </c>
      <c r="K4237" s="1">
        <v>43963</v>
      </c>
    </row>
    <row r="4238" spans="1:11">
      <c r="A4238">
        <v>4237</v>
      </c>
      <c r="B4238" t="s">
        <v>22133</v>
      </c>
      <c r="C4238" t="s">
        <v>3663</v>
      </c>
      <c r="D4238" t="s">
        <v>1716</v>
      </c>
      <c r="E4238" t="s">
        <v>22134</v>
      </c>
      <c r="F4238" t="s">
        <v>22135</v>
      </c>
      <c r="G4238" t="s">
        <v>2364</v>
      </c>
      <c r="H4238" s="6">
        <v>110596</v>
      </c>
      <c r="I4238" t="s">
        <v>22136</v>
      </c>
      <c r="J4238" t="s">
        <v>22137</v>
      </c>
      <c r="K4238" s="1">
        <v>44001</v>
      </c>
    </row>
    <row r="4239" spans="1:11">
      <c r="A4239">
        <v>4238</v>
      </c>
      <c r="B4239" t="s">
        <v>22138</v>
      </c>
      <c r="C4239" t="s">
        <v>294</v>
      </c>
      <c r="D4239" t="s">
        <v>3379</v>
      </c>
      <c r="E4239" t="s">
        <v>22139</v>
      </c>
      <c r="F4239" t="s">
        <v>11613</v>
      </c>
      <c r="G4239" t="s">
        <v>969</v>
      </c>
      <c r="H4239" s="6">
        <v>50653</v>
      </c>
      <c r="I4239" t="s">
        <v>22140</v>
      </c>
      <c r="J4239" t="s">
        <v>22141</v>
      </c>
      <c r="K4239" s="1">
        <v>44439</v>
      </c>
    </row>
    <row r="4240" spans="1:11">
      <c r="A4240">
        <v>4239</v>
      </c>
      <c r="B4240" t="s">
        <v>22142</v>
      </c>
      <c r="C4240" t="s">
        <v>2100</v>
      </c>
      <c r="D4240" t="s">
        <v>6520</v>
      </c>
      <c r="E4240" t="s">
        <v>22143</v>
      </c>
      <c r="F4240" t="s">
        <v>22144</v>
      </c>
      <c r="G4240" t="s">
        <v>3709</v>
      </c>
      <c r="H4240" s="6">
        <v>244039</v>
      </c>
      <c r="I4240" t="s">
        <v>22145</v>
      </c>
      <c r="J4240" t="s">
        <v>22146</v>
      </c>
      <c r="K4240" s="1">
        <v>44526</v>
      </c>
    </row>
    <row r="4241" spans="1:11">
      <c r="A4241">
        <v>4240</v>
      </c>
      <c r="B4241" t="s">
        <v>22147</v>
      </c>
      <c r="C4241" t="s">
        <v>130</v>
      </c>
      <c r="D4241" t="s">
        <v>9184</v>
      </c>
      <c r="E4241" t="s">
        <v>22148</v>
      </c>
      <c r="F4241" t="s">
        <v>22149</v>
      </c>
      <c r="G4241" t="s">
        <v>561</v>
      </c>
      <c r="H4241" s="6">
        <v>147707</v>
      </c>
      <c r="I4241">
        <f>1-790-954-6165</f>
        <v>-7908</v>
      </c>
      <c r="J4241" t="s">
        <v>22150</v>
      </c>
      <c r="K4241" s="1">
        <v>44299</v>
      </c>
    </row>
    <row r="4242" spans="1:11">
      <c r="A4242">
        <v>4241</v>
      </c>
      <c r="B4242" t="s">
        <v>22151</v>
      </c>
      <c r="C4242" t="s">
        <v>4964</v>
      </c>
      <c r="D4242" t="s">
        <v>6387</v>
      </c>
      <c r="E4242" t="s">
        <v>22152</v>
      </c>
      <c r="F4242" t="s">
        <v>22153</v>
      </c>
      <c r="G4242" t="s">
        <v>77</v>
      </c>
      <c r="H4242" s="6">
        <v>214486</v>
      </c>
      <c r="I4242" t="s">
        <v>22154</v>
      </c>
      <c r="J4242" t="s">
        <v>22155</v>
      </c>
      <c r="K4242" s="1">
        <v>44109</v>
      </c>
    </row>
    <row r="4243" spans="1:11">
      <c r="A4243">
        <v>4242</v>
      </c>
      <c r="B4243" t="s">
        <v>22156</v>
      </c>
      <c r="C4243" t="s">
        <v>325</v>
      </c>
      <c r="D4243" t="s">
        <v>22157</v>
      </c>
      <c r="E4243" t="s">
        <v>22158</v>
      </c>
      <c r="F4243" t="s">
        <v>22159</v>
      </c>
      <c r="G4243" t="s">
        <v>2297</v>
      </c>
      <c r="H4243" s="6">
        <v>204328</v>
      </c>
      <c r="I4243" t="s">
        <v>22160</v>
      </c>
      <c r="J4243" t="s">
        <v>22161</v>
      </c>
      <c r="K4243" s="1">
        <v>44328</v>
      </c>
    </row>
    <row r="4244" spans="1:11">
      <c r="A4244">
        <v>4243</v>
      </c>
      <c r="B4244" t="s">
        <v>22162</v>
      </c>
      <c r="C4244" t="s">
        <v>505</v>
      </c>
      <c r="D4244" t="s">
        <v>1442</v>
      </c>
      <c r="E4244" t="s">
        <v>4865</v>
      </c>
      <c r="F4244" t="s">
        <v>22163</v>
      </c>
      <c r="G4244" t="s">
        <v>1265</v>
      </c>
      <c r="H4244" s="6">
        <v>218391</v>
      </c>
      <c r="I4244" t="s">
        <v>22164</v>
      </c>
      <c r="J4244" t="s">
        <v>22165</v>
      </c>
      <c r="K4244" s="1">
        <v>44328</v>
      </c>
    </row>
    <row r="4245" spans="1:11">
      <c r="A4245">
        <v>4244</v>
      </c>
      <c r="B4245" t="s">
        <v>22166</v>
      </c>
      <c r="C4245" t="s">
        <v>3453</v>
      </c>
      <c r="D4245" t="s">
        <v>391</v>
      </c>
      <c r="E4245" t="s">
        <v>22167</v>
      </c>
      <c r="F4245" t="s">
        <v>22168</v>
      </c>
      <c r="G4245" t="s">
        <v>1445</v>
      </c>
      <c r="H4245" s="6">
        <v>200243</v>
      </c>
      <c r="I4245" t="s">
        <v>22169</v>
      </c>
      <c r="J4245" t="s">
        <v>22170</v>
      </c>
      <c r="K4245" s="1">
        <v>43905</v>
      </c>
    </row>
    <row r="4246" spans="1:11">
      <c r="A4246">
        <v>4245</v>
      </c>
      <c r="B4246" t="s">
        <v>22171</v>
      </c>
      <c r="C4246" t="s">
        <v>5045</v>
      </c>
      <c r="D4246" t="s">
        <v>2984</v>
      </c>
      <c r="E4246" t="s">
        <v>22172</v>
      </c>
      <c r="F4246" t="s">
        <v>22173</v>
      </c>
      <c r="G4246" t="s">
        <v>3291</v>
      </c>
      <c r="H4246" s="6">
        <v>253212</v>
      </c>
      <c r="I4246">
        <v>812708863</v>
      </c>
      <c r="J4246" t="s">
        <v>22174</v>
      </c>
      <c r="K4246" s="1">
        <v>43855</v>
      </c>
    </row>
    <row r="4247" spans="1:11">
      <c r="A4247">
        <v>4246</v>
      </c>
      <c r="B4247" t="s">
        <v>22175</v>
      </c>
      <c r="C4247" t="s">
        <v>333</v>
      </c>
      <c r="D4247" t="s">
        <v>3611</v>
      </c>
      <c r="E4247" t="s">
        <v>22176</v>
      </c>
      <c r="F4247" t="s">
        <v>22177</v>
      </c>
      <c r="G4247" t="s">
        <v>1501</v>
      </c>
      <c r="H4247" s="6">
        <v>285337</v>
      </c>
      <c r="I4247" t="s">
        <v>22178</v>
      </c>
      <c r="J4247" t="s">
        <v>22179</v>
      </c>
      <c r="K4247" s="1">
        <v>44430</v>
      </c>
    </row>
    <row r="4248" spans="1:11">
      <c r="A4248">
        <v>4247</v>
      </c>
      <c r="B4248" t="s">
        <v>22180</v>
      </c>
      <c r="C4248" t="s">
        <v>3217</v>
      </c>
      <c r="D4248" t="s">
        <v>13996</v>
      </c>
      <c r="E4248" t="s">
        <v>22181</v>
      </c>
      <c r="F4248" t="s">
        <v>22182</v>
      </c>
      <c r="G4248" t="s">
        <v>3095</v>
      </c>
      <c r="H4248" s="6">
        <v>92821</v>
      </c>
      <c r="I4248" t="s">
        <v>22183</v>
      </c>
      <c r="J4248" t="s">
        <v>22184</v>
      </c>
      <c r="K4248" s="1">
        <v>44490</v>
      </c>
    </row>
    <row r="4249" spans="1:11">
      <c r="A4249">
        <v>4248</v>
      </c>
      <c r="B4249" t="s">
        <v>22185</v>
      </c>
      <c r="C4249" t="s">
        <v>767</v>
      </c>
      <c r="D4249" t="s">
        <v>5018</v>
      </c>
      <c r="E4249" t="s">
        <v>22186</v>
      </c>
      <c r="F4249" t="s">
        <v>22187</v>
      </c>
      <c r="G4249" t="s">
        <v>517</v>
      </c>
      <c r="H4249" s="6">
        <v>169572</v>
      </c>
      <c r="I4249" t="s">
        <v>22188</v>
      </c>
      <c r="J4249" t="s">
        <v>22189</v>
      </c>
      <c r="K4249" s="1">
        <v>43981</v>
      </c>
    </row>
    <row r="4250" spans="1:11">
      <c r="A4250">
        <v>4249</v>
      </c>
      <c r="B4250" t="s">
        <v>22190</v>
      </c>
      <c r="C4250" t="s">
        <v>3362</v>
      </c>
      <c r="D4250" t="s">
        <v>1435</v>
      </c>
      <c r="E4250" t="s">
        <v>20684</v>
      </c>
      <c r="F4250" t="s">
        <v>22191</v>
      </c>
      <c r="G4250" t="s">
        <v>612</v>
      </c>
      <c r="H4250" s="6">
        <v>41294</v>
      </c>
      <c r="I4250" t="s">
        <v>22192</v>
      </c>
      <c r="J4250" t="s">
        <v>22193</v>
      </c>
      <c r="K4250" s="1">
        <v>44355</v>
      </c>
    </row>
    <row r="4251" spans="1:11">
      <c r="A4251">
        <v>4250</v>
      </c>
      <c r="B4251" t="s">
        <v>22194</v>
      </c>
      <c r="C4251" t="s">
        <v>2313</v>
      </c>
      <c r="D4251" t="s">
        <v>10178</v>
      </c>
      <c r="E4251" t="s">
        <v>22195</v>
      </c>
      <c r="F4251" t="s">
        <v>9780</v>
      </c>
      <c r="G4251" t="s">
        <v>1857</v>
      </c>
      <c r="H4251" s="6">
        <v>75040</v>
      </c>
      <c r="I4251">
        <f>1-125-998-6657</f>
        <v>-7779</v>
      </c>
      <c r="J4251" t="s">
        <v>22196</v>
      </c>
      <c r="K4251" s="1">
        <v>44396</v>
      </c>
    </row>
    <row r="4252" spans="1:11">
      <c r="A4252">
        <v>4251</v>
      </c>
      <c r="B4252" t="s">
        <v>22197</v>
      </c>
      <c r="C4252" t="s">
        <v>865</v>
      </c>
      <c r="D4252" t="s">
        <v>1058</v>
      </c>
      <c r="E4252" t="s">
        <v>22198</v>
      </c>
      <c r="F4252" t="s">
        <v>22199</v>
      </c>
      <c r="G4252" t="s">
        <v>2838</v>
      </c>
      <c r="H4252" s="6">
        <v>178481</v>
      </c>
      <c r="I4252" t="s">
        <v>22200</v>
      </c>
      <c r="J4252" t="s">
        <v>22201</v>
      </c>
      <c r="K4252" s="1">
        <v>43911</v>
      </c>
    </row>
    <row r="4253" spans="1:11">
      <c r="A4253">
        <v>4252</v>
      </c>
      <c r="B4253" t="s">
        <v>22202</v>
      </c>
      <c r="C4253" t="s">
        <v>4158</v>
      </c>
      <c r="D4253" t="s">
        <v>2355</v>
      </c>
      <c r="E4253" t="s">
        <v>7542</v>
      </c>
      <c r="F4253" t="s">
        <v>22203</v>
      </c>
      <c r="G4253" t="s">
        <v>1536</v>
      </c>
      <c r="H4253" s="6">
        <v>82913</v>
      </c>
      <c r="I4253" t="s">
        <v>22204</v>
      </c>
      <c r="J4253" t="s">
        <v>22205</v>
      </c>
      <c r="K4253" s="1">
        <v>44331</v>
      </c>
    </row>
    <row r="4254" spans="1:11">
      <c r="A4254">
        <v>4253</v>
      </c>
      <c r="B4254" t="s">
        <v>22206</v>
      </c>
      <c r="C4254" t="s">
        <v>5467</v>
      </c>
      <c r="D4254" t="s">
        <v>1092</v>
      </c>
      <c r="E4254" t="s">
        <v>22207</v>
      </c>
      <c r="F4254" t="s">
        <v>22208</v>
      </c>
      <c r="G4254" t="s">
        <v>2615</v>
      </c>
      <c r="H4254" s="6">
        <v>150044</v>
      </c>
      <c r="I4254" t="s">
        <v>22209</v>
      </c>
      <c r="J4254" t="s">
        <v>22210</v>
      </c>
      <c r="K4254" s="1">
        <v>44011</v>
      </c>
    </row>
    <row r="4255" spans="1:11">
      <c r="A4255">
        <v>4254</v>
      </c>
      <c r="B4255" t="s">
        <v>22211</v>
      </c>
      <c r="C4255" t="s">
        <v>13740</v>
      </c>
      <c r="D4255" t="s">
        <v>6243</v>
      </c>
      <c r="E4255" t="s">
        <v>22212</v>
      </c>
      <c r="F4255" t="s">
        <v>1026</v>
      </c>
      <c r="G4255" t="s">
        <v>60</v>
      </c>
      <c r="H4255" s="6">
        <v>240361</v>
      </c>
      <c r="I4255" t="s">
        <v>22213</v>
      </c>
      <c r="J4255" t="s">
        <v>22214</v>
      </c>
      <c r="K4255" s="1">
        <v>44342</v>
      </c>
    </row>
    <row r="4256" spans="1:11">
      <c r="A4256">
        <v>4255</v>
      </c>
      <c r="B4256" t="s">
        <v>22215</v>
      </c>
      <c r="C4256" t="s">
        <v>4247</v>
      </c>
      <c r="D4256" t="s">
        <v>1723</v>
      </c>
      <c r="E4256" t="s">
        <v>22216</v>
      </c>
      <c r="F4256" t="s">
        <v>22217</v>
      </c>
      <c r="G4256" t="s">
        <v>2809</v>
      </c>
      <c r="H4256" s="6">
        <v>193909</v>
      </c>
      <c r="I4256" t="s">
        <v>22218</v>
      </c>
      <c r="J4256" t="s">
        <v>22219</v>
      </c>
      <c r="K4256" s="1">
        <v>44067</v>
      </c>
    </row>
    <row r="4257" spans="1:11">
      <c r="A4257">
        <v>4256</v>
      </c>
      <c r="B4257" t="s">
        <v>22220</v>
      </c>
      <c r="C4257" t="s">
        <v>936</v>
      </c>
      <c r="D4257" t="s">
        <v>3714</v>
      </c>
      <c r="E4257" t="s">
        <v>22221</v>
      </c>
      <c r="F4257" t="s">
        <v>22222</v>
      </c>
      <c r="G4257" t="s">
        <v>80</v>
      </c>
      <c r="H4257" s="6">
        <v>107024</v>
      </c>
      <c r="I4257" t="s">
        <v>22223</v>
      </c>
      <c r="J4257" t="s">
        <v>22224</v>
      </c>
      <c r="K4257" s="1">
        <v>44391</v>
      </c>
    </row>
    <row r="4258" spans="1:11">
      <c r="A4258">
        <v>4257</v>
      </c>
      <c r="B4258" t="s">
        <v>22225</v>
      </c>
      <c r="C4258" t="s">
        <v>368</v>
      </c>
      <c r="D4258" t="s">
        <v>3493</v>
      </c>
      <c r="E4258" t="s">
        <v>22226</v>
      </c>
      <c r="F4258" t="s">
        <v>22227</v>
      </c>
      <c r="G4258" t="s">
        <v>1152</v>
      </c>
      <c r="H4258" s="6">
        <v>153617</v>
      </c>
      <c r="I4258" t="s">
        <v>22228</v>
      </c>
      <c r="J4258" t="s">
        <v>22229</v>
      </c>
      <c r="K4258" s="1">
        <v>44391</v>
      </c>
    </row>
    <row r="4259" spans="1:11">
      <c r="A4259">
        <v>4258</v>
      </c>
      <c r="B4259" t="s">
        <v>22230</v>
      </c>
      <c r="C4259" t="s">
        <v>3821</v>
      </c>
      <c r="D4259" t="s">
        <v>731</v>
      </c>
      <c r="E4259" t="s">
        <v>22231</v>
      </c>
      <c r="F4259" t="s">
        <v>22232</v>
      </c>
      <c r="G4259" t="s">
        <v>898</v>
      </c>
      <c r="H4259" s="6">
        <v>159704</v>
      </c>
      <c r="I4259">
        <v>3252201649</v>
      </c>
      <c r="J4259" t="s">
        <v>22233</v>
      </c>
      <c r="K4259" s="1">
        <v>44155</v>
      </c>
    </row>
    <row r="4260" spans="1:11">
      <c r="A4260">
        <v>4259</v>
      </c>
      <c r="B4260" t="s">
        <v>22234</v>
      </c>
      <c r="C4260" t="s">
        <v>1940</v>
      </c>
      <c r="D4260" t="s">
        <v>3124</v>
      </c>
      <c r="E4260" t="s">
        <v>22235</v>
      </c>
      <c r="F4260" t="s">
        <v>22236</v>
      </c>
      <c r="G4260" t="s">
        <v>1404</v>
      </c>
      <c r="H4260" s="6">
        <v>178343</v>
      </c>
      <c r="I4260" t="s">
        <v>22237</v>
      </c>
      <c r="J4260" t="s">
        <v>22238</v>
      </c>
      <c r="K4260" s="1">
        <v>44612</v>
      </c>
    </row>
    <row r="4261" spans="1:11">
      <c r="A4261">
        <v>4260</v>
      </c>
      <c r="B4261" t="s">
        <v>22239</v>
      </c>
      <c r="C4261" t="s">
        <v>2184</v>
      </c>
      <c r="D4261" t="s">
        <v>753</v>
      </c>
      <c r="E4261" t="s">
        <v>22240</v>
      </c>
      <c r="F4261" t="s">
        <v>22241</v>
      </c>
      <c r="G4261" t="s">
        <v>620</v>
      </c>
      <c r="H4261" s="6">
        <v>77647</v>
      </c>
      <c r="I4261" t="s">
        <v>22242</v>
      </c>
      <c r="J4261" t="s">
        <v>22243</v>
      </c>
      <c r="K4261" s="1">
        <v>44452</v>
      </c>
    </row>
    <row r="4262" spans="1:11">
      <c r="A4262">
        <v>4261</v>
      </c>
      <c r="B4262" t="s">
        <v>22244</v>
      </c>
      <c r="C4262" t="s">
        <v>278</v>
      </c>
      <c r="D4262" t="s">
        <v>5712</v>
      </c>
      <c r="E4262" t="s">
        <v>22245</v>
      </c>
      <c r="F4262" t="s">
        <v>22246</v>
      </c>
      <c r="G4262" t="s">
        <v>561</v>
      </c>
      <c r="H4262" s="6">
        <v>160676</v>
      </c>
      <c r="I4262" t="s">
        <v>22247</v>
      </c>
      <c r="J4262" t="s">
        <v>22248</v>
      </c>
      <c r="K4262" s="1">
        <v>44460</v>
      </c>
    </row>
    <row r="4263" spans="1:11">
      <c r="A4263">
        <v>4262</v>
      </c>
      <c r="B4263" t="s">
        <v>22249</v>
      </c>
      <c r="C4263" t="s">
        <v>4744</v>
      </c>
      <c r="D4263" t="s">
        <v>12023</v>
      </c>
      <c r="E4263" t="s">
        <v>22250</v>
      </c>
      <c r="F4263" t="s">
        <v>22251</v>
      </c>
      <c r="G4263" t="s">
        <v>620</v>
      </c>
      <c r="H4263" s="6">
        <v>277366</v>
      </c>
      <c r="I4263" t="s">
        <v>22252</v>
      </c>
      <c r="J4263" t="s">
        <v>22253</v>
      </c>
      <c r="K4263" s="1">
        <v>43850</v>
      </c>
    </row>
    <row r="4264" spans="1:11">
      <c r="A4264">
        <v>4263</v>
      </c>
      <c r="B4264" t="s">
        <v>22254</v>
      </c>
      <c r="C4264" t="s">
        <v>4479</v>
      </c>
      <c r="D4264" t="s">
        <v>2554</v>
      </c>
      <c r="E4264" t="s">
        <v>22255</v>
      </c>
      <c r="F4264" t="s">
        <v>22256</v>
      </c>
      <c r="G4264" t="s">
        <v>213</v>
      </c>
      <c r="H4264" s="6">
        <v>102928</v>
      </c>
      <c r="I4264">
        <v>7566662510</v>
      </c>
      <c r="J4264" t="s">
        <v>22257</v>
      </c>
      <c r="K4264" s="1">
        <v>44454</v>
      </c>
    </row>
    <row r="4265" spans="1:11">
      <c r="A4265">
        <v>4264</v>
      </c>
      <c r="B4265" t="s">
        <v>22258</v>
      </c>
      <c r="C4265" t="s">
        <v>3337</v>
      </c>
      <c r="D4265" t="s">
        <v>2226</v>
      </c>
      <c r="E4265" t="s">
        <v>22259</v>
      </c>
      <c r="F4265" t="s">
        <v>22260</v>
      </c>
      <c r="G4265" t="s">
        <v>4919</v>
      </c>
      <c r="H4265" s="6">
        <v>47671</v>
      </c>
      <c r="I4265" t="s">
        <v>22261</v>
      </c>
      <c r="J4265" t="s">
        <v>22262</v>
      </c>
      <c r="K4265" s="1">
        <v>44056</v>
      </c>
    </row>
    <row r="4266" spans="1:11">
      <c r="A4266">
        <v>4265</v>
      </c>
      <c r="B4266" t="s">
        <v>22263</v>
      </c>
      <c r="C4266" t="s">
        <v>2199</v>
      </c>
      <c r="D4266" t="s">
        <v>4052</v>
      </c>
      <c r="E4266" t="s">
        <v>22264</v>
      </c>
      <c r="F4266" t="s">
        <v>22265</v>
      </c>
      <c r="G4266" t="s">
        <v>386</v>
      </c>
      <c r="H4266" s="6">
        <v>45553</v>
      </c>
      <c r="I4266">
        <f>1-756-507-8050</f>
        <v>-9312</v>
      </c>
      <c r="J4266" t="s">
        <v>22266</v>
      </c>
      <c r="K4266" s="1">
        <v>43924</v>
      </c>
    </row>
    <row r="4267" spans="1:11">
      <c r="A4267">
        <v>4266</v>
      </c>
      <c r="B4267" t="s">
        <v>22267</v>
      </c>
      <c r="C4267" t="s">
        <v>1979</v>
      </c>
      <c r="D4267" t="s">
        <v>1393</v>
      </c>
      <c r="E4267" t="s">
        <v>22268</v>
      </c>
      <c r="F4267" t="s">
        <v>22269</v>
      </c>
      <c r="G4267" t="s">
        <v>1605</v>
      </c>
      <c r="H4267" s="6">
        <v>185335</v>
      </c>
      <c r="I4267">
        <f>1-845-197-6353</f>
        <v>-7394</v>
      </c>
      <c r="J4267" t="s">
        <v>22270</v>
      </c>
      <c r="K4267" s="1">
        <v>43979</v>
      </c>
    </row>
    <row r="4268" spans="1:11">
      <c r="A4268">
        <v>4267</v>
      </c>
      <c r="B4268" t="s">
        <v>22271</v>
      </c>
      <c r="C4268" t="s">
        <v>4964</v>
      </c>
      <c r="D4268" t="s">
        <v>6387</v>
      </c>
      <c r="E4268" t="s">
        <v>22272</v>
      </c>
      <c r="F4268" t="s">
        <v>22273</v>
      </c>
      <c r="G4268" t="s">
        <v>3058</v>
      </c>
      <c r="H4268" s="6">
        <v>193093</v>
      </c>
      <c r="I4268" t="s">
        <v>22274</v>
      </c>
      <c r="J4268" t="s">
        <v>22275</v>
      </c>
      <c r="K4268" s="1">
        <v>43976</v>
      </c>
    </row>
    <row r="4269" spans="1:11">
      <c r="A4269">
        <v>4268</v>
      </c>
      <c r="B4269" t="s">
        <v>22276</v>
      </c>
      <c r="C4269" t="s">
        <v>5781</v>
      </c>
      <c r="D4269" t="s">
        <v>4815</v>
      </c>
      <c r="E4269" t="s">
        <v>22277</v>
      </c>
      <c r="F4269" t="s">
        <v>22278</v>
      </c>
      <c r="G4269" t="s">
        <v>883</v>
      </c>
      <c r="H4269" s="6">
        <v>241955</v>
      </c>
      <c r="I4269" t="s">
        <v>22279</v>
      </c>
      <c r="J4269" t="s">
        <v>22280</v>
      </c>
      <c r="K4269" s="1">
        <v>44626</v>
      </c>
    </row>
    <row r="4270" spans="1:11">
      <c r="A4270">
        <v>4269</v>
      </c>
      <c r="B4270" t="s">
        <v>22281</v>
      </c>
      <c r="C4270" t="s">
        <v>2206</v>
      </c>
      <c r="D4270" t="s">
        <v>936</v>
      </c>
      <c r="E4270" t="s">
        <v>22282</v>
      </c>
      <c r="F4270" t="s">
        <v>22283</v>
      </c>
      <c r="G4270" t="s">
        <v>2638</v>
      </c>
      <c r="H4270" s="6">
        <v>121251</v>
      </c>
      <c r="I4270" t="s">
        <v>22284</v>
      </c>
      <c r="J4270" t="s">
        <v>22285</v>
      </c>
      <c r="K4270" s="1">
        <v>44197</v>
      </c>
    </row>
    <row r="4271" spans="1:11">
      <c r="A4271">
        <v>4270</v>
      </c>
      <c r="B4271" t="s">
        <v>22286</v>
      </c>
      <c r="C4271" t="s">
        <v>6695</v>
      </c>
      <c r="D4271" t="s">
        <v>2977</v>
      </c>
      <c r="E4271" t="s">
        <v>22287</v>
      </c>
      <c r="F4271" t="s">
        <v>22288</v>
      </c>
      <c r="G4271" t="s">
        <v>961</v>
      </c>
      <c r="H4271" s="6">
        <v>144353</v>
      </c>
      <c r="I4271" t="s">
        <v>22289</v>
      </c>
      <c r="J4271" t="s">
        <v>22290</v>
      </c>
      <c r="K4271" s="1">
        <v>43934</v>
      </c>
    </row>
    <row r="4272" spans="1:11">
      <c r="A4272">
        <v>4271</v>
      </c>
      <c r="B4272" t="s">
        <v>22291</v>
      </c>
      <c r="C4272" t="s">
        <v>6695</v>
      </c>
      <c r="D4272" t="s">
        <v>1878</v>
      </c>
      <c r="E4272" t="s">
        <v>22292</v>
      </c>
      <c r="F4272" t="s">
        <v>22293</v>
      </c>
      <c r="G4272" t="s">
        <v>604</v>
      </c>
      <c r="H4272" s="6">
        <v>260210</v>
      </c>
      <c r="I4272" t="s">
        <v>22294</v>
      </c>
      <c r="J4272" t="s">
        <v>22295</v>
      </c>
      <c r="K4272" s="1">
        <v>44200</v>
      </c>
    </row>
    <row r="4273" spans="1:11">
      <c r="A4273">
        <v>4272</v>
      </c>
      <c r="B4273" t="s">
        <v>22296</v>
      </c>
      <c r="C4273" t="s">
        <v>5933</v>
      </c>
      <c r="D4273" t="s">
        <v>6122</v>
      </c>
      <c r="E4273" t="s">
        <v>22297</v>
      </c>
      <c r="F4273" t="s">
        <v>22298</v>
      </c>
      <c r="G4273" t="s">
        <v>329</v>
      </c>
      <c r="H4273" s="6">
        <v>160792</v>
      </c>
      <c r="I4273" t="s">
        <v>22299</v>
      </c>
      <c r="J4273" t="s">
        <v>22300</v>
      </c>
      <c r="K4273" s="1">
        <v>44379</v>
      </c>
    </row>
    <row r="4274" spans="1:11">
      <c r="A4274">
        <v>4273</v>
      </c>
      <c r="B4274" t="s">
        <v>22301</v>
      </c>
      <c r="C4274" t="s">
        <v>857</v>
      </c>
      <c r="D4274" t="s">
        <v>1759</v>
      </c>
      <c r="E4274" t="s">
        <v>22302</v>
      </c>
      <c r="F4274" t="s">
        <v>9454</v>
      </c>
      <c r="G4274" t="s">
        <v>2030</v>
      </c>
      <c r="H4274" s="6">
        <v>125442</v>
      </c>
      <c r="I4274" t="s">
        <v>22303</v>
      </c>
      <c r="J4274" t="s">
        <v>22304</v>
      </c>
      <c r="K4274" s="1">
        <v>44215</v>
      </c>
    </row>
    <row r="4275" spans="1:11">
      <c r="A4275">
        <v>4274</v>
      </c>
      <c r="B4275" t="s">
        <v>22305</v>
      </c>
      <c r="C4275" t="s">
        <v>8315</v>
      </c>
      <c r="D4275" t="s">
        <v>2013</v>
      </c>
      <c r="E4275" t="s">
        <v>22306</v>
      </c>
      <c r="F4275" t="s">
        <v>6099</v>
      </c>
      <c r="G4275" t="s">
        <v>2008</v>
      </c>
      <c r="H4275" s="6">
        <v>174398</v>
      </c>
      <c r="I4275" t="s">
        <v>22307</v>
      </c>
      <c r="J4275" t="s">
        <v>22308</v>
      </c>
      <c r="K4275" s="1">
        <v>43957</v>
      </c>
    </row>
    <row r="4276" spans="1:11">
      <c r="A4276">
        <v>4275</v>
      </c>
      <c r="B4276" t="s">
        <v>22309</v>
      </c>
      <c r="C4276" t="s">
        <v>7142</v>
      </c>
      <c r="D4276" t="s">
        <v>2814</v>
      </c>
      <c r="E4276" t="s">
        <v>22310</v>
      </c>
      <c r="F4276" t="s">
        <v>11076</v>
      </c>
      <c r="G4276" t="s">
        <v>3449</v>
      </c>
      <c r="H4276" s="6">
        <v>219690</v>
      </c>
      <c r="I4276" t="s">
        <v>22311</v>
      </c>
      <c r="J4276" t="s">
        <v>22312</v>
      </c>
      <c r="K4276" s="1">
        <v>44091</v>
      </c>
    </row>
    <row r="4277" spans="1:11">
      <c r="A4277">
        <v>4276</v>
      </c>
      <c r="B4277" t="s">
        <v>22313</v>
      </c>
      <c r="C4277" t="s">
        <v>5933</v>
      </c>
      <c r="D4277" t="s">
        <v>3570</v>
      </c>
      <c r="E4277" t="s">
        <v>22314</v>
      </c>
      <c r="F4277" t="s">
        <v>22315</v>
      </c>
      <c r="G4277" t="s">
        <v>2885</v>
      </c>
      <c r="H4277" s="6">
        <v>114956</v>
      </c>
      <c r="I4277" t="s">
        <v>22316</v>
      </c>
      <c r="J4277" t="s">
        <v>22317</v>
      </c>
      <c r="K4277" s="1">
        <v>44301</v>
      </c>
    </row>
    <row r="4278" spans="1:11">
      <c r="A4278">
        <v>4277</v>
      </c>
      <c r="B4278" t="s">
        <v>22318</v>
      </c>
      <c r="C4278" t="s">
        <v>3526</v>
      </c>
      <c r="D4278" t="s">
        <v>2283</v>
      </c>
      <c r="E4278" t="s">
        <v>22319</v>
      </c>
      <c r="F4278" t="s">
        <v>22320</v>
      </c>
      <c r="G4278" t="s">
        <v>2927</v>
      </c>
      <c r="H4278" s="6">
        <v>253316</v>
      </c>
      <c r="I4278" t="s">
        <v>22321</v>
      </c>
      <c r="J4278" t="s">
        <v>22322</v>
      </c>
      <c r="K4278" s="1">
        <v>44216</v>
      </c>
    </row>
    <row r="4279" spans="1:11">
      <c r="A4279">
        <v>4278</v>
      </c>
      <c r="B4279" t="s">
        <v>22323</v>
      </c>
      <c r="C4279" t="s">
        <v>4001</v>
      </c>
      <c r="D4279" t="s">
        <v>4122</v>
      </c>
      <c r="E4279" t="s">
        <v>22324</v>
      </c>
      <c r="F4279" t="s">
        <v>22325</v>
      </c>
      <c r="G4279" t="s">
        <v>969</v>
      </c>
      <c r="H4279" s="6">
        <v>52806</v>
      </c>
      <c r="I4279" t="s">
        <v>22326</v>
      </c>
      <c r="J4279" t="s">
        <v>22327</v>
      </c>
      <c r="K4279" s="1">
        <v>44543</v>
      </c>
    </row>
    <row r="4280" spans="1:11">
      <c r="A4280">
        <v>4279</v>
      </c>
      <c r="B4280" t="s">
        <v>22328</v>
      </c>
      <c r="C4280" t="s">
        <v>2713</v>
      </c>
      <c r="D4280" t="s">
        <v>8309</v>
      </c>
      <c r="E4280" t="s">
        <v>22329</v>
      </c>
      <c r="F4280" t="s">
        <v>22330</v>
      </c>
      <c r="G4280" t="s">
        <v>2885</v>
      </c>
      <c r="H4280" s="6">
        <v>281743</v>
      </c>
      <c r="I4280">
        <f>1-305-352-6984</f>
        <v>-7640</v>
      </c>
      <c r="J4280" t="s">
        <v>22331</v>
      </c>
      <c r="K4280" s="1">
        <v>44301</v>
      </c>
    </row>
    <row r="4281" spans="1:11">
      <c r="A4281">
        <v>4280</v>
      </c>
      <c r="B4281" t="s">
        <v>22332</v>
      </c>
      <c r="C4281" t="s">
        <v>217</v>
      </c>
      <c r="D4281" t="s">
        <v>4613</v>
      </c>
      <c r="E4281" t="s">
        <v>22333</v>
      </c>
      <c r="F4281" t="s">
        <v>22334</v>
      </c>
      <c r="G4281" t="s">
        <v>6088</v>
      </c>
      <c r="H4281" s="6">
        <v>90248</v>
      </c>
      <c r="I4281" t="s">
        <v>22335</v>
      </c>
      <c r="J4281" t="s">
        <v>22336</v>
      </c>
      <c r="K4281" s="1">
        <v>44259</v>
      </c>
    </row>
    <row r="4282" spans="1:11">
      <c r="A4282">
        <v>4281</v>
      </c>
      <c r="B4282" t="s">
        <v>22337</v>
      </c>
      <c r="C4282" t="s">
        <v>995</v>
      </c>
      <c r="D4282" t="s">
        <v>1878</v>
      </c>
      <c r="E4282" t="s">
        <v>22338</v>
      </c>
      <c r="F4282" t="s">
        <v>22339</v>
      </c>
      <c r="G4282" t="s">
        <v>71</v>
      </c>
      <c r="H4282" s="6">
        <v>76363</v>
      </c>
      <c r="I4282" t="s">
        <v>22340</v>
      </c>
      <c r="J4282" t="s">
        <v>22341</v>
      </c>
      <c r="K4282" s="1">
        <v>44519</v>
      </c>
    </row>
    <row r="4283" spans="1:11">
      <c r="A4283">
        <v>4282</v>
      </c>
      <c r="B4283" t="s">
        <v>22342</v>
      </c>
      <c r="C4283" t="s">
        <v>4757</v>
      </c>
      <c r="D4283" t="s">
        <v>529</v>
      </c>
      <c r="E4283" t="s">
        <v>22343</v>
      </c>
      <c r="F4283" t="s">
        <v>22344</v>
      </c>
      <c r="G4283" t="s">
        <v>306</v>
      </c>
      <c r="H4283" s="6">
        <v>132152</v>
      </c>
      <c r="I4283" t="s">
        <v>22345</v>
      </c>
      <c r="J4283" t="s">
        <v>22346</v>
      </c>
      <c r="K4283" s="1">
        <v>44681</v>
      </c>
    </row>
    <row r="4284" spans="1:11">
      <c r="A4284">
        <v>4283</v>
      </c>
      <c r="B4284" t="s">
        <v>22347</v>
      </c>
      <c r="C4284" t="s">
        <v>8199</v>
      </c>
      <c r="D4284" t="s">
        <v>11060</v>
      </c>
      <c r="E4284" t="s">
        <v>22348</v>
      </c>
      <c r="F4284" t="s">
        <v>16846</v>
      </c>
      <c r="G4284" t="s">
        <v>13278</v>
      </c>
      <c r="H4284" s="6">
        <v>139575</v>
      </c>
      <c r="I4284" t="s">
        <v>22349</v>
      </c>
      <c r="J4284" t="s">
        <v>22350</v>
      </c>
      <c r="K4284" s="1">
        <v>44652</v>
      </c>
    </row>
    <row r="4285" spans="1:11">
      <c r="A4285">
        <v>4284</v>
      </c>
      <c r="B4285" t="s">
        <v>22351</v>
      </c>
      <c r="C4285" t="s">
        <v>1434</v>
      </c>
      <c r="D4285" t="s">
        <v>8001</v>
      </c>
      <c r="E4285" t="s">
        <v>22352</v>
      </c>
      <c r="F4285" t="s">
        <v>22353</v>
      </c>
      <c r="G4285" t="s">
        <v>1243</v>
      </c>
      <c r="H4285" s="6">
        <v>219747</v>
      </c>
      <c r="I4285" t="s">
        <v>22354</v>
      </c>
      <c r="J4285" t="s">
        <v>22355</v>
      </c>
      <c r="K4285" s="1">
        <v>44168</v>
      </c>
    </row>
    <row r="4286" spans="1:11">
      <c r="A4286">
        <v>4285</v>
      </c>
      <c r="B4286" t="s">
        <v>22356</v>
      </c>
      <c r="C4286" t="s">
        <v>264</v>
      </c>
      <c r="D4286" t="s">
        <v>9670</v>
      </c>
      <c r="E4286" t="s">
        <v>2842</v>
      </c>
      <c r="F4286" t="s">
        <v>22357</v>
      </c>
      <c r="G4286" t="s">
        <v>462</v>
      </c>
      <c r="H4286" s="6">
        <v>140041</v>
      </c>
      <c r="I4286" t="s">
        <v>22358</v>
      </c>
      <c r="J4286" t="s">
        <v>22359</v>
      </c>
      <c r="K4286" s="1">
        <v>44395</v>
      </c>
    </row>
    <row r="4287" spans="1:11">
      <c r="A4287">
        <v>4286</v>
      </c>
      <c r="B4287" t="s">
        <v>22360</v>
      </c>
      <c r="C4287" t="s">
        <v>4768</v>
      </c>
      <c r="D4287" t="s">
        <v>12189</v>
      </c>
      <c r="E4287" t="s">
        <v>22361</v>
      </c>
      <c r="F4287" t="s">
        <v>22362</v>
      </c>
      <c r="G4287" t="s">
        <v>1396</v>
      </c>
      <c r="H4287" s="6">
        <v>89914</v>
      </c>
      <c r="I4287">
        <v>6528480194</v>
      </c>
      <c r="J4287" t="s">
        <v>22363</v>
      </c>
      <c r="K4287" s="1">
        <v>43963</v>
      </c>
    </row>
    <row r="4288" spans="1:11">
      <c r="A4288">
        <v>4287</v>
      </c>
      <c r="B4288" t="s">
        <v>22364</v>
      </c>
      <c r="C4288" t="s">
        <v>5555</v>
      </c>
      <c r="D4288" t="s">
        <v>1010</v>
      </c>
      <c r="E4288" t="s">
        <v>22365</v>
      </c>
      <c r="F4288" t="s">
        <v>12770</v>
      </c>
      <c r="G4288" t="s">
        <v>5929</v>
      </c>
      <c r="H4288" s="6">
        <v>75044</v>
      </c>
      <c r="I4288" t="s">
        <v>22366</v>
      </c>
      <c r="J4288" t="s">
        <v>22367</v>
      </c>
      <c r="K4288" s="1">
        <v>44073</v>
      </c>
    </row>
    <row r="4289" spans="1:11">
      <c r="A4289">
        <v>4288</v>
      </c>
      <c r="B4289" t="s">
        <v>22368</v>
      </c>
      <c r="C4289" t="s">
        <v>4400</v>
      </c>
      <c r="D4289" t="s">
        <v>14580</v>
      </c>
      <c r="E4289" t="s">
        <v>22369</v>
      </c>
      <c r="F4289" t="s">
        <v>22370</v>
      </c>
      <c r="G4289" t="s">
        <v>1110</v>
      </c>
      <c r="H4289" s="6">
        <v>135204</v>
      </c>
      <c r="I4289" t="s">
        <v>22371</v>
      </c>
      <c r="J4289" t="s">
        <v>22372</v>
      </c>
      <c r="K4289" s="1">
        <v>44034</v>
      </c>
    </row>
    <row r="4290" spans="1:11">
      <c r="A4290">
        <v>4289</v>
      </c>
      <c r="B4290" t="s">
        <v>22373</v>
      </c>
      <c r="C4290" t="s">
        <v>9095</v>
      </c>
      <c r="D4290" t="s">
        <v>3012</v>
      </c>
      <c r="E4290" t="s">
        <v>22374</v>
      </c>
      <c r="F4290" t="s">
        <v>22375</v>
      </c>
      <c r="G4290" t="s">
        <v>43</v>
      </c>
      <c r="H4290" s="6">
        <v>131798</v>
      </c>
      <c r="I4290" t="s">
        <v>22376</v>
      </c>
      <c r="J4290" t="s">
        <v>22377</v>
      </c>
      <c r="K4290" s="1">
        <v>43992</v>
      </c>
    </row>
    <row r="4291" spans="1:11">
      <c r="A4291">
        <v>4290</v>
      </c>
      <c r="B4291" t="s">
        <v>22378</v>
      </c>
      <c r="C4291" t="s">
        <v>1341</v>
      </c>
      <c r="D4291" t="s">
        <v>10752</v>
      </c>
      <c r="E4291" t="s">
        <v>22379</v>
      </c>
      <c r="F4291" t="s">
        <v>22380</v>
      </c>
      <c r="G4291" t="s">
        <v>1865</v>
      </c>
      <c r="H4291" s="6">
        <v>265875</v>
      </c>
      <c r="I4291" t="s">
        <v>22381</v>
      </c>
      <c r="J4291" t="s">
        <v>22382</v>
      </c>
      <c r="K4291" s="1">
        <v>44208</v>
      </c>
    </row>
    <row r="4292" spans="1:11">
      <c r="A4292">
        <v>4291</v>
      </c>
      <c r="B4292" t="s">
        <v>22383</v>
      </c>
      <c r="C4292" t="s">
        <v>6476</v>
      </c>
      <c r="D4292" t="s">
        <v>14060</v>
      </c>
      <c r="E4292" t="s">
        <v>22384</v>
      </c>
      <c r="F4292" t="s">
        <v>22385</v>
      </c>
      <c r="G4292" t="s">
        <v>13278</v>
      </c>
      <c r="H4292" s="6">
        <v>103649</v>
      </c>
      <c r="I4292" t="s">
        <v>22386</v>
      </c>
      <c r="J4292" t="s">
        <v>22387</v>
      </c>
      <c r="K4292" s="1">
        <v>44533</v>
      </c>
    </row>
    <row r="4293" spans="1:11">
      <c r="A4293">
        <v>4292</v>
      </c>
      <c r="B4293" t="s">
        <v>22388</v>
      </c>
      <c r="C4293" t="s">
        <v>5467</v>
      </c>
      <c r="D4293" t="s">
        <v>3224</v>
      </c>
      <c r="E4293" t="s">
        <v>22389</v>
      </c>
      <c r="F4293" t="s">
        <v>22390</v>
      </c>
      <c r="G4293" t="s">
        <v>1637</v>
      </c>
      <c r="H4293" s="6">
        <v>132397</v>
      </c>
      <c r="I4293" t="s">
        <v>22391</v>
      </c>
      <c r="J4293" t="s">
        <v>22392</v>
      </c>
      <c r="K4293" s="1">
        <v>44019</v>
      </c>
    </row>
    <row r="4294" spans="1:11">
      <c r="A4294">
        <v>4293</v>
      </c>
      <c r="B4294" t="s">
        <v>22393</v>
      </c>
      <c r="C4294" t="s">
        <v>2126</v>
      </c>
      <c r="D4294" t="s">
        <v>1277</v>
      </c>
      <c r="E4294" t="s">
        <v>22394</v>
      </c>
      <c r="F4294" t="s">
        <v>16743</v>
      </c>
      <c r="G4294" t="s">
        <v>4919</v>
      </c>
      <c r="H4294" s="6">
        <v>146640</v>
      </c>
      <c r="I4294" t="s">
        <v>22395</v>
      </c>
      <c r="J4294" t="s">
        <v>22396</v>
      </c>
      <c r="K4294" s="1">
        <v>44402</v>
      </c>
    </row>
    <row r="4295" spans="1:11">
      <c r="A4295">
        <v>4294</v>
      </c>
      <c r="B4295" t="s">
        <v>22397</v>
      </c>
      <c r="C4295" t="s">
        <v>6875</v>
      </c>
      <c r="D4295" t="s">
        <v>2172</v>
      </c>
      <c r="E4295" t="s">
        <v>22398</v>
      </c>
      <c r="F4295" t="s">
        <v>22399</v>
      </c>
      <c r="G4295" t="s">
        <v>2615</v>
      </c>
      <c r="H4295" s="6">
        <v>89395</v>
      </c>
      <c r="I4295" t="s">
        <v>22400</v>
      </c>
      <c r="J4295" t="s">
        <v>22401</v>
      </c>
      <c r="K4295" s="1">
        <v>44526</v>
      </c>
    </row>
    <row r="4296" spans="1:11">
      <c r="A4296">
        <v>4295</v>
      </c>
      <c r="B4296" t="s">
        <v>22402</v>
      </c>
      <c r="C4296" t="s">
        <v>474</v>
      </c>
      <c r="D4296" t="s">
        <v>1786</v>
      </c>
      <c r="E4296" t="s">
        <v>6741</v>
      </c>
      <c r="F4296" t="s">
        <v>22403</v>
      </c>
      <c r="G4296" t="s">
        <v>205</v>
      </c>
      <c r="H4296" s="6">
        <v>109643</v>
      </c>
      <c r="I4296" t="s">
        <v>22404</v>
      </c>
      <c r="J4296" t="s">
        <v>22405</v>
      </c>
      <c r="K4296" s="1">
        <v>43863</v>
      </c>
    </row>
    <row r="4297" spans="1:11">
      <c r="A4297">
        <v>4296</v>
      </c>
      <c r="B4297" t="s">
        <v>22406</v>
      </c>
      <c r="C4297" t="s">
        <v>2534</v>
      </c>
      <c r="D4297" t="s">
        <v>3676</v>
      </c>
      <c r="E4297" t="s">
        <v>22407</v>
      </c>
      <c r="F4297" t="s">
        <v>22408</v>
      </c>
      <c r="G4297" t="s">
        <v>1776</v>
      </c>
      <c r="H4297" s="6">
        <v>185001</v>
      </c>
      <c r="I4297" t="s">
        <v>22409</v>
      </c>
      <c r="J4297" t="s">
        <v>22410</v>
      </c>
      <c r="K4297" s="1">
        <v>44003</v>
      </c>
    </row>
    <row r="4298" spans="1:11">
      <c r="A4298">
        <v>4297</v>
      </c>
      <c r="B4298" t="s">
        <v>22411</v>
      </c>
      <c r="C4298" t="s">
        <v>827</v>
      </c>
      <c r="D4298" t="s">
        <v>20871</v>
      </c>
      <c r="E4298" t="s">
        <v>22412</v>
      </c>
      <c r="F4298" t="s">
        <v>22413</v>
      </c>
      <c r="G4298" t="s">
        <v>229</v>
      </c>
      <c r="H4298" s="6">
        <v>219732</v>
      </c>
      <c r="I4298" t="s">
        <v>22414</v>
      </c>
      <c r="J4298" t="s">
        <v>22415</v>
      </c>
      <c r="K4298" s="1">
        <v>44022</v>
      </c>
    </row>
    <row r="4299" spans="1:11">
      <c r="A4299">
        <v>4298</v>
      </c>
      <c r="B4299" t="s">
        <v>22416</v>
      </c>
      <c r="C4299" t="s">
        <v>827</v>
      </c>
      <c r="D4299" t="s">
        <v>11895</v>
      </c>
      <c r="E4299" t="s">
        <v>22417</v>
      </c>
      <c r="F4299" t="s">
        <v>22418</v>
      </c>
      <c r="G4299" t="s">
        <v>3291</v>
      </c>
      <c r="H4299" s="6">
        <v>40615</v>
      </c>
      <c r="I4299" t="s">
        <v>22419</v>
      </c>
      <c r="J4299" t="s">
        <v>22420</v>
      </c>
      <c r="K4299" s="1">
        <v>44692</v>
      </c>
    </row>
    <row r="4300" spans="1:11">
      <c r="A4300">
        <v>4299</v>
      </c>
      <c r="B4300" t="s">
        <v>22421</v>
      </c>
      <c r="C4300" t="s">
        <v>201</v>
      </c>
      <c r="D4300" t="s">
        <v>14060</v>
      </c>
      <c r="E4300" t="s">
        <v>22422</v>
      </c>
      <c r="F4300" t="s">
        <v>22423</v>
      </c>
      <c r="G4300" t="s">
        <v>1034</v>
      </c>
      <c r="H4300" s="6">
        <v>53769</v>
      </c>
      <c r="I4300" t="s">
        <v>22424</v>
      </c>
      <c r="J4300" t="s">
        <v>22425</v>
      </c>
      <c r="K4300" s="1">
        <v>44649</v>
      </c>
    </row>
    <row r="4301" spans="1:11">
      <c r="A4301">
        <v>4300</v>
      </c>
      <c r="B4301" t="s">
        <v>22426</v>
      </c>
      <c r="C4301" t="s">
        <v>4881</v>
      </c>
      <c r="D4301" t="s">
        <v>1186</v>
      </c>
      <c r="E4301" t="s">
        <v>22427</v>
      </c>
      <c r="F4301" t="s">
        <v>7875</v>
      </c>
      <c r="G4301" t="s">
        <v>1265</v>
      </c>
      <c r="H4301" s="6">
        <v>255638</v>
      </c>
      <c r="I4301" t="s">
        <v>22428</v>
      </c>
      <c r="J4301" t="s">
        <v>22429</v>
      </c>
      <c r="K4301" s="1">
        <v>44275</v>
      </c>
    </row>
    <row r="4302" spans="1:11">
      <c r="A4302">
        <v>4301</v>
      </c>
      <c r="B4302" t="s">
        <v>22430</v>
      </c>
      <c r="C4302" t="s">
        <v>857</v>
      </c>
      <c r="D4302" t="s">
        <v>8045</v>
      </c>
      <c r="E4302" t="s">
        <v>22431</v>
      </c>
      <c r="F4302" t="s">
        <v>22432</v>
      </c>
      <c r="G4302" t="s">
        <v>1027</v>
      </c>
      <c r="H4302" s="6">
        <v>269134</v>
      </c>
      <c r="I4302" t="s">
        <v>22433</v>
      </c>
      <c r="J4302" t="s">
        <v>22434</v>
      </c>
      <c r="K4302" s="1">
        <v>43925</v>
      </c>
    </row>
    <row r="4303" spans="1:11">
      <c r="A4303">
        <v>4302</v>
      </c>
      <c r="B4303" t="s">
        <v>22435</v>
      </c>
      <c r="C4303" t="s">
        <v>4851</v>
      </c>
      <c r="D4303" t="s">
        <v>3037</v>
      </c>
      <c r="E4303" t="s">
        <v>22436</v>
      </c>
      <c r="F4303" t="s">
        <v>22437</v>
      </c>
      <c r="G4303" t="s">
        <v>823</v>
      </c>
      <c r="H4303" s="6">
        <v>283732</v>
      </c>
      <c r="I4303" t="s">
        <v>22438</v>
      </c>
      <c r="J4303" t="s">
        <v>22439</v>
      </c>
      <c r="K4303" s="1">
        <v>44433</v>
      </c>
    </row>
    <row r="4304" spans="1:11">
      <c r="A4304">
        <v>4303</v>
      </c>
      <c r="B4304" t="s">
        <v>22440</v>
      </c>
      <c r="C4304" t="s">
        <v>9629</v>
      </c>
      <c r="D4304" t="s">
        <v>7494</v>
      </c>
      <c r="E4304" t="s">
        <v>22441</v>
      </c>
      <c r="F4304" t="s">
        <v>22442</v>
      </c>
      <c r="G4304" t="s">
        <v>470</v>
      </c>
      <c r="H4304" s="6">
        <v>53631</v>
      </c>
      <c r="I4304" t="s">
        <v>22443</v>
      </c>
      <c r="J4304" t="s">
        <v>22444</v>
      </c>
      <c r="K4304" s="1">
        <v>44060</v>
      </c>
    </row>
    <row r="4305" spans="1:11">
      <c r="A4305">
        <v>4304</v>
      </c>
      <c r="B4305" t="s">
        <v>22445</v>
      </c>
      <c r="C4305" t="s">
        <v>398</v>
      </c>
      <c r="D4305" t="s">
        <v>3344</v>
      </c>
      <c r="E4305" t="s">
        <v>22446</v>
      </c>
      <c r="F4305" t="s">
        <v>22447</v>
      </c>
      <c r="G4305" t="s">
        <v>3046</v>
      </c>
      <c r="H4305" s="6">
        <v>45126</v>
      </c>
      <c r="I4305">
        <v>162155948</v>
      </c>
      <c r="J4305" t="s">
        <v>22448</v>
      </c>
      <c r="K4305" s="1">
        <v>44032</v>
      </c>
    </row>
    <row r="4306" spans="1:11">
      <c r="A4306">
        <v>4305</v>
      </c>
      <c r="B4306" t="s">
        <v>22449</v>
      </c>
      <c r="C4306" t="s">
        <v>4473</v>
      </c>
      <c r="D4306" t="s">
        <v>4744</v>
      </c>
      <c r="E4306" t="s">
        <v>22450</v>
      </c>
      <c r="F4306" t="s">
        <v>22451</v>
      </c>
      <c r="G4306" t="s">
        <v>60</v>
      </c>
      <c r="H4306" s="6">
        <v>271770</v>
      </c>
      <c r="I4306" t="s">
        <v>22452</v>
      </c>
      <c r="J4306" t="s">
        <v>22453</v>
      </c>
      <c r="K4306" s="1">
        <v>44209</v>
      </c>
    </row>
    <row r="4307" spans="1:11">
      <c r="A4307">
        <v>4306</v>
      </c>
      <c r="B4307" t="s">
        <v>22454</v>
      </c>
      <c r="C4307" t="s">
        <v>5494</v>
      </c>
      <c r="D4307" t="s">
        <v>5061</v>
      </c>
      <c r="E4307" t="s">
        <v>22455</v>
      </c>
      <c r="F4307" t="s">
        <v>22456</v>
      </c>
      <c r="G4307" t="s">
        <v>1663</v>
      </c>
      <c r="H4307" s="6">
        <v>227265</v>
      </c>
      <c r="I4307" t="s">
        <v>22457</v>
      </c>
      <c r="J4307" t="s">
        <v>22458</v>
      </c>
      <c r="K4307" s="1">
        <v>43918</v>
      </c>
    </row>
    <row r="4308" spans="1:11">
      <c r="A4308">
        <v>4307</v>
      </c>
      <c r="B4308" t="s">
        <v>22459</v>
      </c>
      <c r="C4308" t="s">
        <v>1122</v>
      </c>
      <c r="D4308" t="s">
        <v>1854</v>
      </c>
      <c r="E4308" t="s">
        <v>22460</v>
      </c>
      <c r="F4308" t="s">
        <v>1872</v>
      </c>
      <c r="G4308" t="s">
        <v>3709</v>
      </c>
      <c r="H4308" s="6">
        <v>268489</v>
      </c>
      <c r="I4308" t="s">
        <v>22461</v>
      </c>
      <c r="J4308" t="s">
        <v>22462</v>
      </c>
      <c r="K4308" s="1">
        <v>43977</v>
      </c>
    </row>
    <row r="4309" spans="1:11">
      <c r="A4309">
        <v>4308</v>
      </c>
      <c r="B4309" t="s">
        <v>22463</v>
      </c>
      <c r="C4309" t="s">
        <v>5461</v>
      </c>
      <c r="D4309" t="s">
        <v>1179</v>
      </c>
      <c r="E4309" t="s">
        <v>22464</v>
      </c>
      <c r="F4309" t="s">
        <v>22465</v>
      </c>
      <c r="G4309" t="s">
        <v>1873</v>
      </c>
      <c r="H4309" s="6">
        <v>235445</v>
      </c>
      <c r="I4309" t="s">
        <v>22466</v>
      </c>
      <c r="J4309" t="s">
        <v>22467</v>
      </c>
      <c r="K4309" s="1">
        <v>43947</v>
      </c>
    </row>
    <row r="4310" spans="1:11">
      <c r="A4310">
        <v>4309</v>
      </c>
      <c r="B4310" t="s">
        <v>22468</v>
      </c>
      <c r="C4310" t="s">
        <v>9045</v>
      </c>
      <c r="D4310" t="s">
        <v>6301</v>
      </c>
      <c r="E4310" t="s">
        <v>22469</v>
      </c>
      <c r="F4310" t="s">
        <v>22470</v>
      </c>
      <c r="G4310" t="s">
        <v>517</v>
      </c>
      <c r="H4310" s="6">
        <v>70974</v>
      </c>
      <c r="I4310" t="s">
        <v>22471</v>
      </c>
      <c r="J4310" t="s">
        <v>22472</v>
      </c>
      <c r="K4310" s="1">
        <v>44485</v>
      </c>
    </row>
    <row r="4311" spans="1:11">
      <c r="A4311">
        <v>4310</v>
      </c>
      <c r="B4311" t="s">
        <v>22473</v>
      </c>
      <c r="C4311" t="s">
        <v>565</v>
      </c>
      <c r="D4311" t="s">
        <v>6170</v>
      </c>
      <c r="E4311" t="s">
        <v>22474</v>
      </c>
      <c r="F4311" t="s">
        <v>22475</v>
      </c>
      <c r="G4311" t="s">
        <v>134</v>
      </c>
      <c r="H4311" s="6">
        <v>96892</v>
      </c>
      <c r="I4311" t="s">
        <v>22476</v>
      </c>
      <c r="J4311" t="s">
        <v>22477</v>
      </c>
      <c r="K4311" s="1">
        <v>44266</v>
      </c>
    </row>
    <row r="4312" spans="1:11">
      <c r="A4312">
        <v>4311</v>
      </c>
      <c r="B4312" t="s">
        <v>22478</v>
      </c>
      <c r="C4312" t="s">
        <v>1553</v>
      </c>
      <c r="D4312" t="s">
        <v>4389</v>
      </c>
      <c r="E4312" t="s">
        <v>22479</v>
      </c>
      <c r="F4312" t="s">
        <v>22480</v>
      </c>
      <c r="G4312" t="s">
        <v>883</v>
      </c>
      <c r="H4312" s="6">
        <v>111005</v>
      </c>
      <c r="I4312" t="s">
        <v>22481</v>
      </c>
      <c r="J4312" t="s">
        <v>22482</v>
      </c>
      <c r="K4312" s="1">
        <v>44358</v>
      </c>
    </row>
    <row r="4313" spans="1:11">
      <c r="A4313">
        <v>4312</v>
      </c>
      <c r="B4313" t="s">
        <v>22483</v>
      </c>
      <c r="C4313" t="s">
        <v>318</v>
      </c>
      <c r="D4313" t="s">
        <v>1199</v>
      </c>
      <c r="E4313" t="s">
        <v>22484</v>
      </c>
      <c r="F4313" t="s">
        <v>22485</v>
      </c>
      <c r="G4313" t="s">
        <v>1189</v>
      </c>
      <c r="H4313" s="6">
        <v>288453</v>
      </c>
      <c r="I4313" t="s">
        <v>22486</v>
      </c>
      <c r="J4313" t="s">
        <v>22487</v>
      </c>
      <c r="K4313" s="1">
        <v>44014</v>
      </c>
    </row>
    <row r="4314" spans="1:11">
      <c r="A4314">
        <v>4313</v>
      </c>
      <c r="B4314" t="s">
        <v>22488</v>
      </c>
      <c r="C4314" t="s">
        <v>4178</v>
      </c>
      <c r="D4314" t="s">
        <v>1609</v>
      </c>
      <c r="E4314" t="s">
        <v>22489</v>
      </c>
      <c r="F4314" t="s">
        <v>22490</v>
      </c>
      <c r="G4314" t="s">
        <v>890</v>
      </c>
      <c r="H4314" s="6">
        <v>188535</v>
      </c>
      <c r="I4314" t="s">
        <v>22491</v>
      </c>
      <c r="J4314" t="s">
        <v>22492</v>
      </c>
      <c r="K4314" s="1">
        <v>44024</v>
      </c>
    </row>
    <row r="4315" spans="1:11">
      <c r="A4315">
        <v>4314</v>
      </c>
      <c r="B4315" t="s">
        <v>22493</v>
      </c>
      <c r="C4315" t="s">
        <v>4518</v>
      </c>
      <c r="D4315" t="s">
        <v>302</v>
      </c>
      <c r="E4315" t="s">
        <v>22494</v>
      </c>
      <c r="F4315" t="s">
        <v>22495</v>
      </c>
      <c r="G4315" t="s">
        <v>5577</v>
      </c>
      <c r="H4315" s="6">
        <v>229037</v>
      </c>
      <c r="I4315" t="s">
        <v>22496</v>
      </c>
      <c r="J4315" t="s">
        <v>22497</v>
      </c>
      <c r="K4315" s="1">
        <v>43869</v>
      </c>
    </row>
    <row r="4316" spans="1:11">
      <c r="A4316">
        <v>4315</v>
      </c>
      <c r="B4316" t="s">
        <v>22498</v>
      </c>
      <c r="C4316" t="s">
        <v>5086</v>
      </c>
      <c r="D4316" t="s">
        <v>1386</v>
      </c>
      <c r="E4316" t="s">
        <v>22499</v>
      </c>
      <c r="F4316" t="s">
        <v>22500</v>
      </c>
      <c r="G4316" t="s">
        <v>1522</v>
      </c>
      <c r="H4316" s="6">
        <v>280522</v>
      </c>
      <c r="I4316" t="s">
        <v>22501</v>
      </c>
      <c r="J4316" t="s">
        <v>22502</v>
      </c>
      <c r="K4316" s="1">
        <v>44213</v>
      </c>
    </row>
    <row r="4317" spans="1:11">
      <c r="A4317">
        <v>4316</v>
      </c>
      <c r="B4317" t="s">
        <v>22503</v>
      </c>
      <c r="C4317" t="s">
        <v>965</v>
      </c>
      <c r="D4317" t="s">
        <v>6938</v>
      </c>
      <c r="E4317" t="s">
        <v>22504</v>
      </c>
      <c r="F4317" t="s">
        <v>22505</v>
      </c>
      <c r="G4317" t="s">
        <v>290</v>
      </c>
      <c r="H4317" s="6">
        <v>200775</v>
      </c>
      <c r="I4317" t="s">
        <v>22506</v>
      </c>
      <c r="J4317" t="s">
        <v>22507</v>
      </c>
      <c r="K4317" s="1">
        <v>43982</v>
      </c>
    </row>
    <row r="4318" spans="1:11">
      <c r="A4318">
        <v>4317</v>
      </c>
      <c r="B4318" t="s">
        <v>22508</v>
      </c>
      <c r="C4318" t="s">
        <v>8108</v>
      </c>
      <c r="D4318" t="s">
        <v>16820</v>
      </c>
      <c r="E4318" t="s">
        <v>22509</v>
      </c>
      <c r="F4318" t="s">
        <v>22510</v>
      </c>
      <c r="G4318" t="s">
        <v>612</v>
      </c>
      <c r="H4318" s="6">
        <v>70201</v>
      </c>
      <c r="I4318" t="s">
        <v>22511</v>
      </c>
      <c r="J4318" t="s">
        <v>22512</v>
      </c>
      <c r="K4318" s="1">
        <v>44561</v>
      </c>
    </row>
    <row r="4319" spans="1:11">
      <c r="A4319">
        <v>4318</v>
      </c>
      <c r="B4319" t="s">
        <v>22513</v>
      </c>
      <c r="C4319" t="s">
        <v>10860</v>
      </c>
      <c r="D4319" t="s">
        <v>2506</v>
      </c>
      <c r="E4319" t="s">
        <v>22514</v>
      </c>
      <c r="F4319" t="s">
        <v>22515</v>
      </c>
      <c r="G4319" t="s">
        <v>4919</v>
      </c>
      <c r="H4319" s="6">
        <v>180476</v>
      </c>
      <c r="I4319" t="s">
        <v>22516</v>
      </c>
      <c r="J4319" t="s">
        <v>22517</v>
      </c>
      <c r="K4319" s="1">
        <v>44453</v>
      </c>
    </row>
    <row r="4320" spans="1:11">
      <c r="A4320">
        <v>4319</v>
      </c>
      <c r="B4320" t="s">
        <v>22518</v>
      </c>
      <c r="C4320" t="s">
        <v>3080</v>
      </c>
      <c r="D4320" t="s">
        <v>19063</v>
      </c>
      <c r="E4320" t="s">
        <v>22519</v>
      </c>
      <c r="F4320" t="s">
        <v>22520</v>
      </c>
      <c r="G4320" t="s">
        <v>1873</v>
      </c>
      <c r="H4320" s="6">
        <v>97682</v>
      </c>
      <c r="I4320" t="s">
        <v>22521</v>
      </c>
      <c r="J4320" t="s">
        <v>22522</v>
      </c>
      <c r="K4320" s="1">
        <v>44665</v>
      </c>
    </row>
    <row r="4321" spans="1:11">
      <c r="A4321">
        <v>4320</v>
      </c>
      <c r="B4321" t="s">
        <v>22523</v>
      </c>
      <c r="C4321" t="s">
        <v>6606</v>
      </c>
      <c r="D4321" t="s">
        <v>7800</v>
      </c>
      <c r="E4321" t="s">
        <v>22524</v>
      </c>
      <c r="F4321" t="s">
        <v>22525</v>
      </c>
      <c r="G4321" t="s">
        <v>2195</v>
      </c>
      <c r="H4321" s="6">
        <v>155101</v>
      </c>
      <c r="I4321" t="s">
        <v>22526</v>
      </c>
      <c r="J4321" t="s">
        <v>22527</v>
      </c>
      <c r="K4321" s="1">
        <v>43907</v>
      </c>
    </row>
    <row r="4322" spans="1:11">
      <c r="A4322">
        <v>4321</v>
      </c>
      <c r="B4322" t="s">
        <v>22528</v>
      </c>
      <c r="C4322" t="s">
        <v>5642</v>
      </c>
      <c r="D4322" t="s">
        <v>10370</v>
      </c>
      <c r="E4322" t="s">
        <v>22529</v>
      </c>
      <c r="F4322" t="s">
        <v>9891</v>
      </c>
      <c r="G4322" t="s">
        <v>4560</v>
      </c>
      <c r="H4322" s="6">
        <v>70347</v>
      </c>
      <c r="I4322" t="s">
        <v>22530</v>
      </c>
      <c r="J4322" t="s">
        <v>22531</v>
      </c>
      <c r="K4322" s="1">
        <v>44653</v>
      </c>
    </row>
    <row r="4323" spans="1:11">
      <c r="A4323">
        <v>4322</v>
      </c>
      <c r="B4323" t="s">
        <v>22532</v>
      </c>
      <c r="C4323" t="s">
        <v>1349</v>
      </c>
      <c r="D4323" t="s">
        <v>218</v>
      </c>
      <c r="E4323" t="s">
        <v>22533</v>
      </c>
      <c r="F4323" t="s">
        <v>22534</v>
      </c>
      <c r="G4323" t="s">
        <v>1273</v>
      </c>
      <c r="H4323" s="6">
        <v>96005</v>
      </c>
      <c r="I4323" t="s">
        <v>22535</v>
      </c>
      <c r="J4323" t="s">
        <v>22536</v>
      </c>
      <c r="K4323" s="1">
        <v>43835</v>
      </c>
    </row>
    <row r="4324" spans="1:11">
      <c r="A4324">
        <v>4323</v>
      </c>
      <c r="B4324" t="s">
        <v>22537</v>
      </c>
      <c r="C4324" t="s">
        <v>2700</v>
      </c>
      <c r="D4324" t="s">
        <v>797</v>
      </c>
      <c r="E4324" t="s">
        <v>4608</v>
      </c>
      <c r="F4324" t="s">
        <v>22538</v>
      </c>
      <c r="G4324" t="s">
        <v>839</v>
      </c>
      <c r="H4324" s="6">
        <v>190429</v>
      </c>
      <c r="I4324">
        <v>2547043138</v>
      </c>
      <c r="J4324" t="s">
        <v>22539</v>
      </c>
      <c r="K4324" s="1">
        <v>44409</v>
      </c>
    </row>
    <row r="4325" spans="1:11">
      <c r="A4325">
        <v>4324</v>
      </c>
      <c r="B4325" t="s">
        <v>22540</v>
      </c>
      <c r="C4325" t="s">
        <v>233</v>
      </c>
      <c r="D4325" t="s">
        <v>9073</v>
      </c>
      <c r="E4325" t="s">
        <v>22541</v>
      </c>
      <c r="F4325" t="s">
        <v>22542</v>
      </c>
      <c r="G4325" t="s">
        <v>1857</v>
      </c>
      <c r="H4325" s="6">
        <v>109916</v>
      </c>
      <c r="I4325" t="s">
        <v>22543</v>
      </c>
      <c r="J4325" t="s">
        <v>22544</v>
      </c>
      <c r="K4325" s="1">
        <v>44570</v>
      </c>
    </row>
    <row r="4326" spans="1:11">
      <c r="A4326">
        <v>4325</v>
      </c>
      <c r="B4326" t="s">
        <v>22545</v>
      </c>
      <c r="C4326" t="s">
        <v>1166</v>
      </c>
      <c r="D4326" t="s">
        <v>2548</v>
      </c>
      <c r="E4326" t="s">
        <v>22546</v>
      </c>
      <c r="F4326" t="s">
        <v>22547</v>
      </c>
      <c r="G4326" t="s">
        <v>1473</v>
      </c>
      <c r="H4326" s="6">
        <v>97063</v>
      </c>
      <c r="I4326" t="s">
        <v>22548</v>
      </c>
      <c r="J4326" t="s">
        <v>22549</v>
      </c>
      <c r="K4326" s="1">
        <v>44296</v>
      </c>
    </row>
    <row r="4327" spans="1:11">
      <c r="A4327">
        <v>4326</v>
      </c>
      <c r="B4327" t="s">
        <v>22550</v>
      </c>
      <c r="C4327" t="s">
        <v>10555</v>
      </c>
      <c r="D4327" t="s">
        <v>4438</v>
      </c>
      <c r="E4327" t="s">
        <v>22551</v>
      </c>
      <c r="F4327" t="s">
        <v>22552</v>
      </c>
      <c r="G4327" t="s">
        <v>478</v>
      </c>
      <c r="H4327" s="6">
        <v>45562</v>
      </c>
      <c r="I4327" t="s">
        <v>22553</v>
      </c>
      <c r="J4327" t="s">
        <v>22554</v>
      </c>
      <c r="K4327" s="1">
        <v>44201</v>
      </c>
    </row>
    <row r="4328" spans="1:11">
      <c r="A4328">
        <v>4327</v>
      </c>
      <c r="B4328" t="s">
        <v>22555</v>
      </c>
      <c r="C4328" t="s">
        <v>2713</v>
      </c>
      <c r="D4328" t="s">
        <v>4445</v>
      </c>
      <c r="E4328" t="s">
        <v>22556</v>
      </c>
      <c r="F4328" t="s">
        <v>22557</v>
      </c>
      <c r="G4328" t="s">
        <v>680</v>
      </c>
      <c r="H4328" s="6">
        <v>272533</v>
      </c>
      <c r="I4328" t="s">
        <v>22558</v>
      </c>
      <c r="J4328" t="s">
        <v>22559</v>
      </c>
      <c r="K4328" s="1">
        <v>44191</v>
      </c>
    </row>
    <row r="4329" spans="1:11">
      <c r="A4329">
        <v>4328</v>
      </c>
      <c r="B4329" t="s">
        <v>22560</v>
      </c>
      <c r="C4329" t="s">
        <v>4277</v>
      </c>
      <c r="D4329" t="s">
        <v>3055</v>
      </c>
      <c r="E4329" t="s">
        <v>22561</v>
      </c>
      <c r="F4329" t="s">
        <v>22562</v>
      </c>
      <c r="G4329" t="s">
        <v>839</v>
      </c>
      <c r="H4329" s="6">
        <v>277184</v>
      </c>
      <c r="I4329" t="s">
        <v>22563</v>
      </c>
      <c r="J4329" t="s">
        <v>22564</v>
      </c>
      <c r="K4329" s="1">
        <v>43873</v>
      </c>
    </row>
    <row r="4330" spans="1:11">
      <c r="A4330">
        <v>4329</v>
      </c>
      <c r="B4330" t="s">
        <v>22565</v>
      </c>
      <c r="C4330" t="s">
        <v>3186</v>
      </c>
      <c r="D4330" t="s">
        <v>264</v>
      </c>
      <c r="E4330" t="s">
        <v>22566</v>
      </c>
      <c r="F4330" t="s">
        <v>22567</v>
      </c>
      <c r="G4330" t="s">
        <v>2070</v>
      </c>
      <c r="H4330" s="6">
        <v>195195</v>
      </c>
      <c r="I4330" t="s">
        <v>22568</v>
      </c>
      <c r="J4330" t="s">
        <v>22569</v>
      </c>
      <c r="K4330" s="1">
        <v>44174</v>
      </c>
    </row>
    <row r="4331" spans="1:11">
      <c r="A4331">
        <v>4330</v>
      </c>
      <c r="B4331" t="s">
        <v>22570</v>
      </c>
      <c r="C4331" t="s">
        <v>9832</v>
      </c>
      <c r="D4331" t="s">
        <v>10178</v>
      </c>
      <c r="E4331" t="s">
        <v>22571</v>
      </c>
      <c r="F4331" t="s">
        <v>22572</v>
      </c>
      <c r="G4331" t="s">
        <v>7497</v>
      </c>
      <c r="H4331" s="6">
        <v>68663</v>
      </c>
      <c r="I4331" t="s">
        <v>22573</v>
      </c>
      <c r="J4331" t="s">
        <v>22574</v>
      </c>
      <c r="K4331" s="1">
        <v>44454</v>
      </c>
    </row>
    <row r="4332" spans="1:11">
      <c r="A4332">
        <v>4331</v>
      </c>
      <c r="B4332" t="s">
        <v>22575</v>
      </c>
      <c r="C4332" t="s">
        <v>5444</v>
      </c>
      <c r="D4332" t="s">
        <v>7355</v>
      </c>
      <c r="E4332" t="s">
        <v>22576</v>
      </c>
      <c r="F4332" t="s">
        <v>22577</v>
      </c>
      <c r="G4332" t="s">
        <v>808</v>
      </c>
      <c r="H4332" s="6">
        <v>110736</v>
      </c>
      <c r="I4332" t="s">
        <v>22578</v>
      </c>
      <c r="J4332" t="s">
        <v>22579</v>
      </c>
      <c r="K4332" s="1">
        <v>43855</v>
      </c>
    </row>
    <row r="4333" spans="1:11">
      <c r="A4333">
        <v>4332</v>
      </c>
      <c r="B4333" t="s">
        <v>22580</v>
      </c>
      <c r="C4333" t="s">
        <v>13305</v>
      </c>
      <c r="D4333" t="s">
        <v>4686</v>
      </c>
      <c r="E4333" t="s">
        <v>22581</v>
      </c>
      <c r="F4333" t="s">
        <v>22582</v>
      </c>
      <c r="G4333" t="s">
        <v>3449</v>
      </c>
      <c r="H4333" s="6">
        <v>245444</v>
      </c>
      <c r="I4333" t="s">
        <v>22583</v>
      </c>
      <c r="J4333" t="s">
        <v>22584</v>
      </c>
      <c r="K4333" s="1">
        <v>44710</v>
      </c>
    </row>
    <row r="4334" spans="1:11">
      <c r="A4334">
        <v>4333</v>
      </c>
      <c r="B4334" t="s">
        <v>22585</v>
      </c>
      <c r="C4334" t="s">
        <v>6875</v>
      </c>
      <c r="D4334" t="s">
        <v>20440</v>
      </c>
      <c r="E4334" t="s">
        <v>22586</v>
      </c>
      <c r="F4334" t="s">
        <v>22587</v>
      </c>
      <c r="G4334" t="s">
        <v>1605</v>
      </c>
      <c r="H4334" s="6">
        <v>98721</v>
      </c>
      <c r="I4334" t="s">
        <v>22588</v>
      </c>
      <c r="J4334" t="s">
        <v>22589</v>
      </c>
      <c r="K4334" s="1">
        <v>44461</v>
      </c>
    </row>
    <row r="4335" spans="1:11">
      <c r="A4335">
        <v>4334</v>
      </c>
      <c r="B4335" t="s">
        <v>22590</v>
      </c>
      <c r="C4335" t="s">
        <v>4001</v>
      </c>
      <c r="D4335" t="s">
        <v>5723</v>
      </c>
      <c r="E4335" t="s">
        <v>22591</v>
      </c>
      <c r="F4335" t="s">
        <v>22592</v>
      </c>
      <c r="G4335" t="s">
        <v>1689</v>
      </c>
      <c r="H4335" s="6">
        <v>284729</v>
      </c>
      <c r="I4335" t="s">
        <v>22593</v>
      </c>
      <c r="J4335" t="s">
        <v>22594</v>
      </c>
      <c r="K4335" s="1">
        <v>44695</v>
      </c>
    </row>
    <row r="4336" spans="1:11">
      <c r="A4336">
        <v>4335</v>
      </c>
      <c r="B4336" t="s">
        <v>22595</v>
      </c>
      <c r="C4336" t="s">
        <v>1566</v>
      </c>
      <c r="D4336" t="s">
        <v>22596</v>
      </c>
      <c r="E4336" t="s">
        <v>11779</v>
      </c>
      <c r="F4336" t="s">
        <v>22597</v>
      </c>
      <c r="G4336" t="s">
        <v>329</v>
      </c>
      <c r="H4336" s="6">
        <v>183464</v>
      </c>
      <c r="I4336" t="s">
        <v>22598</v>
      </c>
      <c r="J4336" t="s">
        <v>22599</v>
      </c>
      <c r="K4336" s="1">
        <v>44560</v>
      </c>
    </row>
    <row r="4337" spans="1:11">
      <c r="A4337">
        <v>4336</v>
      </c>
      <c r="B4337" t="s">
        <v>22600</v>
      </c>
      <c r="C4337" t="s">
        <v>1608</v>
      </c>
      <c r="D4337" t="s">
        <v>10475</v>
      </c>
      <c r="E4337" t="s">
        <v>22601</v>
      </c>
      <c r="F4337" t="s">
        <v>22602</v>
      </c>
      <c r="G4337" t="s">
        <v>1418</v>
      </c>
      <c r="H4337" s="6">
        <v>186546</v>
      </c>
      <c r="I4337" t="s">
        <v>22603</v>
      </c>
      <c r="J4337" t="s">
        <v>22604</v>
      </c>
      <c r="K4337" s="1">
        <v>44430</v>
      </c>
    </row>
    <row r="4338" spans="1:11">
      <c r="A4338">
        <v>4337</v>
      </c>
      <c r="B4338" t="s">
        <v>22605</v>
      </c>
      <c r="C4338" t="s">
        <v>1828</v>
      </c>
      <c r="D4338" t="s">
        <v>1393</v>
      </c>
      <c r="E4338" t="s">
        <v>22606</v>
      </c>
      <c r="F4338" t="s">
        <v>16960</v>
      </c>
      <c r="G4338" t="s">
        <v>8517</v>
      </c>
      <c r="H4338" s="6">
        <v>263510</v>
      </c>
      <c r="I4338" t="s">
        <v>22607</v>
      </c>
      <c r="J4338" t="s">
        <v>22608</v>
      </c>
      <c r="K4338" s="1">
        <v>44546</v>
      </c>
    </row>
    <row r="4339" spans="1:11">
      <c r="A4339">
        <v>4338</v>
      </c>
      <c r="B4339" t="s">
        <v>22609</v>
      </c>
      <c r="C4339" t="s">
        <v>4875</v>
      </c>
      <c r="D4339" t="s">
        <v>3043</v>
      </c>
      <c r="E4339" t="s">
        <v>22610</v>
      </c>
      <c r="F4339" t="s">
        <v>22611</v>
      </c>
      <c r="G4339" t="s">
        <v>1110</v>
      </c>
      <c r="H4339" s="6">
        <v>106584</v>
      </c>
      <c r="I4339" t="s">
        <v>22612</v>
      </c>
      <c r="J4339" t="s">
        <v>22613</v>
      </c>
      <c r="K4339" s="1">
        <v>44659</v>
      </c>
    </row>
    <row r="4340" spans="1:11">
      <c r="A4340">
        <v>4339</v>
      </c>
      <c r="B4340" t="s">
        <v>22614</v>
      </c>
      <c r="C4340" t="s">
        <v>107</v>
      </c>
      <c r="D4340" t="s">
        <v>5609</v>
      </c>
      <c r="E4340" t="s">
        <v>22615</v>
      </c>
      <c r="F4340" t="s">
        <v>22616</v>
      </c>
      <c r="G4340" t="s">
        <v>1666</v>
      </c>
      <c r="H4340" s="6">
        <v>141246</v>
      </c>
      <c r="I4340" t="s">
        <v>22617</v>
      </c>
      <c r="J4340" t="s">
        <v>22618</v>
      </c>
      <c r="K4340" s="1">
        <v>44411</v>
      </c>
    </row>
    <row r="4341" spans="1:11">
      <c r="A4341">
        <v>4340</v>
      </c>
      <c r="B4341" t="s">
        <v>22619</v>
      </c>
      <c r="C4341" t="s">
        <v>2360</v>
      </c>
      <c r="D4341" t="s">
        <v>13599</v>
      </c>
      <c r="E4341" t="s">
        <v>22620</v>
      </c>
      <c r="F4341" t="s">
        <v>22621</v>
      </c>
      <c r="G4341" t="s">
        <v>23</v>
      </c>
      <c r="H4341" s="6">
        <v>128124</v>
      </c>
      <c r="I4341" t="s">
        <v>22622</v>
      </c>
      <c r="J4341" t="s">
        <v>22623</v>
      </c>
      <c r="K4341" s="1">
        <v>44274</v>
      </c>
    </row>
    <row r="4342" spans="1:11">
      <c r="A4342">
        <v>4341</v>
      </c>
      <c r="B4342" t="s">
        <v>22624</v>
      </c>
      <c r="C4342" t="s">
        <v>20693</v>
      </c>
      <c r="D4342" t="s">
        <v>74</v>
      </c>
      <c r="E4342" t="s">
        <v>22625</v>
      </c>
      <c r="F4342" t="s">
        <v>15853</v>
      </c>
      <c r="G4342" t="s">
        <v>1230</v>
      </c>
      <c r="H4342" s="6">
        <v>143733</v>
      </c>
      <c r="I4342" t="s">
        <v>22626</v>
      </c>
      <c r="J4342" t="s">
        <v>22627</v>
      </c>
      <c r="K4342" s="1">
        <v>44133</v>
      </c>
    </row>
    <row r="4343" spans="1:11">
      <c r="A4343">
        <v>4342</v>
      </c>
      <c r="B4343" t="s">
        <v>22628</v>
      </c>
      <c r="C4343" t="s">
        <v>8566</v>
      </c>
      <c r="D4343" t="s">
        <v>5445</v>
      </c>
      <c r="E4343" t="s">
        <v>22629</v>
      </c>
      <c r="F4343" t="s">
        <v>7387</v>
      </c>
      <c r="G4343" t="s">
        <v>329</v>
      </c>
      <c r="H4343" s="6">
        <v>252058</v>
      </c>
      <c r="I4343" t="s">
        <v>22630</v>
      </c>
      <c r="J4343" t="s">
        <v>22631</v>
      </c>
      <c r="K4343" s="1">
        <v>44012</v>
      </c>
    </row>
    <row r="4344" spans="1:11">
      <c r="A4344">
        <v>4343</v>
      </c>
      <c r="B4344" t="s">
        <v>22632</v>
      </c>
      <c r="C4344" t="s">
        <v>1596</v>
      </c>
      <c r="D4344" t="s">
        <v>2701</v>
      </c>
      <c r="E4344" t="s">
        <v>22633</v>
      </c>
      <c r="F4344" t="s">
        <v>22634</v>
      </c>
      <c r="G4344" t="s">
        <v>329</v>
      </c>
      <c r="H4344" s="6">
        <v>113588</v>
      </c>
      <c r="I4344" t="s">
        <v>22635</v>
      </c>
      <c r="J4344" t="s">
        <v>22636</v>
      </c>
      <c r="K4344" s="1">
        <v>44007</v>
      </c>
    </row>
    <row r="4345" spans="1:11">
      <c r="A4345">
        <v>4344</v>
      </c>
      <c r="B4345" t="s">
        <v>22637</v>
      </c>
      <c r="C4345" t="s">
        <v>3287</v>
      </c>
      <c r="D4345" t="s">
        <v>8743</v>
      </c>
      <c r="E4345" t="s">
        <v>22638</v>
      </c>
      <c r="F4345" t="s">
        <v>22639</v>
      </c>
      <c r="G4345" t="s">
        <v>2927</v>
      </c>
      <c r="H4345" s="6">
        <v>49984</v>
      </c>
      <c r="I4345" t="s">
        <v>22640</v>
      </c>
      <c r="J4345" t="s">
        <v>22641</v>
      </c>
      <c r="K4345" s="1">
        <v>44246</v>
      </c>
    </row>
    <row r="4346" spans="1:11">
      <c r="A4346">
        <v>4345</v>
      </c>
      <c r="B4346" t="s">
        <v>22642</v>
      </c>
      <c r="C4346" t="s">
        <v>248</v>
      </c>
      <c r="D4346" t="s">
        <v>6064</v>
      </c>
      <c r="E4346" t="s">
        <v>13605</v>
      </c>
      <c r="F4346" t="s">
        <v>22643</v>
      </c>
      <c r="G4346" t="s">
        <v>553</v>
      </c>
      <c r="H4346" s="6">
        <v>117040</v>
      </c>
      <c r="I4346" t="s">
        <v>22644</v>
      </c>
      <c r="J4346" t="s">
        <v>22645</v>
      </c>
      <c r="K4346" s="1">
        <v>43887</v>
      </c>
    </row>
    <row r="4347" spans="1:11">
      <c r="A4347">
        <v>4346</v>
      </c>
      <c r="B4347" t="s">
        <v>22646</v>
      </c>
      <c r="C4347" t="s">
        <v>2147</v>
      </c>
      <c r="D4347" t="s">
        <v>1085</v>
      </c>
      <c r="E4347" t="s">
        <v>22647</v>
      </c>
      <c r="F4347" t="s">
        <v>22648</v>
      </c>
      <c r="G4347" t="s">
        <v>1873</v>
      </c>
      <c r="H4347" s="6">
        <v>185268</v>
      </c>
      <c r="I4347">
        <v>75980914</v>
      </c>
      <c r="J4347" t="s">
        <v>22649</v>
      </c>
      <c r="K4347" s="1">
        <v>44686</v>
      </c>
    </row>
    <row r="4348" spans="1:11">
      <c r="A4348">
        <v>4347</v>
      </c>
      <c r="B4348" t="s">
        <v>22650</v>
      </c>
      <c r="C4348" t="s">
        <v>5070</v>
      </c>
      <c r="D4348" t="s">
        <v>210</v>
      </c>
      <c r="E4348" t="s">
        <v>22651</v>
      </c>
      <c r="F4348" t="s">
        <v>22652</v>
      </c>
      <c r="G4348" t="s">
        <v>1189</v>
      </c>
      <c r="H4348" s="6">
        <v>255366</v>
      </c>
      <c r="I4348" t="s">
        <v>22653</v>
      </c>
      <c r="J4348" t="s">
        <v>22654</v>
      </c>
      <c r="K4348" s="1">
        <v>44444</v>
      </c>
    </row>
    <row r="4349" spans="1:11">
      <c r="A4349">
        <v>4348</v>
      </c>
      <c r="B4349" t="s">
        <v>22655</v>
      </c>
      <c r="C4349" t="s">
        <v>2409</v>
      </c>
      <c r="D4349" t="s">
        <v>1835</v>
      </c>
      <c r="E4349" t="s">
        <v>22656</v>
      </c>
      <c r="F4349" t="s">
        <v>12742</v>
      </c>
      <c r="G4349" t="s">
        <v>1396</v>
      </c>
      <c r="H4349" s="6">
        <v>278922</v>
      </c>
      <c r="I4349" t="s">
        <v>22657</v>
      </c>
      <c r="J4349" t="s">
        <v>22658</v>
      </c>
      <c r="K4349" s="1">
        <v>43833</v>
      </c>
    </row>
    <row r="4350" spans="1:11">
      <c r="A4350">
        <v>4349</v>
      </c>
      <c r="B4350" t="s">
        <v>22659</v>
      </c>
      <c r="C4350" t="s">
        <v>4376</v>
      </c>
      <c r="D4350" t="s">
        <v>4172</v>
      </c>
      <c r="E4350" t="s">
        <v>22660</v>
      </c>
      <c r="F4350" t="s">
        <v>22661</v>
      </c>
      <c r="G4350" t="s">
        <v>3443</v>
      </c>
      <c r="H4350" s="6">
        <v>282645</v>
      </c>
      <c r="I4350" t="s">
        <v>22662</v>
      </c>
      <c r="J4350" t="s">
        <v>22663</v>
      </c>
      <c r="K4350" s="1">
        <v>44136</v>
      </c>
    </row>
    <row r="4351" spans="1:11">
      <c r="A4351">
        <v>4350</v>
      </c>
      <c r="B4351" t="s">
        <v>22664</v>
      </c>
      <c r="C4351" t="s">
        <v>670</v>
      </c>
      <c r="D4351" t="s">
        <v>8577</v>
      </c>
      <c r="E4351" t="s">
        <v>22665</v>
      </c>
      <c r="F4351" t="s">
        <v>22666</v>
      </c>
      <c r="G4351" t="s">
        <v>3291</v>
      </c>
      <c r="H4351" s="6">
        <v>236616</v>
      </c>
      <c r="I4351" t="s">
        <v>22667</v>
      </c>
      <c r="J4351" t="s">
        <v>22668</v>
      </c>
      <c r="K4351" s="1">
        <v>44299</v>
      </c>
    </row>
    <row r="4352" spans="1:11">
      <c r="A4352">
        <v>4351</v>
      </c>
      <c r="B4352" t="s">
        <v>22669</v>
      </c>
      <c r="C4352" t="s">
        <v>7238</v>
      </c>
      <c r="D4352" t="s">
        <v>929</v>
      </c>
      <c r="E4352" t="s">
        <v>22670</v>
      </c>
      <c r="F4352" t="s">
        <v>22671</v>
      </c>
      <c r="G4352" t="s">
        <v>5077</v>
      </c>
      <c r="H4352" s="6">
        <v>84926</v>
      </c>
      <c r="I4352" t="s">
        <v>22672</v>
      </c>
      <c r="J4352" t="s">
        <v>22673</v>
      </c>
      <c r="K4352" s="1">
        <v>44355</v>
      </c>
    </row>
    <row r="4353" spans="1:11">
      <c r="A4353">
        <v>4352</v>
      </c>
      <c r="B4353" t="s">
        <v>22674</v>
      </c>
      <c r="C4353" t="s">
        <v>3378</v>
      </c>
      <c r="D4353" t="s">
        <v>2528</v>
      </c>
      <c r="E4353" t="s">
        <v>22675</v>
      </c>
      <c r="F4353" t="s">
        <v>22676</v>
      </c>
      <c r="G4353" t="s">
        <v>379</v>
      </c>
      <c r="H4353" s="6">
        <v>212306</v>
      </c>
      <c r="I4353" t="s">
        <v>22677</v>
      </c>
      <c r="J4353" t="s">
        <v>22678</v>
      </c>
      <c r="K4353" s="1">
        <v>44391</v>
      </c>
    </row>
    <row r="4354" spans="1:11">
      <c r="A4354">
        <v>4353</v>
      </c>
      <c r="B4354" t="s">
        <v>22679</v>
      </c>
      <c r="C4354" t="s">
        <v>3268</v>
      </c>
      <c r="D4354" t="s">
        <v>9928</v>
      </c>
      <c r="E4354" t="s">
        <v>22680</v>
      </c>
      <c r="F4354" t="s">
        <v>22681</v>
      </c>
      <c r="G4354" t="s">
        <v>306</v>
      </c>
      <c r="H4354" s="6">
        <v>244210</v>
      </c>
      <c r="I4354" t="s">
        <v>22682</v>
      </c>
      <c r="J4354" t="s">
        <v>22683</v>
      </c>
      <c r="K4354" s="1">
        <v>43833</v>
      </c>
    </row>
    <row r="4355" spans="1:11">
      <c r="A4355">
        <v>4354</v>
      </c>
      <c r="B4355" t="s">
        <v>22684</v>
      </c>
      <c r="C4355" t="s">
        <v>4192</v>
      </c>
      <c r="D4355" t="s">
        <v>4412</v>
      </c>
      <c r="E4355" t="s">
        <v>22685</v>
      </c>
      <c r="F4355" t="s">
        <v>22686</v>
      </c>
      <c r="G4355" t="s">
        <v>462</v>
      </c>
      <c r="H4355" s="6">
        <v>112443</v>
      </c>
      <c r="I4355" t="s">
        <v>22687</v>
      </c>
      <c r="J4355" t="s">
        <v>22688</v>
      </c>
      <c r="K4355" s="1">
        <v>43982</v>
      </c>
    </row>
    <row r="4356" spans="1:11">
      <c r="A4356">
        <v>4355</v>
      </c>
      <c r="B4356" t="s">
        <v>22689</v>
      </c>
      <c r="C4356" t="s">
        <v>9095</v>
      </c>
      <c r="D4356" t="s">
        <v>5132</v>
      </c>
      <c r="E4356" t="s">
        <v>22690</v>
      </c>
      <c r="F4356" t="s">
        <v>22542</v>
      </c>
      <c r="G4356" t="s">
        <v>2898</v>
      </c>
      <c r="H4356" s="6">
        <v>76911</v>
      </c>
      <c r="I4356" t="s">
        <v>22691</v>
      </c>
      <c r="J4356" t="s">
        <v>22692</v>
      </c>
      <c r="K4356" s="1">
        <v>44491</v>
      </c>
    </row>
    <row r="4357" spans="1:11">
      <c r="A4357">
        <v>4356</v>
      </c>
      <c r="B4357" t="s">
        <v>22693</v>
      </c>
      <c r="C4357" t="s">
        <v>775</v>
      </c>
      <c r="D4357" t="s">
        <v>8136</v>
      </c>
      <c r="E4357" t="s">
        <v>22694</v>
      </c>
      <c r="F4357" t="s">
        <v>5092</v>
      </c>
      <c r="G4357" t="s">
        <v>486</v>
      </c>
      <c r="H4357" s="6">
        <v>105268</v>
      </c>
      <c r="I4357" t="s">
        <v>22695</v>
      </c>
      <c r="J4357" t="s">
        <v>22696</v>
      </c>
      <c r="K4357" s="1">
        <v>44602</v>
      </c>
    </row>
    <row r="4358" spans="1:11">
      <c r="A4358">
        <v>4357</v>
      </c>
      <c r="B4358" t="s">
        <v>22697</v>
      </c>
      <c r="C4358" t="s">
        <v>1722</v>
      </c>
      <c r="D4358" t="s">
        <v>989</v>
      </c>
      <c r="E4358" t="s">
        <v>22698</v>
      </c>
      <c r="F4358" t="s">
        <v>22699</v>
      </c>
      <c r="G4358" t="s">
        <v>2615</v>
      </c>
      <c r="H4358" s="6">
        <v>196595</v>
      </c>
      <c r="I4358" t="s">
        <v>22700</v>
      </c>
      <c r="J4358" t="s">
        <v>22701</v>
      </c>
      <c r="K4358" s="1">
        <v>44244</v>
      </c>
    </row>
    <row r="4359" spans="1:11">
      <c r="A4359">
        <v>4358</v>
      </c>
      <c r="B4359" t="s">
        <v>22702</v>
      </c>
      <c r="C4359" t="s">
        <v>3440</v>
      </c>
      <c r="D4359" t="s">
        <v>1227</v>
      </c>
      <c r="E4359" t="s">
        <v>22703</v>
      </c>
      <c r="F4359" t="s">
        <v>22704</v>
      </c>
      <c r="G4359" t="s">
        <v>4560</v>
      </c>
      <c r="H4359" s="6">
        <v>207265</v>
      </c>
      <c r="I4359" t="s">
        <v>22705</v>
      </c>
      <c r="J4359" t="s">
        <v>22706</v>
      </c>
      <c r="K4359" s="1">
        <v>44630</v>
      </c>
    </row>
    <row r="4360" spans="1:11">
      <c r="A4360">
        <v>4359</v>
      </c>
      <c r="B4360" t="s">
        <v>22707</v>
      </c>
      <c r="C4360" t="s">
        <v>5494</v>
      </c>
      <c r="D4360" t="s">
        <v>2757</v>
      </c>
      <c r="E4360" t="s">
        <v>22708</v>
      </c>
      <c r="F4360" t="s">
        <v>22709</v>
      </c>
      <c r="G4360" t="s">
        <v>95</v>
      </c>
      <c r="H4360" s="6">
        <v>83029</v>
      </c>
      <c r="I4360" t="s">
        <v>22710</v>
      </c>
      <c r="J4360" t="s">
        <v>22711</v>
      </c>
      <c r="K4360" s="1">
        <v>44627</v>
      </c>
    </row>
    <row r="4361" spans="1:11">
      <c r="A4361">
        <v>4360</v>
      </c>
      <c r="B4361" t="s">
        <v>22712</v>
      </c>
      <c r="C4361" t="s">
        <v>8446</v>
      </c>
      <c r="D4361" t="s">
        <v>944</v>
      </c>
      <c r="E4361" t="s">
        <v>22713</v>
      </c>
      <c r="F4361" t="s">
        <v>22714</v>
      </c>
      <c r="G4361" t="s">
        <v>1726</v>
      </c>
      <c r="H4361" s="6">
        <v>149648</v>
      </c>
      <c r="I4361" t="s">
        <v>22715</v>
      </c>
      <c r="J4361" t="s">
        <v>22716</v>
      </c>
      <c r="K4361" s="1">
        <v>44370</v>
      </c>
    </row>
    <row r="4362" spans="1:11">
      <c r="A4362">
        <v>4361</v>
      </c>
      <c r="B4362" t="s">
        <v>22717</v>
      </c>
      <c r="C4362" t="s">
        <v>398</v>
      </c>
      <c r="D4362" t="s">
        <v>3454</v>
      </c>
      <c r="E4362" t="s">
        <v>22718</v>
      </c>
      <c r="F4362" t="s">
        <v>9476</v>
      </c>
      <c r="G4362" t="s">
        <v>6088</v>
      </c>
      <c r="H4362" s="6">
        <v>287168</v>
      </c>
      <c r="I4362" t="s">
        <v>22719</v>
      </c>
      <c r="J4362" t="s">
        <v>22720</v>
      </c>
      <c r="K4362" s="1">
        <v>44141</v>
      </c>
    </row>
    <row r="4363" spans="1:11">
      <c r="A4363">
        <v>4362</v>
      </c>
      <c r="B4363" t="s">
        <v>22721</v>
      </c>
      <c r="C4363" t="s">
        <v>474</v>
      </c>
      <c r="D4363" t="s">
        <v>4942</v>
      </c>
      <c r="E4363" t="s">
        <v>22722</v>
      </c>
      <c r="F4363" t="s">
        <v>22723</v>
      </c>
      <c r="G4363" t="s">
        <v>2272</v>
      </c>
      <c r="H4363" s="6">
        <v>259909</v>
      </c>
      <c r="I4363" t="s">
        <v>22724</v>
      </c>
      <c r="J4363" t="s">
        <v>22725</v>
      </c>
      <c r="K4363" s="1">
        <v>44021</v>
      </c>
    </row>
    <row r="4364" spans="1:11">
      <c r="A4364">
        <v>4363</v>
      </c>
      <c r="B4364" t="s">
        <v>22726</v>
      </c>
      <c r="C4364" t="s">
        <v>4530</v>
      </c>
      <c r="D4364" t="s">
        <v>6191</v>
      </c>
      <c r="E4364" t="s">
        <v>22727</v>
      </c>
      <c r="F4364" t="s">
        <v>4581</v>
      </c>
      <c r="G4364" t="s">
        <v>394</v>
      </c>
      <c r="H4364" s="6">
        <v>56549</v>
      </c>
      <c r="I4364" t="s">
        <v>22728</v>
      </c>
      <c r="J4364" t="s">
        <v>22729</v>
      </c>
      <c r="K4364" s="1">
        <v>43891</v>
      </c>
    </row>
    <row r="4365" spans="1:11">
      <c r="A4365">
        <v>4364</v>
      </c>
      <c r="B4365" t="s">
        <v>22730</v>
      </c>
      <c r="C4365" t="s">
        <v>11197</v>
      </c>
      <c r="D4365" t="s">
        <v>2382</v>
      </c>
      <c r="E4365" t="s">
        <v>22731</v>
      </c>
      <c r="F4365" t="s">
        <v>22732</v>
      </c>
      <c r="G4365" t="s">
        <v>1345</v>
      </c>
      <c r="H4365" s="6">
        <v>253423</v>
      </c>
      <c r="I4365" t="s">
        <v>22733</v>
      </c>
      <c r="J4365" t="s">
        <v>22734</v>
      </c>
      <c r="K4365" s="1">
        <v>44581</v>
      </c>
    </row>
    <row r="4366" spans="1:11">
      <c r="A4366">
        <v>4365</v>
      </c>
      <c r="B4366" t="s">
        <v>22735</v>
      </c>
      <c r="C4366" t="s">
        <v>3086</v>
      </c>
      <c r="D4366" t="s">
        <v>2701</v>
      </c>
      <c r="E4366" t="s">
        <v>22736</v>
      </c>
      <c r="F4366" t="s">
        <v>22737</v>
      </c>
      <c r="G4366" t="s">
        <v>3709</v>
      </c>
      <c r="H4366" s="6">
        <v>206561</v>
      </c>
      <c r="I4366" t="s">
        <v>22738</v>
      </c>
      <c r="J4366" t="s">
        <v>22739</v>
      </c>
      <c r="K4366" s="1">
        <v>44545</v>
      </c>
    </row>
    <row r="4367" spans="1:11">
      <c r="A4367">
        <v>4366</v>
      </c>
      <c r="B4367" t="s">
        <v>22740</v>
      </c>
      <c r="C4367" t="s">
        <v>19283</v>
      </c>
      <c r="D4367" t="s">
        <v>3604</v>
      </c>
      <c r="E4367" t="s">
        <v>22741</v>
      </c>
      <c r="F4367" t="s">
        <v>17336</v>
      </c>
      <c r="G4367" t="s">
        <v>298</v>
      </c>
      <c r="H4367" s="6">
        <v>210061</v>
      </c>
      <c r="I4367" t="s">
        <v>22742</v>
      </c>
      <c r="J4367" t="s">
        <v>22743</v>
      </c>
      <c r="K4367" s="1">
        <v>44584</v>
      </c>
    </row>
    <row r="4368" spans="1:11">
      <c r="A4368">
        <v>4367</v>
      </c>
      <c r="B4368" t="s">
        <v>22744</v>
      </c>
      <c r="C4368" t="s">
        <v>4537</v>
      </c>
      <c r="D4368" t="s">
        <v>1656</v>
      </c>
      <c r="E4368" t="s">
        <v>22745</v>
      </c>
      <c r="F4368" t="s">
        <v>22746</v>
      </c>
      <c r="G4368" t="s">
        <v>1374</v>
      </c>
      <c r="H4368" s="6">
        <v>84907</v>
      </c>
      <c r="I4368" t="s">
        <v>22747</v>
      </c>
      <c r="J4368" t="s">
        <v>22748</v>
      </c>
      <c r="K4368" s="1">
        <v>44525</v>
      </c>
    </row>
    <row r="4369" spans="1:11">
      <c r="A4369">
        <v>4368</v>
      </c>
      <c r="B4369" t="s">
        <v>22749</v>
      </c>
      <c r="C4369" t="s">
        <v>406</v>
      </c>
      <c r="D4369" t="s">
        <v>716</v>
      </c>
      <c r="E4369" t="s">
        <v>22750</v>
      </c>
      <c r="F4369" t="s">
        <v>22751</v>
      </c>
      <c r="G4369" t="s">
        <v>394</v>
      </c>
      <c r="H4369" s="6">
        <v>153325</v>
      </c>
      <c r="I4369" t="s">
        <v>22752</v>
      </c>
      <c r="J4369" t="s">
        <v>22753</v>
      </c>
      <c r="K4369" s="1">
        <v>44048</v>
      </c>
    </row>
    <row r="4370" spans="1:11">
      <c r="A4370">
        <v>4369</v>
      </c>
      <c r="B4370" t="s">
        <v>22754</v>
      </c>
      <c r="C4370" t="s">
        <v>910</v>
      </c>
      <c r="D4370" t="s">
        <v>3827</v>
      </c>
      <c r="E4370" t="s">
        <v>10979</v>
      </c>
      <c r="F4370" t="s">
        <v>22755</v>
      </c>
      <c r="G4370" t="s">
        <v>60</v>
      </c>
      <c r="H4370" s="6">
        <v>51963</v>
      </c>
      <c r="I4370" t="s">
        <v>22756</v>
      </c>
      <c r="J4370" t="s">
        <v>22757</v>
      </c>
      <c r="K4370" s="1">
        <v>44343</v>
      </c>
    </row>
    <row r="4371" spans="1:11">
      <c r="A4371">
        <v>4370</v>
      </c>
      <c r="B4371" t="s">
        <v>22758</v>
      </c>
      <c r="C4371" t="s">
        <v>731</v>
      </c>
      <c r="D4371" t="s">
        <v>573</v>
      </c>
      <c r="E4371" t="s">
        <v>22759</v>
      </c>
      <c r="F4371" t="s">
        <v>22760</v>
      </c>
      <c r="G4371" t="s">
        <v>478</v>
      </c>
      <c r="H4371" s="6">
        <v>126362</v>
      </c>
      <c r="I4371" t="s">
        <v>22761</v>
      </c>
      <c r="J4371" t="s">
        <v>22762</v>
      </c>
      <c r="K4371" s="1">
        <v>44420</v>
      </c>
    </row>
    <row r="4372" spans="1:11">
      <c r="A4372">
        <v>4371</v>
      </c>
      <c r="B4372" t="s">
        <v>22763</v>
      </c>
      <c r="C4372" t="s">
        <v>3099</v>
      </c>
      <c r="D4372" t="s">
        <v>3303</v>
      </c>
      <c r="E4372" t="s">
        <v>22764</v>
      </c>
      <c r="F4372" t="s">
        <v>22765</v>
      </c>
      <c r="G4372" t="s">
        <v>1726</v>
      </c>
      <c r="H4372" s="6">
        <v>203927</v>
      </c>
      <c r="I4372" t="s">
        <v>22766</v>
      </c>
      <c r="J4372" t="s">
        <v>22767</v>
      </c>
      <c r="K4372" s="1">
        <v>44280</v>
      </c>
    </row>
    <row r="4373" spans="1:11">
      <c r="A4373">
        <v>4372</v>
      </c>
      <c r="B4373" t="s">
        <v>22768</v>
      </c>
      <c r="C4373" t="s">
        <v>406</v>
      </c>
      <c r="D4373" t="s">
        <v>1294</v>
      </c>
      <c r="E4373" t="s">
        <v>22769</v>
      </c>
      <c r="F4373" t="s">
        <v>7197</v>
      </c>
      <c r="G4373" t="s">
        <v>1689</v>
      </c>
      <c r="H4373" s="6">
        <v>112710</v>
      </c>
      <c r="I4373" t="s">
        <v>22770</v>
      </c>
      <c r="J4373" t="s">
        <v>22771</v>
      </c>
      <c r="K4373" s="1">
        <v>44608</v>
      </c>
    </row>
    <row r="4374" spans="1:11">
      <c r="A4374">
        <v>4373</v>
      </c>
      <c r="B4374" t="s">
        <v>22772</v>
      </c>
      <c r="C4374" t="s">
        <v>2388</v>
      </c>
      <c r="D4374" t="s">
        <v>303</v>
      </c>
      <c r="E4374" t="s">
        <v>22773</v>
      </c>
      <c r="F4374" t="s">
        <v>22774</v>
      </c>
      <c r="G4374" t="s">
        <v>80</v>
      </c>
      <c r="H4374" s="6">
        <v>72004</v>
      </c>
      <c r="I4374" t="s">
        <v>22775</v>
      </c>
      <c r="J4374" t="s">
        <v>22776</v>
      </c>
      <c r="K4374" s="1">
        <v>44315</v>
      </c>
    </row>
    <row r="4375" spans="1:11">
      <c r="A4375">
        <v>4374</v>
      </c>
      <c r="B4375" t="s">
        <v>22777</v>
      </c>
      <c r="C4375" t="s">
        <v>2119</v>
      </c>
      <c r="D4375" t="s">
        <v>1128</v>
      </c>
      <c r="E4375" t="s">
        <v>22778</v>
      </c>
      <c r="F4375" t="s">
        <v>22779</v>
      </c>
      <c r="G4375" t="s">
        <v>2137</v>
      </c>
      <c r="H4375" s="6">
        <v>225149</v>
      </c>
      <c r="I4375" t="s">
        <v>22780</v>
      </c>
      <c r="J4375" t="s">
        <v>22781</v>
      </c>
      <c r="K4375" s="1">
        <v>43974</v>
      </c>
    </row>
    <row r="4376" spans="1:11">
      <c r="A4376">
        <v>4375</v>
      </c>
      <c r="B4376" t="s">
        <v>22782</v>
      </c>
      <c r="C4376" t="s">
        <v>8108</v>
      </c>
      <c r="D4376" t="s">
        <v>1878</v>
      </c>
      <c r="E4376" t="s">
        <v>22783</v>
      </c>
      <c r="F4376" t="s">
        <v>2330</v>
      </c>
      <c r="G4376" t="s">
        <v>150</v>
      </c>
      <c r="H4376" s="6">
        <v>153011</v>
      </c>
      <c r="I4376" t="s">
        <v>22784</v>
      </c>
      <c r="J4376" t="s">
        <v>22785</v>
      </c>
      <c r="K4376" s="1">
        <v>43935</v>
      </c>
    </row>
    <row r="4377" spans="1:11">
      <c r="A4377">
        <v>4376</v>
      </c>
      <c r="B4377" t="s">
        <v>22786</v>
      </c>
      <c r="C4377" t="s">
        <v>1016</v>
      </c>
      <c r="D4377" t="s">
        <v>10386</v>
      </c>
      <c r="E4377" t="s">
        <v>22787</v>
      </c>
      <c r="F4377" t="s">
        <v>22788</v>
      </c>
      <c r="G4377" t="s">
        <v>756</v>
      </c>
      <c r="H4377" s="6">
        <v>225652</v>
      </c>
      <c r="I4377">
        <v>6122510006</v>
      </c>
      <c r="J4377" t="s">
        <v>22789</v>
      </c>
      <c r="K4377" s="1">
        <v>43999</v>
      </c>
    </row>
    <row r="4378" spans="1:11">
      <c r="A4378">
        <v>4377</v>
      </c>
      <c r="B4378" t="s">
        <v>22790</v>
      </c>
      <c r="C4378" t="s">
        <v>2493</v>
      </c>
      <c r="D4378" t="s">
        <v>1999</v>
      </c>
      <c r="E4378" t="s">
        <v>22791</v>
      </c>
      <c r="F4378" t="s">
        <v>22792</v>
      </c>
      <c r="G4378" t="s">
        <v>1536</v>
      </c>
      <c r="H4378" s="6">
        <v>201905</v>
      </c>
      <c r="I4378" t="s">
        <v>22793</v>
      </c>
      <c r="J4378" t="s">
        <v>22794</v>
      </c>
      <c r="K4378" s="1">
        <v>44210</v>
      </c>
    </row>
    <row r="4379" spans="1:11">
      <c r="A4379">
        <v>4378</v>
      </c>
      <c r="B4379" t="s">
        <v>22795</v>
      </c>
      <c r="C4379" t="s">
        <v>5336</v>
      </c>
      <c r="D4379" t="s">
        <v>287</v>
      </c>
      <c r="E4379" t="s">
        <v>22796</v>
      </c>
      <c r="F4379" t="s">
        <v>22797</v>
      </c>
      <c r="G4379" t="s">
        <v>150</v>
      </c>
      <c r="H4379" s="6">
        <v>140391</v>
      </c>
      <c r="I4379" t="s">
        <v>22798</v>
      </c>
      <c r="J4379" t="s">
        <v>22799</v>
      </c>
      <c r="K4379" s="1">
        <v>44573</v>
      </c>
    </row>
    <row r="4380" spans="1:11">
      <c r="A4380">
        <v>4379</v>
      </c>
      <c r="B4380" t="s">
        <v>22800</v>
      </c>
      <c r="C4380" t="s">
        <v>1877</v>
      </c>
      <c r="D4380" t="s">
        <v>3281</v>
      </c>
      <c r="E4380" t="s">
        <v>22801</v>
      </c>
      <c r="F4380" t="s">
        <v>22802</v>
      </c>
      <c r="G4380" t="s">
        <v>847</v>
      </c>
      <c r="H4380" s="6">
        <v>168714</v>
      </c>
      <c r="I4380" t="s">
        <v>22803</v>
      </c>
      <c r="J4380" t="s">
        <v>22804</v>
      </c>
      <c r="K4380" s="1">
        <v>44065</v>
      </c>
    </row>
    <row r="4381" spans="1:11">
      <c r="A4381">
        <v>4380</v>
      </c>
      <c r="B4381" t="s">
        <v>22805</v>
      </c>
      <c r="C4381" t="s">
        <v>774</v>
      </c>
      <c r="D4381" t="s">
        <v>1810</v>
      </c>
      <c r="E4381" t="s">
        <v>22806</v>
      </c>
      <c r="F4381" t="s">
        <v>22807</v>
      </c>
      <c r="G4381" t="s">
        <v>5929</v>
      </c>
      <c r="H4381" s="6">
        <v>117306</v>
      </c>
      <c r="I4381" t="s">
        <v>22808</v>
      </c>
      <c r="J4381" t="s">
        <v>22809</v>
      </c>
      <c r="K4381" s="1">
        <v>44176</v>
      </c>
    </row>
    <row r="4382" spans="1:11">
      <c r="A4382">
        <v>4381</v>
      </c>
      <c r="B4382" t="s">
        <v>22810</v>
      </c>
      <c r="C4382" t="s">
        <v>1722</v>
      </c>
      <c r="D4382" t="s">
        <v>19063</v>
      </c>
      <c r="E4382" t="s">
        <v>22811</v>
      </c>
      <c r="F4382" t="s">
        <v>22812</v>
      </c>
      <c r="G4382" t="s">
        <v>3027</v>
      </c>
      <c r="H4382" s="6">
        <v>197506</v>
      </c>
      <c r="I4382">
        <v>8622878407</v>
      </c>
      <c r="J4382" t="s">
        <v>22813</v>
      </c>
      <c r="K4382" s="1">
        <v>44315</v>
      </c>
    </row>
    <row r="4383" spans="1:11">
      <c r="A4383">
        <v>4382</v>
      </c>
      <c r="B4383" t="s">
        <v>22814</v>
      </c>
      <c r="C4383" t="s">
        <v>1142</v>
      </c>
      <c r="D4383" t="s">
        <v>5346</v>
      </c>
      <c r="E4383" t="s">
        <v>22815</v>
      </c>
      <c r="F4383" t="s">
        <v>22816</v>
      </c>
      <c r="G4383" t="s">
        <v>688</v>
      </c>
      <c r="H4383" s="6">
        <v>145425</v>
      </c>
      <c r="I4383" t="s">
        <v>22817</v>
      </c>
      <c r="J4383" t="s">
        <v>22818</v>
      </c>
      <c r="K4383" s="1">
        <v>43861</v>
      </c>
    </row>
    <row r="4384" spans="1:11">
      <c r="A4384">
        <v>4383</v>
      </c>
      <c r="B4384" t="s">
        <v>22819</v>
      </c>
      <c r="C4384" t="s">
        <v>11798</v>
      </c>
      <c r="D4384" t="s">
        <v>8278</v>
      </c>
      <c r="E4384" t="s">
        <v>22820</v>
      </c>
      <c r="F4384" t="s">
        <v>22821</v>
      </c>
      <c r="G4384" t="s">
        <v>1473</v>
      </c>
      <c r="H4384" s="6">
        <v>66928</v>
      </c>
      <c r="I4384" t="s">
        <v>22822</v>
      </c>
      <c r="J4384" t="s">
        <v>22823</v>
      </c>
      <c r="K4384" s="1">
        <v>44618</v>
      </c>
    </row>
    <row r="4385" spans="1:11">
      <c r="A4385">
        <v>4384</v>
      </c>
      <c r="B4385" t="s">
        <v>22824</v>
      </c>
      <c r="C4385" t="s">
        <v>2087</v>
      </c>
      <c r="D4385" t="s">
        <v>3682</v>
      </c>
      <c r="E4385" t="s">
        <v>22825</v>
      </c>
      <c r="F4385" t="s">
        <v>22826</v>
      </c>
      <c r="G4385" t="s">
        <v>1075</v>
      </c>
      <c r="H4385" s="6">
        <v>194543</v>
      </c>
      <c r="I4385" t="s">
        <v>22827</v>
      </c>
      <c r="J4385" t="s">
        <v>22828</v>
      </c>
      <c r="K4385" s="1">
        <v>44578</v>
      </c>
    </row>
    <row r="4386" spans="1:11">
      <c r="A4386">
        <v>4385</v>
      </c>
      <c r="B4386" t="s">
        <v>22829</v>
      </c>
      <c r="C4386" t="s">
        <v>4601</v>
      </c>
      <c r="D4386" t="s">
        <v>624</v>
      </c>
      <c r="E4386" t="s">
        <v>22830</v>
      </c>
      <c r="F4386" t="s">
        <v>22831</v>
      </c>
      <c r="G4386" t="s">
        <v>174</v>
      </c>
      <c r="H4386" s="6">
        <v>114657</v>
      </c>
      <c r="I4386" t="s">
        <v>22832</v>
      </c>
      <c r="J4386" t="s">
        <v>22833</v>
      </c>
      <c r="K4386" s="1">
        <v>44288</v>
      </c>
    </row>
    <row r="4387" spans="1:11">
      <c r="A4387">
        <v>4386</v>
      </c>
      <c r="B4387" t="s">
        <v>22834</v>
      </c>
      <c r="C4387" t="s">
        <v>1470</v>
      </c>
      <c r="D4387" t="s">
        <v>3827</v>
      </c>
      <c r="E4387" t="s">
        <v>22835</v>
      </c>
      <c r="F4387" t="s">
        <v>22836</v>
      </c>
      <c r="G4387" t="s">
        <v>4729</v>
      </c>
      <c r="H4387" s="6">
        <v>265452</v>
      </c>
      <c r="I4387" t="s">
        <v>22837</v>
      </c>
      <c r="J4387" t="s">
        <v>22838</v>
      </c>
      <c r="K4387" s="1">
        <v>44648</v>
      </c>
    </row>
    <row r="4388" spans="1:11">
      <c r="A4388">
        <v>4387</v>
      </c>
      <c r="B4388" t="s">
        <v>22839</v>
      </c>
      <c r="C4388" t="s">
        <v>375</v>
      </c>
      <c r="D4388" t="s">
        <v>4674</v>
      </c>
      <c r="E4388" t="s">
        <v>22840</v>
      </c>
      <c r="F4388" t="s">
        <v>22841</v>
      </c>
      <c r="G4388" t="s">
        <v>763</v>
      </c>
      <c r="H4388" s="6">
        <v>192867</v>
      </c>
      <c r="I4388" t="s">
        <v>22842</v>
      </c>
      <c r="J4388" t="s">
        <v>22843</v>
      </c>
      <c r="K4388" s="1">
        <v>43835</v>
      </c>
    </row>
    <row r="4389" spans="1:11">
      <c r="A4389">
        <v>4388</v>
      </c>
      <c r="B4389" t="s">
        <v>22844</v>
      </c>
      <c r="C4389" t="s">
        <v>4247</v>
      </c>
      <c r="D4389" t="s">
        <v>5005</v>
      </c>
      <c r="E4389" t="s">
        <v>22845</v>
      </c>
      <c r="F4389" t="s">
        <v>22846</v>
      </c>
      <c r="G4389" t="s">
        <v>1865</v>
      </c>
      <c r="H4389" s="6">
        <v>42545</v>
      </c>
      <c r="I4389" t="s">
        <v>22847</v>
      </c>
      <c r="J4389" t="s">
        <v>22848</v>
      </c>
      <c r="K4389" s="1">
        <v>44472</v>
      </c>
    </row>
    <row r="4390" spans="1:11">
      <c r="A4390">
        <v>4389</v>
      </c>
      <c r="B4390" t="s">
        <v>22849</v>
      </c>
      <c r="C4390" t="s">
        <v>2570</v>
      </c>
      <c r="D4390" t="s">
        <v>12904</v>
      </c>
      <c r="E4390" t="s">
        <v>22850</v>
      </c>
      <c r="F4390" t="s">
        <v>22851</v>
      </c>
      <c r="G4390" t="s">
        <v>1857</v>
      </c>
      <c r="H4390" s="6">
        <v>43805</v>
      </c>
      <c r="I4390" t="s">
        <v>22852</v>
      </c>
      <c r="J4390" t="s">
        <v>22853</v>
      </c>
      <c r="K4390" s="1">
        <v>44184</v>
      </c>
    </row>
    <row r="4391" spans="1:11">
      <c r="A4391">
        <v>4390</v>
      </c>
      <c r="B4391" t="s">
        <v>22854</v>
      </c>
      <c r="C4391" t="s">
        <v>4444</v>
      </c>
      <c r="D4391" t="s">
        <v>6820</v>
      </c>
      <c r="E4391" t="s">
        <v>20548</v>
      </c>
      <c r="F4391" t="s">
        <v>22855</v>
      </c>
      <c r="G4391" t="s">
        <v>800</v>
      </c>
      <c r="H4391" s="6">
        <v>57709</v>
      </c>
      <c r="I4391" t="s">
        <v>22856</v>
      </c>
      <c r="J4391" t="s">
        <v>22857</v>
      </c>
      <c r="K4391" s="1">
        <v>43906</v>
      </c>
    </row>
    <row r="4392" spans="1:11">
      <c r="A4392">
        <v>4391</v>
      </c>
      <c r="B4392" t="s">
        <v>22858</v>
      </c>
      <c r="C4392" t="s">
        <v>10860</v>
      </c>
      <c r="D4392" t="s">
        <v>2423</v>
      </c>
      <c r="E4392" t="s">
        <v>22859</v>
      </c>
      <c r="F4392" t="s">
        <v>21229</v>
      </c>
      <c r="G4392" t="s">
        <v>80</v>
      </c>
      <c r="H4392" s="6">
        <v>60894</v>
      </c>
      <c r="I4392" t="s">
        <v>22860</v>
      </c>
      <c r="J4392" t="s">
        <v>22861</v>
      </c>
      <c r="K4392" s="1">
        <v>44300</v>
      </c>
    </row>
    <row r="4393" spans="1:11">
      <c r="A4393">
        <v>4392</v>
      </c>
      <c r="B4393" t="s">
        <v>22862</v>
      </c>
      <c r="C4393" t="s">
        <v>3821</v>
      </c>
      <c r="D4393" t="s">
        <v>2822</v>
      </c>
      <c r="E4393" t="s">
        <v>22863</v>
      </c>
      <c r="F4393" t="s">
        <v>22864</v>
      </c>
      <c r="G4393" t="s">
        <v>1013</v>
      </c>
      <c r="H4393" s="6">
        <v>94182</v>
      </c>
      <c r="I4393" t="s">
        <v>22865</v>
      </c>
      <c r="J4393" t="s">
        <v>22866</v>
      </c>
      <c r="K4393" s="1">
        <v>44497</v>
      </c>
    </row>
    <row r="4394" spans="1:11">
      <c r="A4394">
        <v>4393</v>
      </c>
      <c r="B4394" t="s">
        <v>22867</v>
      </c>
      <c r="C4394" t="s">
        <v>415</v>
      </c>
      <c r="D4394" t="s">
        <v>14541</v>
      </c>
      <c r="E4394" t="s">
        <v>22868</v>
      </c>
      <c r="F4394" t="s">
        <v>22869</v>
      </c>
      <c r="G4394" t="s">
        <v>2195</v>
      </c>
      <c r="H4394" s="6">
        <v>182788</v>
      </c>
      <c r="I4394" t="s">
        <v>22870</v>
      </c>
      <c r="J4394" t="s">
        <v>22871</v>
      </c>
      <c r="K4394" s="1">
        <v>44208</v>
      </c>
    </row>
    <row r="4395" spans="1:11">
      <c r="A4395">
        <v>4394</v>
      </c>
      <c r="B4395" t="s">
        <v>22872</v>
      </c>
      <c r="C4395" t="s">
        <v>10324</v>
      </c>
      <c r="D4395" t="s">
        <v>2828</v>
      </c>
      <c r="E4395" t="s">
        <v>22873</v>
      </c>
      <c r="F4395" t="s">
        <v>22874</v>
      </c>
      <c r="G4395" t="s">
        <v>4061</v>
      </c>
      <c r="H4395" s="6">
        <v>89303</v>
      </c>
      <c r="I4395" t="s">
        <v>22875</v>
      </c>
      <c r="J4395" t="s">
        <v>22876</v>
      </c>
      <c r="K4395" s="1">
        <v>44212</v>
      </c>
    </row>
    <row r="4396" spans="1:11">
      <c r="A4396">
        <v>4395</v>
      </c>
      <c r="B4396" t="s">
        <v>22877</v>
      </c>
      <c r="C4396" t="s">
        <v>1142</v>
      </c>
      <c r="D4396" t="s">
        <v>7111</v>
      </c>
      <c r="E4396" t="s">
        <v>22878</v>
      </c>
      <c r="F4396" t="s">
        <v>22879</v>
      </c>
      <c r="G4396" t="s">
        <v>2509</v>
      </c>
      <c r="H4396" s="6">
        <v>146726</v>
      </c>
      <c r="I4396" t="s">
        <v>22880</v>
      </c>
      <c r="J4396" t="s">
        <v>22881</v>
      </c>
      <c r="K4396" s="1">
        <v>44508</v>
      </c>
    </row>
    <row r="4397" spans="1:11">
      <c r="A4397">
        <v>4396</v>
      </c>
      <c r="B4397" t="s">
        <v>22882</v>
      </c>
      <c r="C4397" t="s">
        <v>2913</v>
      </c>
      <c r="D4397" t="s">
        <v>624</v>
      </c>
      <c r="E4397" t="s">
        <v>22883</v>
      </c>
      <c r="F4397" t="s">
        <v>22884</v>
      </c>
      <c r="G4397" t="s">
        <v>89</v>
      </c>
      <c r="H4397" s="6">
        <v>243231</v>
      </c>
      <c r="I4397" t="s">
        <v>22885</v>
      </c>
      <c r="J4397" t="s">
        <v>22886</v>
      </c>
      <c r="K4397" s="1">
        <v>44166</v>
      </c>
    </row>
    <row r="4398" spans="1:11">
      <c r="A4398">
        <v>4397</v>
      </c>
      <c r="B4398" t="s">
        <v>22887</v>
      </c>
      <c r="C4398" t="s">
        <v>827</v>
      </c>
      <c r="D4398" t="s">
        <v>789</v>
      </c>
      <c r="E4398" t="s">
        <v>22888</v>
      </c>
      <c r="F4398" t="s">
        <v>22889</v>
      </c>
      <c r="G4398" t="s">
        <v>314</v>
      </c>
      <c r="H4398" s="6">
        <v>105198</v>
      </c>
      <c r="I4398" t="s">
        <v>22890</v>
      </c>
      <c r="J4398" t="s">
        <v>22891</v>
      </c>
      <c r="K4398" s="1">
        <v>44432</v>
      </c>
    </row>
    <row r="4399" spans="1:11">
      <c r="A4399">
        <v>4398</v>
      </c>
      <c r="B4399" t="s">
        <v>22892</v>
      </c>
      <c r="C4399" t="s">
        <v>1648</v>
      </c>
      <c r="D4399" t="s">
        <v>22893</v>
      </c>
      <c r="E4399" t="s">
        <v>22894</v>
      </c>
      <c r="F4399" t="s">
        <v>22895</v>
      </c>
      <c r="G4399" t="s">
        <v>5577</v>
      </c>
      <c r="H4399" s="6">
        <v>150891</v>
      </c>
      <c r="I4399" t="s">
        <v>22896</v>
      </c>
      <c r="J4399" t="s">
        <v>22897</v>
      </c>
      <c r="K4399" s="1">
        <v>44099</v>
      </c>
    </row>
    <row r="4400" spans="1:11">
      <c r="A4400">
        <v>4399</v>
      </c>
      <c r="B4400" t="s">
        <v>22898</v>
      </c>
      <c r="C4400" t="s">
        <v>1379</v>
      </c>
      <c r="D4400" t="s">
        <v>11895</v>
      </c>
      <c r="E4400" t="s">
        <v>22899</v>
      </c>
      <c r="F4400" t="s">
        <v>22900</v>
      </c>
      <c r="G4400" t="s">
        <v>3291</v>
      </c>
      <c r="H4400" s="6">
        <v>205144</v>
      </c>
      <c r="I4400" t="s">
        <v>22901</v>
      </c>
      <c r="J4400" t="s">
        <v>22902</v>
      </c>
      <c r="K4400" s="1">
        <v>44404</v>
      </c>
    </row>
    <row r="4401" spans="1:11">
      <c r="A4401">
        <v>4400</v>
      </c>
      <c r="B4401" t="s">
        <v>22903</v>
      </c>
      <c r="C4401" t="s">
        <v>2731</v>
      </c>
      <c r="D4401" t="s">
        <v>4235</v>
      </c>
      <c r="E4401" t="s">
        <v>22904</v>
      </c>
      <c r="F4401" t="s">
        <v>22905</v>
      </c>
      <c r="G4401" t="s">
        <v>6088</v>
      </c>
      <c r="H4401" s="6">
        <v>184140</v>
      </c>
      <c r="I4401" t="s">
        <v>22906</v>
      </c>
      <c r="J4401" t="s">
        <v>22907</v>
      </c>
      <c r="K4401" s="1">
        <v>44640</v>
      </c>
    </row>
    <row r="4402" spans="1:11">
      <c r="A4402">
        <v>4401</v>
      </c>
      <c r="B4402" t="s">
        <v>22908</v>
      </c>
      <c r="C4402" t="s">
        <v>4881</v>
      </c>
      <c r="D4402" t="s">
        <v>107</v>
      </c>
      <c r="E4402" t="s">
        <v>22909</v>
      </c>
      <c r="F4402" t="s">
        <v>7387</v>
      </c>
      <c r="G4402" t="s">
        <v>2817</v>
      </c>
      <c r="H4402" s="6">
        <v>247207</v>
      </c>
      <c r="I4402" t="s">
        <v>22910</v>
      </c>
      <c r="J4402" t="s">
        <v>22911</v>
      </c>
      <c r="K4402" s="1">
        <v>44469</v>
      </c>
    </row>
    <row r="4403" spans="1:11">
      <c r="A4403">
        <v>4402</v>
      </c>
      <c r="B4403" t="s">
        <v>22912</v>
      </c>
      <c r="C4403" t="s">
        <v>917</v>
      </c>
      <c r="D4403" t="s">
        <v>210</v>
      </c>
      <c r="E4403" t="s">
        <v>13229</v>
      </c>
      <c r="F4403" t="s">
        <v>22913</v>
      </c>
      <c r="G4403" t="s">
        <v>8517</v>
      </c>
      <c r="H4403" s="6">
        <v>40325</v>
      </c>
      <c r="I4403" t="s">
        <v>22914</v>
      </c>
      <c r="J4403" t="s">
        <v>22915</v>
      </c>
      <c r="K4403" s="1">
        <v>44202</v>
      </c>
    </row>
    <row r="4404" spans="1:11">
      <c r="A4404">
        <v>4403</v>
      </c>
      <c r="B4404" t="s">
        <v>22916</v>
      </c>
      <c r="C4404" t="s">
        <v>616</v>
      </c>
      <c r="D4404" t="s">
        <v>3099</v>
      </c>
      <c r="E4404" t="s">
        <v>22917</v>
      </c>
      <c r="F4404" t="s">
        <v>22918</v>
      </c>
      <c r="G4404" t="s">
        <v>2861</v>
      </c>
      <c r="H4404" s="6">
        <v>57322</v>
      </c>
      <c r="I4404" t="s">
        <v>22919</v>
      </c>
      <c r="J4404" t="s">
        <v>22920</v>
      </c>
      <c r="K4404" s="1">
        <v>44461</v>
      </c>
    </row>
    <row r="4405" spans="1:11">
      <c r="A4405">
        <v>4404</v>
      </c>
      <c r="B4405" t="s">
        <v>22921</v>
      </c>
      <c r="C4405" t="s">
        <v>1449</v>
      </c>
      <c r="D4405" t="s">
        <v>1547</v>
      </c>
      <c r="E4405" t="s">
        <v>22922</v>
      </c>
      <c r="F4405" t="s">
        <v>22923</v>
      </c>
      <c r="G4405" t="s">
        <v>763</v>
      </c>
      <c r="H4405" s="6">
        <v>288557</v>
      </c>
      <c r="I4405" t="s">
        <v>22924</v>
      </c>
      <c r="J4405" t="s">
        <v>22925</v>
      </c>
      <c r="K4405" s="1">
        <v>43863</v>
      </c>
    </row>
    <row r="4406" spans="1:11">
      <c r="A4406">
        <v>4405</v>
      </c>
      <c r="B4406" t="s">
        <v>22926</v>
      </c>
      <c r="C4406" t="s">
        <v>107</v>
      </c>
      <c r="D4406" t="s">
        <v>15725</v>
      </c>
      <c r="E4406" t="s">
        <v>22927</v>
      </c>
      <c r="F4406" t="s">
        <v>1507</v>
      </c>
      <c r="G4406" t="s">
        <v>3449</v>
      </c>
      <c r="H4406" s="6">
        <v>88231</v>
      </c>
      <c r="I4406" t="s">
        <v>22928</v>
      </c>
      <c r="J4406" t="s">
        <v>22929</v>
      </c>
      <c r="K4406" s="1">
        <v>44386</v>
      </c>
    </row>
    <row r="4407" spans="1:11">
      <c r="A4407">
        <v>4406</v>
      </c>
      <c r="B4407" t="s">
        <v>22930</v>
      </c>
      <c r="C4407" t="s">
        <v>3821</v>
      </c>
      <c r="D4407" t="s">
        <v>2950</v>
      </c>
      <c r="E4407" t="s">
        <v>22931</v>
      </c>
      <c r="F4407" t="s">
        <v>22932</v>
      </c>
      <c r="G4407" t="s">
        <v>3058</v>
      </c>
      <c r="H4407" s="6">
        <v>127851</v>
      </c>
      <c r="I4407" t="s">
        <v>22933</v>
      </c>
      <c r="J4407" t="s">
        <v>22934</v>
      </c>
      <c r="K4407" s="1">
        <v>44683</v>
      </c>
    </row>
    <row r="4408" spans="1:11">
      <c r="A4408">
        <v>4407</v>
      </c>
      <c r="B4408" t="s">
        <v>22935</v>
      </c>
      <c r="C4408" t="s">
        <v>3858</v>
      </c>
      <c r="D4408" t="s">
        <v>13881</v>
      </c>
      <c r="E4408" t="s">
        <v>13472</v>
      </c>
      <c r="F4408" t="s">
        <v>22936</v>
      </c>
      <c r="G4408" t="s">
        <v>2772</v>
      </c>
      <c r="H4408" s="6">
        <v>245714</v>
      </c>
      <c r="I4408" t="s">
        <v>22937</v>
      </c>
      <c r="J4408" t="s">
        <v>22938</v>
      </c>
      <c r="K4408" s="1">
        <v>44201</v>
      </c>
    </row>
    <row r="4409" spans="1:11">
      <c r="A4409">
        <v>4408</v>
      </c>
      <c r="B4409" t="s">
        <v>22939</v>
      </c>
      <c r="C4409" t="s">
        <v>4757</v>
      </c>
      <c r="D4409" t="s">
        <v>15725</v>
      </c>
      <c r="E4409" t="s">
        <v>22940</v>
      </c>
      <c r="F4409" t="s">
        <v>22941</v>
      </c>
      <c r="G4409" t="s">
        <v>604</v>
      </c>
      <c r="H4409" s="6">
        <v>209059</v>
      </c>
      <c r="I4409" t="s">
        <v>22942</v>
      </c>
      <c r="J4409" t="s">
        <v>22943</v>
      </c>
      <c r="K4409" s="1">
        <v>43853</v>
      </c>
    </row>
    <row r="4410" spans="1:11">
      <c r="A4410">
        <v>4409</v>
      </c>
      <c r="B4410" t="s">
        <v>22944</v>
      </c>
      <c r="C4410" t="s">
        <v>1809</v>
      </c>
      <c r="D4410" t="s">
        <v>1786</v>
      </c>
      <c r="E4410" t="s">
        <v>22945</v>
      </c>
      <c r="F4410" t="s">
        <v>2878</v>
      </c>
      <c r="G4410" t="s">
        <v>2496</v>
      </c>
      <c r="H4410" s="6">
        <v>74829</v>
      </c>
      <c r="I4410">
        <v>861483008</v>
      </c>
      <c r="J4410" t="s">
        <v>22946</v>
      </c>
      <c r="K4410" s="1">
        <v>43867</v>
      </c>
    </row>
    <row r="4411" spans="1:11">
      <c r="A4411">
        <v>4410</v>
      </c>
      <c r="B4411" t="s">
        <v>22947</v>
      </c>
      <c r="C4411" t="s">
        <v>1421</v>
      </c>
      <c r="D4411" t="s">
        <v>147</v>
      </c>
      <c r="E4411" t="s">
        <v>22948</v>
      </c>
      <c r="F4411" t="s">
        <v>22949</v>
      </c>
      <c r="G4411" t="s">
        <v>1396</v>
      </c>
      <c r="H4411" s="6">
        <v>144613</v>
      </c>
      <c r="I4411" t="s">
        <v>22950</v>
      </c>
      <c r="J4411" t="s">
        <v>22951</v>
      </c>
      <c r="K4411" s="1">
        <v>44429</v>
      </c>
    </row>
    <row r="4412" spans="1:11">
      <c r="A4412">
        <v>4411</v>
      </c>
      <c r="B4412" t="s">
        <v>22952</v>
      </c>
      <c r="C4412" t="s">
        <v>608</v>
      </c>
      <c r="D4412" t="s">
        <v>16820</v>
      </c>
      <c r="E4412" t="s">
        <v>22953</v>
      </c>
      <c r="F4412" t="s">
        <v>22954</v>
      </c>
      <c r="G4412" t="s">
        <v>77</v>
      </c>
      <c r="H4412" s="6">
        <v>224253</v>
      </c>
      <c r="I4412" t="s">
        <v>22955</v>
      </c>
      <c r="J4412" t="s">
        <v>22956</v>
      </c>
      <c r="K4412" s="1">
        <v>43962</v>
      </c>
    </row>
    <row r="4413" spans="1:11">
      <c r="A4413">
        <v>4412</v>
      </c>
      <c r="B4413" s="2" t="s">
        <v>22957</v>
      </c>
      <c r="C4413" t="s">
        <v>542</v>
      </c>
      <c r="D4413" t="s">
        <v>594</v>
      </c>
      <c r="E4413" t="s">
        <v>18022</v>
      </c>
      <c r="F4413" t="s">
        <v>22958</v>
      </c>
      <c r="G4413" t="s">
        <v>2772</v>
      </c>
      <c r="H4413" s="6">
        <v>280975</v>
      </c>
      <c r="I4413" t="s">
        <v>22959</v>
      </c>
      <c r="J4413" t="s">
        <v>22960</v>
      </c>
      <c r="K4413" s="1">
        <v>44410</v>
      </c>
    </row>
    <row r="4414" spans="1:11">
      <c r="A4414">
        <v>4413</v>
      </c>
      <c r="B4414" t="s">
        <v>22961</v>
      </c>
      <c r="C4414" t="s">
        <v>3186</v>
      </c>
      <c r="D4414" t="s">
        <v>1277</v>
      </c>
      <c r="E4414" t="s">
        <v>22962</v>
      </c>
      <c r="F4414" t="s">
        <v>22963</v>
      </c>
      <c r="G4414" t="s">
        <v>1020</v>
      </c>
      <c r="H4414" s="6">
        <v>260252</v>
      </c>
      <c r="I4414" t="s">
        <v>22964</v>
      </c>
      <c r="J4414" t="s">
        <v>22965</v>
      </c>
      <c r="K4414" s="1">
        <v>44193</v>
      </c>
    </row>
    <row r="4415" spans="1:11">
      <c r="A4415">
        <v>4414</v>
      </c>
      <c r="B4415" t="s">
        <v>22966</v>
      </c>
      <c r="C4415" t="s">
        <v>8789</v>
      </c>
      <c r="D4415" t="s">
        <v>12506</v>
      </c>
      <c r="E4415" t="s">
        <v>22967</v>
      </c>
      <c r="F4415" t="s">
        <v>21850</v>
      </c>
      <c r="G4415" t="s">
        <v>1619</v>
      </c>
      <c r="H4415" s="6">
        <v>264069</v>
      </c>
      <c r="I4415">
        <f>1-632-371-3631</f>
        <v>-4633</v>
      </c>
      <c r="J4415" t="s">
        <v>22968</v>
      </c>
      <c r="K4415" s="1">
        <v>44468</v>
      </c>
    </row>
    <row r="4416" spans="1:11">
      <c r="A4416">
        <v>4415</v>
      </c>
      <c r="B4416" t="s">
        <v>22969</v>
      </c>
      <c r="C4416" t="s">
        <v>7953</v>
      </c>
      <c r="D4416" t="s">
        <v>8577</v>
      </c>
      <c r="E4416" t="s">
        <v>22970</v>
      </c>
      <c r="F4416" t="s">
        <v>18077</v>
      </c>
      <c r="G4416" t="s">
        <v>2343</v>
      </c>
      <c r="H4416" s="6">
        <v>70477</v>
      </c>
      <c r="I4416">
        <f>1-66-758-6879</f>
        <v>-7702</v>
      </c>
      <c r="J4416" t="s">
        <v>22971</v>
      </c>
      <c r="K4416" s="1">
        <v>44014</v>
      </c>
    </row>
    <row r="4417" spans="1:11">
      <c r="A4417">
        <v>4416</v>
      </c>
      <c r="B4417" t="s">
        <v>22972</v>
      </c>
      <c r="C4417" t="s">
        <v>572</v>
      </c>
      <c r="D4417" t="s">
        <v>4185</v>
      </c>
      <c r="E4417" t="s">
        <v>22973</v>
      </c>
      <c r="F4417" t="s">
        <v>22974</v>
      </c>
      <c r="G4417" t="s">
        <v>4061</v>
      </c>
      <c r="H4417" s="6">
        <v>85976</v>
      </c>
      <c r="I4417" t="s">
        <v>22975</v>
      </c>
      <c r="J4417" t="s">
        <v>22976</v>
      </c>
      <c r="K4417" s="1">
        <v>44070</v>
      </c>
    </row>
    <row r="4418" spans="1:11">
      <c r="A4418">
        <v>4417</v>
      </c>
      <c r="B4418" t="s">
        <v>22977</v>
      </c>
      <c r="C4418" t="s">
        <v>2113</v>
      </c>
      <c r="D4418" t="s">
        <v>580</v>
      </c>
      <c r="E4418" t="s">
        <v>4507</v>
      </c>
      <c r="F4418" t="s">
        <v>22978</v>
      </c>
      <c r="G4418" t="s">
        <v>2861</v>
      </c>
      <c r="H4418" s="6">
        <v>232990</v>
      </c>
      <c r="I4418" t="s">
        <v>22979</v>
      </c>
      <c r="J4418" t="s">
        <v>22980</v>
      </c>
      <c r="K4418" s="1">
        <v>44588</v>
      </c>
    </row>
    <row r="4419" spans="1:11">
      <c r="A4419">
        <v>4418</v>
      </c>
      <c r="B4419" t="s">
        <v>22981</v>
      </c>
      <c r="C4419" t="s">
        <v>7744</v>
      </c>
      <c r="D4419" t="s">
        <v>1541</v>
      </c>
      <c r="E4419" t="s">
        <v>22982</v>
      </c>
      <c r="F4419" t="s">
        <v>22983</v>
      </c>
      <c r="G4419" t="s">
        <v>2392</v>
      </c>
      <c r="H4419" s="6">
        <v>181277</v>
      </c>
      <c r="I4419" t="s">
        <v>22984</v>
      </c>
      <c r="J4419" t="s">
        <v>22985</v>
      </c>
      <c r="K4419" s="1">
        <v>44259</v>
      </c>
    </row>
    <row r="4420" spans="1:11">
      <c r="A4420">
        <v>4419</v>
      </c>
      <c r="B4420" t="s">
        <v>22986</v>
      </c>
      <c r="C4420" t="s">
        <v>3391</v>
      </c>
      <c r="D4420" t="s">
        <v>3154</v>
      </c>
      <c r="E4420" t="s">
        <v>22987</v>
      </c>
      <c r="F4420" t="s">
        <v>22988</v>
      </c>
      <c r="G4420" t="s">
        <v>2272</v>
      </c>
      <c r="H4420" s="6">
        <v>84725</v>
      </c>
      <c r="I4420" t="s">
        <v>22989</v>
      </c>
      <c r="J4420" t="s">
        <v>22990</v>
      </c>
      <c r="K4420" s="1">
        <v>43875</v>
      </c>
    </row>
    <row r="4421" spans="1:11">
      <c r="A4421">
        <v>4420</v>
      </c>
      <c r="B4421" t="s">
        <v>22991</v>
      </c>
      <c r="C4421" t="s">
        <v>115</v>
      </c>
      <c r="D4421" t="s">
        <v>155</v>
      </c>
      <c r="E4421" t="s">
        <v>22992</v>
      </c>
      <c r="F4421" t="s">
        <v>22993</v>
      </c>
      <c r="G4421" t="s">
        <v>2772</v>
      </c>
      <c r="H4421" s="6">
        <v>230671</v>
      </c>
      <c r="I4421" t="s">
        <v>22994</v>
      </c>
      <c r="J4421" t="s">
        <v>22995</v>
      </c>
      <c r="K4421" s="1">
        <v>43923</v>
      </c>
    </row>
    <row r="4422" spans="1:11">
      <c r="A4422">
        <v>4421</v>
      </c>
      <c r="B4422" t="s">
        <v>22996</v>
      </c>
      <c r="C4422" t="s">
        <v>6137</v>
      </c>
      <c r="D4422" t="s">
        <v>65</v>
      </c>
      <c r="E4422" t="s">
        <v>22997</v>
      </c>
      <c r="F4422" t="s">
        <v>22998</v>
      </c>
      <c r="G4422" t="s">
        <v>1522</v>
      </c>
      <c r="H4422" s="6">
        <v>48549</v>
      </c>
      <c r="I4422">
        <v>3523072456</v>
      </c>
      <c r="J4422" t="s">
        <v>22999</v>
      </c>
      <c r="K4422" s="1">
        <v>44125</v>
      </c>
    </row>
    <row r="4423" spans="1:11">
      <c r="A4423">
        <v>4422</v>
      </c>
      <c r="B4423" t="s">
        <v>23000</v>
      </c>
      <c r="C4423" t="s">
        <v>1091</v>
      </c>
      <c r="D4423" t="s">
        <v>13429</v>
      </c>
      <c r="E4423" t="s">
        <v>23001</v>
      </c>
      <c r="F4423" t="s">
        <v>23002</v>
      </c>
      <c r="G4423" t="s">
        <v>2343</v>
      </c>
      <c r="H4423" s="6">
        <v>266095</v>
      </c>
      <c r="I4423" t="s">
        <v>23003</v>
      </c>
      <c r="J4423" t="s">
        <v>23004</v>
      </c>
      <c r="K4423" s="1">
        <v>44393</v>
      </c>
    </row>
    <row r="4424" spans="1:11">
      <c r="A4424">
        <v>4423</v>
      </c>
      <c r="B4424" t="s">
        <v>23005</v>
      </c>
      <c r="C4424" t="s">
        <v>11563</v>
      </c>
      <c r="D4424" t="s">
        <v>4241</v>
      </c>
      <c r="E4424" t="s">
        <v>23006</v>
      </c>
      <c r="F4424" t="s">
        <v>23007</v>
      </c>
      <c r="G4424" t="s">
        <v>306</v>
      </c>
      <c r="H4424" s="6">
        <v>149864</v>
      </c>
      <c r="I4424" t="s">
        <v>23008</v>
      </c>
      <c r="J4424" t="s">
        <v>23009</v>
      </c>
      <c r="K4424" s="1">
        <v>44013</v>
      </c>
    </row>
    <row r="4425" spans="1:11">
      <c r="A4425">
        <v>4424</v>
      </c>
      <c r="B4425" t="s">
        <v>23010</v>
      </c>
      <c r="C4425" t="s">
        <v>3887</v>
      </c>
      <c r="D4425" t="s">
        <v>9889</v>
      </c>
      <c r="E4425" t="s">
        <v>23011</v>
      </c>
      <c r="F4425" t="s">
        <v>23012</v>
      </c>
      <c r="G4425" t="s">
        <v>1445</v>
      </c>
      <c r="H4425" s="6">
        <v>76675</v>
      </c>
      <c r="I4425" t="s">
        <v>23013</v>
      </c>
      <c r="J4425" t="s">
        <v>23014</v>
      </c>
      <c r="K4425" s="1">
        <v>44658</v>
      </c>
    </row>
    <row r="4426" spans="1:11">
      <c r="A4426">
        <v>4425</v>
      </c>
      <c r="B4426" t="s">
        <v>23015</v>
      </c>
      <c r="C4426" t="s">
        <v>5675</v>
      </c>
      <c r="D4426" t="s">
        <v>30</v>
      </c>
      <c r="E4426" t="s">
        <v>23016</v>
      </c>
      <c r="F4426" t="s">
        <v>23017</v>
      </c>
      <c r="G4426" t="s">
        <v>1280</v>
      </c>
      <c r="H4426" s="6">
        <v>169985</v>
      </c>
      <c r="I4426" t="s">
        <v>23018</v>
      </c>
      <c r="J4426" t="s">
        <v>23019</v>
      </c>
      <c r="K4426" s="1">
        <v>44379</v>
      </c>
    </row>
    <row r="4427" spans="1:11">
      <c r="A4427">
        <v>4426</v>
      </c>
      <c r="B4427" t="s">
        <v>23020</v>
      </c>
      <c r="C4427" t="s">
        <v>4001</v>
      </c>
      <c r="D4427" t="s">
        <v>2990</v>
      </c>
      <c r="E4427" t="s">
        <v>23021</v>
      </c>
      <c r="F4427" t="s">
        <v>23022</v>
      </c>
      <c r="G4427" t="s">
        <v>969</v>
      </c>
      <c r="H4427" s="6">
        <v>286267</v>
      </c>
      <c r="I4427" t="s">
        <v>23023</v>
      </c>
      <c r="J4427" t="s">
        <v>23024</v>
      </c>
      <c r="K4427" s="1">
        <v>44331</v>
      </c>
    </row>
    <row r="4428" spans="1:11">
      <c r="A4428">
        <v>4427</v>
      </c>
      <c r="B4428" t="s">
        <v>23025</v>
      </c>
      <c r="C4428" t="s">
        <v>2237</v>
      </c>
      <c r="D4428" t="s">
        <v>7291</v>
      </c>
      <c r="E4428" t="s">
        <v>23026</v>
      </c>
      <c r="F4428" t="s">
        <v>23027</v>
      </c>
      <c r="G4428" t="s">
        <v>1652</v>
      </c>
      <c r="H4428" s="6">
        <v>167768</v>
      </c>
      <c r="I4428" t="s">
        <v>23028</v>
      </c>
      <c r="J4428" t="s">
        <v>23029</v>
      </c>
      <c r="K4428" s="1">
        <v>43975</v>
      </c>
    </row>
    <row r="4429" spans="1:11">
      <c r="A4429">
        <v>4428</v>
      </c>
      <c r="B4429" t="s">
        <v>23030</v>
      </c>
      <c r="C4429" t="s">
        <v>3551</v>
      </c>
      <c r="D4429" t="s">
        <v>2107</v>
      </c>
      <c r="E4429" t="s">
        <v>23031</v>
      </c>
      <c r="F4429" t="s">
        <v>23032</v>
      </c>
      <c r="G4429" t="s">
        <v>3291</v>
      </c>
      <c r="H4429" s="6">
        <v>223252</v>
      </c>
      <c r="I4429" t="s">
        <v>23033</v>
      </c>
      <c r="J4429" t="s">
        <v>23034</v>
      </c>
      <c r="K4429" s="1">
        <v>44249</v>
      </c>
    </row>
    <row r="4430" spans="1:11">
      <c r="A4430">
        <v>4429</v>
      </c>
      <c r="B4430" t="s">
        <v>23035</v>
      </c>
      <c r="C4430" t="s">
        <v>1834</v>
      </c>
      <c r="D4430" t="s">
        <v>22596</v>
      </c>
      <c r="E4430" t="s">
        <v>23036</v>
      </c>
      <c r="F4430" t="s">
        <v>21900</v>
      </c>
      <c r="G4430" t="s">
        <v>1230</v>
      </c>
      <c r="H4430" s="6">
        <v>46368</v>
      </c>
      <c r="I4430" t="s">
        <v>23037</v>
      </c>
      <c r="J4430" t="s">
        <v>23038</v>
      </c>
      <c r="K4430" s="1">
        <v>44313</v>
      </c>
    </row>
    <row r="4431" spans="1:11">
      <c r="A4431">
        <v>4430</v>
      </c>
      <c r="B4431" t="s">
        <v>23039</v>
      </c>
      <c r="C4431" t="s">
        <v>7953</v>
      </c>
      <c r="D4431" t="s">
        <v>1870</v>
      </c>
      <c r="E4431" t="s">
        <v>23040</v>
      </c>
      <c r="F4431" t="s">
        <v>23041</v>
      </c>
      <c r="G4431" t="s">
        <v>3382</v>
      </c>
      <c r="H4431" s="6">
        <v>61307</v>
      </c>
      <c r="I4431" t="s">
        <v>23042</v>
      </c>
      <c r="J4431" t="s">
        <v>23043</v>
      </c>
      <c r="K4431" s="1">
        <v>43908</v>
      </c>
    </row>
    <row r="4432" spans="1:11">
      <c r="A4432">
        <v>4431</v>
      </c>
      <c r="B4432" t="s">
        <v>23044</v>
      </c>
      <c r="C4432" t="s">
        <v>8647</v>
      </c>
      <c r="D4432" t="s">
        <v>9685</v>
      </c>
      <c r="E4432" t="s">
        <v>23045</v>
      </c>
      <c r="F4432" t="s">
        <v>23046</v>
      </c>
      <c r="G4432" t="s">
        <v>2158</v>
      </c>
      <c r="H4432" s="6">
        <v>197286</v>
      </c>
      <c r="I4432" t="s">
        <v>23047</v>
      </c>
      <c r="J4432" t="s">
        <v>23048</v>
      </c>
      <c r="K4432" s="1">
        <v>44500</v>
      </c>
    </row>
    <row r="4433" spans="1:11">
      <c r="A4433">
        <v>4432</v>
      </c>
      <c r="B4433" t="s">
        <v>23049</v>
      </c>
      <c r="C4433" t="s">
        <v>1907</v>
      </c>
      <c r="D4433" t="s">
        <v>7915</v>
      </c>
      <c r="E4433" t="s">
        <v>23050</v>
      </c>
      <c r="F4433" t="s">
        <v>23051</v>
      </c>
      <c r="G4433" t="s">
        <v>5708</v>
      </c>
      <c r="H4433" s="6">
        <v>198341</v>
      </c>
      <c r="I4433">
        <v>9170749340</v>
      </c>
      <c r="J4433" t="s">
        <v>23052</v>
      </c>
      <c r="K4433" s="1">
        <v>44164</v>
      </c>
    </row>
    <row r="4434" spans="1:11">
      <c r="A4434">
        <v>4433</v>
      </c>
      <c r="B4434" t="s">
        <v>23053</v>
      </c>
      <c r="C4434" t="s">
        <v>2743</v>
      </c>
      <c r="D4434" t="s">
        <v>226</v>
      </c>
      <c r="E4434" t="s">
        <v>23054</v>
      </c>
      <c r="F4434" t="s">
        <v>23055</v>
      </c>
      <c r="G4434" t="s">
        <v>51</v>
      </c>
      <c r="H4434" s="6">
        <v>220354</v>
      </c>
      <c r="I4434">
        <v>7986205656</v>
      </c>
      <c r="J4434" t="s">
        <v>23056</v>
      </c>
      <c r="K4434" s="1">
        <v>44574</v>
      </c>
    </row>
    <row r="4435" spans="1:11">
      <c r="A4435">
        <v>4434</v>
      </c>
      <c r="B4435" t="s">
        <v>23057</v>
      </c>
      <c r="C4435" t="s">
        <v>2206</v>
      </c>
      <c r="D4435" t="s">
        <v>3311</v>
      </c>
      <c r="E4435" t="s">
        <v>23058</v>
      </c>
      <c r="F4435" t="s">
        <v>23059</v>
      </c>
      <c r="G4435" t="s">
        <v>650</v>
      </c>
      <c r="H4435" s="6">
        <v>282501</v>
      </c>
      <c r="I4435" t="s">
        <v>23060</v>
      </c>
      <c r="J4435" t="s">
        <v>23061</v>
      </c>
      <c r="K4435" s="1">
        <v>44039</v>
      </c>
    </row>
    <row r="4436" spans="1:11">
      <c r="A4436">
        <v>4435</v>
      </c>
      <c r="B4436" t="s">
        <v>23062</v>
      </c>
      <c r="C4436" t="s">
        <v>4128</v>
      </c>
      <c r="D4436" t="s">
        <v>11593</v>
      </c>
      <c r="E4436" t="s">
        <v>23063</v>
      </c>
      <c r="F4436" t="s">
        <v>23064</v>
      </c>
      <c r="G4436" t="s">
        <v>306</v>
      </c>
      <c r="H4436" s="6">
        <v>192153</v>
      </c>
      <c r="I4436" t="s">
        <v>23065</v>
      </c>
      <c r="J4436" t="s">
        <v>23066</v>
      </c>
      <c r="K4436" s="1">
        <v>43880</v>
      </c>
    </row>
    <row r="4437" spans="1:11">
      <c r="A4437">
        <v>4436</v>
      </c>
      <c r="B4437" t="s">
        <v>23067</v>
      </c>
      <c r="C4437" t="s">
        <v>1608</v>
      </c>
      <c r="D4437" t="s">
        <v>1759</v>
      </c>
      <c r="E4437" t="s">
        <v>23068</v>
      </c>
      <c r="F4437" t="s">
        <v>23069</v>
      </c>
      <c r="G4437" t="s">
        <v>494</v>
      </c>
      <c r="H4437" s="6">
        <v>111484</v>
      </c>
      <c r="I4437" t="s">
        <v>23070</v>
      </c>
      <c r="J4437" t="s">
        <v>23071</v>
      </c>
      <c r="K4437" s="1">
        <v>44442</v>
      </c>
    </row>
    <row r="4438" spans="1:11">
      <c r="A4438">
        <v>4437</v>
      </c>
      <c r="B4438" t="s">
        <v>23072</v>
      </c>
      <c r="C4438" t="s">
        <v>872</v>
      </c>
      <c r="D4438" t="s">
        <v>7180</v>
      </c>
      <c r="E4438" t="s">
        <v>23073</v>
      </c>
      <c r="F4438" t="s">
        <v>23074</v>
      </c>
      <c r="G4438" t="s">
        <v>954</v>
      </c>
      <c r="H4438" s="6">
        <v>244825</v>
      </c>
      <c r="I4438">
        <f>1-371-857-128</f>
        <v>-1355</v>
      </c>
      <c r="J4438" t="s">
        <v>23075</v>
      </c>
      <c r="K4438" s="1">
        <v>44005</v>
      </c>
    </row>
    <row r="4439" spans="1:11">
      <c r="A4439">
        <v>4438</v>
      </c>
      <c r="B4439" t="s">
        <v>23076</v>
      </c>
      <c r="C4439" t="s">
        <v>3268</v>
      </c>
      <c r="D4439" t="s">
        <v>11578</v>
      </c>
      <c r="E4439" t="s">
        <v>23077</v>
      </c>
      <c r="F4439" t="s">
        <v>23078</v>
      </c>
      <c r="G4439" t="s">
        <v>763</v>
      </c>
      <c r="H4439" s="6">
        <v>190761</v>
      </c>
      <c r="I4439">
        <v>1697545879</v>
      </c>
      <c r="J4439" t="s">
        <v>23079</v>
      </c>
      <c r="K4439" s="1">
        <v>44479</v>
      </c>
    </row>
    <row r="4440" spans="1:11">
      <c r="A4440">
        <v>4439</v>
      </c>
      <c r="B4440" t="s">
        <v>23080</v>
      </c>
      <c r="C4440" t="s">
        <v>4121</v>
      </c>
      <c r="D4440" t="s">
        <v>15942</v>
      </c>
      <c r="E4440" t="s">
        <v>23081</v>
      </c>
      <c r="F4440" t="s">
        <v>23082</v>
      </c>
      <c r="G4440" t="s">
        <v>1652</v>
      </c>
      <c r="H4440" s="6">
        <v>101850</v>
      </c>
      <c r="I4440" t="s">
        <v>23083</v>
      </c>
      <c r="J4440" t="s">
        <v>23084</v>
      </c>
      <c r="K4440" s="1">
        <v>44629</v>
      </c>
    </row>
    <row r="4441" spans="1:11">
      <c r="A4441">
        <v>4440</v>
      </c>
      <c r="B4441" t="s">
        <v>23085</v>
      </c>
      <c r="C4441" t="s">
        <v>788</v>
      </c>
      <c r="D4441" t="s">
        <v>1973</v>
      </c>
      <c r="E4441" t="s">
        <v>23086</v>
      </c>
      <c r="F4441" t="s">
        <v>23087</v>
      </c>
      <c r="G4441" t="s">
        <v>1243</v>
      </c>
      <c r="H4441" s="6">
        <v>177876</v>
      </c>
      <c r="I4441" t="s">
        <v>23088</v>
      </c>
      <c r="J4441" t="s">
        <v>23089</v>
      </c>
      <c r="K4441" s="1">
        <v>43886</v>
      </c>
    </row>
    <row r="4442" spans="1:11">
      <c r="A4442">
        <v>4441</v>
      </c>
      <c r="B4442" t="s">
        <v>23090</v>
      </c>
      <c r="C4442" t="s">
        <v>700</v>
      </c>
      <c r="D4442" t="s">
        <v>7714</v>
      </c>
      <c r="E4442" t="s">
        <v>23091</v>
      </c>
      <c r="F4442" t="s">
        <v>23092</v>
      </c>
      <c r="G4442" t="s">
        <v>800</v>
      </c>
      <c r="H4442" s="6">
        <v>60954</v>
      </c>
      <c r="I4442" t="s">
        <v>23093</v>
      </c>
      <c r="J4442" t="s">
        <v>23094</v>
      </c>
      <c r="K4442" s="1">
        <v>44549</v>
      </c>
    </row>
    <row r="4443" spans="1:11">
      <c r="A4443">
        <v>4442</v>
      </c>
      <c r="B4443" t="s">
        <v>23095</v>
      </c>
      <c r="C4443" t="s">
        <v>4001</v>
      </c>
      <c r="D4443" t="s">
        <v>475</v>
      </c>
      <c r="E4443" t="s">
        <v>23096</v>
      </c>
      <c r="F4443" t="s">
        <v>23097</v>
      </c>
      <c r="G4443" t="s">
        <v>86</v>
      </c>
      <c r="H4443" s="6">
        <v>71660</v>
      </c>
      <c r="I4443" t="s">
        <v>23098</v>
      </c>
      <c r="J4443" t="s">
        <v>23099</v>
      </c>
      <c r="K4443" s="1">
        <v>44286</v>
      </c>
    </row>
    <row r="4444" spans="1:11">
      <c r="A4444">
        <v>4443</v>
      </c>
      <c r="B4444" t="s">
        <v>23100</v>
      </c>
      <c r="C4444" t="s">
        <v>64</v>
      </c>
      <c r="D4444" t="s">
        <v>5407</v>
      </c>
      <c r="E4444" t="s">
        <v>23101</v>
      </c>
      <c r="F4444" t="s">
        <v>23102</v>
      </c>
      <c r="G4444" t="s">
        <v>3968</v>
      </c>
      <c r="H4444" s="6">
        <v>173724</v>
      </c>
      <c r="I4444" t="s">
        <v>23103</v>
      </c>
      <c r="J4444" t="s">
        <v>23104</v>
      </c>
      <c r="K4444" s="1">
        <v>44522</v>
      </c>
    </row>
    <row r="4445" spans="1:11">
      <c r="A4445">
        <v>4444</v>
      </c>
      <c r="B4445" t="s">
        <v>23105</v>
      </c>
      <c r="C4445" t="s">
        <v>5973</v>
      </c>
      <c r="D4445" t="s">
        <v>4209</v>
      </c>
      <c r="E4445" t="s">
        <v>23106</v>
      </c>
      <c r="F4445" t="s">
        <v>23107</v>
      </c>
      <c r="G4445" t="s">
        <v>402</v>
      </c>
      <c r="H4445" s="6">
        <v>252392</v>
      </c>
      <c r="I4445" t="s">
        <v>23108</v>
      </c>
      <c r="J4445" t="s">
        <v>23109</v>
      </c>
      <c r="K4445" s="1">
        <v>43959</v>
      </c>
    </row>
    <row r="4446" spans="1:11">
      <c r="A4446">
        <v>4445</v>
      </c>
      <c r="B4446" t="s">
        <v>23110</v>
      </c>
      <c r="C4446" t="s">
        <v>3663</v>
      </c>
      <c r="D4446" t="s">
        <v>7969</v>
      </c>
      <c r="E4446" t="s">
        <v>23111</v>
      </c>
      <c r="F4446" t="s">
        <v>23112</v>
      </c>
      <c r="G4446" t="s">
        <v>2392</v>
      </c>
      <c r="H4446" s="6">
        <v>283585</v>
      </c>
      <c r="I4446" t="s">
        <v>23113</v>
      </c>
      <c r="J4446" t="s">
        <v>23114</v>
      </c>
      <c r="K4446" s="1">
        <v>44632</v>
      </c>
    </row>
    <row r="4447" spans="1:11">
      <c r="A4447">
        <v>4446</v>
      </c>
      <c r="B4447" t="s">
        <v>23115</v>
      </c>
      <c r="C4447" t="s">
        <v>2283</v>
      </c>
      <c r="D4447" t="s">
        <v>3639</v>
      </c>
      <c r="E4447" t="s">
        <v>23116</v>
      </c>
      <c r="F4447" t="s">
        <v>23117</v>
      </c>
      <c r="G4447" t="s">
        <v>861</v>
      </c>
      <c r="H4447" s="6">
        <v>112320</v>
      </c>
      <c r="I4447">
        <f>1-285-624-4916</f>
        <v>-5824</v>
      </c>
      <c r="J4447" t="s">
        <v>23118</v>
      </c>
      <c r="K4447" s="1">
        <v>44527</v>
      </c>
    </row>
    <row r="4448" spans="1:11">
      <c r="A4448">
        <v>4447</v>
      </c>
      <c r="B4448" t="s">
        <v>23119</v>
      </c>
      <c r="C4448" t="s">
        <v>3897</v>
      </c>
      <c r="D4448" t="s">
        <v>3695</v>
      </c>
      <c r="E4448" t="s">
        <v>16830</v>
      </c>
      <c r="F4448" t="s">
        <v>23120</v>
      </c>
      <c r="G4448" t="s">
        <v>3264</v>
      </c>
      <c r="H4448" s="6">
        <v>250736</v>
      </c>
      <c r="I4448" t="s">
        <v>23121</v>
      </c>
      <c r="J4448" t="s">
        <v>23122</v>
      </c>
      <c r="K4448" s="1">
        <v>44687</v>
      </c>
    </row>
    <row r="4449" spans="1:11">
      <c r="A4449">
        <v>4448</v>
      </c>
      <c r="B4449" t="s">
        <v>23123</v>
      </c>
      <c r="C4449" t="s">
        <v>1828</v>
      </c>
      <c r="D4449" t="s">
        <v>1235</v>
      </c>
      <c r="E4449" t="s">
        <v>23124</v>
      </c>
      <c r="F4449" t="s">
        <v>23125</v>
      </c>
      <c r="G4449" t="s">
        <v>1445</v>
      </c>
      <c r="H4449" s="6">
        <v>120780</v>
      </c>
      <c r="I4449">
        <v>8352859646</v>
      </c>
      <c r="J4449" t="s">
        <v>23126</v>
      </c>
      <c r="K4449" s="1">
        <v>44186</v>
      </c>
    </row>
    <row r="4450" spans="1:11">
      <c r="A4450">
        <v>4449</v>
      </c>
      <c r="B4450" t="s">
        <v>23127</v>
      </c>
      <c r="C4450" t="s">
        <v>10038</v>
      </c>
      <c r="D4450" t="s">
        <v>1143</v>
      </c>
      <c r="E4450" t="s">
        <v>23128</v>
      </c>
      <c r="F4450" t="s">
        <v>23129</v>
      </c>
      <c r="G4450" t="s">
        <v>688</v>
      </c>
      <c r="H4450" s="6">
        <v>54376</v>
      </c>
      <c r="I4450" t="s">
        <v>23130</v>
      </c>
      <c r="J4450" t="s">
        <v>23131</v>
      </c>
      <c r="K4450" s="1">
        <v>43941</v>
      </c>
    </row>
    <row r="4451" spans="1:11">
      <c r="A4451">
        <v>4450</v>
      </c>
      <c r="B4451" t="s">
        <v>23132</v>
      </c>
      <c r="C4451" t="s">
        <v>107</v>
      </c>
      <c r="D4451" t="s">
        <v>302</v>
      </c>
      <c r="E4451" t="s">
        <v>23133</v>
      </c>
      <c r="F4451" t="s">
        <v>23134</v>
      </c>
      <c r="G4451" t="s">
        <v>868</v>
      </c>
      <c r="H4451" s="6">
        <v>259445</v>
      </c>
      <c r="I4451" t="s">
        <v>23135</v>
      </c>
      <c r="J4451" t="s">
        <v>23136</v>
      </c>
      <c r="K4451" s="1">
        <v>44249</v>
      </c>
    </row>
    <row r="4452" spans="1:11">
      <c r="A4452">
        <v>4451</v>
      </c>
      <c r="B4452" t="s">
        <v>23137</v>
      </c>
      <c r="C4452" t="s">
        <v>1071</v>
      </c>
      <c r="D4452" t="s">
        <v>8001</v>
      </c>
      <c r="E4452" t="s">
        <v>23138</v>
      </c>
      <c r="F4452" t="s">
        <v>23139</v>
      </c>
      <c r="G4452" t="s">
        <v>174</v>
      </c>
      <c r="H4452" s="6">
        <v>152022</v>
      </c>
      <c r="I4452" t="s">
        <v>23140</v>
      </c>
      <c r="J4452" t="s">
        <v>23141</v>
      </c>
      <c r="K4452" s="1">
        <v>44580</v>
      </c>
    </row>
    <row r="4453" spans="1:11">
      <c r="A4453">
        <v>4452</v>
      </c>
      <c r="B4453" t="s">
        <v>23142</v>
      </c>
      <c r="C4453" t="s">
        <v>12710</v>
      </c>
      <c r="D4453" t="s">
        <v>2219</v>
      </c>
      <c r="E4453" t="s">
        <v>23143</v>
      </c>
      <c r="F4453" t="s">
        <v>23144</v>
      </c>
      <c r="G4453" t="s">
        <v>1280</v>
      </c>
      <c r="H4453" s="6">
        <v>138337</v>
      </c>
      <c r="I4453">
        <f>1-857-942-2853</f>
        <v>-4651</v>
      </c>
      <c r="J4453" t="s">
        <v>23145</v>
      </c>
      <c r="K4453" s="1">
        <v>44597</v>
      </c>
    </row>
    <row r="4454" spans="1:11">
      <c r="A4454">
        <v>4453</v>
      </c>
      <c r="B4454" t="s">
        <v>23146</v>
      </c>
      <c r="C4454" t="s">
        <v>1979</v>
      </c>
      <c r="D4454" t="s">
        <v>8525</v>
      </c>
      <c r="E4454" t="s">
        <v>23147</v>
      </c>
      <c r="F4454" t="s">
        <v>23148</v>
      </c>
      <c r="G4454" t="s">
        <v>2710</v>
      </c>
      <c r="H4454" s="6">
        <v>199159</v>
      </c>
      <c r="I4454" t="s">
        <v>23149</v>
      </c>
      <c r="J4454" t="s">
        <v>23150</v>
      </c>
      <c r="K4454" s="1">
        <v>43864</v>
      </c>
    </row>
    <row r="4455" spans="1:11">
      <c r="A4455">
        <v>4454</v>
      </c>
      <c r="B4455" t="s">
        <v>23151</v>
      </c>
      <c r="C4455" t="s">
        <v>2360</v>
      </c>
      <c r="D4455" t="s">
        <v>9162</v>
      </c>
      <c r="E4455" t="s">
        <v>23152</v>
      </c>
      <c r="F4455" t="s">
        <v>23153</v>
      </c>
      <c r="G4455" t="s">
        <v>3102</v>
      </c>
      <c r="H4455" s="6">
        <v>231704</v>
      </c>
      <c r="I4455" t="s">
        <v>23154</v>
      </c>
      <c r="J4455" t="s">
        <v>23155</v>
      </c>
      <c r="K4455" s="1">
        <v>44424</v>
      </c>
    </row>
    <row r="4456" spans="1:11">
      <c r="A4456">
        <v>4455</v>
      </c>
      <c r="B4456" t="s">
        <v>23156</v>
      </c>
      <c r="C4456" t="s">
        <v>1533</v>
      </c>
      <c r="D4456" t="s">
        <v>16492</v>
      </c>
      <c r="E4456" t="s">
        <v>23157</v>
      </c>
      <c r="F4456" t="s">
        <v>23158</v>
      </c>
      <c r="G4456" t="s">
        <v>329</v>
      </c>
      <c r="H4456" s="6">
        <v>245728</v>
      </c>
      <c r="I4456" t="s">
        <v>23159</v>
      </c>
      <c r="J4456" t="s">
        <v>23160</v>
      </c>
      <c r="K4456" s="1">
        <v>44072</v>
      </c>
    </row>
    <row r="4457" spans="1:11">
      <c r="A4457">
        <v>4456</v>
      </c>
      <c r="B4457" t="s">
        <v>23161</v>
      </c>
      <c r="C4457" t="s">
        <v>2983</v>
      </c>
      <c r="D4457" t="s">
        <v>974</v>
      </c>
      <c r="E4457" t="s">
        <v>7187</v>
      </c>
      <c r="F4457" t="s">
        <v>23162</v>
      </c>
      <c r="G4457" t="s">
        <v>875</v>
      </c>
      <c r="H4457" s="6">
        <v>79855</v>
      </c>
      <c r="I4457" t="s">
        <v>23163</v>
      </c>
      <c r="J4457" t="s">
        <v>23164</v>
      </c>
      <c r="K4457" s="1">
        <v>44401</v>
      </c>
    </row>
    <row r="4458" spans="1:11">
      <c r="A4458">
        <v>4457</v>
      </c>
      <c r="B4458" t="s">
        <v>23165</v>
      </c>
      <c r="C4458" t="s">
        <v>1142</v>
      </c>
      <c r="D4458" t="s">
        <v>2902</v>
      </c>
      <c r="E4458" t="s">
        <v>23166</v>
      </c>
      <c r="F4458" t="s">
        <v>23167</v>
      </c>
      <c r="G4458" t="s">
        <v>229</v>
      </c>
      <c r="H4458" s="6">
        <v>109428</v>
      </c>
      <c r="I4458" t="s">
        <v>23168</v>
      </c>
      <c r="J4458" t="s">
        <v>23169</v>
      </c>
      <c r="K4458" s="1">
        <v>44027</v>
      </c>
    </row>
    <row r="4459" spans="1:11">
      <c r="A4459">
        <v>4458</v>
      </c>
      <c r="B4459" t="s">
        <v>23170</v>
      </c>
      <c r="C4459" t="s">
        <v>4757</v>
      </c>
      <c r="D4459" t="s">
        <v>9758</v>
      </c>
      <c r="E4459" t="s">
        <v>23171</v>
      </c>
      <c r="F4459" t="s">
        <v>23172</v>
      </c>
      <c r="G4459" t="s">
        <v>1944</v>
      </c>
      <c r="H4459" s="6">
        <v>94041</v>
      </c>
      <c r="I4459" t="s">
        <v>23173</v>
      </c>
      <c r="J4459" t="s">
        <v>23174</v>
      </c>
      <c r="K4459" s="1">
        <v>44088</v>
      </c>
    </row>
    <row r="4460" spans="1:11">
      <c r="A4460">
        <v>4459</v>
      </c>
      <c r="B4460" t="s">
        <v>23175</v>
      </c>
      <c r="C4460" t="s">
        <v>2970</v>
      </c>
      <c r="D4460" t="s">
        <v>2172</v>
      </c>
      <c r="E4460" t="s">
        <v>23176</v>
      </c>
      <c r="F4460" t="s">
        <v>23177</v>
      </c>
      <c r="G4460" t="s">
        <v>1280</v>
      </c>
      <c r="H4460" s="6">
        <v>94286</v>
      </c>
      <c r="I4460" t="s">
        <v>23178</v>
      </c>
      <c r="J4460" t="s">
        <v>23179</v>
      </c>
      <c r="K4460" s="1">
        <v>44668</v>
      </c>
    </row>
    <row r="4461" spans="1:11">
      <c r="A4461">
        <v>4460</v>
      </c>
      <c r="B4461" t="s">
        <v>23180</v>
      </c>
      <c r="C4461" t="s">
        <v>398</v>
      </c>
      <c r="D4461" t="s">
        <v>11895</v>
      </c>
      <c r="E4461" t="s">
        <v>23181</v>
      </c>
      <c r="F4461" t="s">
        <v>23182</v>
      </c>
      <c r="G4461" t="s">
        <v>1769</v>
      </c>
      <c r="H4461" s="6">
        <v>137584</v>
      </c>
      <c r="I4461" t="s">
        <v>23183</v>
      </c>
      <c r="J4461" t="s">
        <v>23184</v>
      </c>
      <c r="K4461" s="1">
        <v>44706</v>
      </c>
    </row>
    <row r="4462" spans="1:11">
      <c r="A4462">
        <v>4461</v>
      </c>
      <c r="B4462" t="s">
        <v>23185</v>
      </c>
      <c r="C4462" t="s">
        <v>107</v>
      </c>
      <c r="D4462" t="s">
        <v>4965</v>
      </c>
      <c r="E4462" t="s">
        <v>23186</v>
      </c>
      <c r="F4462" t="s">
        <v>23187</v>
      </c>
      <c r="G4462" t="s">
        <v>1873</v>
      </c>
      <c r="H4462" s="6">
        <v>284165</v>
      </c>
      <c r="I4462">
        <f>1-660-406-2694</f>
        <v>-3759</v>
      </c>
      <c r="J4462" t="s">
        <v>23188</v>
      </c>
      <c r="K4462" s="1">
        <v>44503</v>
      </c>
    </row>
    <row r="4463" spans="1:11">
      <c r="A4463">
        <v>4462</v>
      </c>
      <c r="B4463" t="s">
        <v>23189</v>
      </c>
      <c r="C4463" t="s">
        <v>5933</v>
      </c>
      <c r="D4463" t="s">
        <v>13996</v>
      </c>
      <c r="E4463" t="s">
        <v>23190</v>
      </c>
      <c r="F4463" t="s">
        <v>23191</v>
      </c>
      <c r="G4463" t="s">
        <v>2615</v>
      </c>
      <c r="H4463" s="6">
        <v>141009</v>
      </c>
      <c r="I4463" t="s">
        <v>23192</v>
      </c>
      <c r="J4463" t="s">
        <v>23193</v>
      </c>
      <c r="K4463" s="1">
        <v>44607</v>
      </c>
    </row>
    <row r="4464" spans="1:11">
      <c r="A4464">
        <v>4463</v>
      </c>
      <c r="B4464" t="s">
        <v>23194</v>
      </c>
      <c r="C4464" t="s">
        <v>146</v>
      </c>
      <c r="D4464" t="s">
        <v>4738</v>
      </c>
      <c r="E4464" t="s">
        <v>23195</v>
      </c>
      <c r="F4464" t="s">
        <v>6691</v>
      </c>
      <c r="G4464" t="s">
        <v>1663</v>
      </c>
      <c r="H4464" s="6">
        <v>172229</v>
      </c>
      <c r="I4464" t="s">
        <v>23196</v>
      </c>
      <c r="J4464" t="s">
        <v>23197</v>
      </c>
      <c r="K4464" s="1">
        <v>44551</v>
      </c>
    </row>
    <row r="4465" spans="1:11">
      <c r="A4465">
        <v>4464</v>
      </c>
      <c r="B4465" t="s">
        <v>23198</v>
      </c>
      <c r="C4465" t="s">
        <v>4995</v>
      </c>
      <c r="D4465" t="s">
        <v>6927</v>
      </c>
      <c r="E4465" t="s">
        <v>23199</v>
      </c>
      <c r="F4465" t="s">
        <v>23200</v>
      </c>
      <c r="G4465" t="s">
        <v>3770</v>
      </c>
      <c r="H4465" s="6">
        <v>110545</v>
      </c>
      <c r="I4465" t="s">
        <v>23201</v>
      </c>
      <c r="J4465" t="s">
        <v>23202</v>
      </c>
      <c r="K4465" s="1">
        <v>44303</v>
      </c>
    </row>
    <row r="4466" spans="1:11">
      <c r="A4466">
        <v>4465</v>
      </c>
      <c r="B4466" t="s">
        <v>23203</v>
      </c>
      <c r="C4466" t="s">
        <v>730</v>
      </c>
      <c r="D4466" t="s">
        <v>10370</v>
      </c>
      <c r="E4466" t="s">
        <v>23204</v>
      </c>
      <c r="F4466" t="s">
        <v>23205</v>
      </c>
      <c r="G4466" t="s">
        <v>2364</v>
      </c>
      <c r="H4466" s="6">
        <v>285321</v>
      </c>
      <c r="I4466" t="s">
        <v>23206</v>
      </c>
      <c r="J4466" t="s">
        <v>23207</v>
      </c>
      <c r="K4466" s="1">
        <v>43978</v>
      </c>
    </row>
    <row r="4467" spans="1:11">
      <c r="A4467">
        <v>4466</v>
      </c>
      <c r="B4467" t="s">
        <v>23208</v>
      </c>
      <c r="C4467" t="s">
        <v>3391</v>
      </c>
      <c r="D4467" t="s">
        <v>22893</v>
      </c>
      <c r="E4467" t="s">
        <v>23209</v>
      </c>
      <c r="F4467" t="s">
        <v>23210</v>
      </c>
      <c r="G4467" t="s">
        <v>1652</v>
      </c>
      <c r="H4467" s="6">
        <v>77342</v>
      </c>
      <c r="I4467" t="s">
        <v>23211</v>
      </c>
      <c r="J4467" t="s">
        <v>23212</v>
      </c>
      <c r="K4467" s="1">
        <v>44057</v>
      </c>
    </row>
    <row r="4468" spans="1:11">
      <c r="A4468">
        <v>4467</v>
      </c>
      <c r="B4468" t="s">
        <v>23213</v>
      </c>
      <c r="C4468" t="s">
        <v>1313</v>
      </c>
      <c r="D4468" t="s">
        <v>4445</v>
      </c>
      <c r="E4468" t="s">
        <v>23214</v>
      </c>
      <c r="F4468" t="s">
        <v>23215</v>
      </c>
      <c r="G4468" t="s">
        <v>620</v>
      </c>
      <c r="H4468" s="6">
        <v>104255</v>
      </c>
      <c r="I4468" t="s">
        <v>23216</v>
      </c>
      <c r="J4468" t="s">
        <v>23217</v>
      </c>
      <c r="K4468" s="1">
        <v>44455</v>
      </c>
    </row>
    <row r="4469" spans="1:11">
      <c r="A4469">
        <v>4468</v>
      </c>
      <c r="B4469" t="s">
        <v>23218</v>
      </c>
      <c r="C4469" t="s">
        <v>264</v>
      </c>
      <c r="D4469" t="s">
        <v>399</v>
      </c>
      <c r="E4469" t="s">
        <v>23219</v>
      </c>
      <c r="F4469" t="s">
        <v>23220</v>
      </c>
      <c r="G4469" t="s">
        <v>1095</v>
      </c>
      <c r="H4469" s="6">
        <v>51699</v>
      </c>
      <c r="I4469" t="s">
        <v>23221</v>
      </c>
      <c r="J4469" t="s">
        <v>23222</v>
      </c>
      <c r="K4469" s="1">
        <v>43983</v>
      </c>
    </row>
    <row r="4470" spans="1:11">
      <c r="A4470">
        <v>4469</v>
      </c>
      <c r="B4470" t="s">
        <v>23223</v>
      </c>
      <c r="C4470" t="s">
        <v>10052</v>
      </c>
      <c r="D4470" t="s">
        <v>4613</v>
      </c>
      <c r="E4470" t="s">
        <v>23224</v>
      </c>
      <c r="F4470" t="s">
        <v>12359</v>
      </c>
      <c r="G4470" t="s">
        <v>190</v>
      </c>
      <c r="H4470" s="6">
        <v>73826</v>
      </c>
      <c r="I4470" t="s">
        <v>23225</v>
      </c>
      <c r="J4470" t="s">
        <v>23226</v>
      </c>
      <c r="K4470" s="1">
        <v>44201</v>
      </c>
    </row>
    <row r="4471" spans="1:11">
      <c r="A4471">
        <v>4470</v>
      </c>
      <c r="B4471" t="s">
        <v>23227</v>
      </c>
      <c r="C4471" t="s">
        <v>6860</v>
      </c>
      <c r="D4471" t="s">
        <v>13295</v>
      </c>
      <c r="E4471" t="s">
        <v>23228</v>
      </c>
      <c r="F4471" t="s">
        <v>20176</v>
      </c>
      <c r="G4471" t="s">
        <v>763</v>
      </c>
      <c r="H4471" s="6">
        <v>47606</v>
      </c>
      <c r="I4471" t="s">
        <v>23229</v>
      </c>
      <c r="J4471" t="s">
        <v>23230</v>
      </c>
      <c r="K4471" s="1">
        <v>44558</v>
      </c>
    </row>
    <row r="4472" spans="1:11">
      <c r="A4472">
        <v>4471</v>
      </c>
      <c r="B4472" t="s">
        <v>23231</v>
      </c>
      <c r="C4472" t="s">
        <v>1350</v>
      </c>
      <c r="D4472" t="s">
        <v>4209</v>
      </c>
      <c r="E4472" t="s">
        <v>23232</v>
      </c>
      <c r="F4472" t="s">
        <v>23233</v>
      </c>
      <c r="G4472" t="s">
        <v>561</v>
      </c>
      <c r="H4472" s="6">
        <v>235916</v>
      </c>
      <c r="I4472" t="s">
        <v>23234</v>
      </c>
      <c r="J4472" t="s">
        <v>23235</v>
      </c>
      <c r="K4472" s="1">
        <v>44276</v>
      </c>
    </row>
    <row r="4473" spans="1:11">
      <c r="A4473">
        <v>4472</v>
      </c>
      <c r="B4473" t="s">
        <v>23236</v>
      </c>
      <c r="C4473" t="s">
        <v>4254</v>
      </c>
      <c r="D4473" t="s">
        <v>6944</v>
      </c>
      <c r="E4473" t="s">
        <v>23237</v>
      </c>
      <c r="F4473" t="s">
        <v>23238</v>
      </c>
      <c r="G4473" t="s">
        <v>620</v>
      </c>
      <c r="H4473" s="6">
        <v>115832</v>
      </c>
      <c r="I4473" t="s">
        <v>23239</v>
      </c>
      <c r="J4473" t="s">
        <v>23240</v>
      </c>
      <c r="K4473" s="1">
        <v>44001</v>
      </c>
    </row>
    <row r="4474" spans="1:11">
      <c r="A4474">
        <v>4473</v>
      </c>
      <c r="B4474" t="s">
        <v>23241</v>
      </c>
      <c r="C4474" t="s">
        <v>3186</v>
      </c>
      <c r="D4474" t="s">
        <v>4013</v>
      </c>
      <c r="E4474" t="s">
        <v>23242</v>
      </c>
      <c r="F4474" t="s">
        <v>23243</v>
      </c>
      <c r="G4474" t="s">
        <v>1189</v>
      </c>
      <c r="H4474" s="6">
        <v>276834</v>
      </c>
      <c r="I4474" t="s">
        <v>23244</v>
      </c>
      <c r="J4474" t="s">
        <v>23245</v>
      </c>
      <c r="K4474" s="1">
        <v>44208</v>
      </c>
    </row>
    <row r="4475" spans="1:11">
      <c r="A4475">
        <v>4474</v>
      </c>
      <c r="B4475" t="s">
        <v>23246</v>
      </c>
      <c r="C4475" t="s">
        <v>7732</v>
      </c>
      <c r="D4475" t="s">
        <v>14060</v>
      </c>
      <c r="E4475" t="s">
        <v>23247</v>
      </c>
      <c r="F4475" t="s">
        <v>23248</v>
      </c>
      <c r="G4475" t="s">
        <v>2496</v>
      </c>
      <c r="H4475" s="6">
        <v>274649</v>
      </c>
      <c r="I4475">
        <v>2797603677</v>
      </c>
      <c r="J4475" t="s">
        <v>23249</v>
      </c>
      <c r="K4475" s="1">
        <v>44384</v>
      </c>
    </row>
    <row r="4476" spans="1:11">
      <c r="A4476">
        <v>4475</v>
      </c>
      <c r="B4476" t="s">
        <v>23250</v>
      </c>
      <c r="C4476" t="s">
        <v>4910</v>
      </c>
      <c r="D4476" t="s">
        <v>4751</v>
      </c>
      <c r="E4476" t="s">
        <v>23251</v>
      </c>
      <c r="F4476" t="s">
        <v>23252</v>
      </c>
      <c r="G4476" t="s">
        <v>1769</v>
      </c>
      <c r="H4476" s="6">
        <v>276896</v>
      </c>
      <c r="I4476" t="s">
        <v>23253</v>
      </c>
      <c r="J4476" t="s">
        <v>23254</v>
      </c>
      <c r="K4476" s="1">
        <v>43960</v>
      </c>
    </row>
    <row r="4477" spans="1:11">
      <c r="A4477">
        <v>4476</v>
      </c>
      <c r="B4477" t="s">
        <v>23255</v>
      </c>
      <c r="C4477" t="s">
        <v>1363</v>
      </c>
      <c r="D4477" t="s">
        <v>929</v>
      </c>
      <c r="E4477" t="s">
        <v>23256</v>
      </c>
      <c r="F4477" t="s">
        <v>23257</v>
      </c>
      <c r="G4477" t="s">
        <v>1696</v>
      </c>
      <c r="H4477" s="6">
        <v>114306</v>
      </c>
      <c r="I4477" t="s">
        <v>23258</v>
      </c>
      <c r="J4477" t="s">
        <v>23259</v>
      </c>
      <c r="K4477" s="1">
        <v>43899</v>
      </c>
    </row>
    <row r="4478" spans="1:11">
      <c r="A4478">
        <v>4477</v>
      </c>
      <c r="B4478" t="s">
        <v>23260</v>
      </c>
      <c r="C4478" t="s">
        <v>1428</v>
      </c>
      <c r="D4478" t="s">
        <v>249</v>
      </c>
      <c r="E4478" t="s">
        <v>23261</v>
      </c>
      <c r="F4478" t="s">
        <v>23262</v>
      </c>
      <c r="G4478" t="s">
        <v>961</v>
      </c>
      <c r="H4478" s="6">
        <v>53814</v>
      </c>
      <c r="I4478" t="s">
        <v>23263</v>
      </c>
      <c r="J4478" t="s">
        <v>23264</v>
      </c>
      <c r="K4478" s="1">
        <v>44568</v>
      </c>
    </row>
    <row r="4479" spans="1:11">
      <c r="A4479">
        <v>4478</v>
      </c>
      <c r="B4479" t="s">
        <v>23265</v>
      </c>
      <c r="C4479" t="s">
        <v>4024</v>
      </c>
      <c r="D4479" t="s">
        <v>3012</v>
      </c>
      <c r="E4479" t="s">
        <v>23266</v>
      </c>
      <c r="F4479" t="s">
        <v>23267</v>
      </c>
      <c r="G4479" t="s">
        <v>3594</v>
      </c>
      <c r="H4479" s="6">
        <v>96412</v>
      </c>
      <c r="I4479" t="s">
        <v>23268</v>
      </c>
      <c r="J4479" t="s">
        <v>23269</v>
      </c>
      <c r="K4479" s="1">
        <v>44504</v>
      </c>
    </row>
    <row r="4480" spans="1:11">
      <c r="A4480">
        <v>4479</v>
      </c>
      <c r="B4480" t="s">
        <v>23270</v>
      </c>
      <c r="C4480" t="s">
        <v>715</v>
      </c>
      <c r="D4480" t="s">
        <v>2348</v>
      </c>
      <c r="E4480" t="s">
        <v>23271</v>
      </c>
      <c r="F4480" t="s">
        <v>23272</v>
      </c>
      <c r="G4480" t="s">
        <v>1330</v>
      </c>
      <c r="H4480" s="6">
        <v>247213</v>
      </c>
      <c r="I4480" t="s">
        <v>23273</v>
      </c>
      <c r="J4480" t="s">
        <v>23274</v>
      </c>
      <c r="K4480" s="1">
        <v>44249</v>
      </c>
    </row>
    <row r="4481" spans="1:11">
      <c r="A4481">
        <v>4480</v>
      </c>
      <c r="B4481" t="s">
        <v>23275</v>
      </c>
      <c r="C4481" t="s">
        <v>340</v>
      </c>
      <c r="D4481" t="s">
        <v>1759</v>
      </c>
      <c r="E4481" t="s">
        <v>23276</v>
      </c>
      <c r="F4481" t="s">
        <v>23277</v>
      </c>
      <c r="G4481" t="s">
        <v>666</v>
      </c>
      <c r="H4481" s="6">
        <v>215127</v>
      </c>
      <c r="I4481">
        <v>9961663453</v>
      </c>
      <c r="J4481" t="s">
        <v>23278</v>
      </c>
      <c r="K4481" s="1">
        <v>44205</v>
      </c>
    </row>
    <row r="4482" spans="1:11">
      <c r="A4482">
        <v>4481</v>
      </c>
      <c r="B4482" t="s">
        <v>23279</v>
      </c>
      <c r="C4482" t="s">
        <v>11197</v>
      </c>
      <c r="D4482" t="s">
        <v>19917</v>
      </c>
      <c r="E4482" t="s">
        <v>23280</v>
      </c>
      <c r="F4482" t="s">
        <v>23281</v>
      </c>
      <c r="G4482" t="s">
        <v>237</v>
      </c>
      <c r="H4482" s="6">
        <v>142732</v>
      </c>
      <c r="I4482" t="s">
        <v>23282</v>
      </c>
      <c r="J4482" t="s">
        <v>23283</v>
      </c>
      <c r="K4482" s="1">
        <v>44558</v>
      </c>
    </row>
    <row r="4483" spans="1:11">
      <c r="A4483">
        <v>4482</v>
      </c>
      <c r="B4483" t="s">
        <v>23284</v>
      </c>
      <c r="C4483" t="s">
        <v>2865</v>
      </c>
      <c r="D4483" t="s">
        <v>4185</v>
      </c>
      <c r="E4483" t="s">
        <v>23285</v>
      </c>
      <c r="F4483" t="s">
        <v>23286</v>
      </c>
      <c r="G4483" t="s">
        <v>4587</v>
      </c>
      <c r="H4483" s="6">
        <v>161556</v>
      </c>
      <c r="I4483" t="s">
        <v>23287</v>
      </c>
      <c r="J4483" t="s">
        <v>23288</v>
      </c>
      <c r="K4483" s="1">
        <v>44085</v>
      </c>
    </row>
    <row r="4484" spans="1:11">
      <c r="A4484">
        <v>4483</v>
      </c>
      <c r="B4484" t="s">
        <v>23289</v>
      </c>
      <c r="C4484" t="s">
        <v>107</v>
      </c>
      <c r="D4484" t="s">
        <v>6482</v>
      </c>
      <c r="E4484" t="s">
        <v>23290</v>
      </c>
      <c r="F4484" t="s">
        <v>23291</v>
      </c>
      <c r="G4484" t="s">
        <v>1689</v>
      </c>
      <c r="H4484" s="6">
        <v>85999</v>
      </c>
      <c r="I4484" t="s">
        <v>23292</v>
      </c>
      <c r="J4484" t="s">
        <v>23293</v>
      </c>
      <c r="K4484" s="1">
        <v>44443</v>
      </c>
    </row>
    <row r="4485" spans="1:11">
      <c r="A4485">
        <v>4484</v>
      </c>
      <c r="B4485" t="s">
        <v>23294</v>
      </c>
      <c r="C4485" t="s">
        <v>10052</v>
      </c>
      <c r="D4485" t="s">
        <v>3628</v>
      </c>
      <c r="E4485" t="s">
        <v>23295</v>
      </c>
      <c r="F4485" t="s">
        <v>23296</v>
      </c>
      <c r="G4485" t="s">
        <v>5577</v>
      </c>
      <c r="H4485" s="6">
        <v>245703</v>
      </c>
      <c r="I4485" t="s">
        <v>23297</v>
      </c>
      <c r="J4485" t="s">
        <v>23298</v>
      </c>
      <c r="K4485" s="1">
        <v>44068</v>
      </c>
    </row>
    <row r="4486" spans="1:11">
      <c r="A4486">
        <v>4485</v>
      </c>
      <c r="B4486" t="s">
        <v>23299</v>
      </c>
      <c r="C4486" t="s">
        <v>565</v>
      </c>
      <c r="D4486" t="s">
        <v>2452</v>
      </c>
      <c r="E4486" t="s">
        <v>23300</v>
      </c>
      <c r="F4486" t="s">
        <v>23301</v>
      </c>
      <c r="G4486" t="s">
        <v>1182</v>
      </c>
      <c r="H4486" s="6">
        <v>113132</v>
      </c>
      <c r="I4486" t="s">
        <v>23302</v>
      </c>
      <c r="J4486" t="s">
        <v>23303</v>
      </c>
      <c r="K4486" s="1">
        <v>44452</v>
      </c>
    </row>
    <row r="4487" spans="1:11">
      <c r="A4487">
        <v>4486</v>
      </c>
      <c r="B4487" t="s">
        <v>23304</v>
      </c>
      <c r="C4487" t="s">
        <v>4277</v>
      </c>
      <c r="D4487" t="s">
        <v>30</v>
      </c>
      <c r="E4487" t="s">
        <v>23305</v>
      </c>
      <c r="F4487" t="s">
        <v>23306</v>
      </c>
      <c r="G4487" t="s">
        <v>2885</v>
      </c>
      <c r="H4487" s="6">
        <v>107425</v>
      </c>
      <c r="I4487" t="s">
        <v>23307</v>
      </c>
      <c r="J4487" t="s">
        <v>23308</v>
      </c>
      <c r="K4487" s="1">
        <v>43857</v>
      </c>
    </row>
    <row r="4488" spans="1:11">
      <c r="A4488">
        <v>4487</v>
      </c>
      <c r="B4488" t="s">
        <v>23309</v>
      </c>
      <c r="C4488" t="s">
        <v>2276</v>
      </c>
      <c r="D4488" t="s">
        <v>880</v>
      </c>
      <c r="E4488" t="s">
        <v>9399</v>
      </c>
      <c r="F4488" t="s">
        <v>23310</v>
      </c>
      <c r="G4488" t="s">
        <v>2844</v>
      </c>
      <c r="H4488" s="6">
        <v>182254</v>
      </c>
      <c r="I4488" t="s">
        <v>23311</v>
      </c>
      <c r="J4488" t="s">
        <v>23312</v>
      </c>
      <c r="K4488" s="1">
        <v>43950</v>
      </c>
    </row>
    <row r="4489" spans="1:11">
      <c r="A4489">
        <v>4488</v>
      </c>
      <c r="B4489" t="s">
        <v>23313</v>
      </c>
      <c r="C4489" t="s">
        <v>2520</v>
      </c>
      <c r="D4489" t="s">
        <v>671</v>
      </c>
      <c r="E4489" t="s">
        <v>23314</v>
      </c>
      <c r="F4489" t="s">
        <v>23315</v>
      </c>
      <c r="G4489" t="s">
        <v>1924</v>
      </c>
      <c r="H4489" s="6">
        <v>146442</v>
      </c>
      <c r="I4489" t="s">
        <v>23316</v>
      </c>
      <c r="J4489" t="s">
        <v>23317</v>
      </c>
      <c r="K4489" s="1">
        <v>44018</v>
      </c>
    </row>
    <row r="4490" spans="1:11">
      <c r="A4490">
        <v>4489</v>
      </c>
      <c r="B4490" t="s">
        <v>23318</v>
      </c>
      <c r="C4490" t="s">
        <v>2719</v>
      </c>
      <c r="D4490" t="s">
        <v>3099</v>
      </c>
      <c r="E4490" t="s">
        <v>23319</v>
      </c>
      <c r="F4490" t="s">
        <v>23320</v>
      </c>
      <c r="G4490" t="s">
        <v>86</v>
      </c>
      <c r="H4490" s="6">
        <v>249656</v>
      </c>
      <c r="I4490" t="s">
        <v>23321</v>
      </c>
      <c r="J4490" t="s">
        <v>23322</v>
      </c>
      <c r="K4490" s="1">
        <v>44152</v>
      </c>
    </row>
    <row r="4491" spans="1:11">
      <c r="A4491">
        <v>4490</v>
      </c>
      <c r="B4491" t="s">
        <v>23323</v>
      </c>
      <c r="C4491" t="s">
        <v>5574</v>
      </c>
      <c r="D4491" t="s">
        <v>9912</v>
      </c>
      <c r="E4491" t="s">
        <v>23324</v>
      </c>
      <c r="F4491" t="s">
        <v>23325</v>
      </c>
      <c r="G4491" t="s">
        <v>60</v>
      </c>
      <c r="H4491" s="6">
        <v>137411</v>
      </c>
      <c r="I4491" t="s">
        <v>23326</v>
      </c>
      <c r="J4491" t="s">
        <v>23327</v>
      </c>
      <c r="K4491" s="1">
        <v>44413</v>
      </c>
    </row>
    <row r="4492" spans="1:11">
      <c r="A4492">
        <v>4491</v>
      </c>
      <c r="B4492" t="s">
        <v>23328</v>
      </c>
      <c r="C4492" t="s">
        <v>788</v>
      </c>
      <c r="D4492" t="s">
        <v>775</v>
      </c>
      <c r="E4492" t="s">
        <v>23329</v>
      </c>
      <c r="F4492" t="s">
        <v>23330</v>
      </c>
      <c r="G4492" t="s">
        <v>2509</v>
      </c>
      <c r="H4492" s="6">
        <v>193811</v>
      </c>
      <c r="I4492" t="s">
        <v>23331</v>
      </c>
      <c r="J4492" t="s">
        <v>23332</v>
      </c>
      <c r="K4492" s="1">
        <v>44148</v>
      </c>
    </row>
    <row r="4493" spans="1:11">
      <c r="A4493">
        <v>4492</v>
      </c>
      <c r="B4493" t="s">
        <v>23333</v>
      </c>
      <c r="C4493" t="s">
        <v>774</v>
      </c>
      <c r="D4493" t="s">
        <v>1799</v>
      </c>
      <c r="E4493" t="s">
        <v>23334</v>
      </c>
      <c r="F4493" t="s">
        <v>23335</v>
      </c>
      <c r="G4493" t="s">
        <v>3046</v>
      </c>
      <c r="H4493" s="6">
        <v>241977</v>
      </c>
      <c r="I4493">
        <v>8066999004</v>
      </c>
      <c r="J4493" t="s">
        <v>23336</v>
      </c>
      <c r="K4493" s="1">
        <v>43863</v>
      </c>
    </row>
    <row r="4494" spans="1:11">
      <c r="A4494">
        <v>4493</v>
      </c>
      <c r="B4494" t="s">
        <v>23337</v>
      </c>
      <c r="C4494" t="s">
        <v>5494</v>
      </c>
      <c r="D4494" t="s">
        <v>6596</v>
      </c>
      <c r="E4494" t="s">
        <v>23338</v>
      </c>
      <c r="F4494" t="s">
        <v>23339</v>
      </c>
      <c r="G4494" t="s">
        <v>1424</v>
      </c>
      <c r="H4494" s="6">
        <v>100459</v>
      </c>
      <c r="I4494">
        <v>7000347398</v>
      </c>
      <c r="J4494" t="s">
        <v>23340</v>
      </c>
      <c r="K4494" s="1">
        <v>44254</v>
      </c>
    </row>
    <row r="4495" spans="1:11">
      <c r="A4495">
        <v>4494</v>
      </c>
      <c r="B4495" t="s">
        <v>23341</v>
      </c>
      <c r="C4495" t="s">
        <v>3758</v>
      </c>
      <c r="D4495" t="s">
        <v>5723</v>
      </c>
      <c r="E4495" t="s">
        <v>23342</v>
      </c>
      <c r="F4495" t="s">
        <v>23343</v>
      </c>
      <c r="G4495" t="s">
        <v>634</v>
      </c>
      <c r="H4495" s="6">
        <v>234823</v>
      </c>
      <c r="I4495">
        <f>1-136-234-5210</f>
        <v>-5579</v>
      </c>
      <c r="J4495" t="s">
        <v>23344</v>
      </c>
      <c r="K4495" s="1">
        <v>43907</v>
      </c>
    </row>
    <row r="4496" spans="1:11">
      <c r="A4496">
        <v>4495</v>
      </c>
      <c r="B4496" t="s">
        <v>23345</v>
      </c>
      <c r="C4496" t="s">
        <v>2005</v>
      </c>
      <c r="D4496" t="s">
        <v>5346</v>
      </c>
      <c r="E4496" t="s">
        <v>23346</v>
      </c>
      <c r="F4496" t="s">
        <v>23347</v>
      </c>
      <c r="G4496" t="s">
        <v>906</v>
      </c>
      <c r="H4496" s="6">
        <v>128561</v>
      </c>
      <c r="I4496" t="s">
        <v>23348</v>
      </c>
      <c r="J4496" t="s">
        <v>23349</v>
      </c>
      <c r="K4496" s="1">
        <v>44262</v>
      </c>
    </row>
    <row r="4497" spans="1:11">
      <c r="A4497">
        <v>4496</v>
      </c>
      <c r="B4497" t="s">
        <v>23350</v>
      </c>
      <c r="C4497" t="s">
        <v>10746</v>
      </c>
      <c r="D4497" t="s">
        <v>8067</v>
      </c>
      <c r="E4497" t="s">
        <v>23351</v>
      </c>
      <c r="F4497" t="s">
        <v>23352</v>
      </c>
      <c r="G4497" t="s">
        <v>726</v>
      </c>
      <c r="H4497" s="6">
        <v>158718</v>
      </c>
      <c r="I4497" t="s">
        <v>23353</v>
      </c>
      <c r="J4497" t="s">
        <v>23354</v>
      </c>
      <c r="K4497" s="1">
        <v>44391</v>
      </c>
    </row>
    <row r="4498" spans="1:11">
      <c r="A4498">
        <v>4497</v>
      </c>
      <c r="B4498" t="s">
        <v>23355</v>
      </c>
      <c r="C4498" t="s">
        <v>450</v>
      </c>
      <c r="D4498" t="s">
        <v>4013</v>
      </c>
      <c r="E4498" t="s">
        <v>23356</v>
      </c>
      <c r="F4498" t="s">
        <v>23357</v>
      </c>
      <c r="G4498" t="s">
        <v>252</v>
      </c>
      <c r="H4498" s="6">
        <v>288756</v>
      </c>
      <c r="I4498" t="s">
        <v>23358</v>
      </c>
      <c r="J4498" t="s">
        <v>23359</v>
      </c>
      <c r="K4498" s="1">
        <v>44202</v>
      </c>
    </row>
    <row r="4499" spans="1:11">
      <c r="A4499">
        <v>4498</v>
      </c>
      <c r="B4499" t="s">
        <v>23360</v>
      </c>
      <c r="C4499" t="s">
        <v>8663</v>
      </c>
      <c r="D4499" t="s">
        <v>8636</v>
      </c>
      <c r="E4499" t="s">
        <v>23361</v>
      </c>
      <c r="F4499" t="s">
        <v>23362</v>
      </c>
      <c r="G4499" t="s">
        <v>60</v>
      </c>
      <c r="H4499" s="6">
        <v>278339</v>
      </c>
      <c r="I4499" t="s">
        <v>23363</v>
      </c>
      <c r="J4499" t="s">
        <v>23364</v>
      </c>
      <c r="K4499" s="1">
        <v>44558</v>
      </c>
    </row>
    <row r="4500" spans="1:11">
      <c r="A4500">
        <v>4499</v>
      </c>
      <c r="B4500" t="s">
        <v>23365</v>
      </c>
      <c r="C4500" t="s">
        <v>9763</v>
      </c>
      <c r="D4500" t="s">
        <v>2027</v>
      </c>
      <c r="E4500" t="s">
        <v>23366</v>
      </c>
      <c r="F4500" t="s">
        <v>23367</v>
      </c>
      <c r="G4500" t="s">
        <v>3554</v>
      </c>
      <c r="H4500" s="6">
        <v>195268</v>
      </c>
      <c r="I4500">
        <v>5751250542</v>
      </c>
      <c r="J4500" t="s">
        <v>23368</v>
      </c>
      <c r="K4500" s="1">
        <v>43988</v>
      </c>
    </row>
    <row r="4501" spans="1:11">
      <c r="A4501">
        <v>4500</v>
      </c>
      <c r="B4501" t="s">
        <v>23369</v>
      </c>
      <c r="C4501" t="s">
        <v>2328</v>
      </c>
      <c r="D4501" t="s">
        <v>11593</v>
      </c>
      <c r="E4501" t="s">
        <v>23370</v>
      </c>
      <c r="F4501" t="s">
        <v>23371</v>
      </c>
      <c r="G4501" t="s">
        <v>1637</v>
      </c>
      <c r="H4501" s="6">
        <v>68883</v>
      </c>
      <c r="I4501" t="s">
        <v>23372</v>
      </c>
      <c r="J4501" t="s">
        <v>23373</v>
      </c>
      <c r="K4501" s="1">
        <v>44040</v>
      </c>
    </row>
    <row r="4502" spans="1:11">
      <c r="A4502">
        <v>4501</v>
      </c>
      <c r="B4502" t="s">
        <v>23374</v>
      </c>
      <c r="C4502" t="s">
        <v>5686</v>
      </c>
      <c r="D4502" t="s">
        <v>12226</v>
      </c>
      <c r="E4502" t="s">
        <v>23375</v>
      </c>
      <c r="F4502" t="s">
        <v>23376</v>
      </c>
      <c r="G4502" t="s">
        <v>1481</v>
      </c>
      <c r="H4502" s="6">
        <v>44536</v>
      </c>
      <c r="I4502">
        <v>9984768790</v>
      </c>
      <c r="J4502" t="s">
        <v>23377</v>
      </c>
      <c r="K4502" s="1">
        <v>44111</v>
      </c>
    </row>
    <row r="4503" spans="1:11">
      <c r="A4503">
        <v>4502</v>
      </c>
      <c r="B4503" s="2" t="s">
        <v>23378</v>
      </c>
      <c r="C4503" t="s">
        <v>6493</v>
      </c>
      <c r="D4503" t="s">
        <v>8278</v>
      </c>
      <c r="E4503" t="s">
        <v>23379</v>
      </c>
      <c r="F4503" t="s">
        <v>23380</v>
      </c>
      <c r="G4503" t="s">
        <v>2392</v>
      </c>
      <c r="H4503" s="6">
        <v>49855</v>
      </c>
      <c r="I4503" t="s">
        <v>23381</v>
      </c>
      <c r="J4503" t="s">
        <v>23382</v>
      </c>
      <c r="K4503" s="1">
        <v>43997</v>
      </c>
    </row>
    <row r="4504" spans="1:11">
      <c r="A4504">
        <v>4503</v>
      </c>
      <c r="B4504" t="s">
        <v>23383</v>
      </c>
      <c r="C4504" t="s">
        <v>9503</v>
      </c>
      <c r="D4504" t="s">
        <v>6499</v>
      </c>
      <c r="E4504" t="s">
        <v>23384</v>
      </c>
      <c r="F4504" t="s">
        <v>7807</v>
      </c>
      <c r="G4504" t="s">
        <v>3945</v>
      </c>
      <c r="H4504" s="6">
        <v>178506</v>
      </c>
      <c r="I4504" t="s">
        <v>23385</v>
      </c>
      <c r="J4504" t="s">
        <v>23386</v>
      </c>
      <c r="K4504" s="1">
        <v>44611</v>
      </c>
    </row>
    <row r="4505" spans="1:11">
      <c r="A4505">
        <v>4504</v>
      </c>
      <c r="B4505" t="s">
        <v>23387</v>
      </c>
      <c r="C4505" t="s">
        <v>3440</v>
      </c>
      <c r="D4505" t="s">
        <v>8577</v>
      </c>
      <c r="E4505" t="s">
        <v>23388</v>
      </c>
      <c r="F4505" t="s">
        <v>23389</v>
      </c>
      <c r="G4505" t="s">
        <v>142</v>
      </c>
      <c r="H4505" s="6">
        <v>193162</v>
      </c>
      <c r="I4505" t="s">
        <v>23390</v>
      </c>
      <c r="J4505" t="s">
        <v>23391</v>
      </c>
      <c r="K4505" s="1">
        <v>44039</v>
      </c>
    </row>
    <row r="4506" spans="1:11">
      <c r="A4506">
        <v>4505</v>
      </c>
      <c r="B4506" t="s">
        <v>23392</v>
      </c>
      <c r="C4506" t="s">
        <v>3526</v>
      </c>
      <c r="D4506" t="s">
        <v>21098</v>
      </c>
      <c r="E4506" t="s">
        <v>10073</v>
      </c>
      <c r="F4506" t="s">
        <v>23393</v>
      </c>
      <c r="G4506" t="s">
        <v>1663</v>
      </c>
      <c r="H4506" s="6">
        <v>108698</v>
      </c>
      <c r="I4506" t="s">
        <v>23394</v>
      </c>
      <c r="J4506" t="s">
        <v>23395</v>
      </c>
      <c r="K4506" s="1">
        <v>44690</v>
      </c>
    </row>
    <row r="4507" spans="1:11">
      <c r="A4507">
        <v>4506</v>
      </c>
      <c r="B4507" t="s">
        <v>23396</v>
      </c>
      <c r="C4507" t="s">
        <v>2113</v>
      </c>
      <c r="D4507" t="s">
        <v>6968</v>
      </c>
      <c r="E4507" t="s">
        <v>23397</v>
      </c>
      <c r="F4507" t="s">
        <v>23398</v>
      </c>
      <c r="G4507" t="s">
        <v>831</v>
      </c>
      <c r="H4507" s="6">
        <v>55664</v>
      </c>
      <c r="I4507">
        <v>7783438775</v>
      </c>
      <c r="J4507" t="s">
        <v>23399</v>
      </c>
      <c r="K4507" s="1">
        <v>44283</v>
      </c>
    </row>
    <row r="4508" spans="1:11">
      <c r="A4508">
        <v>4507</v>
      </c>
      <c r="B4508" t="s">
        <v>23400</v>
      </c>
      <c r="C4508" t="s">
        <v>3024</v>
      </c>
      <c r="D4508" t="s">
        <v>1735</v>
      </c>
      <c r="E4508" t="s">
        <v>23401</v>
      </c>
      <c r="F4508" t="s">
        <v>23402</v>
      </c>
      <c r="G4508" t="s">
        <v>80</v>
      </c>
      <c r="H4508" s="6">
        <v>83170</v>
      </c>
      <c r="I4508" t="s">
        <v>23403</v>
      </c>
      <c r="J4508" t="s">
        <v>23404</v>
      </c>
      <c r="K4508" s="1">
        <v>44684</v>
      </c>
    </row>
    <row r="4509" spans="1:11">
      <c r="A4509">
        <v>4508</v>
      </c>
      <c r="B4509" t="s">
        <v>23405</v>
      </c>
      <c r="C4509" t="s">
        <v>2962</v>
      </c>
      <c r="D4509" t="s">
        <v>1786</v>
      </c>
      <c r="E4509" t="s">
        <v>23406</v>
      </c>
      <c r="F4509" t="s">
        <v>23407</v>
      </c>
      <c r="G4509" t="s">
        <v>831</v>
      </c>
      <c r="H4509" s="6">
        <v>145534</v>
      </c>
      <c r="I4509" t="s">
        <v>23408</v>
      </c>
      <c r="J4509" t="s">
        <v>23409</v>
      </c>
      <c r="K4509" s="1">
        <v>43854</v>
      </c>
    </row>
    <row r="4510" spans="1:11">
      <c r="A4510">
        <v>4509</v>
      </c>
      <c r="B4510" t="s">
        <v>23410</v>
      </c>
      <c r="C4510" t="s">
        <v>1940</v>
      </c>
      <c r="D4510" t="s">
        <v>8981</v>
      </c>
      <c r="E4510" t="s">
        <v>23411</v>
      </c>
      <c r="F4510" t="s">
        <v>10785</v>
      </c>
      <c r="G4510" t="s">
        <v>3709</v>
      </c>
      <c r="H4510" s="6">
        <v>53497</v>
      </c>
      <c r="I4510" t="s">
        <v>23412</v>
      </c>
      <c r="J4510" t="s">
        <v>23413</v>
      </c>
      <c r="K4510" s="1">
        <v>44557</v>
      </c>
    </row>
    <row r="4511" spans="1:11">
      <c r="A4511">
        <v>4510</v>
      </c>
      <c r="B4511" t="s">
        <v>23414</v>
      </c>
      <c r="C4511" t="s">
        <v>7794</v>
      </c>
      <c r="D4511" t="s">
        <v>10866</v>
      </c>
      <c r="E4511" t="s">
        <v>23415</v>
      </c>
      <c r="F4511" t="s">
        <v>23416</v>
      </c>
      <c r="G4511" t="s">
        <v>402</v>
      </c>
      <c r="H4511" s="6">
        <v>197481</v>
      </c>
      <c r="I4511" t="s">
        <v>23417</v>
      </c>
      <c r="J4511" t="s">
        <v>23418</v>
      </c>
      <c r="K4511" s="1">
        <v>44062</v>
      </c>
    </row>
    <row r="4512" spans="1:11">
      <c r="A4512">
        <v>4511</v>
      </c>
      <c r="B4512" t="s">
        <v>23419</v>
      </c>
      <c r="C4512" t="s">
        <v>2782</v>
      </c>
      <c r="D4512" t="s">
        <v>21441</v>
      </c>
      <c r="E4512" t="s">
        <v>23420</v>
      </c>
      <c r="F4512" t="s">
        <v>23421</v>
      </c>
      <c r="G4512" t="s">
        <v>1102</v>
      </c>
      <c r="H4512" s="6">
        <v>163603</v>
      </c>
      <c r="I4512" t="s">
        <v>23422</v>
      </c>
      <c r="J4512" t="s">
        <v>23423</v>
      </c>
      <c r="K4512" s="1">
        <v>44626</v>
      </c>
    </row>
    <row r="4513" spans="1:11">
      <c r="A4513">
        <v>4512</v>
      </c>
      <c r="B4513" t="s">
        <v>23424</v>
      </c>
      <c r="C4513" t="s">
        <v>1192</v>
      </c>
      <c r="D4513" t="s">
        <v>4496</v>
      </c>
      <c r="E4513" t="s">
        <v>23425</v>
      </c>
      <c r="F4513" t="s">
        <v>23426</v>
      </c>
      <c r="G4513" t="s">
        <v>509</v>
      </c>
      <c r="H4513" s="6">
        <v>74887</v>
      </c>
      <c r="I4513" t="s">
        <v>23427</v>
      </c>
      <c r="J4513" t="s">
        <v>23428</v>
      </c>
      <c r="K4513" s="1">
        <v>44162</v>
      </c>
    </row>
    <row r="4514" spans="1:11">
      <c r="A4514">
        <v>4513</v>
      </c>
      <c r="B4514" t="s">
        <v>23429</v>
      </c>
      <c r="C4514" t="s">
        <v>6606</v>
      </c>
      <c r="D4514" t="s">
        <v>8321</v>
      </c>
      <c r="E4514" t="s">
        <v>23430</v>
      </c>
      <c r="F4514" t="s">
        <v>23431</v>
      </c>
      <c r="G4514" t="s">
        <v>2927</v>
      </c>
      <c r="H4514" s="6">
        <v>277434</v>
      </c>
      <c r="I4514" t="s">
        <v>23432</v>
      </c>
      <c r="J4514" t="s">
        <v>23433</v>
      </c>
      <c r="K4514" s="1">
        <v>44695</v>
      </c>
    </row>
    <row r="4515" spans="1:11">
      <c r="A4515">
        <v>4514</v>
      </c>
      <c r="B4515" t="s">
        <v>23434</v>
      </c>
      <c r="C4515" t="s">
        <v>3217</v>
      </c>
      <c r="D4515" t="s">
        <v>415</v>
      </c>
      <c r="E4515" t="s">
        <v>23435</v>
      </c>
      <c r="F4515" t="s">
        <v>23436</v>
      </c>
      <c r="G4515" t="s">
        <v>7497</v>
      </c>
      <c r="H4515" s="6">
        <v>284637</v>
      </c>
      <c r="I4515" t="s">
        <v>23437</v>
      </c>
      <c r="J4515" t="s">
        <v>23438</v>
      </c>
      <c r="K4515" s="1">
        <v>44376</v>
      </c>
    </row>
    <row r="4516" spans="1:11">
      <c r="A4516">
        <v>4515</v>
      </c>
      <c r="B4516" t="s">
        <v>23439</v>
      </c>
      <c r="C4516" t="s">
        <v>8624</v>
      </c>
      <c r="D4516" t="s">
        <v>6499</v>
      </c>
      <c r="E4516" t="s">
        <v>23440</v>
      </c>
      <c r="F4516" t="s">
        <v>23441</v>
      </c>
      <c r="G4516" t="s">
        <v>3709</v>
      </c>
      <c r="H4516" s="6">
        <v>201623</v>
      </c>
      <c r="I4516" t="s">
        <v>23442</v>
      </c>
      <c r="J4516" t="s">
        <v>23443</v>
      </c>
      <c r="K4516" s="1">
        <v>44512</v>
      </c>
    </row>
    <row r="4517" spans="1:11">
      <c r="A4517">
        <v>4516</v>
      </c>
      <c r="B4517" t="s">
        <v>23444</v>
      </c>
      <c r="C4517" t="s">
        <v>233</v>
      </c>
      <c r="D4517" t="s">
        <v>2548</v>
      </c>
      <c r="E4517" t="s">
        <v>23445</v>
      </c>
      <c r="F4517" t="s">
        <v>12413</v>
      </c>
      <c r="G4517" t="s">
        <v>1374</v>
      </c>
      <c r="H4517" s="6">
        <v>68101</v>
      </c>
      <c r="I4517" t="s">
        <v>23446</v>
      </c>
      <c r="J4517" t="s">
        <v>23447</v>
      </c>
      <c r="K4517" s="1">
        <v>44448</v>
      </c>
    </row>
    <row r="4518" spans="1:11">
      <c r="A4518">
        <v>4517</v>
      </c>
      <c r="B4518" t="s">
        <v>23448</v>
      </c>
      <c r="C4518" t="s">
        <v>4479</v>
      </c>
      <c r="D4518" t="s">
        <v>22596</v>
      </c>
      <c r="E4518" t="s">
        <v>23449</v>
      </c>
      <c r="F4518" t="s">
        <v>18592</v>
      </c>
      <c r="G4518" t="s">
        <v>1189</v>
      </c>
      <c r="H4518" s="6">
        <v>126153</v>
      </c>
      <c r="I4518" t="s">
        <v>23450</v>
      </c>
      <c r="J4518" t="s">
        <v>23451</v>
      </c>
      <c r="K4518" s="1">
        <v>44635</v>
      </c>
    </row>
    <row r="4519" spans="1:11">
      <c r="A4519">
        <v>4518</v>
      </c>
      <c r="B4519" t="s">
        <v>23452</v>
      </c>
      <c r="C4519" t="s">
        <v>2769</v>
      </c>
      <c r="D4519" t="s">
        <v>458</v>
      </c>
      <c r="E4519" t="s">
        <v>23453</v>
      </c>
      <c r="F4519" t="s">
        <v>3805</v>
      </c>
      <c r="G4519" t="s">
        <v>2419</v>
      </c>
      <c r="H4519" s="6">
        <v>66207</v>
      </c>
      <c r="I4519" t="s">
        <v>23454</v>
      </c>
      <c r="J4519" t="s">
        <v>23455</v>
      </c>
      <c r="K4519" s="1">
        <v>44383</v>
      </c>
    </row>
    <row r="4520" spans="1:11">
      <c r="A4520">
        <v>4519</v>
      </c>
      <c r="B4520" t="s">
        <v>23456</v>
      </c>
      <c r="C4520" t="s">
        <v>879</v>
      </c>
      <c r="D4520" t="s">
        <v>108</v>
      </c>
      <c r="E4520" t="s">
        <v>23457</v>
      </c>
      <c r="F4520" t="s">
        <v>23458</v>
      </c>
      <c r="G4520" t="s">
        <v>3968</v>
      </c>
      <c r="H4520" s="6">
        <v>259261</v>
      </c>
      <c r="I4520" t="s">
        <v>23459</v>
      </c>
      <c r="J4520" t="s">
        <v>23460</v>
      </c>
      <c r="K4520" s="1">
        <v>44216</v>
      </c>
    </row>
    <row r="4521" spans="1:11">
      <c r="A4521">
        <v>4520</v>
      </c>
      <c r="B4521" t="s">
        <v>23461</v>
      </c>
      <c r="C4521" t="s">
        <v>5115</v>
      </c>
      <c r="D4521" t="s">
        <v>10886</v>
      </c>
      <c r="E4521" t="s">
        <v>23462</v>
      </c>
      <c r="F4521" t="s">
        <v>23463</v>
      </c>
      <c r="G4521" t="s">
        <v>1674</v>
      </c>
      <c r="H4521" s="6">
        <v>116440</v>
      </c>
      <c r="I4521" t="s">
        <v>23464</v>
      </c>
      <c r="J4521" t="s">
        <v>23465</v>
      </c>
      <c r="K4521" s="1">
        <v>44240</v>
      </c>
    </row>
    <row r="4522" spans="1:11">
      <c r="A4522">
        <v>4521</v>
      </c>
      <c r="B4522" t="s">
        <v>23466</v>
      </c>
      <c r="C4522" t="s">
        <v>2422</v>
      </c>
      <c r="D4522" t="s">
        <v>1408</v>
      </c>
      <c r="E4522" t="s">
        <v>23467</v>
      </c>
      <c r="F4522" t="s">
        <v>23468</v>
      </c>
      <c r="G4522" t="s">
        <v>1102</v>
      </c>
      <c r="H4522" s="6">
        <v>168486</v>
      </c>
      <c r="I4522" t="s">
        <v>23469</v>
      </c>
      <c r="J4522" t="s">
        <v>23470</v>
      </c>
      <c r="K4522" s="1">
        <v>44571</v>
      </c>
    </row>
    <row r="4523" spans="1:11">
      <c r="A4523">
        <v>4522</v>
      </c>
      <c r="B4523" t="s">
        <v>23471</v>
      </c>
      <c r="C4523" t="s">
        <v>4331</v>
      </c>
      <c r="D4523" t="s">
        <v>48</v>
      </c>
      <c r="E4523" t="s">
        <v>23472</v>
      </c>
      <c r="F4523" t="s">
        <v>23473</v>
      </c>
      <c r="G4523" t="s">
        <v>969</v>
      </c>
      <c r="H4523" s="6">
        <v>282621</v>
      </c>
      <c r="I4523" t="s">
        <v>23474</v>
      </c>
      <c r="J4523" t="s">
        <v>23475</v>
      </c>
      <c r="K4523" s="1">
        <v>44627</v>
      </c>
    </row>
    <row r="4524" spans="1:11">
      <c r="A4524">
        <v>4523</v>
      </c>
      <c r="B4524" t="s">
        <v>23476</v>
      </c>
      <c r="C4524" t="s">
        <v>10860</v>
      </c>
      <c r="D4524" t="s">
        <v>4978</v>
      </c>
      <c r="E4524" t="s">
        <v>17156</v>
      </c>
      <c r="F4524" t="s">
        <v>23477</v>
      </c>
      <c r="G4524" t="s">
        <v>1189</v>
      </c>
      <c r="H4524" s="6">
        <v>284381</v>
      </c>
      <c r="I4524" t="s">
        <v>23478</v>
      </c>
      <c r="J4524" t="s">
        <v>23479</v>
      </c>
      <c r="K4524" s="1">
        <v>44327</v>
      </c>
    </row>
    <row r="4525" spans="1:11">
      <c r="A4525">
        <v>4524</v>
      </c>
      <c r="B4525" t="s">
        <v>23480</v>
      </c>
      <c r="C4525" t="s">
        <v>3050</v>
      </c>
      <c r="D4525" t="s">
        <v>3325</v>
      </c>
      <c r="E4525" t="s">
        <v>23481</v>
      </c>
      <c r="F4525" t="s">
        <v>23482</v>
      </c>
      <c r="G4525" t="s">
        <v>337</v>
      </c>
      <c r="H4525" s="6">
        <v>271974</v>
      </c>
      <c r="I4525" t="s">
        <v>23483</v>
      </c>
      <c r="J4525" t="s">
        <v>23484</v>
      </c>
      <c r="K4525" s="1">
        <v>44002</v>
      </c>
    </row>
    <row r="4526" spans="1:11">
      <c r="A4526">
        <v>4525</v>
      </c>
      <c r="B4526" t="s">
        <v>23485</v>
      </c>
      <c r="C4526" t="s">
        <v>3169</v>
      </c>
      <c r="D4526" t="s">
        <v>6634</v>
      </c>
      <c r="E4526" t="s">
        <v>23486</v>
      </c>
      <c r="F4526" t="s">
        <v>23487</v>
      </c>
      <c r="G4526" t="s">
        <v>3306</v>
      </c>
      <c r="H4526" s="6">
        <v>201991</v>
      </c>
      <c r="I4526" t="s">
        <v>23488</v>
      </c>
      <c r="J4526" t="s">
        <v>23489</v>
      </c>
      <c r="K4526" s="1">
        <v>44522</v>
      </c>
    </row>
    <row r="4527" spans="1:11">
      <c r="A4527">
        <v>4526</v>
      </c>
      <c r="B4527" t="s">
        <v>23490</v>
      </c>
      <c r="C4527" t="s">
        <v>835</v>
      </c>
      <c r="D4527" t="s">
        <v>1759</v>
      </c>
      <c r="E4527" t="s">
        <v>23491</v>
      </c>
      <c r="F4527" t="s">
        <v>5534</v>
      </c>
      <c r="G4527" t="s">
        <v>2885</v>
      </c>
      <c r="H4527" s="6">
        <v>195176</v>
      </c>
      <c r="I4527">
        <f>1-256-965-9231</f>
        <v>-10451</v>
      </c>
      <c r="J4527" t="s">
        <v>23492</v>
      </c>
      <c r="K4527" s="1">
        <v>44561</v>
      </c>
    </row>
    <row r="4528" spans="1:11">
      <c r="A4528">
        <v>4527</v>
      </c>
      <c r="B4528" t="s">
        <v>23493</v>
      </c>
      <c r="C4528" t="s">
        <v>2983</v>
      </c>
      <c r="D4528" t="s">
        <v>264</v>
      </c>
      <c r="E4528" t="s">
        <v>23494</v>
      </c>
      <c r="F4528" t="s">
        <v>23495</v>
      </c>
      <c r="G4528" t="s">
        <v>509</v>
      </c>
      <c r="H4528" s="6">
        <v>148628</v>
      </c>
      <c r="I4528" t="s">
        <v>23496</v>
      </c>
      <c r="J4528" t="s">
        <v>23497</v>
      </c>
      <c r="K4528" s="1">
        <v>43855</v>
      </c>
    </row>
    <row r="4529" spans="1:11">
      <c r="A4529">
        <v>4528</v>
      </c>
      <c r="B4529" t="s">
        <v>23498</v>
      </c>
      <c r="C4529" t="s">
        <v>5137</v>
      </c>
      <c r="D4529" t="s">
        <v>22157</v>
      </c>
      <c r="E4529" t="s">
        <v>23499</v>
      </c>
      <c r="F4529" t="s">
        <v>23500</v>
      </c>
      <c r="G4529" t="s">
        <v>174</v>
      </c>
      <c r="H4529" s="6">
        <v>214088</v>
      </c>
      <c r="I4529" t="s">
        <v>23501</v>
      </c>
      <c r="J4529" t="s">
        <v>23502</v>
      </c>
      <c r="K4529" s="1">
        <v>44532</v>
      </c>
    </row>
    <row r="4530" spans="1:11">
      <c r="A4530">
        <v>4529</v>
      </c>
      <c r="B4530" t="s">
        <v>23503</v>
      </c>
      <c r="C4530" t="s">
        <v>11262</v>
      </c>
      <c r="D4530" t="s">
        <v>2382</v>
      </c>
      <c r="E4530" t="s">
        <v>10762</v>
      </c>
      <c r="F4530" t="s">
        <v>23504</v>
      </c>
      <c r="G4530" t="s">
        <v>658</v>
      </c>
      <c r="H4530" s="6">
        <v>183620</v>
      </c>
      <c r="I4530" t="s">
        <v>23505</v>
      </c>
      <c r="J4530" t="s">
        <v>23506</v>
      </c>
      <c r="K4530" s="1">
        <v>44692</v>
      </c>
    </row>
    <row r="4531" spans="1:11">
      <c r="A4531">
        <v>4530</v>
      </c>
      <c r="B4531" t="s">
        <v>23507</v>
      </c>
      <c r="C4531" t="s">
        <v>3439</v>
      </c>
      <c r="D4531" t="s">
        <v>91</v>
      </c>
      <c r="E4531" t="s">
        <v>23508</v>
      </c>
      <c r="F4531" t="s">
        <v>23509</v>
      </c>
      <c r="G4531" t="s">
        <v>1110</v>
      </c>
      <c r="H4531" s="6">
        <v>96347</v>
      </c>
      <c r="I4531" t="s">
        <v>23510</v>
      </c>
      <c r="J4531" t="s">
        <v>23511</v>
      </c>
      <c r="K4531" s="1">
        <v>44677</v>
      </c>
    </row>
    <row r="4532" spans="1:11">
      <c r="A4532">
        <v>4531</v>
      </c>
      <c r="B4532" t="s">
        <v>23512</v>
      </c>
      <c r="C4532" t="s">
        <v>3994</v>
      </c>
      <c r="D4532" t="s">
        <v>5121</v>
      </c>
      <c r="E4532" t="s">
        <v>23513</v>
      </c>
      <c r="F4532" t="s">
        <v>23514</v>
      </c>
      <c r="G4532" t="s">
        <v>1873</v>
      </c>
      <c r="H4532" s="6">
        <v>166052</v>
      </c>
      <c r="I4532" t="s">
        <v>23515</v>
      </c>
      <c r="J4532" t="s">
        <v>23516</v>
      </c>
      <c r="K4532" s="1">
        <v>44192</v>
      </c>
    </row>
    <row r="4533" spans="1:11">
      <c r="A4533">
        <v>4532</v>
      </c>
      <c r="B4533" t="s">
        <v>23517</v>
      </c>
      <c r="C4533" t="s">
        <v>2005</v>
      </c>
      <c r="D4533" t="s">
        <v>887</v>
      </c>
      <c r="E4533" t="s">
        <v>23518</v>
      </c>
      <c r="F4533" t="s">
        <v>23519</v>
      </c>
      <c r="G4533" t="s">
        <v>688</v>
      </c>
      <c r="H4533" s="6">
        <v>219408</v>
      </c>
      <c r="I4533" t="s">
        <v>23520</v>
      </c>
      <c r="J4533" t="s">
        <v>23521</v>
      </c>
      <c r="K4533" s="1">
        <v>44356</v>
      </c>
    </row>
    <row r="4534" spans="1:11">
      <c r="A4534">
        <v>4533</v>
      </c>
      <c r="B4534" t="s">
        <v>23522</v>
      </c>
      <c r="C4534" t="s">
        <v>3488</v>
      </c>
      <c r="D4534" t="s">
        <v>3670</v>
      </c>
      <c r="E4534" t="s">
        <v>23523</v>
      </c>
      <c r="F4534" t="s">
        <v>23524</v>
      </c>
      <c r="G4534" t="s">
        <v>1182</v>
      </c>
      <c r="H4534" s="6">
        <v>224519</v>
      </c>
      <c r="I4534" t="s">
        <v>23525</v>
      </c>
      <c r="J4534" t="s">
        <v>23526</v>
      </c>
      <c r="K4534" s="1">
        <v>44512</v>
      </c>
    </row>
    <row r="4535" spans="1:11">
      <c r="A4535">
        <v>4534</v>
      </c>
      <c r="B4535" t="s">
        <v>23527</v>
      </c>
      <c r="C4535" t="s">
        <v>788</v>
      </c>
      <c r="D4535" t="s">
        <v>428</v>
      </c>
      <c r="E4535" t="s">
        <v>23528</v>
      </c>
      <c r="F4535" t="s">
        <v>23529</v>
      </c>
      <c r="G4535" t="s">
        <v>1374</v>
      </c>
      <c r="H4535" s="6">
        <v>147402</v>
      </c>
      <c r="I4535" t="s">
        <v>23530</v>
      </c>
      <c r="J4535" t="s">
        <v>23531</v>
      </c>
      <c r="K4535" s="1">
        <v>44621</v>
      </c>
    </row>
    <row r="4536" spans="1:11">
      <c r="A4536">
        <v>4535</v>
      </c>
      <c r="B4536" t="s">
        <v>23532</v>
      </c>
      <c r="C4536" t="s">
        <v>5070</v>
      </c>
      <c r="D4536" t="s">
        <v>4602</v>
      </c>
      <c r="E4536" t="s">
        <v>23533</v>
      </c>
      <c r="F4536" t="s">
        <v>23534</v>
      </c>
      <c r="G4536" t="s">
        <v>1110</v>
      </c>
      <c r="H4536" s="6">
        <v>78461</v>
      </c>
      <c r="I4536" t="s">
        <v>23535</v>
      </c>
      <c r="J4536" t="s">
        <v>23536</v>
      </c>
      <c r="K4536" s="1">
        <v>44483</v>
      </c>
    </row>
    <row r="4537" spans="1:11">
      <c r="A4537">
        <v>4536</v>
      </c>
      <c r="B4537" t="s">
        <v>23537</v>
      </c>
      <c r="C4537" t="s">
        <v>2012</v>
      </c>
      <c r="D4537" t="s">
        <v>6634</v>
      </c>
      <c r="E4537" t="s">
        <v>23538</v>
      </c>
      <c r="F4537" t="s">
        <v>23539</v>
      </c>
      <c r="G4537" t="s">
        <v>68</v>
      </c>
      <c r="H4537" s="6">
        <v>44336</v>
      </c>
      <c r="I4537" t="s">
        <v>23540</v>
      </c>
      <c r="J4537" t="s">
        <v>23541</v>
      </c>
      <c r="K4537" s="1">
        <v>43846</v>
      </c>
    </row>
    <row r="4538" spans="1:11">
      <c r="A4538">
        <v>4537</v>
      </c>
      <c r="B4538" t="s">
        <v>23542</v>
      </c>
      <c r="C4538" t="s">
        <v>5899</v>
      </c>
      <c r="D4538" t="s">
        <v>1848</v>
      </c>
      <c r="E4538" t="s">
        <v>23543</v>
      </c>
      <c r="F4538" t="s">
        <v>23544</v>
      </c>
      <c r="G4538" t="s">
        <v>1075</v>
      </c>
      <c r="H4538" s="6">
        <v>285472</v>
      </c>
      <c r="I4538" t="s">
        <v>23545</v>
      </c>
      <c r="J4538" t="s">
        <v>23546</v>
      </c>
      <c r="K4538" s="1">
        <v>44088</v>
      </c>
    </row>
    <row r="4539" spans="1:11">
      <c r="A4539">
        <v>4538</v>
      </c>
      <c r="B4539" t="s">
        <v>23547</v>
      </c>
      <c r="C4539" t="s">
        <v>19</v>
      </c>
      <c r="D4539" t="s">
        <v>8525</v>
      </c>
      <c r="E4539" t="s">
        <v>23548</v>
      </c>
      <c r="F4539" t="s">
        <v>23549</v>
      </c>
      <c r="G4539" t="s">
        <v>1337</v>
      </c>
      <c r="H4539" s="6">
        <v>112308</v>
      </c>
      <c r="I4539">
        <v>1231876411</v>
      </c>
      <c r="J4539" t="s">
        <v>23550</v>
      </c>
      <c r="K4539" s="1">
        <v>44678</v>
      </c>
    </row>
    <row r="4540" spans="1:11">
      <c r="A4540">
        <v>4539</v>
      </c>
      <c r="B4540" t="s">
        <v>23551</v>
      </c>
      <c r="C4540" t="s">
        <v>5336</v>
      </c>
      <c r="D4540" t="s">
        <v>1149</v>
      </c>
      <c r="E4540" t="s">
        <v>23552</v>
      </c>
      <c r="F4540" t="s">
        <v>23553</v>
      </c>
      <c r="G4540" t="s">
        <v>778</v>
      </c>
      <c r="H4540" s="6">
        <v>109627</v>
      </c>
      <c r="I4540" t="s">
        <v>23554</v>
      </c>
      <c r="J4540" t="s">
        <v>23555</v>
      </c>
      <c r="K4540" s="1">
        <v>44636</v>
      </c>
    </row>
    <row r="4541" spans="1:11">
      <c r="A4541">
        <v>4540</v>
      </c>
      <c r="B4541" t="s">
        <v>23556</v>
      </c>
      <c r="C4541" t="s">
        <v>4791</v>
      </c>
      <c r="D4541" t="s">
        <v>13923</v>
      </c>
      <c r="E4541" t="s">
        <v>23557</v>
      </c>
      <c r="F4541" t="s">
        <v>23558</v>
      </c>
      <c r="G4541" t="s">
        <v>4188</v>
      </c>
      <c r="H4541" s="6">
        <v>239912</v>
      </c>
      <c r="I4541" t="s">
        <v>23559</v>
      </c>
      <c r="J4541" t="s">
        <v>23560</v>
      </c>
      <c r="K4541" s="1">
        <v>44097</v>
      </c>
    </row>
    <row r="4542" spans="1:11">
      <c r="A4542">
        <v>4541</v>
      </c>
      <c r="B4542" t="s">
        <v>23561</v>
      </c>
      <c r="C4542" t="s">
        <v>572</v>
      </c>
      <c r="D4542" t="s">
        <v>1901</v>
      </c>
      <c r="E4542" t="s">
        <v>23562</v>
      </c>
      <c r="F4542" t="s">
        <v>23563</v>
      </c>
      <c r="G4542" t="s">
        <v>2885</v>
      </c>
      <c r="H4542" s="6">
        <v>159623</v>
      </c>
      <c r="I4542" t="s">
        <v>23564</v>
      </c>
      <c r="J4542" t="s">
        <v>23565</v>
      </c>
      <c r="K4542" s="1">
        <v>43893</v>
      </c>
    </row>
    <row r="4543" spans="1:11">
      <c r="A4543">
        <v>4542</v>
      </c>
      <c r="B4543" t="s">
        <v>23566</v>
      </c>
      <c r="C4543" t="s">
        <v>201</v>
      </c>
      <c r="D4543" t="s">
        <v>6413</v>
      </c>
      <c r="E4543" t="s">
        <v>23567</v>
      </c>
      <c r="F4543" t="s">
        <v>23568</v>
      </c>
      <c r="G4543" t="s">
        <v>1110</v>
      </c>
      <c r="H4543" s="6">
        <v>48507</v>
      </c>
      <c r="I4543" t="s">
        <v>23569</v>
      </c>
      <c r="J4543" t="s">
        <v>23570</v>
      </c>
      <c r="K4543" s="1">
        <v>43962</v>
      </c>
    </row>
    <row r="4544" spans="1:11">
      <c r="A4544">
        <v>4543</v>
      </c>
      <c r="B4544" t="s">
        <v>23571</v>
      </c>
      <c r="C4544" t="s">
        <v>950</v>
      </c>
      <c r="D4544" t="s">
        <v>7636</v>
      </c>
      <c r="E4544" t="s">
        <v>23572</v>
      </c>
      <c r="F4544" t="s">
        <v>9765</v>
      </c>
      <c r="G4544" t="s">
        <v>1501</v>
      </c>
      <c r="H4544" s="6">
        <v>40691</v>
      </c>
      <c r="I4544" t="s">
        <v>23573</v>
      </c>
      <c r="J4544" t="s">
        <v>23574</v>
      </c>
      <c r="K4544" s="1">
        <v>44092</v>
      </c>
    </row>
    <row r="4545" spans="1:11">
      <c r="A4545">
        <v>4544</v>
      </c>
      <c r="B4545" t="s">
        <v>23575</v>
      </c>
      <c r="C4545" t="s">
        <v>1299</v>
      </c>
      <c r="D4545" t="s">
        <v>1848</v>
      </c>
      <c r="E4545" t="s">
        <v>23576</v>
      </c>
      <c r="F4545" t="s">
        <v>23577</v>
      </c>
      <c r="G4545" t="s">
        <v>290</v>
      </c>
      <c r="H4545" s="6">
        <v>162418</v>
      </c>
      <c r="I4545" t="s">
        <v>23578</v>
      </c>
      <c r="J4545" t="s">
        <v>23579</v>
      </c>
      <c r="K4545" s="1">
        <v>43952</v>
      </c>
    </row>
    <row r="4546" spans="1:11">
      <c r="A4546">
        <v>4545</v>
      </c>
      <c r="B4546" t="s">
        <v>23580</v>
      </c>
      <c r="C4546" t="s">
        <v>9664</v>
      </c>
      <c r="D4546" t="s">
        <v>1478</v>
      </c>
      <c r="E4546" t="s">
        <v>23581</v>
      </c>
      <c r="F4546" t="s">
        <v>23582</v>
      </c>
      <c r="G4546" t="s">
        <v>1569</v>
      </c>
      <c r="H4546" s="6">
        <v>247673</v>
      </c>
      <c r="I4546" t="s">
        <v>23583</v>
      </c>
      <c r="J4546" t="s">
        <v>23584</v>
      </c>
      <c r="K4546" s="1">
        <v>44384</v>
      </c>
    </row>
    <row r="4547" spans="1:11">
      <c r="A4547">
        <v>4546</v>
      </c>
      <c r="B4547" t="s">
        <v>23585</v>
      </c>
      <c r="C4547" t="s">
        <v>3230</v>
      </c>
      <c r="D4547" t="s">
        <v>8102</v>
      </c>
      <c r="E4547" t="s">
        <v>23586</v>
      </c>
      <c r="F4547" t="s">
        <v>23587</v>
      </c>
      <c r="G4547" t="s">
        <v>634</v>
      </c>
      <c r="H4547" s="6">
        <v>142198</v>
      </c>
      <c r="I4547" t="s">
        <v>23588</v>
      </c>
      <c r="J4547" t="s">
        <v>23589</v>
      </c>
      <c r="K4547" s="1">
        <v>43950</v>
      </c>
    </row>
    <row r="4548" spans="1:11">
      <c r="A4548">
        <v>4547</v>
      </c>
      <c r="B4548" t="s">
        <v>23590</v>
      </c>
      <c r="C4548" t="s">
        <v>2307</v>
      </c>
      <c r="D4548" t="s">
        <v>1742</v>
      </c>
      <c r="E4548" t="s">
        <v>23591</v>
      </c>
      <c r="F4548" t="s">
        <v>23592</v>
      </c>
      <c r="G4548" t="s">
        <v>831</v>
      </c>
      <c r="H4548" s="6">
        <v>111290</v>
      </c>
      <c r="I4548" t="s">
        <v>23593</v>
      </c>
      <c r="J4548" t="s">
        <v>23594</v>
      </c>
      <c r="K4548" s="1">
        <v>44291</v>
      </c>
    </row>
    <row r="4549" spans="1:11">
      <c r="A4549">
        <v>4548</v>
      </c>
      <c r="B4549" t="s">
        <v>23595</v>
      </c>
      <c r="C4549" t="s">
        <v>56</v>
      </c>
      <c r="D4549" t="s">
        <v>1306</v>
      </c>
      <c r="E4549" t="s">
        <v>23596</v>
      </c>
      <c r="F4549" t="s">
        <v>23597</v>
      </c>
      <c r="G4549" t="s">
        <v>2195</v>
      </c>
      <c r="H4549" s="6">
        <v>91852</v>
      </c>
      <c r="I4549" t="s">
        <v>23598</v>
      </c>
      <c r="J4549" t="s">
        <v>23599</v>
      </c>
      <c r="K4549" s="1">
        <v>44215</v>
      </c>
    </row>
    <row r="4550" spans="1:11">
      <c r="A4550">
        <v>4549</v>
      </c>
      <c r="B4550" t="s">
        <v>23600</v>
      </c>
      <c r="C4550" t="s">
        <v>13692</v>
      </c>
      <c r="D4550" t="s">
        <v>11921</v>
      </c>
      <c r="E4550" t="s">
        <v>23601</v>
      </c>
      <c r="F4550" t="s">
        <v>23602</v>
      </c>
      <c r="G4550" t="s">
        <v>3394</v>
      </c>
      <c r="H4550" s="6">
        <v>283356</v>
      </c>
      <c r="I4550" t="s">
        <v>23603</v>
      </c>
      <c r="J4550" t="s">
        <v>23604</v>
      </c>
      <c r="K4550" s="1">
        <v>44339</v>
      </c>
    </row>
    <row r="4551" spans="1:11">
      <c r="A4551">
        <v>4550</v>
      </c>
      <c r="B4551" t="s">
        <v>23605</v>
      </c>
      <c r="C4551" t="s">
        <v>422</v>
      </c>
      <c r="D4551" t="s">
        <v>4320</v>
      </c>
      <c r="E4551" t="s">
        <v>23606</v>
      </c>
      <c r="F4551" t="s">
        <v>23607</v>
      </c>
      <c r="G4551" t="s">
        <v>410</v>
      </c>
      <c r="H4551" s="6">
        <v>62623</v>
      </c>
      <c r="I4551" t="s">
        <v>23608</v>
      </c>
      <c r="J4551" t="s">
        <v>23609</v>
      </c>
      <c r="K4551" s="1">
        <v>44263</v>
      </c>
    </row>
    <row r="4552" spans="1:11">
      <c r="A4552">
        <v>4551</v>
      </c>
      <c r="B4552" t="s">
        <v>23610</v>
      </c>
      <c r="C4552" t="s">
        <v>2782</v>
      </c>
      <c r="D4552" t="s">
        <v>15308</v>
      </c>
      <c r="E4552" t="s">
        <v>23611</v>
      </c>
      <c r="F4552" t="s">
        <v>23612</v>
      </c>
      <c r="G4552" t="s">
        <v>1857</v>
      </c>
      <c r="H4552" s="6">
        <v>66834</v>
      </c>
      <c r="I4552" t="s">
        <v>23613</v>
      </c>
      <c r="J4552" t="s">
        <v>23614</v>
      </c>
      <c r="K4552" s="1">
        <v>44194</v>
      </c>
    </row>
    <row r="4553" spans="1:11">
      <c r="A4553">
        <v>4552</v>
      </c>
      <c r="B4553" t="s">
        <v>23615</v>
      </c>
      <c r="C4553" t="s">
        <v>458</v>
      </c>
      <c r="D4553" t="s">
        <v>4457</v>
      </c>
      <c r="E4553" t="s">
        <v>23616</v>
      </c>
      <c r="F4553" t="s">
        <v>23617</v>
      </c>
      <c r="G4553" t="s">
        <v>1536</v>
      </c>
      <c r="H4553" s="6">
        <v>264546</v>
      </c>
      <c r="I4553" t="s">
        <v>23618</v>
      </c>
      <c r="J4553" t="s">
        <v>23619</v>
      </c>
      <c r="K4553" s="1">
        <v>44095</v>
      </c>
    </row>
    <row r="4554" spans="1:11">
      <c r="A4554">
        <v>4553</v>
      </c>
      <c r="B4554" t="s">
        <v>23620</v>
      </c>
      <c r="C4554" t="s">
        <v>6285</v>
      </c>
      <c r="D4554" t="s">
        <v>171</v>
      </c>
      <c r="E4554" t="s">
        <v>23621</v>
      </c>
      <c r="F4554" t="s">
        <v>23622</v>
      </c>
      <c r="G4554" t="s">
        <v>190</v>
      </c>
      <c r="H4554" s="6">
        <v>96795</v>
      </c>
      <c r="I4554" t="s">
        <v>23623</v>
      </c>
      <c r="J4554" t="s">
        <v>23624</v>
      </c>
      <c r="K4554" s="1">
        <v>44653</v>
      </c>
    </row>
    <row r="4555" spans="1:11">
      <c r="A4555">
        <v>4554</v>
      </c>
      <c r="B4555" t="s">
        <v>23625</v>
      </c>
      <c r="C4555" t="s">
        <v>6181</v>
      </c>
      <c r="D4555" t="s">
        <v>8384</v>
      </c>
      <c r="E4555" t="s">
        <v>23626</v>
      </c>
      <c r="F4555" t="s">
        <v>23627</v>
      </c>
      <c r="G4555" t="s">
        <v>33</v>
      </c>
      <c r="H4555" s="6">
        <v>58116</v>
      </c>
      <c r="I4555" t="s">
        <v>23628</v>
      </c>
      <c r="J4555" t="s">
        <v>23629</v>
      </c>
      <c r="K4555" s="1">
        <v>44462</v>
      </c>
    </row>
    <row r="4556" spans="1:11">
      <c r="A4556">
        <v>4555</v>
      </c>
      <c r="B4556" t="s">
        <v>23630</v>
      </c>
      <c r="C4556" t="s">
        <v>3663</v>
      </c>
      <c r="D4556" t="s">
        <v>3092</v>
      </c>
      <c r="E4556" t="s">
        <v>3634</v>
      </c>
      <c r="F4556" t="s">
        <v>23631</v>
      </c>
      <c r="G4556" t="s">
        <v>1536</v>
      </c>
      <c r="H4556" s="6">
        <v>144309</v>
      </c>
      <c r="I4556" t="s">
        <v>23632</v>
      </c>
      <c r="J4556" t="s">
        <v>23633</v>
      </c>
      <c r="K4556" s="1">
        <v>43947</v>
      </c>
    </row>
    <row r="4557" spans="1:11">
      <c r="A4557">
        <v>4556</v>
      </c>
      <c r="B4557" t="s">
        <v>23634</v>
      </c>
      <c r="C4557" t="s">
        <v>130</v>
      </c>
      <c r="D4557" t="s">
        <v>19923</v>
      </c>
      <c r="E4557" t="s">
        <v>23635</v>
      </c>
      <c r="F4557" t="s">
        <v>23636</v>
      </c>
      <c r="G4557" t="s">
        <v>43</v>
      </c>
      <c r="H4557" s="6">
        <v>225597</v>
      </c>
      <c r="I4557" t="s">
        <v>23637</v>
      </c>
      <c r="J4557" t="s">
        <v>23638</v>
      </c>
      <c r="K4557" s="1">
        <v>43950</v>
      </c>
    </row>
    <row r="4558" spans="1:11">
      <c r="A4558">
        <v>4557</v>
      </c>
      <c r="B4558" t="s">
        <v>23639</v>
      </c>
      <c r="C4558" t="s">
        <v>7794</v>
      </c>
      <c r="D4558" t="s">
        <v>3379</v>
      </c>
      <c r="E4558" t="s">
        <v>23640</v>
      </c>
      <c r="F4558" t="s">
        <v>20321</v>
      </c>
      <c r="G4558" t="s">
        <v>4061</v>
      </c>
      <c r="H4558" s="6">
        <v>57783</v>
      </c>
      <c r="I4558" t="s">
        <v>23641</v>
      </c>
      <c r="J4558" t="s">
        <v>23642</v>
      </c>
      <c r="K4558" s="1">
        <v>44306</v>
      </c>
    </row>
    <row r="4559" spans="1:11">
      <c r="A4559">
        <v>4558</v>
      </c>
      <c r="B4559" t="s">
        <v>23643</v>
      </c>
      <c r="C4559" t="s">
        <v>310</v>
      </c>
      <c r="D4559" t="s">
        <v>4942</v>
      </c>
      <c r="E4559" t="s">
        <v>23644</v>
      </c>
      <c r="F4559" t="s">
        <v>23645</v>
      </c>
      <c r="G4559" t="s">
        <v>1689</v>
      </c>
      <c r="H4559" s="6">
        <v>115239</v>
      </c>
      <c r="I4559" t="s">
        <v>23646</v>
      </c>
      <c r="J4559" t="s">
        <v>23647</v>
      </c>
      <c r="K4559" s="1">
        <v>44378</v>
      </c>
    </row>
    <row r="4560" spans="1:11">
      <c r="A4560">
        <v>4559</v>
      </c>
      <c r="B4560" t="s">
        <v>23648</v>
      </c>
      <c r="C4560" t="s">
        <v>2113</v>
      </c>
      <c r="D4560" t="s">
        <v>5630</v>
      </c>
      <c r="E4560" t="s">
        <v>23649</v>
      </c>
      <c r="F4560" t="s">
        <v>23650</v>
      </c>
      <c r="G4560" t="s">
        <v>221</v>
      </c>
      <c r="H4560" s="6">
        <v>226644</v>
      </c>
      <c r="I4560">
        <v>6533560714</v>
      </c>
      <c r="J4560" t="s">
        <v>23651</v>
      </c>
      <c r="K4560" s="1">
        <v>44120</v>
      </c>
    </row>
    <row r="4561" spans="1:11">
      <c r="A4561">
        <v>4560</v>
      </c>
      <c r="B4561" t="s">
        <v>23652</v>
      </c>
      <c r="C4561" t="s">
        <v>23653</v>
      </c>
      <c r="D4561" t="s">
        <v>257</v>
      </c>
      <c r="E4561" t="s">
        <v>23654</v>
      </c>
      <c r="F4561" t="s">
        <v>11018</v>
      </c>
      <c r="G4561" t="s">
        <v>3443</v>
      </c>
      <c r="H4561" s="6">
        <v>161233</v>
      </c>
      <c r="I4561">
        <v>3546979897</v>
      </c>
      <c r="J4561" t="s">
        <v>23655</v>
      </c>
      <c r="K4561" s="1">
        <v>43838</v>
      </c>
    </row>
    <row r="4562" spans="1:11">
      <c r="A4562">
        <v>4561</v>
      </c>
      <c r="B4562" t="s">
        <v>23656</v>
      </c>
      <c r="C4562" t="s">
        <v>4648</v>
      </c>
      <c r="D4562" t="s">
        <v>1541</v>
      </c>
      <c r="E4562" t="s">
        <v>23657</v>
      </c>
      <c r="F4562" t="s">
        <v>23658</v>
      </c>
      <c r="G4562" t="s">
        <v>1424</v>
      </c>
      <c r="H4562" s="6">
        <v>106095</v>
      </c>
      <c r="I4562" t="s">
        <v>23659</v>
      </c>
      <c r="J4562" t="s">
        <v>23660</v>
      </c>
      <c r="K4562" s="1">
        <v>44026</v>
      </c>
    </row>
    <row r="4563" spans="1:11">
      <c r="A4563">
        <v>4562</v>
      </c>
      <c r="B4563" t="s">
        <v>23661</v>
      </c>
      <c r="C4563" t="s">
        <v>7833</v>
      </c>
      <c r="D4563" t="s">
        <v>2172</v>
      </c>
      <c r="E4563" t="s">
        <v>6059</v>
      </c>
      <c r="F4563" t="s">
        <v>23662</v>
      </c>
      <c r="G4563" t="s">
        <v>2030</v>
      </c>
      <c r="H4563" s="6">
        <v>213590</v>
      </c>
      <c r="I4563" t="s">
        <v>23663</v>
      </c>
      <c r="J4563" t="s">
        <v>23664</v>
      </c>
      <c r="K4563" s="1">
        <v>44632</v>
      </c>
    </row>
    <row r="4564" spans="1:11">
      <c r="A4564">
        <v>4563</v>
      </c>
      <c r="B4564" t="s">
        <v>23665</v>
      </c>
      <c r="C4564" t="s">
        <v>482</v>
      </c>
      <c r="D4564" t="s">
        <v>7355</v>
      </c>
      <c r="E4564" t="s">
        <v>23666</v>
      </c>
      <c r="F4564" t="s">
        <v>23667</v>
      </c>
      <c r="G4564" t="s">
        <v>5929</v>
      </c>
      <c r="H4564" s="6">
        <v>186667</v>
      </c>
      <c r="I4564" t="s">
        <v>23668</v>
      </c>
      <c r="J4564" t="s">
        <v>23669</v>
      </c>
      <c r="K4564" s="1">
        <v>44595</v>
      </c>
    </row>
    <row r="4565" spans="1:11">
      <c r="A4565">
        <v>4564</v>
      </c>
      <c r="B4565" t="s">
        <v>23670</v>
      </c>
      <c r="C4565" t="s">
        <v>995</v>
      </c>
      <c r="D4565" t="s">
        <v>4602</v>
      </c>
      <c r="E4565" t="s">
        <v>23671</v>
      </c>
      <c r="F4565" t="s">
        <v>23672</v>
      </c>
      <c r="G4565" t="s">
        <v>3474</v>
      </c>
      <c r="H4565" s="6">
        <v>184676</v>
      </c>
      <c r="I4565" t="s">
        <v>23673</v>
      </c>
      <c r="J4565" t="s">
        <v>23674</v>
      </c>
      <c r="K4565" s="1">
        <v>44287</v>
      </c>
    </row>
    <row r="4566" spans="1:11">
      <c r="A4566">
        <v>4565</v>
      </c>
      <c r="B4566" t="s">
        <v>23675</v>
      </c>
      <c r="C4566" t="s">
        <v>406</v>
      </c>
      <c r="D4566" t="s">
        <v>5839</v>
      </c>
      <c r="E4566" t="s">
        <v>23676</v>
      </c>
      <c r="F4566" t="s">
        <v>23677</v>
      </c>
      <c r="G4566" t="s">
        <v>1873</v>
      </c>
      <c r="H4566" s="6">
        <v>194547</v>
      </c>
      <c r="I4566" t="s">
        <v>23678</v>
      </c>
      <c r="J4566" t="s">
        <v>23679</v>
      </c>
      <c r="K4566" s="1">
        <v>44066</v>
      </c>
    </row>
    <row r="4567" spans="1:11">
      <c r="A4567">
        <v>4566</v>
      </c>
      <c r="B4567" t="s">
        <v>23680</v>
      </c>
      <c r="C4567" t="s">
        <v>2212</v>
      </c>
      <c r="D4567" t="s">
        <v>2283</v>
      </c>
      <c r="E4567" t="s">
        <v>23681</v>
      </c>
      <c r="F4567" t="s">
        <v>23682</v>
      </c>
      <c r="G4567" t="s">
        <v>3058</v>
      </c>
      <c r="H4567" s="6">
        <v>187383</v>
      </c>
      <c r="I4567" t="s">
        <v>23683</v>
      </c>
      <c r="J4567" t="s">
        <v>23684</v>
      </c>
      <c r="K4567" s="1">
        <v>44691</v>
      </c>
    </row>
    <row r="4568" spans="1:11">
      <c r="A4568">
        <v>4567</v>
      </c>
      <c r="B4568" t="s">
        <v>23685</v>
      </c>
      <c r="C4568" t="s">
        <v>3784</v>
      </c>
      <c r="D4568" t="s">
        <v>147</v>
      </c>
      <c r="E4568" t="s">
        <v>23686</v>
      </c>
      <c r="F4568" t="s">
        <v>23687</v>
      </c>
      <c r="G4568" t="s">
        <v>3566</v>
      </c>
      <c r="H4568" s="6">
        <v>146291</v>
      </c>
      <c r="I4568" t="s">
        <v>23688</v>
      </c>
      <c r="J4568" t="s">
        <v>23689</v>
      </c>
      <c r="K4568" s="1">
        <v>43853</v>
      </c>
    </row>
    <row r="4569" spans="1:11">
      <c r="A4569">
        <v>4568</v>
      </c>
      <c r="B4569" t="s">
        <v>23690</v>
      </c>
      <c r="C4569" t="s">
        <v>225</v>
      </c>
      <c r="D4569" t="s">
        <v>18298</v>
      </c>
      <c r="E4569" t="s">
        <v>23691</v>
      </c>
      <c r="F4569" t="s">
        <v>23692</v>
      </c>
      <c r="G4569" t="s">
        <v>1466</v>
      </c>
      <c r="H4569" s="6">
        <v>143611</v>
      </c>
      <c r="I4569" t="s">
        <v>23693</v>
      </c>
      <c r="J4569" t="s">
        <v>23694</v>
      </c>
      <c r="K4569" s="1">
        <v>44555</v>
      </c>
    </row>
    <row r="4570" spans="1:11">
      <c r="A4570">
        <v>4569</v>
      </c>
      <c r="B4570" t="s">
        <v>23695</v>
      </c>
      <c r="C4570" t="s">
        <v>2360</v>
      </c>
      <c r="D4570" t="s">
        <v>4217</v>
      </c>
      <c r="E4570" t="s">
        <v>23696</v>
      </c>
      <c r="F4570" t="s">
        <v>23697</v>
      </c>
      <c r="G4570" t="s">
        <v>517</v>
      </c>
      <c r="H4570" s="6">
        <v>226208</v>
      </c>
      <c r="I4570" t="s">
        <v>23698</v>
      </c>
      <c r="J4570" t="s">
        <v>23699</v>
      </c>
      <c r="K4570" s="1">
        <v>44370</v>
      </c>
    </row>
    <row r="4571" spans="1:11">
      <c r="A4571">
        <v>4570</v>
      </c>
      <c r="B4571" t="s">
        <v>23700</v>
      </c>
      <c r="C4571" t="s">
        <v>2191</v>
      </c>
      <c r="D4571" t="s">
        <v>13269</v>
      </c>
      <c r="E4571" t="s">
        <v>23701</v>
      </c>
      <c r="F4571" t="s">
        <v>23702</v>
      </c>
      <c r="G4571" t="s">
        <v>23</v>
      </c>
      <c r="H4571" s="6">
        <v>180345</v>
      </c>
      <c r="I4571" t="s">
        <v>23703</v>
      </c>
      <c r="J4571" t="s">
        <v>23704</v>
      </c>
      <c r="K4571" s="1">
        <v>43905</v>
      </c>
    </row>
    <row r="4572" spans="1:11">
      <c r="A4572">
        <v>4571</v>
      </c>
      <c r="B4572" t="s">
        <v>23705</v>
      </c>
      <c r="C4572" t="s">
        <v>1553</v>
      </c>
      <c r="D4572" t="s">
        <v>1079</v>
      </c>
      <c r="E4572" t="s">
        <v>23706</v>
      </c>
      <c r="F4572" t="s">
        <v>2986</v>
      </c>
      <c r="G4572" t="s">
        <v>8517</v>
      </c>
      <c r="H4572" s="6">
        <v>190145</v>
      </c>
      <c r="I4572" t="s">
        <v>23707</v>
      </c>
      <c r="J4572" t="s">
        <v>23708</v>
      </c>
      <c r="K4572" s="1">
        <v>44506</v>
      </c>
    </row>
    <row r="4573" spans="1:11">
      <c r="A4573">
        <v>4572</v>
      </c>
      <c r="B4573" t="s">
        <v>23709</v>
      </c>
      <c r="C4573" t="s">
        <v>1979</v>
      </c>
      <c r="D4573" t="s">
        <v>6158</v>
      </c>
      <c r="E4573" t="s">
        <v>17717</v>
      </c>
      <c r="F4573" t="s">
        <v>6204</v>
      </c>
      <c r="G4573" t="s">
        <v>5708</v>
      </c>
      <c r="H4573" s="6">
        <v>138002</v>
      </c>
      <c r="I4573" t="s">
        <v>23710</v>
      </c>
      <c r="J4573" t="s">
        <v>23711</v>
      </c>
      <c r="K4573" s="1">
        <v>44030</v>
      </c>
    </row>
    <row r="4574" spans="1:11">
      <c r="A4574">
        <v>4573</v>
      </c>
      <c r="B4574" t="s">
        <v>23712</v>
      </c>
      <c r="C4574" t="s">
        <v>8647</v>
      </c>
      <c r="D4574" t="s">
        <v>7437</v>
      </c>
      <c r="E4574" t="s">
        <v>23713</v>
      </c>
      <c r="F4574" t="s">
        <v>23714</v>
      </c>
      <c r="G4574" t="s">
        <v>386</v>
      </c>
      <c r="H4574" s="6">
        <v>79266</v>
      </c>
      <c r="I4574" t="s">
        <v>23715</v>
      </c>
      <c r="J4574" t="s">
        <v>23716</v>
      </c>
      <c r="K4574" s="1">
        <v>44706</v>
      </c>
    </row>
    <row r="4575" spans="1:11">
      <c r="A4575">
        <v>4574</v>
      </c>
      <c r="B4575" t="s">
        <v>23717</v>
      </c>
      <c r="C4575" t="s">
        <v>5821</v>
      </c>
      <c r="D4575" t="s">
        <v>9162</v>
      </c>
      <c r="E4575" t="s">
        <v>23718</v>
      </c>
      <c r="F4575" t="s">
        <v>23719</v>
      </c>
      <c r="G4575" t="s">
        <v>2898</v>
      </c>
      <c r="H4575" s="6">
        <v>47579</v>
      </c>
      <c r="I4575" t="s">
        <v>23720</v>
      </c>
      <c r="J4575" t="s">
        <v>23721</v>
      </c>
      <c r="K4575" s="1">
        <v>44027</v>
      </c>
    </row>
    <row r="4576" spans="1:11">
      <c r="A4576">
        <v>4575</v>
      </c>
      <c r="B4576" t="s">
        <v>23722</v>
      </c>
      <c r="C4576" t="s">
        <v>5160</v>
      </c>
      <c r="D4576" t="s">
        <v>279</v>
      </c>
      <c r="E4576" t="s">
        <v>23723</v>
      </c>
      <c r="F4576" t="s">
        <v>23724</v>
      </c>
      <c r="G4576" t="s">
        <v>314</v>
      </c>
      <c r="H4576" s="6">
        <v>98151</v>
      </c>
      <c r="I4576" t="s">
        <v>23725</v>
      </c>
      <c r="J4576" t="s">
        <v>23726</v>
      </c>
      <c r="K4576" s="1">
        <v>44404</v>
      </c>
    </row>
    <row r="4577" spans="1:11">
      <c r="A4577">
        <v>4576</v>
      </c>
      <c r="B4577" t="s">
        <v>23727</v>
      </c>
      <c r="C4577" t="s">
        <v>11899</v>
      </c>
      <c r="D4577" t="s">
        <v>9073</v>
      </c>
      <c r="E4577" t="s">
        <v>23728</v>
      </c>
      <c r="F4577" t="s">
        <v>23729</v>
      </c>
      <c r="G4577" t="s">
        <v>3449</v>
      </c>
      <c r="H4577" s="6">
        <v>141603</v>
      </c>
      <c r="I4577" t="s">
        <v>23730</v>
      </c>
      <c r="J4577" t="s">
        <v>23731</v>
      </c>
      <c r="K4577" s="1">
        <v>44686</v>
      </c>
    </row>
    <row r="4578" spans="1:11">
      <c r="A4578">
        <v>4577</v>
      </c>
      <c r="B4578" t="s">
        <v>23732</v>
      </c>
      <c r="C4578" t="s">
        <v>2865</v>
      </c>
      <c r="D4578" t="s">
        <v>3500</v>
      </c>
      <c r="E4578" t="s">
        <v>23733</v>
      </c>
      <c r="F4578" t="s">
        <v>23734</v>
      </c>
      <c r="G4578" t="s">
        <v>3095</v>
      </c>
      <c r="H4578" s="6">
        <v>83450</v>
      </c>
      <c r="I4578" t="s">
        <v>23735</v>
      </c>
      <c r="J4578" t="s">
        <v>23736</v>
      </c>
      <c r="K4578" s="1">
        <v>44697</v>
      </c>
    </row>
    <row r="4579" spans="1:11">
      <c r="A4579">
        <v>4578</v>
      </c>
      <c r="B4579" t="s">
        <v>23737</v>
      </c>
      <c r="C4579" t="s">
        <v>2206</v>
      </c>
      <c r="D4579" t="s">
        <v>550</v>
      </c>
      <c r="E4579" t="s">
        <v>23738</v>
      </c>
      <c r="F4579" t="s">
        <v>23739</v>
      </c>
      <c r="G4579" t="s">
        <v>3474</v>
      </c>
      <c r="H4579" s="6">
        <v>222525</v>
      </c>
      <c r="I4579">
        <f>1-267-273-9794</f>
        <v>-10333</v>
      </c>
      <c r="J4579" t="s">
        <v>23740</v>
      </c>
      <c r="K4579" s="1">
        <v>44046</v>
      </c>
    </row>
    <row r="4580" spans="1:11">
      <c r="A4580">
        <v>4579</v>
      </c>
      <c r="B4580" t="s">
        <v>23741</v>
      </c>
      <c r="C4580" t="s">
        <v>3784</v>
      </c>
      <c r="D4580" t="s">
        <v>3231</v>
      </c>
      <c r="E4580" t="s">
        <v>23742</v>
      </c>
      <c r="F4580" t="s">
        <v>23743</v>
      </c>
      <c r="G4580" t="s">
        <v>961</v>
      </c>
      <c r="H4580" s="6">
        <v>140551</v>
      </c>
      <c r="I4580" t="s">
        <v>23744</v>
      </c>
      <c r="J4580" t="s">
        <v>23745</v>
      </c>
      <c r="K4580" s="1">
        <v>44467</v>
      </c>
    </row>
    <row r="4581" spans="1:11">
      <c r="A4581">
        <v>4580</v>
      </c>
      <c r="B4581" t="s">
        <v>23746</v>
      </c>
      <c r="C4581" t="s">
        <v>3378</v>
      </c>
      <c r="D4581" t="s">
        <v>2853</v>
      </c>
      <c r="E4581" t="s">
        <v>23747</v>
      </c>
      <c r="F4581" t="s">
        <v>23748</v>
      </c>
      <c r="G4581" t="s">
        <v>111</v>
      </c>
      <c r="H4581" s="6">
        <v>83473</v>
      </c>
      <c r="I4581" t="s">
        <v>23749</v>
      </c>
      <c r="J4581" t="s">
        <v>23750</v>
      </c>
      <c r="K4581" s="1">
        <v>44075</v>
      </c>
    </row>
    <row r="4582" spans="1:11">
      <c r="A4582">
        <v>4581</v>
      </c>
      <c r="B4582" t="s">
        <v>23751</v>
      </c>
      <c r="C4582" t="s">
        <v>1663</v>
      </c>
      <c r="D4582" t="s">
        <v>6215</v>
      </c>
      <c r="E4582" t="s">
        <v>23752</v>
      </c>
      <c r="F4582" t="s">
        <v>23753</v>
      </c>
      <c r="G4582" t="s">
        <v>446</v>
      </c>
      <c r="H4582" s="6">
        <v>261955</v>
      </c>
      <c r="I4582" t="s">
        <v>23754</v>
      </c>
      <c r="J4582" t="s">
        <v>23755</v>
      </c>
      <c r="K4582" s="1">
        <v>44583</v>
      </c>
    </row>
    <row r="4583" spans="1:11">
      <c r="A4583">
        <v>4582</v>
      </c>
      <c r="B4583" t="s">
        <v>23756</v>
      </c>
      <c r="C4583" t="s">
        <v>286</v>
      </c>
      <c r="D4583" t="s">
        <v>6973</v>
      </c>
      <c r="E4583" t="s">
        <v>23757</v>
      </c>
      <c r="F4583" t="s">
        <v>23758</v>
      </c>
      <c r="G4583" t="s">
        <v>688</v>
      </c>
      <c r="H4583" s="6">
        <v>214577</v>
      </c>
      <c r="I4583" t="s">
        <v>23759</v>
      </c>
      <c r="J4583" t="s">
        <v>23760</v>
      </c>
      <c r="K4583" s="1">
        <v>44643</v>
      </c>
    </row>
    <row r="4584" spans="1:11">
      <c r="A4584">
        <v>4583</v>
      </c>
      <c r="B4584" t="s">
        <v>23761</v>
      </c>
      <c r="C4584" t="s">
        <v>2328</v>
      </c>
      <c r="D4584" t="s">
        <v>4479</v>
      </c>
      <c r="E4584" t="s">
        <v>23762</v>
      </c>
      <c r="F4584" t="s">
        <v>23763</v>
      </c>
      <c r="G4584" t="s">
        <v>3566</v>
      </c>
      <c r="H4584" s="6">
        <v>184129</v>
      </c>
      <c r="I4584" t="s">
        <v>23764</v>
      </c>
      <c r="J4584" t="s">
        <v>23765</v>
      </c>
      <c r="K4584" s="1">
        <v>44435</v>
      </c>
    </row>
    <row r="4585" spans="1:11">
      <c r="A4585">
        <v>4584</v>
      </c>
      <c r="B4585" t="s">
        <v>23766</v>
      </c>
      <c r="C4585" t="s">
        <v>5336</v>
      </c>
      <c r="D4585" t="s">
        <v>2368</v>
      </c>
      <c r="E4585" t="s">
        <v>23767</v>
      </c>
      <c r="F4585" t="s">
        <v>23768</v>
      </c>
      <c r="G4585" t="s">
        <v>51</v>
      </c>
      <c r="H4585" s="6">
        <v>155035</v>
      </c>
      <c r="I4585" t="s">
        <v>23769</v>
      </c>
      <c r="J4585" t="s">
        <v>23770</v>
      </c>
      <c r="K4585" s="1">
        <v>44653</v>
      </c>
    </row>
    <row r="4586" spans="1:11">
      <c r="A4586">
        <v>4585</v>
      </c>
      <c r="B4586" t="s">
        <v>23771</v>
      </c>
      <c r="C4586" t="s">
        <v>2700</v>
      </c>
      <c r="D4586" t="s">
        <v>1115</v>
      </c>
      <c r="E4586" t="s">
        <v>23772</v>
      </c>
      <c r="F4586" t="s">
        <v>23773</v>
      </c>
      <c r="G4586" t="s">
        <v>650</v>
      </c>
      <c r="H4586" s="6">
        <v>126828</v>
      </c>
      <c r="I4586" t="s">
        <v>23774</v>
      </c>
      <c r="J4586" t="s">
        <v>23775</v>
      </c>
      <c r="K4586" s="1">
        <v>44576</v>
      </c>
    </row>
    <row r="4587" spans="1:11">
      <c r="A4587">
        <v>4586</v>
      </c>
      <c r="B4587" t="s">
        <v>23776</v>
      </c>
      <c r="C4587" t="s">
        <v>12626</v>
      </c>
      <c r="D4587" t="s">
        <v>11461</v>
      </c>
      <c r="E4587" t="s">
        <v>23777</v>
      </c>
      <c r="F4587" t="s">
        <v>23778</v>
      </c>
      <c r="G4587" t="s">
        <v>306</v>
      </c>
      <c r="H4587" s="6">
        <v>185728</v>
      </c>
      <c r="I4587" t="s">
        <v>23779</v>
      </c>
      <c r="J4587" t="s">
        <v>23780</v>
      </c>
      <c r="K4587" s="1">
        <v>43874</v>
      </c>
    </row>
    <row r="4588" spans="1:11">
      <c r="A4588">
        <v>4587</v>
      </c>
      <c r="B4588" t="s">
        <v>23781</v>
      </c>
      <c r="C4588" t="s">
        <v>3539</v>
      </c>
      <c r="D4588" t="s">
        <v>171</v>
      </c>
      <c r="E4588" t="s">
        <v>23782</v>
      </c>
      <c r="F4588" t="s">
        <v>23783</v>
      </c>
      <c r="G4588" t="s">
        <v>985</v>
      </c>
      <c r="H4588" s="6">
        <v>206335</v>
      </c>
      <c r="I4588" t="s">
        <v>23784</v>
      </c>
      <c r="J4588" t="s">
        <v>23785</v>
      </c>
      <c r="K4588" s="1">
        <v>44424</v>
      </c>
    </row>
    <row r="4589" spans="1:11">
      <c r="A4589">
        <v>4588</v>
      </c>
      <c r="B4589" t="s">
        <v>23786</v>
      </c>
      <c r="C4589" t="s">
        <v>11080</v>
      </c>
      <c r="D4589" t="s">
        <v>5985</v>
      </c>
      <c r="E4589" t="s">
        <v>23787</v>
      </c>
      <c r="F4589" t="s">
        <v>23788</v>
      </c>
      <c r="G4589" t="s">
        <v>517</v>
      </c>
      <c r="H4589" s="6">
        <v>86377</v>
      </c>
      <c r="I4589" t="s">
        <v>23789</v>
      </c>
      <c r="J4589" t="s">
        <v>23790</v>
      </c>
      <c r="K4589" s="1">
        <v>44318</v>
      </c>
    </row>
    <row r="4590" spans="1:11">
      <c r="A4590">
        <v>4589</v>
      </c>
      <c r="B4590" t="s">
        <v>23791</v>
      </c>
      <c r="C4590" t="s">
        <v>3663</v>
      </c>
      <c r="D4590" t="s">
        <v>8261</v>
      </c>
      <c r="E4590" t="s">
        <v>6059</v>
      </c>
      <c r="F4590" t="s">
        <v>23792</v>
      </c>
      <c r="G4590" t="s">
        <v>898</v>
      </c>
      <c r="H4590" s="6">
        <v>42508</v>
      </c>
      <c r="I4590" t="s">
        <v>23793</v>
      </c>
      <c r="J4590" t="s">
        <v>23794</v>
      </c>
      <c r="K4590" s="1">
        <v>44224</v>
      </c>
    </row>
    <row r="4591" spans="1:11">
      <c r="A4591">
        <v>4590</v>
      </c>
      <c r="B4591" t="s">
        <v>23795</v>
      </c>
      <c r="C4591" t="s">
        <v>368</v>
      </c>
      <c r="D4591" t="s">
        <v>3275</v>
      </c>
      <c r="E4591" t="s">
        <v>23796</v>
      </c>
      <c r="F4591" t="s">
        <v>23797</v>
      </c>
      <c r="G4591" t="s">
        <v>2158</v>
      </c>
      <c r="H4591" s="6">
        <v>57387</v>
      </c>
      <c r="I4591" t="s">
        <v>23798</v>
      </c>
      <c r="J4591" t="s">
        <v>23799</v>
      </c>
      <c r="K4591" s="1">
        <v>43955</v>
      </c>
    </row>
    <row r="4592" spans="1:11">
      <c r="A4592">
        <v>4591</v>
      </c>
      <c r="B4592" t="s">
        <v>23800</v>
      </c>
      <c r="C4592" t="s">
        <v>2872</v>
      </c>
      <c r="D4592" t="s">
        <v>918</v>
      </c>
      <c r="E4592" t="s">
        <v>23801</v>
      </c>
      <c r="F4592" t="s">
        <v>23802</v>
      </c>
      <c r="G4592" t="s">
        <v>134</v>
      </c>
      <c r="H4592" s="6">
        <v>48418</v>
      </c>
      <c r="I4592" t="s">
        <v>23803</v>
      </c>
      <c r="J4592" t="s">
        <v>23804</v>
      </c>
      <c r="K4592" s="1">
        <v>43871</v>
      </c>
    </row>
    <row r="4593" spans="1:11">
      <c r="A4593">
        <v>4592</v>
      </c>
      <c r="B4593" t="s">
        <v>23805</v>
      </c>
      <c r="C4593" t="s">
        <v>6648</v>
      </c>
      <c r="D4593" t="s">
        <v>123</v>
      </c>
      <c r="E4593" t="s">
        <v>23806</v>
      </c>
      <c r="F4593" t="s">
        <v>23807</v>
      </c>
      <c r="G4593" t="s">
        <v>23</v>
      </c>
      <c r="H4593" s="6">
        <v>116548</v>
      </c>
      <c r="I4593" t="s">
        <v>23808</v>
      </c>
      <c r="J4593" t="s">
        <v>23809</v>
      </c>
      <c r="K4593" s="1">
        <v>44524</v>
      </c>
    </row>
    <row r="4594" spans="1:11">
      <c r="A4594">
        <v>4593</v>
      </c>
      <c r="B4594" t="s">
        <v>23810</v>
      </c>
      <c r="C4594" t="s">
        <v>7979</v>
      </c>
      <c r="D4594" t="s">
        <v>6482</v>
      </c>
      <c r="E4594" t="s">
        <v>23811</v>
      </c>
      <c r="F4594" t="s">
        <v>23812</v>
      </c>
      <c r="G4594" t="s">
        <v>111</v>
      </c>
      <c r="H4594" s="6">
        <v>51160</v>
      </c>
      <c r="I4594">
        <v>7391365736</v>
      </c>
      <c r="J4594" t="s">
        <v>23813</v>
      </c>
      <c r="K4594" s="1">
        <v>43883</v>
      </c>
    </row>
    <row r="4595" spans="1:11">
      <c r="A4595">
        <v>4594</v>
      </c>
      <c r="B4595" t="s">
        <v>23814</v>
      </c>
      <c r="C4595" t="s">
        <v>4001</v>
      </c>
      <c r="D4595" t="s">
        <v>179</v>
      </c>
      <c r="E4595" t="s">
        <v>23815</v>
      </c>
      <c r="F4595" t="s">
        <v>23816</v>
      </c>
      <c r="G4595" t="s">
        <v>2966</v>
      </c>
      <c r="H4595" s="6">
        <v>60937</v>
      </c>
      <c r="I4595" t="s">
        <v>23817</v>
      </c>
      <c r="J4595" t="s">
        <v>23818</v>
      </c>
      <c r="K4595" s="1">
        <v>44524</v>
      </c>
    </row>
    <row r="4596" spans="1:11">
      <c r="A4596">
        <v>4595</v>
      </c>
      <c r="B4596" t="s">
        <v>23819</v>
      </c>
      <c r="C4596" t="s">
        <v>10860</v>
      </c>
      <c r="D4596" t="s">
        <v>3231</v>
      </c>
      <c r="E4596" t="s">
        <v>23820</v>
      </c>
      <c r="F4596" t="s">
        <v>23821</v>
      </c>
      <c r="G4596" t="s">
        <v>890</v>
      </c>
      <c r="H4596" s="6">
        <v>116503</v>
      </c>
      <c r="I4596">
        <f>1-296-237-3444</f>
        <v>-3976</v>
      </c>
      <c r="J4596" t="s">
        <v>23822</v>
      </c>
      <c r="K4596" s="1">
        <v>44654</v>
      </c>
    </row>
    <row r="4597" spans="1:11">
      <c r="A4597">
        <v>4596</v>
      </c>
      <c r="B4597" t="s">
        <v>23823</v>
      </c>
      <c r="C4597" t="s">
        <v>2743</v>
      </c>
      <c r="D4597" t="s">
        <v>6221</v>
      </c>
      <c r="E4597" t="s">
        <v>23824</v>
      </c>
      <c r="F4597" t="s">
        <v>3369</v>
      </c>
      <c r="G4597" t="s">
        <v>658</v>
      </c>
      <c r="H4597" s="6">
        <v>245081</v>
      </c>
      <c r="I4597" t="s">
        <v>23825</v>
      </c>
      <c r="J4597" t="s">
        <v>23826</v>
      </c>
      <c r="K4597" s="1">
        <v>44422</v>
      </c>
    </row>
    <row r="4598" spans="1:11">
      <c r="A4598">
        <v>4597</v>
      </c>
      <c r="B4598" t="s">
        <v>23827</v>
      </c>
      <c r="C4598" t="s">
        <v>294</v>
      </c>
      <c r="D4598" t="s">
        <v>3160</v>
      </c>
      <c r="E4598" t="s">
        <v>23828</v>
      </c>
      <c r="F4598" t="s">
        <v>23829</v>
      </c>
      <c r="G4598" t="s">
        <v>1118</v>
      </c>
      <c r="H4598" s="6">
        <v>201781</v>
      </c>
      <c r="I4598" t="s">
        <v>23830</v>
      </c>
      <c r="J4598" t="s">
        <v>23831</v>
      </c>
      <c r="K4598" s="1">
        <v>43942</v>
      </c>
    </row>
    <row r="4599" spans="1:11">
      <c r="A4599">
        <v>4598</v>
      </c>
      <c r="B4599" t="s">
        <v>23832</v>
      </c>
      <c r="C4599" t="s">
        <v>7953</v>
      </c>
      <c r="D4599" t="s">
        <v>5280</v>
      </c>
      <c r="E4599" t="s">
        <v>23833</v>
      </c>
      <c r="F4599" t="s">
        <v>23834</v>
      </c>
      <c r="G4599" t="s">
        <v>3474</v>
      </c>
      <c r="H4599" s="6">
        <v>143064</v>
      </c>
      <c r="I4599" t="s">
        <v>23835</v>
      </c>
      <c r="J4599" t="s">
        <v>23836</v>
      </c>
      <c r="K4599" s="1">
        <v>44265</v>
      </c>
    </row>
    <row r="4600" spans="1:11">
      <c r="A4600">
        <v>4599</v>
      </c>
      <c r="B4600" s="2" t="s">
        <v>23837</v>
      </c>
      <c r="C4600" t="s">
        <v>7054</v>
      </c>
      <c r="D4600" t="s">
        <v>1686</v>
      </c>
      <c r="E4600" t="s">
        <v>23838</v>
      </c>
      <c r="F4600" t="s">
        <v>23839</v>
      </c>
      <c r="G4600" t="s">
        <v>1637</v>
      </c>
      <c r="H4600" s="6">
        <v>64212</v>
      </c>
      <c r="I4600" t="s">
        <v>23840</v>
      </c>
      <c r="J4600" t="s">
        <v>23841</v>
      </c>
      <c r="K4600" s="1">
        <v>44113</v>
      </c>
    </row>
    <row r="4601" spans="1:11">
      <c r="A4601">
        <v>4600</v>
      </c>
      <c r="B4601" t="s">
        <v>23842</v>
      </c>
      <c r="C4601" t="s">
        <v>82</v>
      </c>
      <c r="D4601" t="s">
        <v>2487</v>
      </c>
      <c r="E4601" t="s">
        <v>23843</v>
      </c>
      <c r="F4601" t="s">
        <v>23844</v>
      </c>
      <c r="G4601" t="s">
        <v>1637</v>
      </c>
      <c r="H4601" s="6">
        <v>40214</v>
      </c>
      <c r="I4601" t="s">
        <v>23845</v>
      </c>
      <c r="J4601" t="s">
        <v>23846</v>
      </c>
      <c r="K4601" s="1">
        <v>44208</v>
      </c>
    </row>
    <row r="4602" spans="1:11">
      <c r="A4602">
        <v>4601</v>
      </c>
      <c r="B4602" t="s">
        <v>23847</v>
      </c>
      <c r="C4602" t="s">
        <v>178</v>
      </c>
      <c r="D4602" t="s">
        <v>5300</v>
      </c>
      <c r="E4602" t="s">
        <v>23848</v>
      </c>
      <c r="F4602" t="s">
        <v>23849</v>
      </c>
      <c r="G4602" t="s">
        <v>1309</v>
      </c>
      <c r="H4602" s="6">
        <v>166240</v>
      </c>
      <c r="I4602" t="s">
        <v>23850</v>
      </c>
      <c r="J4602" t="s">
        <v>23851</v>
      </c>
      <c r="K4602" s="1">
        <v>44592</v>
      </c>
    </row>
    <row r="4603" spans="1:11">
      <c r="A4603">
        <v>4602</v>
      </c>
      <c r="B4603" t="s">
        <v>23852</v>
      </c>
      <c r="C4603" t="s">
        <v>2570</v>
      </c>
      <c r="D4603" t="s">
        <v>2606</v>
      </c>
      <c r="E4603" t="s">
        <v>23853</v>
      </c>
      <c r="F4603" t="s">
        <v>23854</v>
      </c>
      <c r="G4603" t="s">
        <v>3770</v>
      </c>
      <c r="H4603" s="6">
        <v>114854</v>
      </c>
      <c r="I4603" t="s">
        <v>23855</v>
      </c>
      <c r="J4603" t="s">
        <v>23856</v>
      </c>
      <c r="K4603" s="1">
        <v>43870</v>
      </c>
    </row>
    <row r="4604" spans="1:11">
      <c r="A4604">
        <v>4603</v>
      </c>
      <c r="B4604" t="s">
        <v>23857</v>
      </c>
      <c r="C4604" t="s">
        <v>1841</v>
      </c>
      <c r="D4604" t="s">
        <v>974</v>
      </c>
      <c r="E4604" t="s">
        <v>23858</v>
      </c>
      <c r="F4604" t="s">
        <v>23859</v>
      </c>
      <c r="G4604" t="s">
        <v>2419</v>
      </c>
      <c r="H4604" s="6">
        <v>99110</v>
      </c>
      <c r="I4604" t="s">
        <v>23860</v>
      </c>
      <c r="J4604" t="s">
        <v>23861</v>
      </c>
      <c r="K4604" s="1">
        <v>44410</v>
      </c>
    </row>
    <row r="4605" spans="1:11">
      <c r="A4605">
        <v>4604</v>
      </c>
      <c r="B4605" t="s">
        <v>23862</v>
      </c>
      <c r="C4605" t="s">
        <v>1016</v>
      </c>
      <c r="D4605" t="s">
        <v>1143</v>
      </c>
      <c r="E4605" t="s">
        <v>23863</v>
      </c>
      <c r="F4605" t="s">
        <v>23864</v>
      </c>
      <c r="G4605" t="s">
        <v>1824</v>
      </c>
      <c r="H4605" s="6">
        <v>129757</v>
      </c>
      <c r="I4605" t="s">
        <v>23865</v>
      </c>
      <c r="J4605" t="s">
        <v>23866</v>
      </c>
      <c r="K4605" s="1">
        <v>44559</v>
      </c>
    </row>
    <row r="4606" spans="1:11">
      <c r="A4606">
        <v>4605</v>
      </c>
      <c r="B4606" t="s">
        <v>23867</v>
      </c>
      <c r="C4606" t="s">
        <v>7226</v>
      </c>
      <c r="D4606" t="s">
        <v>3081</v>
      </c>
      <c r="E4606" t="s">
        <v>23868</v>
      </c>
      <c r="F4606" t="s">
        <v>23869</v>
      </c>
      <c r="G4606" t="s">
        <v>3382</v>
      </c>
      <c r="H4606" s="6">
        <v>143700</v>
      </c>
      <c r="I4606" t="s">
        <v>23870</v>
      </c>
      <c r="J4606" t="s">
        <v>23871</v>
      </c>
      <c r="K4606" s="1">
        <v>44043</v>
      </c>
    </row>
    <row r="4607" spans="1:11">
      <c r="A4607">
        <v>4606</v>
      </c>
      <c r="B4607" t="s">
        <v>23872</v>
      </c>
      <c r="C4607" t="s">
        <v>2731</v>
      </c>
      <c r="D4607" t="s">
        <v>2219</v>
      </c>
      <c r="E4607" t="s">
        <v>23873</v>
      </c>
      <c r="F4607" t="s">
        <v>23874</v>
      </c>
      <c r="G4607" t="s">
        <v>906</v>
      </c>
      <c r="H4607" s="6">
        <v>142720</v>
      </c>
      <c r="I4607" t="s">
        <v>23875</v>
      </c>
      <c r="J4607" t="s">
        <v>23876</v>
      </c>
      <c r="K4607" s="1">
        <v>44686</v>
      </c>
    </row>
    <row r="4608" spans="1:11">
      <c r="A4608">
        <v>4607</v>
      </c>
      <c r="B4608" t="s">
        <v>23877</v>
      </c>
      <c r="C4608" t="s">
        <v>557</v>
      </c>
      <c r="D4608" t="s">
        <v>7745</v>
      </c>
      <c r="E4608" t="s">
        <v>23878</v>
      </c>
      <c r="F4608" t="s">
        <v>23879</v>
      </c>
      <c r="G4608" t="s">
        <v>898</v>
      </c>
      <c r="H4608" s="6">
        <v>182185</v>
      </c>
      <c r="I4608">
        <f>1-924-486-4292</f>
        <v>-5701</v>
      </c>
      <c r="J4608" t="s">
        <v>23880</v>
      </c>
      <c r="K4608" s="1">
        <v>44704</v>
      </c>
    </row>
    <row r="4609" spans="1:11">
      <c r="A4609">
        <v>4608</v>
      </c>
      <c r="B4609" t="s">
        <v>23881</v>
      </c>
      <c r="C4609" t="s">
        <v>490</v>
      </c>
      <c r="D4609" t="s">
        <v>1342</v>
      </c>
      <c r="E4609" t="s">
        <v>23882</v>
      </c>
      <c r="F4609" t="s">
        <v>23883</v>
      </c>
      <c r="G4609" t="s">
        <v>509</v>
      </c>
      <c r="H4609" s="6">
        <v>275406</v>
      </c>
      <c r="I4609" t="s">
        <v>23884</v>
      </c>
      <c r="J4609" t="s">
        <v>23885</v>
      </c>
      <c r="K4609" s="1">
        <v>44150</v>
      </c>
    </row>
    <row r="4610" spans="1:11">
      <c r="A4610">
        <v>4609</v>
      </c>
      <c r="B4610" t="s">
        <v>23886</v>
      </c>
      <c r="C4610" t="s">
        <v>17044</v>
      </c>
      <c r="D4610" t="s">
        <v>1527</v>
      </c>
      <c r="E4610" t="s">
        <v>23887</v>
      </c>
      <c r="F4610" t="s">
        <v>23888</v>
      </c>
      <c r="G4610" t="s">
        <v>1769</v>
      </c>
      <c r="H4610" s="6">
        <v>275655</v>
      </c>
      <c r="I4610" t="s">
        <v>23889</v>
      </c>
      <c r="J4610" t="s">
        <v>23890</v>
      </c>
      <c r="K4610" s="1">
        <v>44575</v>
      </c>
    </row>
    <row r="4611" spans="1:11">
      <c r="A4611">
        <v>4610</v>
      </c>
      <c r="B4611" t="s">
        <v>23891</v>
      </c>
      <c r="C4611" t="s">
        <v>1913</v>
      </c>
      <c r="D4611" t="s">
        <v>1541</v>
      </c>
      <c r="E4611" t="s">
        <v>23892</v>
      </c>
      <c r="F4611" t="s">
        <v>23893</v>
      </c>
      <c r="G4611" t="s">
        <v>274</v>
      </c>
      <c r="H4611" s="6">
        <v>178487</v>
      </c>
      <c r="I4611" t="s">
        <v>23894</v>
      </c>
      <c r="J4611" t="s">
        <v>23895</v>
      </c>
      <c r="K4611" s="1">
        <v>44647</v>
      </c>
    </row>
    <row r="4612" spans="1:11">
      <c r="A4612">
        <v>4611</v>
      </c>
      <c r="B4612" t="s">
        <v>23896</v>
      </c>
      <c r="C4612" t="s">
        <v>3839</v>
      </c>
      <c r="D4612" t="s">
        <v>16895</v>
      </c>
      <c r="E4612" t="s">
        <v>23897</v>
      </c>
      <c r="F4612" t="s">
        <v>18197</v>
      </c>
      <c r="G4612" t="s">
        <v>4587</v>
      </c>
      <c r="H4612" s="6">
        <v>127008</v>
      </c>
      <c r="I4612" t="s">
        <v>23898</v>
      </c>
      <c r="J4612" t="s">
        <v>23899</v>
      </c>
      <c r="K4612" s="1">
        <v>44379</v>
      </c>
    </row>
    <row r="4613" spans="1:11">
      <c r="A4613">
        <v>4612</v>
      </c>
      <c r="B4613" t="s">
        <v>23900</v>
      </c>
      <c r="C4613" t="s">
        <v>1752</v>
      </c>
      <c r="D4613" t="s">
        <v>9299</v>
      </c>
      <c r="E4613" t="s">
        <v>23901</v>
      </c>
      <c r="F4613" t="s">
        <v>17611</v>
      </c>
      <c r="G4613" t="s">
        <v>2809</v>
      </c>
      <c r="H4613" s="6">
        <v>182272</v>
      </c>
      <c r="I4613" t="s">
        <v>23902</v>
      </c>
      <c r="J4613" t="s">
        <v>23903</v>
      </c>
      <c r="K4613" s="1">
        <v>44101</v>
      </c>
    </row>
    <row r="4614" spans="1:11">
      <c r="A4614">
        <v>4613</v>
      </c>
      <c r="B4614" t="s">
        <v>23904</v>
      </c>
      <c r="C4614" t="s">
        <v>9219</v>
      </c>
      <c r="D4614" t="s">
        <v>5985</v>
      </c>
      <c r="E4614" t="s">
        <v>23905</v>
      </c>
      <c r="F4614" t="s">
        <v>23906</v>
      </c>
      <c r="G4614" t="s">
        <v>1924</v>
      </c>
      <c r="H4614" s="6">
        <v>286169</v>
      </c>
      <c r="I4614" t="s">
        <v>23907</v>
      </c>
      <c r="J4614" t="s">
        <v>23908</v>
      </c>
      <c r="K4614" s="1">
        <v>44226</v>
      </c>
    </row>
    <row r="4615" spans="1:11">
      <c r="A4615">
        <v>4614</v>
      </c>
      <c r="B4615" t="s">
        <v>23909</v>
      </c>
      <c r="C4615" t="s">
        <v>662</v>
      </c>
      <c r="D4615" t="s">
        <v>5789</v>
      </c>
      <c r="E4615" t="s">
        <v>6644</v>
      </c>
      <c r="F4615" t="s">
        <v>23910</v>
      </c>
      <c r="G4615" t="s">
        <v>5179</v>
      </c>
      <c r="H4615" s="6">
        <v>198961</v>
      </c>
      <c r="I4615" t="s">
        <v>23911</v>
      </c>
      <c r="J4615" t="s">
        <v>23912</v>
      </c>
      <c r="K4615" s="1">
        <v>44001</v>
      </c>
    </row>
    <row r="4616" spans="1:11">
      <c r="A4616">
        <v>4615</v>
      </c>
      <c r="B4616" t="s">
        <v>23913</v>
      </c>
      <c r="C4616" t="s">
        <v>3024</v>
      </c>
      <c r="D4616" t="s">
        <v>3955</v>
      </c>
      <c r="E4616" t="s">
        <v>23914</v>
      </c>
      <c r="F4616" t="s">
        <v>23915</v>
      </c>
      <c r="G4616" t="s">
        <v>831</v>
      </c>
      <c r="H4616" s="6">
        <v>252397</v>
      </c>
      <c r="I4616" t="s">
        <v>23916</v>
      </c>
      <c r="J4616" t="s">
        <v>23917</v>
      </c>
      <c r="K4616" s="1">
        <v>44302</v>
      </c>
    </row>
    <row r="4617" spans="1:11">
      <c r="A4617">
        <v>4616</v>
      </c>
      <c r="B4617" t="s">
        <v>23918</v>
      </c>
      <c r="C4617" t="s">
        <v>5467</v>
      </c>
      <c r="D4617" t="s">
        <v>2902</v>
      </c>
      <c r="E4617" t="s">
        <v>23919</v>
      </c>
      <c r="F4617" t="s">
        <v>23920</v>
      </c>
      <c r="G4617" t="s">
        <v>642</v>
      </c>
      <c r="H4617" s="6">
        <v>113739</v>
      </c>
      <c r="I4617">
        <v>5591223818</v>
      </c>
      <c r="J4617" t="s">
        <v>23921</v>
      </c>
      <c r="K4617" s="1">
        <v>44038</v>
      </c>
    </row>
    <row r="4618" spans="1:11">
      <c r="A4618">
        <v>4617</v>
      </c>
      <c r="B4618" t="s">
        <v>23922</v>
      </c>
      <c r="C4618" t="s">
        <v>2782</v>
      </c>
      <c r="D4618" t="s">
        <v>3815</v>
      </c>
      <c r="E4618" t="s">
        <v>23923</v>
      </c>
      <c r="F4618" t="s">
        <v>23924</v>
      </c>
      <c r="G4618" t="s">
        <v>1652</v>
      </c>
      <c r="H4618" s="6">
        <v>246760</v>
      </c>
      <c r="I4618" t="s">
        <v>23925</v>
      </c>
      <c r="J4618" t="s">
        <v>23926</v>
      </c>
      <c r="K4618" s="1">
        <v>44269</v>
      </c>
    </row>
    <row r="4619" spans="1:11">
      <c r="A4619">
        <v>4618</v>
      </c>
      <c r="B4619" t="s">
        <v>23927</v>
      </c>
      <c r="C4619" t="s">
        <v>4331</v>
      </c>
      <c r="D4619" t="s">
        <v>3527</v>
      </c>
      <c r="E4619" t="s">
        <v>23928</v>
      </c>
      <c r="F4619" t="s">
        <v>23929</v>
      </c>
      <c r="G4619" t="s">
        <v>71</v>
      </c>
      <c r="H4619" s="6">
        <v>256543</v>
      </c>
      <c r="I4619" t="s">
        <v>23930</v>
      </c>
      <c r="J4619" t="s">
        <v>23931</v>
      </c>
      <c r="K4619" s="1">
        <v>44201</v>
      </c>
    </row>
    <row r="4620" spans="1:11">
      <c r="A4620">
        <v>4619</v>
      </c>
      <c r="B4620" t="s">
        <v>23932</v>
      </c>
      <c r="C4620" t="s">
        <v>1834</v>
      </c>
      <c r="D4620" t="s">
        <v>1115</v>
      </c>
      <c r="E4620" t="s">
        <v>23933</v>
      </c>
      <c r="F4620" t="s">
        <v>23934</v>
      </c>
      <c r="G4620" t="s">
        <v>561</v>
      </c>
      <c r="H4620" s="6">
        <v>203757</v>
      </c>
      <c r="I4620" t="s">
        <v>23935</v>
      </c>
      <c r="J4620" t="s">
        <v>23936</v>
      </c>
      <c r="K4620" s="1">
        <v>43934</v>
      </c>
    </row>
    <row r="4621" spans="1:11">
      <c r="A4621">
        <v>4620</v>
      </c>
      <c r="B4621" t="s">
        <v>23937</v>
      </c>
      <c r="C4621" t="s">
        <v>209</v>
      </c>
      <c r="D4621" t="s">
        <v>3978</v>
      </c>
      <c r="E4621" t="s">
        <v>23938</v>
      </c>
      <c r="F4621" t="s">
        <v>23939</v>
      </c>
      <c r="G4621" t="s">
        <v>3792</v>
      </c>
      <c r="H4621" s="6">
        <v>177375</v>
      </c>
      <c r="I4621" t="s">
        <v>23940</v>
      </c>
      <c r="J4621" t="s">
        <v>23941</v>
      </c>
      <c r="K4621" s="1">
        <v>44529</v>
      </c>
    </row>
    <row r="4622" spans="1:11">
      <c r="A4622">
        <v>4621</v>
      </c>
      <c r="B4622" t="s">
        <v>23942</v>
      </c>
      <c r="C4622" t="s">
        <v>8566</v>
      </c>
      <c r="D4622" t="s">
        <v>2559</v>
      </c>
      <c r="E4622" t="s">
        <v>23943</v>
      </c>
      <c r="F4622" t="s">
        <v>23944</v>
      </c>
      <c r="G4622" t="s">
        <v>509</v>
      </c>
      <c r="H4622" s="6">
        <v>196040</v>
      </c>
      <c r="I4622">
        <v>1948468538</v>
      </c>
      <c r="J4622" t="s">
        <v>23945</v>
      </c>
      <c r="K4622" s="1">
        <v>44592</v>
      </c>
    </row>
    <row r="4623" spans="1:11">
      <c r="A4623">
        <v>4622</v>
      </c>
      <c r="B4623" t="s">
        <v>23946</v>
      </c>
      <c r="C4623" t="s">
        <v>2249</v>
      </c>
      <c r="D4623" t="s">
        <v>2361</v>
      </c>
      <c r="E4623" t="s">
        <v>23947</v>
      </c>
      <c r="F4623" t="s">
        <v>23948</v>
      </c>
      <c r="G4623" t="s">
        <v>1481</v>
      </c>
      <c r="H4623" s="6">
        <v>101028</v>
      </c>
      <c r="I4623" t="s">
        <v>23949</v>
      </c>
      <c r="J4623" t="s">
        <v>23950</v>
      </c>
      <c r="K4623" s="1">
        <v>44591</v>
      </c>
    </row>
    <row r="4624" spans="1:11">
      <c r="A4624">
        <v>4623</v>
      </c>
      <c r="B4624" t="s">
        <v>23951</v>
      </c>
      <c r="C4624" t="s">
        <v>4260</v>
      </c>
      <c r="D4624" t="s">
        <v>1009</v>
      </c>
      <c r="E4624" t="s">
        <v>23952</v>
      </c>
      <c r="F4624" t="s">
        <v>23953</v>
      </c>
      <c r="G4624" t="s">
        <v>734</v>
      </c>
      <c r="H4624" s="6">
        <v>76068</v>
      </c>
      <c r="I4624">
        <v>2972478598</v>
      </c>
      <c r="J4624" t="s">
        <v>23954</v>
      </c>
      <c r="K4624" s="1">
        <v>44382</v>
      </c>
    </row>
    <row r="4625" spans="1:11">
      <c r="A4625">
        <v>4624</v>
      </c>
      <c r="B4625" t="s">
        <v>23955</v>
      </c>
      <c r="C4625" t="s">
        <v>4757</v>
      </c>
      <c r="D4625" t="s">
        <v>4359</v>
      </c>
      <c r="E4625" t="s">
        <v>23956</v>
      </c>
      <c r="F4625" t="s">
        <v>23957</v>
      </c>
      <c r="G4625" t="s">
        <v>1605</v>
      </c>
      <c r="H4625" s="6">
        <v>216934</v>
      </c>
      <c r="I4625" t="s">
        <v>23958</v>
      </c>
      <c r="J4625" t="s">
        <v>23959</v>
      </c>
      <c r="K4625" s="1">
        <v>44365</v>
      </c>
    </row>
    <row r="4626" spans="1:11">
      <c r="A4626">
        <v>4625</v>
      </c>
      <c r="B4626" t="s">
        <v>23960</v>
      </c>
      <c r="C4626" t="s">
        <v>707</v>
      </c>
      <c r="D4626" t="s">
        <v>10917</v>
      </c>
      <c r="E4626" t="s">
        <v>23961</v>
      </c>
      <c r="F4626" t="s">
        <v>23962</v>
      </c>
      <c r="G4626" t="s">
        <v>1330</v>
      </c>
      <c r="H4626" s="6">
        <v>227659</v>
      </c>
      <c r="I4626" t="s">
        <v>23963</v>
      </c>
      <c r="J4626" t="s">
        <v>23964</v>
      </c>
      <c r="K4626" s="1">
        <v>44639</v>
      </c>
    </row>
    <row r="4627" spans="1:11">
      <c r="A4627">
        <v>4626</v>
      </c>
      <c r="B4627" t="s">
        <v>23965</v>
      </c>
      <c r="C4627" t="s">
        <v>1615</v>
      </c>
      <c r="D4627" t="s">
        <v>1045</v>
      </c>
      <c r="E4627" t="s">
        <v>23966</v>
      </c>
      <c r="F4627" t="s">
        <v>23967</v>
      </c>
      <c r="G4627" t="s">
        <v>612</v>
      </c>
      <c r="H4627" s="6">
        <v>258159</v>
      </c>
      <c r="I4627" t="s">
        <v>23968</v>
      </c>
      <c r="J4627" t="s">
        <v>23969</v>
      </c>
      <c r="K4627" s="1">
        <v>44307</v>
      </c>
    </row>
    <row r="4628" spans="1:11">
      <c r="A4628">
        <v>4627</v>
      </c>
      <c r="B4628" t="s">
        <v>23970</v>
      </c>
      <c r="C4628" t="s">
        <v>1540</v>
      </c>
      <c r="D4628" t="s">
        <v>1071</v>
      </c>
      <c r="E4628" t="s">
        <v>23971</v>
      </c>
      <c r="F4628" t="s">
        <v>23972</v>
      </c>
      <c r="G4628" t="s">
        <v>329</v>
      </c>
      <c r="H4628" s="6">
        <v>270956</v>
      </c>
      <c r="I4628">
        <v>9407387372</v>
      </c>
      <c r="J4628" t="s">
        <v>23973</v>
      </c>
      <c r="K4628" s="1">
        <v>43957</v>
      </c>
    </row>
    <row r="4629" spans="1:11">
      <c r="A4629">
        <v>4628</v>
      </c>
      <c r="B4629" t="s">
        <v>23974</v>
      </c>
      <c r="C4629" t="s">
        <v>3858</v>
      </c>
      <c r="D4629" t="s">
        <v>3909</v>
      </c>
      <c r="E4629" t="s">
        <v>23975</v>
      </c>
      <c r="F4629" t="s">
        <v>3369</v>
      </c>
      <c r="G4629" t="s">
        <v>1027</v>
      </c>
      <c r="H4629" s="6">
        <v>274030</v>
      </c>
      <c r="I4629" t="s">
        <v>23976</v>
      </c>
      <c r="J4629" t="s">
        <v>23977</v>
      </c>
      <c r="K4629" s="1">
        <v>44082</v>
      </c>
    </row>
    <row r="4630" spans="1:11">
      <c r="A4630">
        <v>4629</v>
      </c>
      <c r="B4630" t="s">
        <v>23978</v>
      </c>
      <c r="C4630" t="s">
        <v>2656</v>
      </c>
      <c r="D4630" t="s">
        <v>15942</v>
      </c>
      <c r="E4630" t="s">
        <v>23979</v>
      </c>
      <c r="F4630" t="s">
        <v>23980</v>
      </c>
      <c r="G4630" t="s">
        <v>282</v>
      </c>
      <c r="H4630" s="6">
        <v>117280</v>
      </c>
      <c r="I4630" t="s">
        <v>23981</v>
      </c>
      <c r="J4630" t="s">
        <v>23982</v>
      </c>
      <c r="K4630" s="1">
        <v>44216</v>
      </c>
    </row>
    <row r="4631" spans="1:11">
      <c r="A4631">
        <v>4630</v>
      </c>
      <c r="B4631" t="s">
        <v>23983</v>
      </c>
      <c r="C4631" t="s">
        <v>8566</v>
      </c>
      <c r="D4631" t="s">
        <v>3740</v>
      </c>
      <c r="E4631" t="s">
        <v>23984</v>
      </c>
      <c r="F4631" t="s">
        <v>23985</v>
      </c>
      <c r="G4631" t="s">
        <v>2898</v>
      </c>
      <c r="H4631" s="6">
        <v>105824</v>
      </c>
      <c r="I4631">
        <v>875482198</v>
      </c>
      <c r="J4631" t="s">
        <v>23986</v>
      </c>
      <c r="K4631" s="1">
        <v>44599</v>
      </c>
    </row>
    <row r="4632" spans="1:11">
      <c r="A4632">
        <v>4631</v>
      </c>
      <c r="B4632" t="s">
        <v>23987</v>
      </c>
      <c r="C4632" t="s">
        <v>1998</v>
      </c>
      <c r="D4632" t="s">
        <v>594</v>
      </c>
      <c r="E4632" t="s">
        <v>23988</v>
      </c>
      <c r="F4632" t="s">
        <v>23989</v>
      </c>
      <c r="G4632" t="s">
        <v>847</v>
      </c>
      <c r="H4632" s="6">
        <v>131447</v>
      </c>
      <c r="I4632" t="s">
        <v>23990</v>
      </c>
      <c r="J4632" t="s">
        <v>23991</v>
      </c>
      <c r="K4632" s="1">
        <v>44145</v>
      </c>
    </row>
    <row r="4633" spans="1:11">
      <c r="A4633">
        <v>4632</v>
      </c>
      <c r="B4633" t="s">
        <v>23992</v>
      </c>
      <c r="C4633" t="s">
        <v>5973</v>
      </c>
      <c r="D4633" t="s">
        <v>355</v>
      </c>
      <c r="E4633" t="s">
        <v>23993</v>
      </c>
      <c r="F4633" t="s">
        <v>23994</v>
      </c>
      <c r="G4633" t="s">
        <v>1182</v>
      </c>
      <c r="H4633" s="6">
        <v>253932</v>
      </c>
      <c r="I4633" t="s">
        <v>23995</v>
      </c>
      <c r="J4633" t="s">
        <v>23996</v>
      </c>
      <c r="K4633" s="1">
        <v>44148</v>
      </c>
    </row>
    <row r="4634" spans="1:11">
      <c r="A4634">
        <v>4633</v>
      </c>
      <c r="B4634" t="s">
        <v>23997</v>
      </c>
      <c r="C4634" t="s">
        <v>11317</v>
      </c>
      <c r="D4634" t="s">
        <v>8321</v>
      </c>
      <c r="E4634" t="s">
        <v>23998</v>
      </c>
      <c r="F4634" t="s">
        <v>15275</v>
      </c>
      <c r="G4634" t="s">
        <v>86</v>
      </c>
      <c r="H4634" s="6">
        <v>58814</v>
      </c>
      <c r="I4634" t="s">
        <v>23999</v>
      </c>
      <c r="J4634" t="s">
        <v>24000</v>
      </c>
      <c r="K4634" s="1">
        <v>44665</v>
      </c>
    </row>
    <row r="4635" spans="1:11">
      <c r="A4635">
        <v>4634</v>
      </c>
      <c r="B4635" t="s">
        <v>24001</v>
      </c>
      <c r="C4635" t="s">
        <v>4376</v>
      </c>
      <c r="D4635" t="s">
        <v>15725</v>
      </c>
      <c r="E4635" t="s">
        <v>24002</v>
      </c>
      <c r="F4635" t="s">
        <v>24003</v>
      </c>
      <c r="G4635" t="s">
        <v>2905</v>
      </c>
      <c r="H4635" s="6">
        <v>40244</v>
      </c>
      <c r="I4635" t="s">
        <v>24004</v>
      </c>
      <c r="J4635" t="s">
        <v>24005</v>
      </c>
      <c r="K4635" s="1">
        <v>44052</v>
      </c>
    </row>
    <row r="4636" spans="1:11">
      <c r="A4636">
        <v>4635</v>
      </c>
      <c r="B4636" t="s">
        <v>24006</v>
      </c>
      <c r="C4636" t="s">
        <v>3217</v>
      </c>
      <c r="D4636" t="s">
        <v>2348</v>
      </c>
      <c r="E4636" t="s">
        <v>24007</v>
      </c>
      <c r="F4636" t="s">
        <v>24008</v>
      </c>
      <c r="G4636" t="s">
        <v>329</v>
      </c>
      <c r="H4636" s="6">
        <v>270648</v>
      </c>
      <c r="I4636" t="s">
        <v>24009</v>
      </c>
      <c r="J4636" t="s">
        <v>24010</v>
      </c>
      <c r="K4636" s="1">
        <v>44582</v>
      </c>
    </row>
    <row r="4637" spans="1:11">
      <c r="A4637">
        <v>4636</v>
      </c>
      <c r="B4637" t="s">
        <v>24011</v>
      </c>
      <c r="C4637" t="s">
        <v>3699</v>
      </c>
      <c r="D4637" t="s">
        <v>5603</v>
      </c>
      <c r="E4637" t="s">
        <v>24012</v>
      </c>
      <c r="F4637" t="s">
        <v>24013</v>
      </c>
      <c r="G4637" t="s">
        <v>446</v>
      </c>
      <c r="H4637" s="6">
        <v>202493</v>
      </c>
      <c r="I4637">
        <f>1-806-795-7982</f>
        <v>-9582</v>
      </c>
      <c r="J4637" t="s">
        <v>24014</v>
      </c>
      <c r="K4637" s="1">
        <v>44465</v>
      </c>
    </row>
    <row r="4638" spans="1:11">
      <c r="A4638">
        <v>4637</v>
      </c>
      <c r="B4638" t="s">
        <v>24015</v>
      </c>
      <c r="C4638" t="s">
        <v>1663</v>
      </c>
      <c r="D4638" t="s">
        <v>3269</v>
      </c>
      <c r="E4638" t="s">
        <v>24016</v>
      </c>
      <c r="F4638" t="s">
        <v>24017</v>
      </c>
      <c r="G4638" t="s">
        <v>2317</v>
      </c>
      <c r="H4638" s="6">
        <v>96686</v>
      </c>
      <c r="I4638" t="s">
        <v>24018</v>
      </c>
      <c r="J4638" t="s">
        <v>24019</v>
      </c>
      <c r="K4638" s="1">
        <v>44042</v>
      </c>
    </row>
    <row r="4639" spans="1:11">
      <c r="A4639">
        <v>4638</v>
      </c>
      <c r="B4639" t="s">
        <v>24020</v>
      </c>
      <c r="C4639" t="s">
        <v>4024</v>
      </c>
      <c r="D4639" t="s">
        <v>24021</v>
      </c>
      <c r="E4639" t="s">
        <v>24022</v>
      </c>
      <c r="F4639" t="s">
        <v>24023</v>
      </c>
      <c r="G4639" t="s">
        <v>1666</v>
      </c>
      <c r="H4639" s="6">
        <v>210132</v>
      </c>
      <c r="I4639" t="s">
        <v>24024</v>
      </c>
      <c r="J4639" t="s">
        <v>24025</v>
      </c>
      <c r="K4639" s="1">
        <v>44481</v>
      </c>
    </row>
    <row r="4640" spans="1:11">
      <c r="A4640">
        <v>4639</v>
      </c>
      <c r="B4640" t="s">
        <v>24026</v>
      </c>
      <c r="C4640" t="s">
        <v>7931</v>
      </c>
      <c r="D4640" t="s">
        <v>6215</v>
      </c>
      <c r="E4640" t="s">
        <v>24027</v>
      </c>
      <c r="F4640" t="s">
        <v>24028</v>
      </c>
      <c r="G4640" t="s">
        <v>680</v>
      </c>
      <c r="H4640" s="6">
        <v>105926</v>
      </c>
      <c r="I4640">
        <v>3097084700</v>
      </c>
      <c r="J4640" t="s">
        <v>24029</v>
      </c>
      <c r="K4640" s="1">
        <v>44411</v>
      </c>
    </row>
    <row r="4641" spans="1:11">
      <c r="A4641">
        <v>4640</v>
      </c>
      <c r="B4641" t="s">
        <v>24030</v>
      </c>
      <c r="C4641" t="s">
        <v>138</v>
      </c>
      <c r="D4641" t="s">
        <v>7800</v>
      </c>
      <c r="E4641" t="s">
        <v>24031</v>
      </c>
      <c r="F4641" t="s">
        <v>24032</v>
      </c>
      <c r="G4641" t="s">
        <v>3009</v>
      </c>
      <c r="H4641" s="6">
        <v>119873</v>
      </c>
      <c r="I4641" t="s">
        <v>24033</v>
      </c>
      <c r="J4641" t="s">
        <v>24034</v>
      </c>
      <c r="K4641" s="1">
        <v>43856</v>
      </c>
    </row>
    <row r="4642" spans="1:11">
      <c r="A4642">
        <v>4641</v>
      </c>
      <c r="B4642" t="s">
        <v>24035</v>
      </c>
      <c r="C4642" t="s">
        <v>8267</v>
      </c>
      <c r="D4642" t="s">
        <v>2107</v>
      </c>
      <c r="E4642" t="s">
        <v>10406</v>
      </c>
      <c r="F4642" t="s">
        <v>24036</v>
      </c>
      <c r="G4642" t="s">
        <v>213</v>
      </c>
      <c r="H4642" s="6">
        <v>96011</v>
      </c>
      <c r="I4642" t="s">
        <v>24037</v>
      </c>
      <c r="J4642" t="s">
        <v>24038</v>
      </c>
      <c r="K4642" s="1">
        <v>44285</v>
      </c>
    </row>
    <row r="4643" spans="1:11">
      <c r="A4643">
        <v>4642</v>
      </c>
      <c r="B4643" t="s">
        <v>24039</v>
      </c>
      <c r="C4643" t="s">
        <v>3255</v>
      </c>
      <c r="D4643" t="s">
        <v>3275</v>
      </c>
      <c r="E4643" t="s">
        <v>24040</v>
      </c>
      <c r="F4643" t="s">
        <v>24041</v>
      </c>
      <c r="G4643" t="s">
        <v>252</v>
      </c>
      <c r="H4643" s="6">
        <v>255670</v>
      </c>
      <c r="I4643" t="s">
        <v>24042</v>
      </c>
      <c r="J4643" t="s">
        <v>24043</v>
      </c>
      <c r="K4643" s="1">
        <v>44184</v>
      </c>
    </row>
    <row r="4644" spans="1:11">
      <c r="A4644">
        <v>4643</v>
      </c>
      <c r="B4644" t="s">
        <v>24044</v>
      </c>
      <c r="C4644" t="s">
        <v>3802</v>
      </c>
      <c r="D4644" t="s">
        <v>8910</v>
      </c>
      <c r="E4644" t="s">
        <v>24045</v>
      </c>
      <c r="F4644" t="s">
        <v>24046</v>
      </c>
      <c r="G4644" t="s">
        <v>1522</v>
      </c>
      <c r="H4644" s="6">
        <v>248404</v>
      </c>
      <c r="I4644" t="s">
        <v>24047</v>
      </c>
      <c r="J4644" t="s">
        <v>24048</v>
      </c>
      <c r="K4644" s="1">
        <v>44054</v>
      </c>
    </row>
    <row r="4645" spans="1:11">
      <c r="A4645">
        <v>4644</v>
      </c>
      <c r="B4645" t="s">
        <v>24049</v>
      </c>
      <c r="C4645" t="s">
        <v>2347</v>
      </c>
      <c r="D4645" t="s">
        <v>6455</v>
      </c>
      <c r="E4645" t="s">
        <v>24050</v>
      </c>
      <c r="F4645" t="s">
        <v>24051</v>
      </c>
      <c r="G4645" t="s">
        <v>111</v>
      </c>
      <c r="H4645" s="6">
        <v>167219</v>
      </c>
      <c r="I4645">
        <f>1-463-793-265</f>
        <v>-1520</v>
      </c>
      <c r="J4645" t="s">
        <v>24052</v>
      </c>
      <c r="K4645" s="1">
        <v>44316</v>
      </c>
    </row>
    <row r="4646" spans="1:11">
      <c r="A4646">
        <v>4645</v>
      </c>
      <c r="B4646" t="s">
        <v>24053</v>
      </c>
      <c r="C4646" t="s">
        <v>7979</v>
      </c>
      <c r="D4646" t="s">
        <v>5789</v>
      </c>
      <c r="E4646" t="s">
        <v>24054</v>
      </c>
      <c r="F4646" t="s">
        <v>4980</v>
      </c>
      <c r="G4646" t="s">
        <v>103</v>
      </c>
      <c r="H4646" s="6">
        <v>231863</v>
      </c>
      <c r="I4646" t="s">
        <v>24055</v>
      </c>
      <c r="J4646" t="s">
        <v>24056</v>
      </c>
      <c r="K4646" s="1">
        <v>44450</v>
      </c>
    </row>
    <row r="4647" spans="1:11">
      <c r="A4647">
        <v>4646</v>
      </c>
      <c r="B4647" t="s">
        <v>24057</v>
      </c>
      <c r="C4647" t="s">
        <v>1128</v>
      </c>
      <c r="D4647" t="s">
        <v>6413</v>
      </c>
      <c r="E4647" t="s">
        <v>24058</v>
      </c>
      <c r="F4647" t="s">
        <v>24059</v>
      </c>
      <c r="G4647" t="s">
        <v>1418</v>
      </c>
      <c r="H4647" s="6">
        <v>134409</v>
      </c>
      <c r="I4647" t="s">
        <v>24060</v>
      </c>
      <c r="J4647" t="s">
        <v>24061</v>
      </c>
      <c r="K4647" s="1">
        <v>44647</v>
      </c>
    </row>
    <row r="4648" spans="1:11">
      <c r="A4648">
        <v>4647</v>
      </c>
      <c r="B4648" t="s">
        <v>24062</v>
      </c>
      <c r="C4648" t="s">
        <v>788</v>
      </c>
      <c r="D4648" t="s">
        <v>1870</v>
      </c>
      <c r="E4648" t="s">
        <v>24063</v>
      </c>
      <c r="F4648" t="s">
        <v>24064</v>
      </c>
      <c r="G4648" t="s">
        <v>1637</v>
      </c>
      <c r="H4648" s="6">
        <v>223317</v>
      </c>
      <c r="I4648" t="s">
        <v>24065</v>
      </c>
      <c r="J4648" t="s">
        <v>24066</v>
      </c>
      <c r="K4648" s="1">
        <v>44053</v>
      </c>
    </row>
    <row r="4649" spans="1:11">
      <c r="A4649">
        <v>4648</v>
      </c>
      <c r="B4649" t="s">
        <v>24067</v>
      </c>
      <c r="C4649" t="s">
        <v>1364</v>
      </c>
      <c r="D4649" t="s">
        <v>3869</v>
      </c>
      <c r="E4649" t="s">
        <v>24068</v>
      </c>
      <c r="F4649" t="s">
        <v>24069</v>
      </c>
      <c r="G4649" t="s">
        <v>4729</v>
      </c>
      <c r="H4649" s="6">
        <v>184817</v>
      </c>
      <c r="I4649" t="s">
        <v>24070</v>
      </c>
      <c r="J4649" t="s">
        <v>24071</v>
      </c>
      <c r="K4649" s="1">
        <v>44262</v>
      </c>
    </row>
    <row r="4650" spans="1:11">
      <c r="A4650">
        <v>4649</v>
      </c>
      <c r="B4650" t="s">
        <v>24072</v>
      </c>
      <c r="C4650" t="s">
        <v>2206</v>
      </c>
      <c r="D4650" t="s">
        <v>2355</v>
      </c>
      <c r="E4650" t="s">
        <v>24073</v>
      </c>
      <c r="F4650" t="s">
        <v>3565</v>
      </c>
      <c r="G4650" t="s">
        <v>1095</v>
      </c>
      <c r="H4650" s="6">
        <v>204317</v>
      </c>
      <c r="I4650" t="s">
        <v>24074</v>
      </c>
      <c r="J4650" t="s">
        <v>24075</v>
      </c>
      <c r="K4650" s="1">
        <v>44359</v>
      </c>
    </row>
    <row r="4651" spans="1:11">
      <c r="A4651">
        <v>4650</v>
      </c>
      <c r="B4651" t="s">
        <v>24076</v>
      </c>
      <c r="C4651" t="s">
        <v>1293</v>
      </c>
      <c r="D4651" t="s">
        <v>797</v>
      </c>
      <c r="E4651" t="s">
        <v>24077</v>
      </c>
      <c r="F4651" t="s">
        <v>24078</v>
      </c>
      <c r="G4651" t="s">
        <v>2817</v>
      </c>
      <c r="H4651" s="6">
        <v>60582</v>
      </c>
      <c r="I4651">
        <f>1-744-275-1867</f>
        <v>-2885</v>
      </c>
      <c r="J4651" t="s">
        <v>24079</v>
      </c>
      <c r="K4651" s="1">
        <v>44554</v>
      </c>
    </row>
    <row r="4652" spans="1:11">
      <c r="A4652">
        <v>4651</v>
      </c>
      <c r="B4652" t="s">
        <v>24080</v>
      </c>
      <c r="C4652" t="s">
        <v>4178</v>
      </c>
      <c r="D4652" t="s">
        <v>131</v>
      </c>
      <c r="E4652" t="s">
        <v>24081</v>
      </c>
      <c r="F4652" t="s">
        <v>24082</v>
      </c>
      <c r="G4652" t="s">
        <v>612</v>
      </c>
      <c r="H4652" s="6">
        <v>103004</v>
      </c>
      <c r="I4652" t="s">
        <v>24083</v>
      </c>
      <c r="J4652" t="s">
        <v>24084</v>
      </c>
      <c r="K4652" s="1">
        <v>44208</v>
      </c>
    </row>
    <row r="4653" spans="1:11">
      <c r="A4653">
        <v>4652</v>
      </c>
      <c r="B4653" t="s">
        <v>24085</v>
      </c>
      <c r="C4653" t="s">
        <v>3440</v>
      </c>
      <c r="D4653" t="s">
        <v>8499</v>
      </c>
      <c r="E4653" t="s">
        <v>24086</v>
      </c>
      <c r="F4653" t="s">
        <v>24087</v>
      </c>
      <c r="G4653" t="s">
        <v>3566</v>
      </c>
      <c r="H4653" s="6">
        <v>197319</v>
      </c>
      <c r="I4653" t="s">
        <v>24088</v>
      </c>
      <c r="J4653" t="s">
        <v>24089</v>
      </c>
      <c r="K4653" s="1">
        <v>44134</v>
      </c>
    </row>
    <row r="4654" spans="1:11">
      <c r="A4654">
        <v>4653</v>
      </c>
      <c r="B4654" t="s">
        <v>24090</v>
      </c>
      <c r="C4654" t="s">
        <v>1434</v>
      </c>
      <c r="D4654" t="s">
        <v>3249</v>
      </c>
      <c r="E4654" t="s">
        <v>24091</v>
      </c>
      <c r="F4654" t="s">
        <v>24092</v>
      </c>
      <c r="G4654" t="s">
        <v>2710</v>
      </c>
      <c r="H4654" s="6">
        <v>240698</v>
      </c>
      <c r="I4654" t="s">
        <v>24093</v>
      </c>
      <c r="J4654" t="s">
        <v>24094</v>
      </c>
      <c r="K4654" s="1">
        <v>44576</v>
      </c>
    </row>
    <row r="4655" spans="1:11">
      <c r="A4655">
        <v>4654</v>
      </c>
      <c r="B4655" t="s">
        <v>24095</v>
      </c>
      <c r="C4655" t="s">
        <v>16819</v>
      </c>
      <c r="D4655" t="s">
        <v>5183</v>
      </c>
      <c r="E4655" t="s">
        <v>24096</v>
      </c>
      <c r="F4655" t="s">
        <v>24097</v>
      </c>
      <c r="G4655" t="s">
        <v>166</v>
      </c>
      <c r="H4655" s="6">
        <v>137105</v>
      </c>
      <c r="I4655" t="s">
        <v>24098</v>
      </c>
      <c r="J4655" t="s">
        <v>24099</v>
      </c>
      <c r="K4655" s="1">
        <v>44141</v>
      </c>
    </row>
    <row r="4656" spans="1:11">
      <c r="A4656">
        <v>4655</v>
      </c>
      <c r="B4656" t="s">
        <v>24100</v>
      </c>
      <c r="C4656" t="s">
        <v>7784</v>
      </c>
      <c r="D4656" t="s">
        <v>3682</v>
      </c>
      <c r="E4656" t="s">
        <v>24101</v>
      </c>
      <c r="F4656" t="s">
        <v>24102</v>
      </c>
      <c r="G4656" t="s">
        <v>13278</v>
      </c>
      <c r="H4656" s="6">
        <v>52976</v>
      </c>
      <c r="I4656" t="s">
        <v>24103</v>
      </c>
      <c r="J4656" t="s">
        <v>24104</v>
      </c>
      <c r="K4656" s="1">
        <v>43959</v>
      </c>
    </row>
    <row r="4657" spans="1:11">
      <c r="A4657">
        <v>4656</v>
      </c>
      <c r="B4657" t="s">
        <v>24105</v>
      </c>
      <c r="C4657" t="s">
        <v>4178</v>
      </c>
      <c r="D4657" t="s">
        <v>6307</v>
      </c>
      <c r="E4657" t="s">
        <v>24106</v>
      </c>
      <c r="F4657" t="s">
        <v>24107</v>
      </c>
      <c r="G4657" t="s">
        <v>111</v>
      </c>
      <c r="H4657" s="6">
        <v>191923</v>
      </c>
      <c r="I4657" t="s">
        <v>24108</v>
      </c>
      <c r="J4657" t="s">
        <v>24109</v>
      </c>
      <c r="K4657" s="1">
        <v>44566</v>
      </c>
    </row>
    <row r="4658" spans="1:11">
      <c r="A4658">
        <v>4657</v>
      </c>
      <c r="B4658" t="s">
        <v>24110</v>
      </c>
      <c r="C4658" t="s">
        <v>390</v>
      </c>
      <c r="D4658" t="s">
        <v>745</v>
      </c>
      <c r="E4658" t="s">
        <v>24111</v>
      </c>
      <c r="F4658" t="s">
        <v>24112</v>
      </c>
      <c r="G4658" t="s">
        <v>190</v>
      </c>
      <c r="H4658" s="6">
        <v>188052</v>
      </c>
      <c r="I4658" t="s">
        <v>24113</v>
      </c>
      <c r="J4658" t="s">
        <v>24114</v>
      </c>
      <c r="K4658" s="1">
        <v>44634</v>
      </c>
    </row>
    <row r="4659" spans="1:11">
      <c r="A4659">
        <v>4658</v>
      </c>
      <c r="B4659" t="s">
        <v>24115</v>
      </c>
      <c r="C4659" t="s">
        <v>4024</v>
      </c>
      <c r="D4659" t="s">
        <v>858</v>
      </c>
      <c r="E4659" t="s">
        <v>24116</v>
      </c>
      <c r="F4659" t="s">
        <v>24117</v>
      </c>
      <c r="G4659" t="s">
        <v>1824</v>
      </c>
      <c r="H4659" s="6">
        <v>127514</v>
      </c>
      <c r="I4659" t="s">
        <v>24118</v>
      </c>
      <c r="J4659" t="s">
        <v>24119</v>
      </c>
      <c r="K4659" s="1">
        <v>44203</v>
      </c>
    </row>
    <row r="4660" spans="1:11">
      <c r="A4660">
        <v>4659</v>
      </c>
      <c r="B4660" t="s">
        <v>24120</v>
      </c>
      <c r="C4660" t="s">
        <v>4757</v>
      </c>
      <c r="D4660" t="s">
        <v>491</v>
      </c>
      <c r="E4660" t="s">
        <v>24121</v>
      </c>
      <c r="F4660" t="s">
        <v>24122</v>
      </c>
      <c r="G4660" t="s">
        <v>8517</v>
      </c>
      <c r="H4660" s="6">
        <v>69274</v>
      </c>
      <c r="I4660" t="s">
        <v>24123</v>
      </c>
      <c r="J4660" t="s">
        <v>24124</v>
      </c>
      <c r="K4660" s="1">
        <v>44144</v>
      </c>
    </row>
    <row r="4661" spans="1:11">
      <c r="A4661">
        <v>4660</v>
      </c>
      <c r="B4661" t="s">
        <v>24125</v>
      </c>
      <c r="C4661" t="s">
        <v>835</v>
      </c>
      <c r="D4661" t="s">
        <v>558</v>
      </c>
      <c r="E4661" t="s">
        <v>24126</v>
      </c>
      <c r="F4661" t="s">
        <v>24127</v>
      </c>
      <c r="G4661" t="s">
        <v>2772</v>
      </c>
      <c r="H4661" s="6">
        <v>132389</v>
      </c>
      <c r="I4661">
        <f>1-321-571-3120</f>
        <v>-4011</v>
      </c>
      <c r="J4661" t="s">
        <v>24128</v>
      </c>
      <c r="K4661" s="1">
        <v>44522</v>
      </c>
    </row>
    <row r="4662" spans="1:11">
      <c r="A4662">
        <v>4661</v>
      </c>
      <c r="B4662" t="s">
        <v>24129</v>
      </c>
      <c r="C4662" t="s">
        <v>4648</v>
      </c>
      <c r="D4662" t="s">
        <v>1596</v>
      </c>
      <c r="E4662" t="s">
        <v>24130</v>
      </c>
      <c r="F4662" t="s">
        <v>24131</v>
      </c>
      <c r="G4662" t="s">
        <v>182</v>
      </c>
      <c r="H4662" s="6">
        <v>212415</v>
      </c>
      <c r="I4662" t="s">
        <v>24132</v>
      </c>
      <c r="J4662" t="s">
        <v>24133</v>
      </c>
      <c r="K4662" s="1">
        <v>43878</v>
      </c>
    </row>
    <row r="4663" spans="1:11">
      <c r="A4663">
        <v>4662</v>
      </c>
      <c r="B4663" t="s">
        <v>24134</v>
      </c>
      <c r="C4663" t="s">
        <v>286</v>
      </c>
      <c r="D4663" t="s">
        <v>3281</v>
      </c>
      <c r="E4663" t="s">
        <v>24135</v>
      </c>
      <c r="F4663" t="s">
        <v>4280</v>
      </c>
      <c r="G4663" t="s">
        <v>792</v>
      </c>
      <c r="H4663" s="6">
        <v>91456</v>
      </c>
      <c r="I4663" t="s">
        <v>24136</v>
      </c>
      <c r="J4663" t="s">
        <v>24137</v>
      </c>
      <c r="K4663" s="1">
        <v>44146</v>
      </c>
    </row>
    <row r="4664" spans="1:11">
      <c r="A4664">
        <v>4663</v>
      </c>
      <c r="B4664" t="s">
        <v>24138</v>
      </c>
      <c r="C4664" t="s">
        <v>3676</v>
      </c>
      <c r="D4664" t="s">
        <v>2984</v>
      </c>
      <c r="E4664" t="s">
        <v>10815</v>
      </c>
      <c r="F4664" t="s">
        <v>23773</v>
      </c>
      <c r="G4664" t="s">
        <v>634</v>
      </c>
      <c r="H4664" s="6">
        <v>284006</v>
      </c>
      <c r="I4664" t="s">
        <v>24139</v>
      </c>
      <c r="J4664" t="s">
        <v>24140</v>
      </c>
      <c r="K4664" s="1">
        <v>43888</v>
      </c>
    </row>
    <row r="4665" spans="1:11">
      <c r="A4665">
        <v>4664</v>
      </c>
      <c r="B4665" t="s">
        <v>24141</v>
      </c>
      <c r="C4665" t="s">
        <v>8267</v>
      </c>
      <c r="D4665" t="s">
        <v>48</v>
      </c>
      <c r="E4665" t="s">
        <v>24142</v>
      </c>
      <c r="F4665" t="s">
        <v>24143</v>
      </c>
      <c r="G4665" t="s">
        <v>1424</v>
      </c>
      <c r="H4665" s="6">
        <v>241117</v>
      </c>
      <c r="I4665" t="s">
        <v>24144</v>
      </c>
      <c r="J4665" t="s">
        <v>24145</v>
      </c>
      <c r="K4665" s="1">
        <v>44441</v>
      </c>
    </row>
    <row r="4666" spans="1:11">
      <c r="A4666">
        <v>4665</v>
      </c>
      <c r="B4666" t="s">
        <v>24146</v>
      </c>
      <c r="C4666" t="s">
        <v>1057</v>
      </c>
      <c r="D4666" t="s">
        <v>936</v>
      </c>
      <c r="E4666" t="s">
        <v>24147</v>
      </c>
      <c r="F4666" t="s">
        <v>24148</v>
      </c>
      <c r="G4666" t="s">
        <v>290</v>
      </c>
      <c r="H4666" s="6">
        <v>87894</v>
      </c>
      <c r="I4666" t="s">
        <v>24149</v>
      </c>
      <c r="J4666" t="s">
        <v>24150</v>
      </c>
      <c r="K4666" s="1">
        <v>44292</v>
      </c>
    </row>
    <row r="4667" spans="1:11">
      <c r="A4667">
        <v>4666</v>
      </c>
      <c r="B4667" t="s">
        <v>24151</v>
      </c>
      <c r="C4667" t="s">
        <v>2415</v>
      </c>
      <c r="D4667" t="s">
        <v>483</v>
      </c>
      <c r="E4667" t="s">
        <v>24152</v>
      </c>
      <c r="F4667" t="s">
        <v>24153</v>
      </c>
      <c r="G4667" t="s">
        <v>142</v>
      </c>
      <c r="H4667" s="6">
        <v>261048</v>
      </c>
      <c r="I4667" t="s">
        <v>24154</v>
      </c>
      <c r="J4667" t="s">
        <v>24155</v>
      </c>
      <c r="K4667" s="1">
        <v>43873</v>
      </c>
    </row>
    <row r="4668" spans="1:11">
      <c r="A4668">
        <v>4667</v>
      </c>
      <c r="B4668" t="s">
        <v>24156</v>
      </c>
      <c r="C4668" t="s">
        <v>2249</v>
      </c>
      <c r="D4668" t="s">
        <v>16820</v>
      </c>
      <c r="E4668" t="s">
        <v>24157</v>
      </c>
      <c r="F4668" t="s">
        <v>16229</v>
      </c>
      <c r="G4668" t="s">
        <v>166</v>
      </c>
      <c r="H4668" s="6">
        <v>93376</v>
      </c>
      <c r="I4668" t="s">
        <v>24158</v>
      </c>
      <c r="J4668" t="s">
        <v>24159</v>
      </c>
      <c r="K4668" s="1">
        <v>44071</v>
      </c>
    </row>
    <row r="4669" spans="1:11">
      <c r="A4669">
        <v>4668</v>
      </c>
      <c r="B4669" t="s">
        <v>24160</v>
      </c>
      <c r="C4669" t="s">
        <v>11080</v>
      </c>
      <c r="D4669" t="s">
        <v>92</v>
      </c>
      <c r="E4669" t="s">
        <v>24161</v>
      </c>
      <c r="F4669" t="s">
        <v>24162</v>
      </c>
      <c r="G4669" t="s">
        <v>1418</v>
      </c>
      <c r="H4669" s="6">
        <v>190525</v>
      </c>
      <c r="I4669" t="s">
        <v>24163</v>
      </c>
      <c r="J4669" t="s">
        <v>24164</v>
      </c>
      <c r="K4669" s="1">
        <v>44652</v>
      </c>
    </row>
    <row r="4670" spans="1:11">
      <c r="A4670">
        <v>4669</v>
      </c>
      <c r="B4670" t="s">
        <v>24165</v>
      </c>
      <c r="C4670" t="s">
        <v>730</v>
      </c>
      <c r="D4670" t="s">
        <v>1914</v>
      </c>
      <c r="E4670" t="s">
        <v>24166</v>
      </c>
      <c r="F4670" t="s">
        <v>24167</v>
      </c>
      <c r="G4670" t="s">
        <v>778</v>
      </c>
      <c r="H4670" s="6">
        <v>58892</v>
      </c>
      <c r="I4670" t="s">
        <v>24168</v>
      </c>
      <c r="J4670" t="s">
        <v>24169</v>
      </c>
      <c r="K4670" s="1">
        <v>44632</v>
      </c>
    </row>
    <row r="4671" spans="1:11">
      <c r="A4671">
        <v>4670</v>
      </c>
      <c r="B4671" t="s">
        <v>24170</v>
      </c>
      <c r="C4671" t="s">
        <v>1313</v>
      </c>
      <c r="D4671" t="s">
        <v>8702</v>
      </c>
      <c r="E4671" t="s">
        <v>24171</v>
      </c>
      <c r="F4671" t="s">
        <v>24172</v>
      </c>
      <c r="G4671" t="s">
        <v>2772</v>
      </c>
      <c r="H4671" s="6">
        <v>75622</v>
      </c>
      <c r="I4671" t="s">
        <v>24173</v>
      </c>
      <c r="J4671" t="s">
        <v>24174</v>
      </c>
      <c r="K4671" s="1">
        <v>44151</v>
      </c>
    </row>
    <row r="4672" spans="1:11">
      <c r="A4672">
        <v>4671</v>
      </c>
      <c r="B4672" t="s">
        <v>24175</v>
      </c>
      <c r="C4672" t="s">
        <v>7532</v>
      </c>
      <c r="D4672" t="s">
        <v>1877</v>
      </c>
      <c r="E4672" t="s">
        <v>24176</v>
      </c>
      <c r="F4672" t="s">
        <v>24177</v>
      </c>
      <c r="G4672" t="s">
        <v>103</v>
      </c>
      <c r="H4672" s="6">
        <v>98206</v>
      </c>
      <c r="I4672" t="s">
        <v>24178</v>
      </c>
      <c r="J4672" t="s">
        <v>24179</v>
      </c>
      <c r="K4672" s="1">
        <v>43889</v>
      </c>
    </row>
    <row r="4673" spans="1:11">
      <c r="A4673">
        <v>4672</v>
      </c>
      <c r="B4673" t="s">
        <v>24180</v>
      </c>
      <c r="C4673" t="s">
        <v>12626</v>
      </c>
      <c r="D4673" t="s">
        <v>8687</v>
      </c>
      <c r="E4673" t="s">
        <v>24181</v>
      </c>
      <c r="F4673" t="s">
        <v>24182</v>
      </c>
      <c r="G4673" t="s">
        <v>2710</v>
      </c>
      <c r="H4673" s="6">
        <v>198440</v>
      </c>
      <c r="I4673" t="s">
        <v>24183</v>
      </c>
      <c r="J4673" t="s">
        <v>24184</v>
      </c>
      <c r="K4673" s="1">
        <v>44439</v>
      </c>
    </row>
    <row r="4674" spans="1:11">
      <c r="A4674">
        <v>4673</v>
      </c>
      <c r="B4674" t="s">
        <v>24185</v>
      </c>
      <c r="C4674" t="s">
        <v>4668</v>
      </c>
      <c r="D4674" t="s">
        <v>2801</v>
      </c>
      <c r="E4674" t="s">
        <v>24186</v>
      </c>
      <c r="F4674" t="s">
        <v>24187</v>
      </c>
      <c r="G4674" t="s">
        <v>23</v>
      </c>
      <c r="H4674" s="6">
        <v>221035</v>
      </c>
      <c r="I4674" t="s">
        <v>24188</v>
      </c>
      <c r="J4674" t="s">
        <v>24189</v>
      </c>
      <c r="K4674" s="1">
        <v>44311</v>
      </c>
    </row>
    <row r="4675" spans="1:11">
      <c r="A4675">
        <v>4674</v>
      </c>
      <c r="B4675" t="s">
        <v>24190</v>
      </c>
      <c r="C4675" t="s">
        <v>340</v>
      </c>
      <c r="D4675" t="s">
        <v>8577</v>
      </c>
      <c r="E4675" t="s">
        <v>24191</v>
      </c>
      <c r="F4675" t="s">
        <v>24192</v>
      </c>
      <c r="G4675" t="s">
        <v>2844</v>
      </c>
      <c r="H4675" s="6">
        <v>182187</v>
      </c>
      <c r="I4675" t="s">
        <v>24193</v>
      </c>
      <c r="J4675" t="s">
        <v>24194</v>
      </c>
      <c r="K4675" s="1">
        <v>43901</v>
      </c>
    </row>
    <row r="4676" spans="1:11">
      <c r="A4676">
        <v>4675</v>
      </c>
      <c r="B4676" t="s">
        <v>24195</v>
      </c>
      <c r="C4676" t="s">
        <v>1172</v>
      </c>
      <c r="D4676" t="s">
        <v>1099</v>
      </c>
      <c r="E4676" t="s">
        <v>24196</v>
      </c>
      <c r="F4676" t="s">
        <v>24197</v>
      </c>
      <c r="G4676" t="s">
        <v>1481</v>
      </c>
      <c r="H4676" s="6">
        <v>243449</v>
      </c>
      <c r="I4676" t="s">
        <v>24198</v>
      </c>
      <c r="J4676" t="s">
        <v>24199</v>
      </c>
      <c r="K4676" s="1">
        <v>43910</v>
      </c>
    </row>
    <row r="4677" spans="1:11">
      <c r="A4677">
        <v>4676</v>
      </c>
      <c r="B4677" t="s">
        <v>24200</v>
      </c>
      <c r="C4677" t="s">
        <v>6242</v>
      </c>
      <c r="D4677" t="s">
        <v>5538</v>
      </c>
      <c r="E4677" t="s">
        <v>24201</v>
      </c>
      <c r="F4677" t="s">
        <v>24202</v>
      </c>
      <c r="G4677" t="s">
        <v>5929</v>
      </c>
      <c r="H4677" s="6">
        <v>61225</v>
      </c>
      <c r="I4677" t="s">
        <v>24203</v>
      </c>
      <c r="J4677" t="s">
        <v>24204</v>
      </c>
      <c r="K4677" s="1">
        <v>44708</v>
      </c>
    </row>
    <row r="4678" spans="1:11">
      <c r="A4678">
        <v>4677</v>
      </c>
      <c r="B4678" t="s">
        <v>24205</v>
      </c>
      <c r="C4678" t="s">
        <v>1940</v>
      </c>
      <c r="D4678" t="s">
        <v>287</v>
      </c>
      <c r="E4678" t="s">
        <v>24206</v>
      </c>
      <c r="F4678" t="s">
        <v>24207</v>
      </c>
      <c r="G4678" t="s">
        <v>3394</v>
      </c>
      <c r="H4678" s="6">
        <v>179662</v>
      </c>
      <c r="I4678" t="s">
        <v>24208</v>
      </c>
      <c r="J4678" t="s">
        <v>24209</v>
      </c>
      <c r="K4678" s="1">
        <v>43959</v>
      </c>
    </row>
    <row r="4679" spans="1:11">
      <c r="A4679">
        <v>4678</v>
      </c>
      <c r="B4679" t="s">
        <v>24210</v>
      </c>
      <c r="C4679" t="s">
        <v>2059</v>
      </c>
      <c r="D4679" t="s">
        <v>6002</v>
      </c>
      <c r="E4679" t="s">
        <v>6286</v>
      </c>
      <c r="F4679" t="s">
        <v>9117</v>
      </c>
      <c r="G4679" t="s">
        <v>1222</v>
      </c>
      <c r="H4679" s="6">
        <v>123044</v>
      </c>
      <c r="I4679" t="s">
        <v>24211</v>
      </c>
      <c r="J4679" t="s">
        <v>24212</v>
      </c>
      <c r="K4679" s="1">
        <v>44709</v>
      </c>
    </row>
    <row r="4680" spans="1:11">
      <c r="A4680">
        <v>4679</v>
      </c>
      <c r="B4680" t="s">
        <v>24213</v>
      </c>
      <c r="C4680" t="s">
        <v>6679</v>
      </c>
      <c r="D4680" t="s">
        <v>4620</v>
      </c>
      <c r="E4680" t="s">
        <v>24214</v>
      </c>
      <c r="F4680" t="s">
        <v>24215</v>
      </c>
      <c r="G4680" t="s">
        <v>2509</v>
      </c>
      <c r="H4680" s="6">
        <v>184159</v>
      </c>
      <c r="I4680" t="s">
        <v>24216</v>
      </c>
      <c r="J4680" t="s">
        <v>24217</v>
      </c>
      <c r="K4680" s="1">
        <v>44438</v>
      </c>
    </row>
    <row r="4681" spans="1:11">
      <c r="A4681">
        <v>4680</v>
      </c>
      <c r="B4681" t="s">
        <v>24218</v>
      </c>
      <c r="C4681" t="s">
        <v>2806</v>
      </c>
      <c r="D4681" t="s">
        <v>7148</v>
      </c>
      <c r="E4681" t="s">
        <v>24219</v>
      </c>
      <c r="F4681" t="s">
        <v>24220</v>
      </c>
      <c r="G4681" t="s">
        <v>926</v>
      </c>
      <c r="H4681" s="6">
        <v>197324</v>
      </c>
      <c r="I4681" t="s">
        <v>24221</v>
      </c>
      <c r="J4681" t="s">
        <v>24222</v>
      </c>
      <c r="K4681" s="1">
        <v>43831</v>
      </c>
    </row>
    <row r="4682" spans="1:11">
      <c r="A4682">
        <v>4681</v>
      </c>
      <c r="B4682" t="s">
        <v>24223</v>
      </c>
      <c r="C4682" t="s">
        <v>11767</v>
      </c>
      <c r="D4682" t="s">
        <v>10475</v>
      </c>
      <c r="E4682" t="s">
        <v>24224</v>
      </c>
      <c r="F4682" t="s">
        <v>24225</v>
      </c>
      <c r="G4682" t="s">
        <v>2966</v>
      </c>
      <c r="H4682" s="6">
        <v>146618</v>
      </c>
      <c r="I4682">
        <v>6462930426</v>
      </c>
      <c r="J4682" t="s">
        <v>24226</v>
      </c>
      <c r="K4682" s="1">
        <v>44069</v>
      </c>
    </row>
    <row r="4683" spans="1:11">
      <c r="A4683">
        <v>4682</v>
      </c>
      <c r="B4683" t="s">
        <v>24227</v>
      </c>
      <c r="C4683" t="s">
        <v>6967</v>
      </c>
      <c r="D4683" t="s">
        <v>1235</v>
      </c>
      <c r="E4683" t="s">
        <v>24228</v>
      </c>
      <c r="F4683" t="s">
        <v>24229</v>
      </c>
      <c r="G4683" t="s">
        <v>696</v>
      </c>
      <c r="H4683" s="6">
        <v>104935</v>
      </c>
      <c r="I4683" t="s">
        <v>24230</v>
      </c>
      <c r="J4683" t="s">
        <v>24231</v>
      </c>
      <c r="K4683" s="1">
        <v>44039</v>
      </c>
    </row>
    <row r="4684" spans="1:11">
      <c r="A4684">
        <v>4683</v>
      </c>
      <c r="B4684" t="s">
        <v>24232</v>
      </c>
      <c r="C4684" t="s">
        <v>5686</v>
      </c>
      <c r="D4684" t="s">
        <v>4045</v>
      </c>
      <c r="E4684" t="s">
        <v>24233</v>
      </c>
      <c r="F4684" t="s">
        <v>24234</v>
      </c>
      <c r="G4684" t="s">
        <v>800</v>
      </c>
      <c r="H4684" s="6">
        <v>215778</v>
      </c>
      <c r="I4684" t="s">
        <v>24235</v>
      </c>
      <c r="J4684" t="s">
        <v>24236</v>
      </c>
      <c r="K4684" s="1">
        <v>44383</v>
      </c>
    </row>
    <row r="4685" spans="1:11">
      <c r="A4685">
        <v>4684</v>
      </c>
      <c r="B4685" t="s">
        <v>24237</v>
      </c>
      <c r="C4685" t="s">
        <v>1326</v>
      </c>
      <c r="D4685" t="s">
        <v>11768</v>
      </c>
      <c r="E4685" t="s">
        <v>24238</v>
      </c>
      <c r="F4685" t="s">
        <v>24239</v>
      </c>
      <c r="G4685" t="s">
        <v>1944</v>
      </c>
      <c r="H4685" s="6">
        <v>130380</v>
      </c>
      <c r="I4685" t="s">
        <v>24240</v>
      </c>
      <c r="J4685" t="s">
        <v>24241</v>
      </c>
      <c r="K4685" s="1">
        <v>44343</v>
      </c>
    </row>
    <row r="4686" spans="1:11">
      <c r="A4686">
        <v>4685</v>
      </c>
      <c r="B4686" t="s">
        <v>24242</v>
      </c>
      <c r="C4686" t="s">
        <v>8819</v>
      </c>
      <c r="D4686" t="s">
        <v>6725</v>
      </c>
      <c r="E4686" t="s">
        <v>24243</v>
      </c>
      <c r="F4686" t="s">
        <v>24244</v>
      </c>
      <c r="G4686" t="s">
        <v>33</v>
      </c>
      <c r="H4686" s="6">
        <v>157404</v>
      </c>
      <c r="I4686" t="s">
        <v>24245</v>
      </c>
      <c r="J4686" t="s">
        <v>24246</v>
      </c>
      <c r="K4686" s="1">
        <v>44095</v>
      </c>
    </row>
    <row r="4687" spans="1:11">
      <c r="A4687">
        <v>4686</v>
      </c>
      <c r="B4687" t="s">
        <v>24247</v>
      </c>
      <c r="C4687" t="s">
        <v>1841</v>
      </c>
      <c r="D4687" t="s">
        <v>4083</v>
      </c>
      <c r="E4687" t="s">
        <v>24248</v>
      </c>
      <c r="F4687" t="s">
        <v>11243</v>
      </c>
      <c r="G4687" t="s">
        <v>2509</v>
      </c>
      <c r="H4687" s="6">
        <v>124277</v>
      </c>
      <c r="I4687" t="s">
        <v>24249</v>
      </c>
      <c r="J4687" t="s">
        <v>24250</v>
      </c>
      <c r="K4687" s="1">
        <v>44109</v>
      </c>
    </row>
    <row r="4688" spans="1:11">
      <c r="A4688">
        <v>4687</v>
      </c>
      <c r="B4688" t="s">
        <v>24251</v>
      </c>
      <c r="C4688" t="s">
        <v>3440</v>
      </c>
      <c r="D4688" t="s">
        <v>10670</v>
      </c>
      <c r="E4688" t="s">
        <v>24252</v>
      </c>
      <c r="F4688" t="s">
        <v>24253</v>
      </c>
      <c r="G4688" t="s">
        <v>1637</v>
      </c>
      <c r="H4688" s="6">
        <v>280738</v>
      </c>
      <c r="I4688" t="s">
        <v>24254</v>
      </c>
      <c r="J4688" t="s">
        <v>24255</v>
      </c>
      <c r="K4688" s="1">
        <v>43937</v>
      </c>
    </row>
    <row r="4689" spans="1:11">
      <c r="A4689">
        <v>4688</v>
      </c>
      <c r="B4689" t="s">
        <v>24256</v>
      </c>
      <c r="C4689" t="s">
        <v>701</v>
      </c>
      <c r="D4689" t="s">
        <v>7070</v>
      </c>
      <c r="E4689" t="s">
        <v>11283</v>
      </c>
      <c r="F4689" t="s">
        <v>24257</v>
      </c>
      <c r="G4689" t="s">
        <v>454</v>
      </c>
      <c r="H4689" s="6">
        <v>255481</v>
      </c>
      <c r="I4689" t="s">
        <v>24258</v>
      </c>
      <c r="J4689" t="s">
        <v>24259</v>
      </c>
      <c r="K4689" s="1">
        <v>43945</v>
      </c>
    </row>
    <row r="4690" spans="1:11">
      <c r="A4690">
        <v>4689</v>
      </c>
      <c r="B4690" t="s">
        <v>24260</v>
      </c>
      <c r="C4690" t="s">
        <v>4228</v>
      </c>
      <c r="D4690" t="s">
        <v>9388</v>
      </c>
      <c r="E4690" t="s">
        <v>24261</v>
      </c>
      <c r="F4690" t="s">
        <v>24262</v>
      </c>
      <c r="G4690" t="s">
        <v>2297</v>
      </c>
      <c r="H4690" s="6">
        <v>191121</v>
      </c>
      <c r="I4690">
        <v>5969232121</v>
      </c>
      <c r="J4690" t="s">
        <v>24263</v>
      </c>
      <c r="K4690" s="1">
        <v>44018</v>
      </c>
    </row>
    <row r="4691" spans="1:11">
      <c r="A4691">
        <v>4690</v>
      </c>
      <c r="B4691" t="s">
        <v>24264</v>
      </c>
      <c r="C4691" t="s">
        <v>8315</v>
      </c>
      <c r="D4691" t="s">
        <v>2416</v>
      </c>
      <c r="E4691" t="s">
        <v>24265</v>
      </c>
      <c r="F4691" t="s">
        <v>24266</v>
      </c>
      <c r="G4691" t="s">
        <v>977</v>
      </c>
      <c r="H4691" s="6">
        <v>178035</v>
      </c>
      <c r="I4691" t="s">
        <v>24267</v>
      </c>
      <c r="J4691" t="s">
        <v>24268</v>
      </c>
      <c r="K4691" s="1">
        <v>44626</v>
      </c>
    </row>
    <row r="4692" spans="1:11">
      <c r="A4692">
        <v>4691</v>
      </c>
      <c r="B4692" t="s">
        <v>24269</v>
      </c>
      <c r="C4692" t="s">
        <v>6535</v>
      </c>
      <c r="D4692" t="s">
        <v>8147</v>
      </c>
      <c r="E4692" t="s">
        <v>24270</v>
      </c>
      <c r="F4692" t="s">
        <v>24271</v>
      </c>
      <c r="G4692" t="s">
        <v>103</v>
      </c>
      <c r="H4692" s="6">
        <v>198311</v>
      </c>
      <c r="I4692" t="s">
        <v>24272</v>
      </c>
      <c r="J4692" t="s">
        <v>24273</v>
      </c>
      <c r="K4692" s="1">
        <v>44669</v>
      </c>
    </row>
    <row r="4693" spans="1:11">
      <c r="A4693">
        <v>4692</v>
      </c>
      <c r="B4693" t="s">
        <v>24274</v>
      </c>
      <c r="C4693" t="s">
        <v>7732</v>
      </c>
      <c r="D4693" t="s">
        <v>3995</v>
      </c>
      <c r="E4693" t="s">
        <v>24275</v>
      </c>
      <c r="F4693" t="s">
        <v>24257</v>
      </c>
      <c r="G4693" t="s">
        <v>3009</v>
      </c>
      <c r="H4693" s="6">
        <v>282198</v>
      </c>
      <c r="I4693" t="s">
        <v>24276</v>
      </c>
      <c r="J4693" t="s">
        <v>24277</v>
      </c>
      <c r="K4693" s="1">
        <v>44434</v>
      </c>
    </row>
    <row r="4694" spans="1:11">
      <c r="A4694">
        <v>4693</v>
      </c>
      <c r="B4694" t="s">
        <v>24278</v>
      </c>
      <c r="C4694" t="s">
        <v>958</v>
      </c>
      <c r="D4694" t="s">
        <v>4893</v>
      </c>
      <c r="E4694" t="s">
        <v>24279</v>
      </c>
      <c r="F4694" t="s">
        <v>24280</v>
      </c>
      <c r="G4694" t="s">
        <v>868</v>
      </c>
      <c r="H4694" s="6">
        <v>58473</v>
      </c>
      <c r="I4694" t="s">
        <v>24281</v>
      </c>
      <c r="J4694" t="s">
        <v>24282</v>
      </c>
      <c r="K4694" s="1">
        <v>44690</v>
      </c>
    </row>
    <row r="4695" spans="1:11">
      <c r="A4695">
        <v>4694</v>
      </c>
      <c r="B4695" t="s">
        <v>24283</v>
      </c>
      <c r="C4695" t="s">
        <v>670</v>
      </c>
      <c r="D4695" t="s">
        <v>3527</v>
      </c>
      <c r="E4695" t="s">
        <v>24284</v>
      </c>
      <c r="F4695" t="s">
        <v>24285</v>
      </c>
      <c r="G4695" t="s">
        <v>95</v>
      </c>
      <c r="H4695" s="6">
        <v>138058</v>
      </c>
      <c r="I4695" t="s">
        <v>24286</v>
      </c>
      <c r="J4695" t="s">
        <v>24287</v>
      </c>
      <c r="K4695" s="1">
        <v>44613</v>
      </c>
    </row>
    <row r="4696" spans="1:11">
      <c r="A4696">
        <v>4695</v>
      </c>
      <c r="B4696" t="s">
        <v>24288</v>
      </c>
      <c r="C4696" t="s">
        <v>11197</v>
      </c>
      <c r="D4696" t="s">
        <v>4045</v>
      </c>
      <c r="E4696" t="s">
        <v>24289</v>
      </c>
      <c r="F4696" t="s">
        <v>24290</v>
      </c>
      <c r="G4696" t="s">
        <v>386</v>
      </c>
      <c r="H4696" s="6">
        <v>83705</v>
      </c>
      <c r="I4696" t="s">
        <v>24291</v>
      </c>
      <c r="J4696" t="s">
        <v>24292</v>
      </c>
      <c r="K4696" s="1">
        <v>44029</v>
      </c>
    </row>
    <row r="4697" spans="1:11">
      <c r="A4697">
        <v>4696</v>
      </c>
      <c r="B4697" t="s">
        <v>24293</v>
      </c>
      <c r="C4697" t="s">
        <v>1226</v>
      </c>
      <c r="D4697" t="s">
        <v>550</v>
      </c>
      <c r="E4697" t="s">
        <v>24294</v>
      </c>
      <c r="F4697" t="s">
        <v>24295</v>
      </c>
      <c r="G4697" t="s">
        <v>1337</v>
      </c>
      <c r="H4697" s="6">
        <v>64491</v>
      </c>
      <c r="I4697" t="s">
        <v>24296</v>
      </c>
      <c r="J4697" t="s">
        <v>24297</v>
      </c>
      <c r="K4697" s="1">
        <v>44130</v>
      </c>
    </row>
    <row r="4698" spans="1:11">
      <c r="A4698">
        <v>4697</v>
      </c>
      <c r="B4698" t="s">
        <v>24298</v>
      </c>
      <c r="C4698" t="s">
        <v>1663</v>
      </c>
      <c r="D4698" t="s">
        <v>3224</v>
      </c>
      <c r="E4698" t="s">
        <v>16542</v>
      </c>
      <c r="F4698" t="s">
        <v>24299</v>
      </c>
      <c r="G4698" t="s">
        <v>969</v>
      </c>
      <c r="H4698" s="6">
        <v>48685</v>
      </c>
      <c r="I4698">
        <v>5913132282</v>
      </c>
      <c r="J4698" t="s">
        <v>24300</v>
      </c>
      <c r="K4698" s="1">
        <v>44310</v>
      </c>
    </row>
    <row r="4699" spans="1:11">
      <c r="A4699">
        <v>4698</v>
      </c>
      <c r="B4699" t="s">
        <v>24301</v>
      </c>
      <c r="C4699" t="s">
        <v>835</v>
      </c>
      <c r="D4699" t="s">
        <v>3154</v>
      </c>
      <c r="E4699" t="s">
        <v>24302</v>
      </c>
      <c r="F4699" t="s">
        <v>24303</v>
      </c>
      <c r="G4699" t="s">
        <v>166</v>
      </c>
      <c r="H4699" s="6">
        <v>150033</v>
      </c>
      <c r="I4699" t="s">
        <v>24304</v>
      </c>
      <c r="J4699" t="s">
        <v>24305</v>
      </c>
      <c r="K4699" s="1">
        <v>43932</v>
      </c>
    </row>
    <row r="4700" spans="1:11">
      <c r="A4700">
        <v>4699</v>
      </c>
      <c r="B4700" t="s">
        <v>24306</v>
      </c>
      <c r="C4700" t="s">
        <v>6214</v>
      </c>
      <c r="D4700" t="s">
        <v>8820</v>
      </c>
      <c r="E4700" t="s">
        <v>24307</v>
      </c>
      <c r="F4700" t="s">
        <v>24308</v>
      </c>
      <c r="G4700" t="s">
        <v>2509</v>
      </c>
      <c r="H4700" s="6">
        <v>265363</v>
      </c>
      <c r="I4700" t="s">
        <v>24309</v>
      </c>
      <c r="J4700" t="s">
        <v>24310</v>
      </c>
      <c r="K4700" s="1">
        <v>44612</v>
      </c>
    </row>
    <row r="4701" spans="1:11">
      <c r="A4701">
        <v>4700</v>
      </c>
      <c r="B4701" t="s">
        <v>24311</v>
      </c>
      <c r="C4701" t="s">
        <v>2719</v>
      </c>
      <c r="D4701" t="s">
        <v>6053</v>
      </c>
      <c r="E4701" t="s">
        <v>24312</v>
      </c>
      <c r="F4701" t="s">
        <v>24313</v>
      </c>
      <c r="G4701" t="s">
        <v>1637</v>
      </c>
      <c r="H4701" s="6">
        <v>256604</v>
      </c>
      <c r="I4701">
        <v>6375843205</v>
      </c>
      <c r="J4701" t="s">
        <v>24314</v>
      </c>
      <c r="K4701" s="1">
        <v>44663</v>
      </c>
    </row>
    <row r="4702" spans="1:11">
      <c r="A4702">
        <v>4701</v>
      </c>
      <c r="B4702" t="s">
        <v>24315</v>
      </c>
      <c r="C4702" t="s">
        <v>2983</v>
      </c>
      <c r="D4702" t="s">
        <v>3972</v>
      </c>
      <c r="E4702" t="s">
        <v>24316</v>
      </c>
      <c r="F4702" t="s">
        <v>24317</v>
      </c>
      <c r="G4702" t="s">
        <v>77</v>
      </c>
      <c r="H4702" s="6">
        <v>148961</v>
      </c>
      <c r="I4702" t="s">
        <v>24318</v>
      </c>
      <c r="J4702" t="s">
        <v>24319</v>
      </c>
      <c r="K4702" s="1">
        <v>44097</v>
      </c>
    </row>
    <row r="4703" spans="1:11">
      <c r="A4703">
        <v>4702</v>
      </c>
      <c r="B4703" t="s">
        <v>24320</v>
      </c>
      <c r="C4703" t="s">
        <v>414</v>
      </c>
      <c r="D4703" t="s">
        <v>11547</v>
      </c>
      <c r="E4703" t="s">
        <v>24321</v>
      </c>
      <c r="F4703" t="s">
        <v>24322</v>
      </c>
      <c r="G4703" t="s">
        <v>1189</v>
      </c>
      <c r="H4703" s="6">
        <v>249782</v>
      </c>
      <c r="I4703" t="s">
        <v>24323</v>
      </c>
      <c r="J4703" t="s">
        <v>24324</v>
      </c>
      <c r="K4703" s="1">
        <v>44067</v>
      </c>
    </row>
    <row r="4704" spans="1:11">
      <c r="A4704">
        <v>4703</v>
      </c>
      <c r="B4704" t="s">
        <v>24325</v>
      </c>
      <c r="C4704" t="s">
        <v>5833</v>
      </c>
      <c r="D4704" t="s">
        <v>12023</v>
      </c>
      <c r="E4704" t="s">
        <v>24326</v>
      </c>
      <c r="F4704" t="s">
        <v>24327</v>
      </c>
      <c r="G4704" t="s">
        <v>1020</v>
      </c>
      <c r="H4704" s="6">
        <v>160479</v>
      </c>
      <c r="I4704" t="s">
        <v>24328</v>
      </c>
      <c r="J4704" t="s">
        <v>24329</v>
      </c>
      <c r="K4704" s="1">
        <v>44667</v>
      </c>
    </row>
    <row r="4705" spans="1:11">
      <c r="A4705">
        <v>4704</v>
      </c>
      <c r="B4705" t="s">
        <v>24330</v>
      </c>
      <c r="C4705" t="s">
        <v>65</v>
      </c>
      <c r="D4705" t="s">
        <v>8045</v>
      </c>
      <c r="E4705" t="s">
        <v>24331</v>
      </c>
      <c r="F4705" t="s">
        <v>24332</v>
      </c>
      <c r="G4705" t="s">
        <v>2898</v>
      </c>
      <c r="H4705" s="6">
        <v>45112</v>
      </c>
      <c r="I4705" t="s">
        <v>24333</v>
      </c>
      <c r="J4705" t="s">
        <v>24334</v>
      </c>
      <c r="K4705" s="1">
        <v>44095</v>
      </c>
    </row>
    <row r="4706" spans="1:11">
      <c r="A4706">
        <v>4705</v>
      </c>
      <c r="B4706" t="s">
        <v>24335</v>
      </c>
      <c r="C4706" t="s">
        <v>1356</v>
      </c>
      <c r="D4706" t="s">
        <v>1136</v>
      </c>
      <c r="E4706" t="s">
        <v>24336</v>
      </c>
      <c r="F4706" t="s">
        <v>24337</v>
      </c>
      <c r="G4706" t="s">
        <v>756</v>
      </c>
      <c r="H4706" s="6">
        <v>271624</v>
      </c>
      <c r="I4706" t="s">
        <v>24338</v>
      </c>
      <c r="J4706" t="s">
        <v>24339</v>
      </c>
      <c r="K4706" s="1">
        <v>43931</v>
      </c>
    </row>
    <row r="4707" spans="1:11">
      <c r="A4707">
        <v>4706</v>
      </c>
      <c r="B4707" t="s">
        <v>24340</v>
      </c>
      <c r="C4707" t="s">
        <v>6079</v>
      </c>
      <c r="D4707" t="s">
        <v>7869</v>
      </c>
      <c r="E4707" t="s">
        <v>24341</v>
      </c>
      <c r="F4707" t="s">
        <v>24342</v>
      </c>
      <c r="G4707" t="s">
        <v>3291</v>
      </c>
      <c r="H4707" s="6">
        <v>104958</v>
      </c>
      <c r="I4707" t="s">
        <v>24343</v>
      </c>
      <c r="J4707" t="s">
        <v>24344</v>
      </c>
      <c r="K4707" s="1">
        <v>44615</v>
      </c>
    </row>
    <row r="4708" spans="1:11">
      <c r="A4708">
        <v>4707</v>
      </c>
      <c r="B4708" t="s">
        <v>24345</v>
      </c>
      <c r="C4708" t="s">
        <v>1392</v>
      </c>
      <c r="D4708" t="s">
        <v>11593</v>
      </c>
      <c r="E4708" t="s">
        <v>24346</v>
      </c>
      <c r="F4708" t="s">
        <v>24347</v>
      </c>
      <c r="G4708" t="s">
        <v>546</v>
      </c>
      <c r="H4708" s="6">
        <v>82640</v>
      </c>
      <c r="I4708" t="s">
        <v>24348</v>
      </c>
      <c r="J4708" t="s">
        <v>24349</v>
      </c>
      <c r="K4708" s="1">
        <v>44450</v>
      </c>
    </row>
    <row r="4709" spans="1:11">
      <c r="A4709">
        <v>4708</v>
      </c>
      <c r="B4709" t="s">
        <v>24350</v>
      </c>
      <c r="C4709" t="s">
        <v>4881</v>
      </c>
      <c r="D4709" t="s">
        <v>226</v>
      </c>
      <c r="E4709" t="s">
        <v>24351</v>
      </c>
      <c r="F4709" t="s">
        <v>24352</v>
      </c>
      <c r="G4709" t="s">
        <v>5577</v>
      </c>
      <c r="H4709" s="6">
        <v>85401</v>
      </c>
      <c r="I4709" t="s">
        <v>24353</v>
      </c>
      <c r="J4709" t="s">
        <v>24354</v>
      </c>
      <c r="K4709" s="1">
        <v>44122</v>
      </c>
    </row>
    <row r="4710" spans="1:11">
      <c r="A4710">
        <v>4709</v>
      </c>
      <c r="B4710" t="s">
        <v>24355</v>
      </c>
      <c r="C4710" t="s">
        <v>310</v>
      </c>
      <c r="D4710" t="s">
        <v>3427</v>
      </c>
      <c r="E4710" t="s">
        <v>24356</v>
      </c>
      <c r="F4710" t="s">
        <v>24357</v>
      </c>
      <c r="G4710" t="s">
        <v>2137</v>
      </c>
      <c r="H4710" s="6">
        <v>103133</v>
      </c>
      <c r="I4710" t="s">
        <v>24358</v>
      </c>
      <c r="J4710" t="s">
        <v>24359</v>
      </c>
      <c r="K4710" s="1">
        <v>44010</v>
      </c>
    </row>
    <row r="4711" spans="1:11">
      <c r="A4711">
        <v>4710</v>
      </c>
      <c r="B4711" t="s">
        <v>24360</v>
      </c>
      <c r="C4711" t="s">
        <v>3080</v>
      </c>
      <c r="D4711" t="s">
        <v>7020</v>
      </c>
      <c r="E4711" t="s">
        <v>24361</v>
      </c>
      <c r="F4711" t="s">
        <v>11559</v>
      </c>
      <c r="G4711" t="s">
        <v>696</v>
      </c>
      <c r="H4711" s="6">
        <v>260984</v>
      </c>
      <c r="I4711" t="s">
        <v>24362</v>
      </c>
      <c r="J4711" t="s">
        <v>24363</v>
      </c>
      <c r="K4711" s="1">
        <v>44400</v>
      </c>
    </row>
    <row r="4712" spans="1:11">
      <c r="A4712">
        <v>4711</v>
      </c>
      <c r="B4712" t="s">
        <v>24364</v>
      </c>
      <c r="C4712" t="s">
        <v>616</v>
      </c>
      <c r="D4712" t="s">
        <v>5097</v>
      </c>
      <c r="E4712" t="s">
        <v>24365</v>
      </c>
      <c r="F4712" t="s">
        <v>2163</v>
      </c>
      <c r="G4712" t="s">
        <v>2030</v>
      </c>
      <c r="H4712" s="6">
        <v>219367</v>
      </c>
      <c r="I4712" t="s">
        <v>24366</v>
      </c>
      <c r="J4712" t="s">
        <v>24367</v>
      </c>
      <c r="K4712" s="1">
        <v>44151</v>
      </c>
    </row>
    <row r="4713" spans="1:11">
      <c r="A4713">
        <v>4712</v>
      </c>
      <c r="B4713" t="s">
        <v>24368</v>
      </c>
      <c r="C4713" t="s">
        <v>248</v>
      </c>
      <c r="D4713" t="s">
        <v>326</v>
      </c>
      <c r="E4713" t="s">
        <v>24369</v>
      </c>
      <c r="F4713" t="s">
        <v>24370</v>
      </c>
      <c r="G4713" t="s">
        <v>1309</v>
      </c>
      <c r="H4713" s="6">
        <v>99074</v>
      </c>
      <c r="I4713" t="s">
        <v>24371</v>
      </c>
      <c r="J4713" t="s">
        <v>24372</v>
      </c>
      <c r="K4713" s="1">
        <v>44201</v>
      </c>
    </row>
    <row r="4714" spans="1:11">
      <c r="A4714">
        <v>4713</v>
      </c>
      <c r="B4714" t="s">
        <v>24373</v>
      </c>
      <c r="C4714" t="s">
        <v>707</v>
      </c>
      <c r="D4714" t="s">
        <v>5190</v>
      </c>
      <c r="E4714" t="s">
        <v>24374</v>
      </c>
      <c r="F4714" t="s">
        <v>24375</v>
      </c>
      <c r="G4714" t="s">
        <v>658</v>
      </c>
      <c r="H4714" s="6">
        <v>142245</v>
      </c>
      <c r="I4714" t="s">
        <v>24376</v>
      </c>
      <c r="J4714" t="s">
        <v>24377</v>
      </c>
      <c r="K4714" s="1">
        <v>44175</v>
      </c>
    </row>
    <row r="4715" spans="1:11">
      <c r="A4715">
        <v>4714</v>
      </c>
      <c r="B4715" t="s">
        <v>24378</v>
      </c>
      <c r="C4715" t="s">
        <v>819</v>
      </c>
      <c r="D4715" t="s">
        <v>9524</v>
      </c>
      <c r="E4715" t="s">
        <v>24379</v>
      </c>
      <c r="F4715" t="s">
        <v>24380</v>
      </c>
      <c r="G4715" t="s">
        <v>1473</v>
      </c>
      <c r="H4715" s="6">
        <v>104467</v>
      </c>
      <c r="I4715" t="s">
        <v>24381</v>
      </c>
      <c r="J4715" t="s">
        <v>24382</v>
      </c>
      <c r="K4715" s="1">
        <v>44412</v>
      </c>
    </row>
    <row r="4716" spans="1:11">
      <c r="A4716">
        <v>4715</v>
      </c>
      <c r="B4716" t="s">
        <v>24383</v>
      </c>
      <c r="C4716" t="s">
        <v>3211</v>
      </c>
      <c r="D4716" t="s">
        <v>514</v>
      </c>
      <c r="E4716" t="s">
        <v>24384</v>
      </c>
      <c r="F4716" t="s">
        <v>5912</v>
      </c>
      <c r="G4716" t="s">
        <v>1345</v>
      </c>
      <c r="H4716" s="6">
        <v>49911</v>
      </c>
      <c r="I4716" t="s">
        <v>24385</v>
      </c>
      <c r="J4716" t="s">
        <v>24386</v>
      </c>
      <c r="K4716" s="1">
        <v>44203</v>
      </c>
    </row>
    <row r="4717" spans="1:11">
      <c r="A4717">
        <v>4716</v>
      </c>
      <c r="B4717" t="s">
        <v>24387</v>
      </c>
      <c r="C4717" t="s">
        <v>6535</v>
      </c>
      <c r="D4717" t="s">
        <v>731</v>
      </c>
      <c r="E4717" t="s">
        <v>24388</v>
      </c>
      <c r="F4717" t="s">
        <v>24389</v>
      </c>
      <c r="G4717" t="s">
        <v>1605</v>
      </c>
      <c r="H4717" s="6">
        <v>184582</v>
      </c>
      <c r="I4717" t="s">
        <v>24390</v>
      </c>
      <c r="J4717" t="s">
        <v>24391</v>
      </c>
      <c r="K4717" s="1">
        <v>44450</v>
      </c>
    </row>
    <row r="4718" spans="1:11">
      <c r="A4718">
        <v>4717</v>
      </c>
      <c r="B4718" t="s">
        <v>24392</v>
      </c>
      <c r="C4718" t="s">
        <v>2429</v>
      </c>
      <c r="D4718" t="s">
        <v>9773</v>
      </c>
      <c r="E4718" t="s">
        <v>24393</v>
      </c>
      <c r="F4718" t="s">
        <v>19362</v>
      </c>
      <c r="G4718" t="s">
        <v>410</v>
      </c>
      <c r="H4718" s="6">
        <v>249846</v>
      </c>
      <c r="I4718">
        <v>4339893117</v>
      </c>
      <c r="J4718" t="s">
        <v>24394</v>
      </c>
      <c r="K4718" s="1">
        <v>43936</v>
      </c>
    </row>
    <row r="4719" spans="1:11">
      <c r="A4719">
        <v>4718</v>
      </c>
      <c r="B4719" t="s">
        <v>24395</v>
      </c>
      <c r="C4719" t="s">
        <v>2513</v>
      </c>
      <c r="D4719" t="s">
        <v>4490</v>
      </c>
      <c r="E4719" t="s">
        <v>24396</v>
      </c>
      <c r="F4719" t="s">
        <v>24397</v>
      </c>
      <c r="G4719" t="s">
        <v>1944</v>
      </c>
      <c r="H4719" s="6">
        <v>282592</v>
      </c>
      <c r="I4719" t="s">
        <v>24398</v>
      </c>
      <c r="J4719" t="s">
        <v>24399</v>
      </c>
      <c r="K4719" s="1">
        <v>43854</v>
      </c>
    </row>
    <row r="4720" spans="1:11">
      <c r="A4720">
        <v>4719</v>
      </c>
      <c r="B4720" t="s">
        <v>24400</v>
      </c>
      <c r="C4720" t="s">
        <v>12626</v>
      </c>
      <c r="D4720" t="s">
        <v>12584</v>
      </c>
      <c r="E4720" t="s">
        <v>24401</v>
      </c>
      <c r="F4720" t="s">
        <v>24402</v>
      </c>
      <c r="G4720" t="s">
        <v>51</v>
      </c>
      <c r="H4720" s="6">
        <v>125644</v>
      </c>
      <c r="I4720" t="s">
        <v>24403</v>
      </c>
      <c r="J4720" t="s">
        <v>24404</v>
      </c>
      <c r="K4720" s="1">
        <v>43907</v>
      </c>
    </row>
    <row r="4721" spans="1:11">
      <c r="A4721">
        <v>4720</v>
      </c>
      <c r="B4721" t="s">
        <v>24405</v>
      </c>
      <c r="C4721" t="s">
        <v>513</v>
      </c>
      <c r="D4721" t="s">
        <v>13037</v>
      </c>
      <c r="E4721" t="s">
        <v>24406</v>
      </c>
      <c r="F4721" t="s">
        <v>24407</v>
      </c>
      <c r="G4721" t="s">
        <v>1424</v>
      </c>
      <c r="H4721" s="6">
        <v>161724</v>
      </c>
      <c r="I4721" t="s">
        <v>24408</v>
      </c>
      <c r="J4721" t="s">
        <v>24409</v>
      </c>
      <c r="K4721" s="1">
        <v>44346</v>
      </c>
    </row>
    <row r="4722" spans="1:11">
      <c r="A4722">
        <v>4721</v>
      </c>
      <c r="B4722" t="s">
        <v>24410</v>
      </c>
      <c r="C4722" t="s">
        <v>2206</v>
      </c>
      <c r="D4722" t="s">
        <v>11895</v>
      </c>
      <c r="E4722" t="s">
        <v>24411</v>
      </c>
      <c r="F4722" t="s">
        <v>24412</v>
      </c>
      <c r="G4722" t="s">
        <v>402</v>
      </c>
      <c r="H4722" s="6">
        <v>255305</v>
      </c>
      <c r="I4722">
        <f>1-367-238-534</f>
        <v>-1138</v>
      </c>
      <c r="J4722" t="s">
        <v>24413</v>
      </c>
      <c r="K4722" s="1">
        <v>44034</v>
      </c>
    </row>
    <row r="4723" spans="1:11">
      <c r="A4723">
        <v>4722</v>
      </c>
      <c r="B4723" t="s">
        <v>24414</v>
      </c>
      <c r="C4723" t="s">
        <v>2865</v>
      </c>
      <c r="D4723" t="s">
        <v>6552</v>
      </c>
      <c r="E4723" t="s">
        <v>24415</v>
      </c>
      <c r="F4723" t="s">
        <v>24416</v>
      </c>
      <c r="G4723" t="s">
        <v>4188</v>
      </c>
      <c r="H4723" s="6">
        <v>250721</v>
      </c>
      <c r="I4723" t="s">
        <v>24417</v>
      </c>
      <c r="J4723" t="s">
        <v>24418</v>
      </c>
      <c r="K4723" s="1">
        <v>44707</v>
      </c>
    </row>
    <row r="4724" spans="1:11">
      <c r="A4724">
        <v>4723</v>
      </c>
      <c r="B4724" t="s">
        <v>24419</v>
      </c>
      <c r="C4724" t="s">
        <v>2976</v>
      </c>
      <c r="D4724" t="s">
        <v>14657</v>
      </c>
      <c r="E4724" t="s">
        <v>24420</v>
      </c>
      <c r="F4724" t="s">
        <v>24421</v>
      </c>
      <c r="G4724" t="s">
        <v>1696</v>
      </c>
      <c r="H4724" s="6">
        <v>161791</v>
      </c>
      <c r="I4724" t="s">
        <v>24422</v>
      </c>
      <c r="J4724" t="s">
        <v>24423</v>
      </c>
      <c r="K4724" s="1">
        <v>44429</v>
      </c>
    </row>
    <row r="4725" spans="1:11">
      <c r="A4725">
        <v>4724</v>
      </c>
      <c r="B4725" t="s">
        <v>24424</v>
      </c>
      <c r="C4725" t="s">
        <v>3050</v>
      </c>
      <c r="D4725" t="s">
        <v>9879</v>
      </c>
      <c r="E4725" t="s">
        <v>24425</v>
      </c>
      <c r="F4725" t="s">
        <v>24426</v>
      </c>
      <c r="G4725" t="s">
        <v>3207</v>
      </c>
      <c r="H4725" s="6">
        <v>111377</v>
      </c>
      <c r="I4725" t="s">
        <v>24427</v>
      </c>
      <c r="J4725" t="s">
        <v>24428</v>
      </c>
      <c r="K4725" s="1">
        <v>44303</v>
      </c>
    </row>
    <row r="4726" spans="1:11">
      <c r="A4726">
        <v>4725</v>
      </c>
      <c r="B4726" t="s">
        <v>24429</v>
      </c>
      <c r="C4726" t="s">
        <v>10052</v>
      </c>
      <c r="D4726" t="s">
        <v>3682</v>
      </c>
      <c r="E4726" t="s">
        <v>24430</v>
      </c>
      <c r="F4726" t="s">
        <v>24431</v>
      </c>
      <c r="G4726" t="s">
        <v>2297</v>
      </c>
      <c r="H4726" s="6">
        <v>49517</v>
      </c>
      <c r="I4726" t="s">
        <v>24432</v>
      </c>
      <c r="J4726" t="s">
        <v>24433</v>
      </c>
      <c r="K4726" s="1">
        <v>44153</v>
      </c>
    </row>
    <row r="4727" spans="1:11">
      <c r="A4727">
        <v>4726</v>
      </c>
      <c r="B4727" t="s">
        <v>24434</v>
      </c>
      <c r="C4727" t="s">
        <v>10303</v>
      </c>
      <c r="D4727" t="s">
        <v>19923</v>
      </c>
      <c r="E4727" t="s">
        <v>24435</v>
      </c>
      <c r="F4727" t="s">
        <v>24436</v>
      </c>
      <c r="G4727" t="s">
        <v>666</v>
      </c>
      <c r="H4727" s="6">
        <v>62861</v>
      </c>
      <c r="I4727">
        <f>1-104-434-8903</f>
        <v>-9440</v>
      </c>
      <c r="J4727" t="s">
        <v>24437</v>
      </c>
      <c r="K4727" s="1">
        <v>44626</v>
      </c>
    </row>
    <row r="4728" spans="1:11">
      <c r="A4728">
        <v>4727</v>
      </c>
      <c r="B4728" t="s">
        <v>24438</v>
      </c>
      <c r="C4728" t="s">
        <v>4342</v>
      </c>
      <c r="D4728" t="s">
        <v>14631</v>
      </c>
      <c r="E4728" t="s">
        <v>19471</v>
      </c>
      <c r="F4728" t="s">
        <v>24439</v>
      </c>
      <c r="G4728" t="s">
        <v>620</v>
      </c>
      <c r="H4728" s="6">
        <v>151873</v>
      </c>
      <c r="I4728" t="s">
        <v>24440</v>
      </c>
      <c r="J4728" t="s">
        <v>24441</v>
      </c>
      <c r="K4728" s="1">
        <v>44300</v>
      </c>
    </row>
    <row r="4729" spans="1:11">
      <c r="A4729">
        <v>4728</v>
      </c>
      <c r="B4729" t="s">
        <v>24442</v>
      </c>
      <c r="C4729" t="s">
        <v>3169</v>
      </c>
      <c r="D4729" t="s">
        <v>1166</v>
      </c>
      <c r="E4729" t="s">
        <v>24443</v>
      </c>
      <c r="F4729" t="s">
        <v>24444</v>
      </c>
      <c r="G4729" t="s">
        <v>1243</v>
      </c>
      <c r="H4729" s="6">
        <v>142818</v>
      </c>
      <c r="I4729" t="s">
        <v>24445</v>
      </c>
      <c r="J4729" t="s">
        <v>24446</v>
      </c>
      <c r="K4729" s="1">
        <v>44039</v>
      </c>
    </row>
    <row r="4730" spans="1:11">
      <c r="A4730">
        <v>4729</v>
      </c>
      <c r="B4730" t="s">
        <v>24447</v>
      </c>
      <c r="C4730" t="s">
        <v>5039</v>
      </c>
      <c r="D4730" t="s">
        <v>5196</v>
      </c>
      <c r="E4730" t="s">
        <v>24448</v>
      </c>
      <c r="F4730" t="s">
        <v>24449</v>
      </c>
      <c r="G4730" t="s">
        <v>696</v>
      </c>
      <c r="H4730" s="6">
        <v>46744</v>
      </c>
      <c r="I4730" t="s">
        <v>24450</v>
      </c>
      <c r="J4730" t="s">
        <v>24451</v>
      </c>
      <c r="K4730" s="1">
        <v>44514</v>
      </c>
    </row>
    <row r="4731" spans="1:11">
      <c r="A4731">
        <v>4730</v>
      </c>
      <c r="B4731" t="s">
        <v>24452</v>
      </c>
      <c r="C4731" t="s">
        <v>5115</v>
      </c>
      <c r="D4731" t="s">
        <v>2700</v>
      </c>
      <c r="E4731" t="s">
        <v>24453</v>
      </c>
      <c r="F4731" t="s">
        <v>24454</v>
      </c>
      <c r="G4731" t="s">
        <v>4560</v>
      </c>
      <c r="H4731" s="6">
        <v>85519</v>
      </c>
      <c r="I4731" t="s">
        <v>24455</v>
      </c>
      <c r="J4731" t="s">
        <v>24456</v>
      </c>
      <c r="K4731" s="1">
        <v>44345</v>
      </c>
    </row>
    <row r="4732" spans="1:11">
      <c r="A4732">
        <v>4731</v>
      </c>
      <c r="B4732" t="s">
        <v>24457</v>
      </c>
      <c r="C4732" t="s">
        <v>995</v>
      </c>
      <c r="D4732" t="s">
        <v>20</v>
      </c>
      <c r="E4732" t="s">
        <v>24458</v>
      </c>
      <c r="F4732" t="s">
        <v>24459</v>
      </c>
      <c r="G4732" t="s">
        <v>274</v>
      </c>
      <c r="H4732" s="6">
        <v>92450</v>
      </c>
      <c r="I4732">
        <v>1001659568</v>
      </c>
      <c r="J4732" t="s">
        <v>24460</v>
      </c>
      <c r="K4732" s="1">
        <v>44476</v>
      </c>
    </row>
    <row r="4733" spans="1:11">
      <c r="A4733">
        <v>4732</v>
      </c>
      <c r="B4733" t="s">
        <v>24461</v>
      </c>
      <c r="C4733" t="s">
        <v>347</v>
      </c>
      <c r="D4733" t="s">
        <v>624</v>
      </c>
      <c r="E4733" t="s">
        <v>24462</v>
      </c>
      <c r="F4733" t="s">
        <v>24463</v>
      </c>
      <c r="G4733" t="s">
        <v>634</v>
      </c>
      <c r="H4733" s="6">
        <v>257875</v>
      </c>
      <c r="I4733" t="s">
        <v>24464</v>
      </c>
      <c r="J4733" t="s">
        <v>24465</v>
      </c>
      <c r="K4733" s="1">
        <v>44422</v>
      </c>
    </row>
    <row r="4734" spans="1:11">
      <c r="A4734">
        <v>4733</v>
      </c>
      <c r="B4734" t="s">
        <v>24466</v>
      </c>
      <c r="C4734" t="s">
        <v>3699</v>
      </c>
      <c r="D4734" t="s">
        <v>4401</v>
      </c>
      <c r="E4734" t="s">
        <v>8051</v>
      </c>
      <c r="F4734" t="s">
        <v>6737</v>
      </c>
      <c r="G4734" t="s">
        <v>3554</v>
      </c>
      <c r="H4734" s="6">
        <v>288031</v>
      </c>
      <c r="I4734" t="s">
        <v>24467</v>
      </c>
      <c r="J4734" t="s">
        <v>24468</v>
      </c>
      <c r="K4734" s="1">
        <v>44423</v>
      </c>
    </row>
    <row r="4735" spans="1:11">
      <c r="A4735">
        <v>4734</v>
      </c>
      <c r="B4735" t="s">
        <v>24469</v>
      </c>
      <c r="C4735" t="s">
        <v>4619</v>
      </c>
      <c r="D4735" t="s">
        <v>3815</v>
      </c>
      <c r="E4735" t="s">
        <v>24470</v>
      </c>
      <c r="F4735" t="s">
        <v>24471</v>
      </c>
      <c r="G4735" t="s">
        <v>1795</v>
      </c>
      <c r="H4735" s="6">
        <v>88281</v>
      </c>
      <c r="I4735" t="s">
        <v>24472</v>
      </c>
      <c r="J4735" t="s">
        <v>24473</v>
      </c>
      <c r="K4735" s="1">
        <v>44668</v>
      </c>
    </row>
    <row r="4736" spans="1:11">
      <c r="A4736">
        <v>4735</v>
      </c>
      <c r="B4736" t="s">
        <v>24474</v>
      </c>
      <c r="C4736" t="s">
        <v>2053</v>
      </c>
      <c r="D4736" t="s">
        <v>226</v>
      </c>
      <c r="E4736" t="s">
        <v>11477</v>
      </c>
      <c r="F4736" t="s">
        <v>24475</v>
      </c>
      <c r="G4736" t="s">
        <v>1222</v>
      </c>
      <c r="H4736" s="6">
        <v>280267</v>
      </c>
      <c r="I4736" t="s">
        <v>24476</v>
      </c>
      <c r="J4736" t="s">
        <v>24477</v>
      </c>
      <c r="K4736" s="1">
        <v>44361</v>
      </c>
    </row>
    <row r="4737" spans="1:11">
      <c r="A4737">
        <v>4736</v>
      </c>
      <c r="B4737" t="s">
        <v>24478</v>
      </c>
      <c r="C4737" t="s">
        <v>442</v>
      </c>
      <c r="D4737" t="s">
        <v>2606</v>
      </c>
      <c r="E4737" t="s">
        <v>24479</v>
      </c>
      <c r="F4737" t="s">
        <v>24480</v>
      </c>
      <c r="G4737" t="s">
        <v>1637</v>
      </c>
      <c r="H4737" s="6">
        <v>195216</v>
      </c>
      <c r="I4737" t="s">
        <v>24481</v>
      </c>
      <c r="J4737" t="s">
        <v>24482</v>
      </c>
      <c r="K4737" s="1">
        <v>44569</v>
      </c>
    </row>
    <row r="4738" spans="1:11">
      <c r="A4738">
        <v>4737</v>
      </c>
      <c r="B4738" t="s">
        <v>24483</v>
      </c>
      <c r="C4738" t="s">
        <v>731</v>
      </c>
      <c r="D4738" t="s">
        <v>15872</v>
      </c>
      <c r="E4738" t="s">
        <v>24484</v>
      </c>
      <c r="F4738" t="s">
        <v>24485</v>
      </c>
      <c r="G4738" t="s">
        <v>883</v>
      </c>
      <c r="H4738" s="6">
        <v>276306</v>
      </c>
      <c r="I4738" t="s">
        <v>24486</v>
      </c>
      <c r="J4738" t="s">
        <v>24487</v>
      </c>
      <c r="K4738" s="1">
        <v>43863</v>
      </c>
    </row>
    <row r="4739" spans="1:11">
      <c r="A4739">
        <v>4738</v>
      </c>
      <c r="B4739" t="s">
        <v>24488</v>
      </c>
      <c r="C4739" t="s">
        <v>5148</v>
      </c>
      <c r="D4739" t="s">
        <v>4140</v>
      </c>
      <c r="E4739" t="s">
        <v>24489</v>
      </c>
      <c r="F4739" t="s">
        <v>24490</v>
      </c>
      <c r="G4739" t="s">
        <v>1481</v>
      </c>
      <c r="H4739" s="6">
        <v>89354</v>
      </c>
      <c r="I4739" t="s">
        <v>24491</v>
      </c>
      <c r="J4739" t="s">
        <v>24492</v>
      </c>
      <c r="K4739" s="1">
        <v>44454</v>
      </c>
    </row>
    <row r="4740" spans="1:11">
      <c r="A4740">
        <v>4739</v>
      </c>
      <c r="B4740" t="s">
        <v>24493</v>
      </c>
      <c r="C4740" t="s">
        <v>2005</v>
      </c>
      <c r="D4740" t="s">
        <v>7583</v>
      </c>
      <c r="E4740" t="s">
        <v>24494</v>
      </c>
      <c r="F4740" t="s">
        <v>24495</v>
      </c>
      <c r="G4740" t="s">
        <v>1501</v>
      </c>
      <c r="H4740" s="6">
        <v>54186</v>
      </c>
      <c r="I4740">
        <f>1-171-410-2964</f>
        <v>-3544</v>
      </c>
      <c r="J4740" t="s">
        <v>24496</v>
      </c>
      <c r="K4740" s="1">
        <v>43909</v>
      </c>
    </row>
    <row r="4741" spans="1:11">
      <c r="A4741">
        <v>4740</v>
      </c>
      <c r="B4741" t="s">
        <v>24497</v>
      </c>
      <c r="C4741" t="s">
        <v>1877</v>
      </c>
      <c r="D4741" t="s">
        <v>8739</v>
      </c>
      <c r="E4741" t="s">
        <v>24498</v>
      </c>
      <c r="F4741" t="s">
        <v>24499</v>
      </c>
      <c r="G4741" t="s">
        <v>1857</v>
      </c>
      <c r="H4741" s="6">
        <v>75602</v>
      </c>
      <c r="I4741" t="s">
        <v>24500</v>
      </c>
      <c r="J4741" t="s">
        <v>24501</v>
      </c>
      <c r="K4741" s="1">
        <v>44165</v>
      </c>
    </row>
    <row r="4742" spans="1:11">
      <c r="A4742">
        <v>4741</v>
      </c>
      <c r="B4742" t="s">
        <v>24502</v>
      </c>
      <c r="C4742" t="s">
        <v>11262</v>
      </c>
      <c r="D4742" t="s">
        <v>7331</v>
      </c>
      <c r="E4742" t="s">
        <v>24503</v>
      </c>
      <c r="F4742" t="s">
        <v>24504</v>
      </c>
      <c r="G4742" t="s">
        <v>1330</v>
      </c>
      <c r="H4742" s="6">
        <v>93433</v>
      </c>
      <c r="I4742" t="s">
        <v>24505</v>
      </c>
      <c r="J4742" t="s">
        <v>24506</v>
      </c>
      <c r="K4742" s="1">
        <v>44450</v>
      </c>
    </row>
    <row r="4743" spans="1:11">
      <c r="A4743">
        <v>4742</v>
      </c>
      <c r="B4743" t="s">
        <v>24507</v>
      </c>
      <c r="C4743" t="s">
        <v>6181</v>
      </c>
      <c r="D4743" t="s">
        <v>6834</v>
      </c>
      <c r="E4743" t="s">
        <v>24508</v>
      </c>
      <c r="F4743" t="s">
        <v>24509</v>
      </c>
      <c r="G4743" t="s">
        <v>43</v>
      </c>
      <c r="H4743" s="6">
        <v>93345</v>
      </c>
      <c r="I4743" t="s">
        <v>24510</v>
      </c>
      <c r="J4743" t="s">
        <v>24511</v>
      </c>
      <c r="K4743" s="1">
        <v>44164</v>
      </c>
    </row>
    <row r="4744" spans="1:11">
      <c r="A4744">
        <v>4743</v>
      </c>
      <c r="B4744" t="s">
        <v>24512</v>
      </c>
      <c r="C4744" t="s">
        <v>3858</v>
      </c>
      <c r="D4744" t="s">
        <v>5839</v>
      </c>
      <c r="E4744" t="s">
        <v>24513</v>
      </c>
      <c r="F4744" t="s">
        <v>21084</v>
      </c>
      <c r="G4744" t="s">
        <v>2905</v>
      </c>
      <c r="H4744" s="6">
        <v>111444</v>
      </c>
      <c r="I4744" t="s">
        <v>24514</v>
      </c>
      <c r="J4744" t="s">
        <v>24515</v>
      </c>
      <c r="K4744" s="1">
        <v>44163</v>
      </c>
    </row>
    <row r="4745" spans="1:11">
      <c r="A4745">
        <v>4744</v>
      </c>
      <c r="B4745" t="s">
        <v>24516</v>
      </c>
      <c r="C4745" t="s">
        <v>2776</v>
      </c>
      <c r="D4745" t="s">
        <v>4531</v>
      </c>
      <c r="E4745" t="s">
        <v>24517</v>
      </c>
      <c r="F4745" t="s">
        <v>24518</v>
      </c>
      <c r="G4745" t="s">
        <v>1865</v>
      </c>
      <c r="H4745" s="6">
        <v>75566</v>
      </c>
      <c r="I4745" t="s">
        <v>24519</v>
      </c>
      <c r="J4745" t="s">
        <v>24520</v>
      </c>
      <c r="K4745" s="1">
        <v>43945</v>
      </c>
    </row>
    <row r="4746" spans="1:11">
      <c r="A4746">
        <v>4745</v>
      </c>
      <c r="B4746" t="s">
        <v>24521</v>
      </c>
      <c r="C4746" t="s">
        <v>879</v>
      </c>
      <c r="D4746" t="s">
        <v>3124</v>
      </c>
      <c r="E4746" t="s">
        <v>24522</v>
      </c>
      <c r="F4746" t="s">
        <v>24523</v>
      </c>
      <c r="G4746" t="s">
        <v>150</v>
      </c>
      <c r="H4746" s="6">
        <v>234800</v>
      </c>
      <c r="I4746">
        <f>1-375-432-9946</f>
        <v>-10752</v>
      </c>
      <c r="J4746" t="s">
        <v>24524</v>
      </c>
      <c r="K4746" s="1">
        <v>44296</v>
      </c>
    </row>
    <row r="4747" spans="1:11">
      <c r="A4747">
        <v>4746</v>
      </c>
      <c r="B4747" t="s">
        <v>24525</v>
      </c>
      <c r="C4747" t="s">
        <v>5461</v>
      </c>
      <c r="D4747" t="s">
        <v>2088</v>
      </c>
      <c r="E4747" t="s">
        <v>24526</v>
      </c>
      <c r="F4747" t="s">
        <v>24527</v>
      </c>
      <c r="G4747" t="s">
        <v>612</v>
      </c>
      <c r="H4747" s="6">
        <v>209466</v>
      </c>
      <c r="I4747" t="s">
        <v>24528</v>
      </c>
      <c r="J4747" t="s">
        <v>24529</v>
      </c>
      <c r="K4747" s="1">
        <v>44451</v>
      </c>
    </row>
    <row r="4748" spans="1:11">
      <c r="A4748">
        <v>4747</v>
      </c>
      <c r="B4748" t="s">
        <v>24530</v>
      </c>
      <c r="C4748" t="s">
        <v>4400</v>
      </c>
      <c r="D4748" t="s">
        <v>13295</v>
      </c>
      <c r="E4748" t="s">
        <v>24531</v>
      </c>
      <c r="F4748" t="s">
        <v>24532</v>
      </c>
      <c r="G4748" t="s">
        <v>386</v>
      </c>
      <c r="H4748" s="6">
        <v>199168</v>
      </c>
      <c r="I4748" t="s">
        <v>24533</v>
      </c>
      <c r="J4748" t="s">
        <v>24534</v>
      </c>
      <c r="K4748" s="1">
        <v>44540</v>
      </c>
    </row>
    <row r="4749" spans="1:11">
      <c r="A4749">
        <v>4748</v>
      </c>
      <c r="B4749" t="s">
        <v>24535</v>
      </c>
      <c r="C4749" t="s">
        <v>7269</v>
      </c>
      <c r="D4749" t="s">
        <v>6499</v>
      </c>
      <c r="E4749" t="s">
        <v>24536</v>
      </c>
      <c r="F4749" t="s">
        <v>24537</v>
      </c>
      <c r="G4749" t="s">
        <v>3264</v>
      </c>
      <c r="H4749" s="6">
        <v>172469</v>
      </c>
      <c r="I4749" t="s">
        <v>24538</v>
      </c>
      <c r="J4749" t="s">
        <v>24539</v>
      </c>
      <c r="K4749" s="1">
        <v>44109</v>
      </c>
    </row>
    <row r="4750" spans="1:11">
      <c r="A4750">
        <v>4749</v>
      </c>
      <c r="B4750" t="s">
        <v>24540</v>
      </c>
      <c r="C4750" t="s">
        <v>1565</v>
      </c>
      <c r="D4750" t="s">
        <v>2828</v>
      </c>
      <c r="E4750" t="s">
        <v>24541</v>
      </c>
      <c r="F4750" t="s">
        <v>24542</v>
      </c>
      <c r="G4750" t="s">
        <v>875</v>
      </c>
      <c r="H4750" s="6">
        <v>121573</v>
      </c>
      <c r="I4750" t="s">
        <v>24543</v>
      </c>
      <c r="J4750" t="s">
        <v>24544</v>
      </c>
      <c r="K4750" s="1">
        <v>44495</v>
      </c>
    </row>
    <row r="4751" spans="1:11">
      <c r="A4751">
        <v>4750</v>
      </c>
      <c r="B4751" t="s">
        <v>24545</v>
      </c>
      <c r="C4751" t="s">
        <v>1616</v>
      </c>
      <c r="D4751" t="s">
        <v>5782</v>
      </c>
      <c r="E4751" t="s">
        <v>24546</v>
      </c>
      <c r="F4751" t="s">
        <v>24547</v>
      </c>
      <c r="G4751" t="s">
        <v>726</v>
      </c>
      <c r="H4751" s="6">
        <v>67372</v>
      </c>
      <c r="I4751" t="s">
        <v>24548</v>
      </c>
      <c r="J4751" t="s">
        <v>24549</v>
      </c>
      <c r="K4751" s="1">
        <v>43993</v>
      </c>
    </row>
    <row r="4752" spans="1:11">
      <c r="A4752">
        <v>4751</v>
      </c>
      <c r="B4752" t="s">
        <v>24550</v>
      </c>
      <c r="C4752" t="s">
        <v>7142</v>
      </c>
      <c r="D4752" t="s">
        <v>2178</v>
      </c>
      <c r="E4752" t="s">
        <v>24551</v>
      </c>
      <c r="F4752" t="s">
        <v>24552</v>
      </c>
      <c r="G4752" t="s">
        <v>418</v>
      </c>
      <c r="H4752" s="6">
        <v>57648</v>
      </c>
      <c r="I4752" t="s">
        <v>24553</v>
      </c>
      <c r="J4752" t="s">
        <v>24554</v>
      </c>
      <c r="K4752" s="1">
        <v>44004</v>
      </c>
    </row>
    <row r="4753" spans="1:11">
      <c r="A4753">
        <v>4752</v>
      </c>
      <c r="B4753" t="s">
        <v>24555</v>
      </c>
      <c r="C4753" t="s">
        <v>10052</v>
      </c>
      <c r="D4753" t="s">
        <v>4285</v>
      </c>
      <c r="E4753" t="s">
        <v>24556</v>
      </c>
      <c r="F4753" t="s">
        <v>24557</v>
      </c>
      <c r="G4753" t="s">
        <v>875</v>
      </c>
      <c r="H4753" s="6">
        <v>142466</v>
      </c>
      <c r="I4753" t="s">
        <v>24558</v>
      </c>
      <c r="J4753" t="s">
        <v>24559</v>
      </c>
      <c r="K4753" s="1">
        <v>43968</v>
      </c>
    </row>
    <row r="4754" spans="1:11">
      <c r="A4754">
        <v>4753</v>
      </c>
      <c r="B4754" t="s">
        <v>24560</v>
      </c>
      <c r="C4754" t="s">
        <v>15948</v>
      </c>
      <c r="D4754" t="s">
        <v>12480</v>
      </c>
      <c r="E4754" t="s">
        <v>24561</v>
      </c>
      <c r="F4754" t="s">
        <v>24562</v>
      </c>
      <c r="G4754" t="s">
        <v>1013</v>
      </c>
      <c r="H4754" s="6">
        <v>208956</v>
      </c>
      <c r="I4754" t="s">
        <v>24563</v>
      </c>
      <c r="J4754" t="s">
        <v>24564</v>
      </c>
      <c r="K4754" s="1">
        <v>44087</v>
      </c>
    </row>
    <row r="4755" spans="1:11">
      <c r="A4755">
        <v>4754</v>
      </c>
      <c r="B4755" t="s">
        <v>24565</v>
      </c>
      <c r="C4755" t="s">
        <v>5973</v>
      </c>
      <c r="D4755" t="s">
        <v>6938</v>
      </c>
      <c r="E4755" t="s">
        <v>24566</v>
      </c>
      <c r="F4755" t="s">
        <v>24567</v>
      </c>
      <c r="G4755" t="s">
        <v>190</v>
      </c>
      <c r="H4755" s="6">
        <v>79099</v>
      </c>
      <c r="I4755" t="s">
        <v>24568</v>
      </c>
      <c r="J4755" t="s">
        <v>24569</v>
      </c>
      <c r="K4755" s="1">
        <v>44523</v>
      </c>
    </row>
    <row r="4756" spans="1:11">
      <c r="A4756">
        <v>4755</v>
      </c>
      <c r="B4756" t="s">
        <v>24570</v>
      </c>
      <c r="C4756" t="s">
        <v>7344</v>
      </c>
      <c r="D4756" t="s">
        <v>57</v>
      </c>
      <c r="E4756" t="s">
        <v>24571</v>
      </c>
      <c r="F4756" t="s">
        <v>24572</v>
      </c>
      <c r="G4756" t="s">
        <v>190</v>
      </c>
      <c r="H4756" s="6">
        <v>79480</v>
      </c>
      <c r="I4756" t="s">
        <v>24573</v>
      </c>
      <c r="J4756" t="s">
        <v>24574</v>
      </c>
      <c r="K4756" s="1">
        <v>43875</v>
      </c>
    </row>
    <row r="4757" spans="1:11">
      <c r="A4757">
        <v>4756</v>
      </c>
      <c r="B4757" t="s">
        <v>24575</v>
      </c>
      <c r="C4757" t="s">
        <v>4881</v>
      </c>
      <c r="D4757" t="s">
        <v>4942</v>
      </c>
      <c r="E4757" t="s">
        <v>24576</v>
      </c>
      <c r="F4757" t="s">
        <v>24577</v>
      </c>
      <c r="G4757" t="s">
        <v>1418</v>
      </c>
      <c r="H4757" s="6">
        <v>190690</v>
      </c>
      <c r="I4757" t="s">
        <v>24578</v>
      </c>
      <c r="J4757" t="s">
        <v>24579</v>
      </c>
      <c r="K4757" s="1">
        <v>44065</v>
      </c>
    </row>
    <row r="4758" spans="1:11">
      <c r="A4758">
        <v>4757</v>
      </c>
      <c r="B4758" t="s">
        <v>24580</v>
      </c>
      <c r="C4758" t="s">
        <v>1114</v>
      </c>
      <c r="D4758" t="s">
        <v>4359</v>
      </c>
      <c r="E4758" t="s">
        <v>24581</v>
      </c>
      <c r="F4758" t="s">
        <v>24582</v>
      </c>
      <c r="G4758" t="s">
        <v>1345</v>
      </c>
      <c r="H4758" s="6">
        <v>283092</v>
      </c>
      <c r="I4758" t="s">
        <v>24583</v>
      </c>
      <c r="J4758" t="s">
        <v>24584</v>
      </c>
      <c r="K4758" s="1">
        <v>44122</v>
      </c>
    </row>
    <row r="4759" spans="1:11">
      <c r="A4759">
        <v>4758</v>
      </c>
      <c r="B4759" t="s">
        <v>24585</v>
      </c>
      <c r="C4759" t="s">
        <v>3439</v>
      </c>
      <c r="D4759" t="s">
        <v>3350</v>
      </c>
      <c r="E4759" t="s">
        <v>24586</v>
      </c>
      <c r="F4759" t="s">
        <v>24587</v>
      </c>
      <c r="G4759" t="s">
        <v>509</v>
      </c>
      <c r="H4759" s="6">
        <v>275063</v>
      </c>
      <c r="I4759" t="s">
        <v>24588</v>
      </c>
      <c r="J4759" t="s">
        <v>24589</v>
      </c>
      <c r="K4759" s="1">
        <v>44542</v>
      </c>
    </row>
    <row r="4760" spans="1:11">
      <c r="A4760">
        <v>4759</v>
      </c>
      <c r="B4760" t="s">
        <v>24590</v>
      </c>
      <c r="C4760" t="s">
        <v>6968</v>
      </c>
      <c r="D4760" t="s">
        <v>14730</v>
      </c>
      <c r="E4760" t="s">
        <v>24591</v>
      </c>
      <c r="F4760" t="s">
        <v>24592</v>
      </c>
      <c r="G4760" t="s">
        <v>1536</v>
      </c>
      <c r="H4760" s="6">
        <v>215259</v>
      </c>
      <c r="I4760" t="s">
        <v>24593</v>
      </c>
      <c r="J4760" t="s">
        <v>24594</v>
      </c>
      <c r="K4760" s="1">
        <v>44187</v>
      </c>
    </row>
    <row r="4761" spans="1:11">
      <c r="A4761">
        <v>4760</v>
      </c>
      <c r="B4761" t="s">
        <v>24595</v>
      </c>
      <c r="C4761" t="s">
        <v>1057</v>
      </c>
      <c r="D4761" t="s">
        <v>6221</v>
      </c>
      <c r="E4761" t="s">
        <v>24596</v>
      </c>
      <c r="F4761" t="s">
        <v>24597</v>
      </c>
      <c r="G4761" t="s">
        <v>126</v>
      </c>
      <c r="H4761" s="6">
        <v>174626</v>
      </c>
      <c r="I4761" t="s">
        <v>24598</v>
      </c>
      <c r="J4761" t="s">
        <v>24599</v>
      </c>
      <c r="K4761" s="1">
        <v>44411</v>
      </c>
    </row>
    <row r="4762" spans="1:11">
      <c r="A4762">
        <v>4761</v>
      </c>
      <c r="B4762" t="s">
        <v>24600</v>
      </c>
      <c r="C4762" t="s">
        <v>936</v>
      </c>
      <c r="D4762" t="s">
        <v>483</v>
      </c>
      <c r="E4762" t="s">
        <v>24601</v>
      </c>
      <c r="F4762" t="s">
        <v>24602</v>
      </c>
      <c r="G4762" t="s">
        <v>1522</v>
      </c>
      <c r="H4762" s="6">
        <v>276120</v>
      </c>
      <c r="I4762" t="s">
        <v>24603</v>
      </c>
      <c r="J4762" t="s">
        <v>24604</v>
      </c>
      <c r="K4762" s="1">
        <v>44281</v>
      </c>
    </row>
    <row r="4763" spans="1:11">
      <c r="A4763">
        <v>4762</v>
      </c>
      <c r="B4763" t="s">
        <v>24605</v>
      </c>
      <c r="C4763" t="s">
        <v>11317</v>
      </c>
      <c r="D4763" t="s">
        <v>13238</v>
      </c>
      <c r="E4763" t="s">
        <v>24606</v>
      </c>
      <c r="F4763" t="s">
        <v>24607</v>
      </c>
      <c r="G4763" t="s">
        <v>985</v>
      </c>
      <c r="H4763" s="6">
        <v>120936</v>
      </c>
      <c r="I4763" t="s">
        <v>24608</v>
      </c>
      <c r="J4763" t="s">
        <v>24609</v>
      </c>
      <c r="K4763" s="1">
        <v>44652</v>
      </c>
    </row>
    <row r="4764" spans="1:11">
      <c r="A4764">
        <v>4763</v>
      </c>
      <c r="B4764" t="s">
        <v>24610</v>
      </c>
      <c r="C4764" t="s">
        <v>14894</v>
      </c>
      <c r="D4764" t="s">
        <v>1450</v>
      </c>
      <c r="E4764" t="s">
        <v>24611</v>
      </c>
      <c r="F4764" t="s">
        <v>24612</v>
      </c>
      <c r="G4764" t="s">
        <v>642</v>
      </c>
      <c r="H4764" s="6">
        <v>168100</v>
      </c>
      <c r="I4764" t="s">
        <v>24613</v>
      </c>
      <c r="J4764" t="s">
        <v>24614</v>
      </c>
      <c r="K4764" s="1">
        <v>44145</v>
      </c>
    </row>
    <row r="4765" spans="1:11">
      <c r="A4765">
        <v>4764</v>
      </c>
      <c r="B4765" t="s">
        <v>24615</v>
      </c>
      <c r="C4765" t="s">
        <v>5899</v>
      </c>
      <c r="D4765" t="s">
        <v>7038</v>
      </c>
      <c r="E4765" t="s">
        <v>24616</v>
      </c>
      <c r="F4765" t="s">
        <v>24617</v>
      </c>
      <c r="G4765" t="s">
        <v>658</v>
      </c>
      <c r="H4765" s="6">
        <v>59206</v>
      </c>
      <c r="I4765" t="s">
        <v>24618</v>
      </c>
      <c r="J4765" t="s">
        <v>24619</v>
      </c>
      <c r="K4765" s="1">
        <v>44629</v>
      </c>
    </row>
    <row r="4766" spans="1:11">
      <c r="A4766">
        <v>4765</v>
      </c>
      <c r="B4766" t="s">
        <v>24620</v>
      </c>
      <c r="C4766" t="s">
        <v>3268</v>
      </c>
      <c r="D4766" t="s">
        <v>1129</v>
      </c>
      <c r="E4766" t="s">
        <v>24621</v>
      </c>
      <c r="F4766" t="s">
        <v>24622</v>
      </c>
      <c r="G4766" t="s">
        <v>23</v>
      </c>
      <c r="H4766" s="6">
        <v>63136</v>
      </c>
      <c r="I4766" t="s">
        <v>24623</v>
      </c>
      <c r="J4766" t="s">
        <v>24624</v>
      </c>
      <c r="K4766" s="1">
        <v>43971</v>
      </c>
    </row>
    <row r="4767" spans="1:11">
      <c r="A4767">
        <v>4766</v>
      </c>
      <c r="B4767" t="s">
        <v>24625</v>
      </c>
      <c r="C4767" t="s">
        <v>565</v>
      </c>
      <c r="D4767" t="s">
        <v>2956</v>
      </c>
      <c r="E4767" t="s">
        <v>24626</v>
      </c>
      <c r="F4767" t="s">
        <v>24627</v>
      </c>
      <c r="G4767" t="s">
        <v>1337</v>
      </c>
      <c r="H4767" s="6">
        <v>285185</v>
      </c>
      <c r="I4767" t="s">
        <v>24628</v>
      </c>
      <c r="J4767" t="s">
        <v>24629</v>
      </c>
      <c r="K4767" s="1">
        <v>44650</v>
      </c>
    </row>
    <row r="4768" spans="1:11">
      <c r="A4768">
        <v>4767</v>
      </c>
      <c r="B4768" t="s">
        <v>24630</v>
      </c>
      <c r="C4768" t="s">
        <v>6214</v>
      </c>
      <c r="D4768" t="s">
        <v>2643</v>
      </c>
      <c r="E4768" t="s">
        <v>24631</v>
      </c>
      <c r="F4768" t="s">
        <v>24632</v>
      </c>
      <c r="G4768" t="s">
        <v>2123</v>
      </c>
      <c r="H4768" s="6">
        <v>215447</v>
      </c>
      <c r="I4768" t="s">
        <v>24633</v>
      </c>
      <c r="J4768" t="s">
        <v>24634</v>
      </c>
      <c r="K4768" s="1">
        <v>44155</v>
      </c>
    </row>
    <row r="4769" spans="1:11">
      <c r="A4769">
        <v>4768</v>
      </c>
      <c r="B4769" t="s">
        <v>24635</v>
      </c>
      <c r="C4769" t="s">
        <v>521</v>
      </c>
      <c r="D4769" t="s">
        <v>6596</v>
      </c>
      <c r="E4769" t="s">
        <v>24636</v>
      </c>
      <c r="F4769" t="s">
        <v>6686</v>
      </c>
      <c r="G4769" t="s">
        <v>410</v>
      </c>
      <c r="H4769" s="6">
        <v>164281</v>
      </c>
      <c r="I4769" t="s">
        <v>24637</v>
      </c>
      <c r="J4769" t="s">
        <v>24638</v>
      </c>
      <c r="K4769" s="1">
        <v>44596</v>
      </c>
    </row>
    <row r="4770" spans="1:11">
      <c r="A4770">
        <v>4769</v>
      </c>
      <c r="B4770" t="s">
        <v>24639</v>
      </c>
      <c r="C4770" t="s">
        <v>1505</v>
      </c>
      <c r="D4770" t="s">
        <v>543</v>
      </c>
      <c r="E4770" t="s">
        <v>24640</v>
      </c>
      <c r="F4770" t="s">
        <v>24641</v>
      </c>
      <c r="G4770" t="s">
        <v>517</v>
      </c>
      <c r="H4770" s="6">
        <v>213242</v>
      </c>
      <c r="I4770" t="s">
        <v>24642</v>
      </c>
      <c r="J4770" t="s">
        <v>24643</v>
      </c>
      <c r="K4770" s="1">
        <v>44265</v>
      </c>
    </row>
    <row r="4771" spans="1:11">
      <c r="A4771">
        <v>4770</v>
      </c>
      <c r="B4771" t="s">
        <v>24644</v>
      </c>
      <c r="C4771" t="s">
        <v>4768</v>
      </c>
      <c r="D4771" t="s">
        <v>760</v>
      </c>
      <c r="E4771" t="s">
        <v>24645</v>
      </c>
      <c r="F4771" t="s">
        <v>24646</v>
      </c>
      <c r="G4771" t="s">
        <v>1257</v>
      </c>
      <c r="H4771" s="6">
        <v>58169</v>
      </c>
      <c r="I4771" t="s">
        <v>24647</v>
      </c>
      <c r="J4771" t="s">
        <v>24648</v>
      </c>
      <c r="K4771" s="1">
        <v>43943</v>
      </c>
    </row>
    <row r="4772" spans="1:11">
      <c r="A4772">
        <v>4771</v>
      </c>
      <c r="B4772" t="s">
        <v>24649</v>
      </c>
      <c r="C4772" t="s">
        <v>1693</v>
      </c>
      <c r="D4772" t="s">
        <v>3427</v>
      </c>
      <c r="E4772" t="s">
        <v>24650</v>
      </c>
      <c r="F4772" t="s">
        <v>24651</v>
      </c>
      <c r="G4772" t="s">
        <v>666</v>
      </c>
      <c r="H4772" s="6">
        <v>282565</v>
      </c>
      <c r="I4772" t="s">
        <v>24652</v>
      </c>
      <c r="J4772" t="s">
        <v>24653</v>
      </c>
      <c r="K4772" s="1">
        <v>43843</v>
      </c>
    </row>
    <row r="4773" spans="1:11">
      <c r="A4773">
        <v>4772</v>
      </c>
      <c r="B4773" t="s">
        <v>24654</v>
      </c>
      <c r="C4773" t="s">
        <v>7009</v>
      </c>
      <c r="D4773" t="s">
        <v>24655</v>
      </c>
      <c r="E4773" t="s">
        <v>24656</v>
      </c>
      <c r="F4773" t="s">
        <v>24657</v>
      </c>
      <c r="G4773" t="s">
        <v>1865</v>
      </c>
      <c r="H4773" s="6">
        <v>149478</v>
      </c>
      <c r="I4773" t="s">
        <v>24658</v>
      </c>
      <c r="J4773" t="s">
        <v>24659</v>
      </c>
      <c r="K4773" s="1">
        <v>44357</v>
      </c>
    </row>
    <row r="4774" spans="1:11">
      <c r="A4774">
        <v>4773</v>
      </c>
      <c r="B4774" t="s">
        <v>24660</v>
      </c>
      <c r="C4774" t="s">
        <v>383</v>
      </c>
      <c r="D4774" t="s">
        <v>5693</v>
      </c>
      <c r="E4774" t="s">
        <v>24661</v>
      </c>
      <c r="F4774" t="s">
        <v>24662</v>
      </c>
      <c r="G4774" t="s">
        <v>282</v>
      </c>
      <c r="H4774" s="6">
        <v>59600</v>
      </c>
      <c r="I4774" t="s">
        <v>24663</v>
      </c>
      <c r="J4774" t="s">
        <v>24664</v>
      </c>
      <c r="K4774" s="1">
        <v>44684</v>
      </c>
    </row>
    <row r="4775" spans="1:11">
      <c r="A4775">
        <v>4774</v>
      </c>
      <c r="B4775" t="s">
        <v>24665</v>
      </c>
      <c r="C4775" t="s">
        <v>1566</v>
      </c>
      <c r="D4775" t="s">
        <v>5149</v>
      </c>
      <c r="E4775" t="s">
        <v>24666</v>
      </c>
      <c r="F4775" t="s">
        <v>24667</v>
      </c>
      <c r="G4775" t="s">
        <v>1652</v>
      </c>
      <c r="H4775" s="6">
        <v>275974</v>
      </c>
      <c r="I4775" t="s">
        <v>24668</v>
      </c>
      <c r="J4775" t="s">
        <v>24669</v>
      </c>
      <c r="K4775" s="1">
        <v>44397</v>
      </c>
    </row>
    <row r="4776" spans="1:11">
      <c r="A4776">
        <v>4775</v>
      </c>
      <c r="B4776" t="s">
        <v>24670</v>
      </c>
      <c r="C4776" t="s">
        <v>4557</v>
      </c>
      <c r="D4776" t="s">
        <v>8061</v>
      </c>
      <c r="E4776" t="s">
        <v>24671</v>
      </c>
      <c r="F4776" t="s">
        <v>24672</v>
      </c>
      <c r="G4776" t="s">
        <v>1508</v>
      </c>
      <c r="H4776" s="6">
        <v>185524</v>
      </c>
      <c r="I4776" t="s">
        <v>24673</v>
      </c>
      <c r="J4776" t="s">
        <v>24674</v>
      </c>
      <c r="K4776" s="1">
        <v>44263</v>
      </c>
    </row>
    <row r="4777" spans="1:11">
      <c r="A4777">
        <v>4776</v>
      </c>
      <c r="B4777" t="s">
        <v>24675</v>
      </c>
      <c r="C4777" t="s">
        <v>3287</v>
      </c>
      <c r="D4777" t="s">
        <v>5686</v>
      </c>
      <c r="E4777" t="s">
        <v>24676</v>
      </c>
      <c r="F4777" t="s">
        <v>24677</v>
      </c>
      <c r="G4777" t="s">
        <v>620</v>
      </c>
      <c r="H4777" s="6">
        <v>266177</v>
      </c>
      <c r="I4777">
        <f>1-731-326-4061</f>
        <v>-5117</v>
      </c>
      <c r="J4777" t="s">
        <v>24678</v>
      </c>
      <c r="K4777" s="1">
        <v>43866</v>
      </c>
    </row>
    <row r="4778" spans="1:11">
      <c r="A4778">
        <v>4777</v>
      </c>
      <c r="B4778" t="s">
        <v>24679</v>
      </c>
      <c r="C4778" t="s">
        <v>10052</v>
      </c>
      <c r="D4778" t="s">
        <v>91</v>
      </c>
      <c r="E4778" t="s">
        <v>6876</v>
      </c>
      <c r="F4778" t="s">
        <v>24680</v>
      </c>
      <c r="G4778" t="s">
        <v>1637</v>
      </c>
      <c r="H4778" s="6">
        <v>267787</v>
      </c>
      <c r="I4778" t="s">
        <v>24681</v>
      </c>
      <c r="J4778" t="s">
        <v>24682</v>
      </c>
      <c r="K4778" s="1">
        <v>44605</v>
      </c>
    </row>
    <row r="4779" spans="1:11">
      <c r="A4779">
        <v>4778</v>
      </c>
      <c r="B4779" t="s">
        <v>24683</v>
      </c>
      <c r="C4779" t="s">
        <v>3533</v>
      </c>
      <c r="D4779" t="s">
        <v>3611</v>
      </c>
      <c r="E4779" t="s">
        <v>13943</v>
      </c>
      <c r="F4779" t="s">
        <v>24684</v>
      </c>
      <c r="G4779" t="s">
        <v>1944</v>
      </c>
      <c r="H4779" s="6">
        <v>103621</v>
      </c>
      <c r="I4779" t="s">
        <v>24685</v>
      </c>
      <c r="J4779" t="s">
        <v>24686</v>
      </c>
      <c r="K4779" s="1">
        <v>44415</v>
      </c>
    </row>
    <row r="4780" spans="1:11">
      <c r="A4780">
        <v>4779</v>
      </c>
      <c r="B4780" t="s">
        <v>24687</v>
      </c>
      <c r="C4780" t="s">
        <v>3175</v>
      </c>
      <c r="D4780" t="s">
        <v>8850</v>
      </c>
      <c r="E4780" t="s">
        <v>24688</v>
      </c>
      <c r="F4780" t="s">
        <v>24689</v>
      </c>
      <c r="G4780" t="s">
        <v>3102</v>
      </c>
      <c r="H4780" s="6">
        <v>52605</v>
      </c>
      <c r="I4780" t="s">
        <v>24690</v>
      </c>
      <c r="J4780" t="s">
        <v>24691</v>
      </c>
      <c r="K4780" s="1">
        <v>43895</v>
      </c>
    </row>
    <row r="4781" spans="1:11">
      <c r="A4781">
        <v>4780</v>
      </c>
      <c r="B4781" t="s">
        <v>24692</v>
      </c>
      <c r="C4781" t="s">
        <v>1449</v>
      </c>
      <c r="D4781" t="s">
        <v>1270</v>
      </c>
      <c r="E4781" t="s">
        <v>5951</v>
      </c>
      <c r="F4781" t="s">
        <v>24693</v>
      </c>
      <c r="G4781" t="s">
        <v>3314</v>
      </c>
      <c r="H4781" s="6">
        <v>108623</v>
      </c>
      <c r="I4781" t="s">
        <v>24694</v>
      </c>
      <c r="J4781" t="s">
        <v>24695</v>
      </c>
      <c r="K4781" s="1">
        <v>44496</v>
      </c>
    </row>
    <row r="4782" spans="1:11">
      <c r="A4782">
        <v>4781</v>
      </c>
      <c r="B4782" t="s">
        <v>24696</v>
      </c>
      <c r="C4782" t="s">
        <v>663</v>
      </c>
      <c r="D4782" t="s">
        <v>3069</v>
      </c>
      <c r="E4782" t="s">
        <v>24697</v>
      </c>
      <c r="F4782" t="s">
        <v>582</v>
      </c>
      <c r="G4782" t="s">
        <v>51</v>
      </c>
      <c r="H4782" s="6">
        <v>210964</v>
      </c>
      <c r="I4782" t="s">
        <v>24698</v>
      </c>
      <c r="J4782" t="s">
        <v>24699</v>
      </c>
      <c r="K4782" s="1">
        <v>44104</v>
      </c>
    </row>
    <row r="4783" spans="1:11">
      <c r="A4783">
        <v>4782</v>
      </c>
      <c r="B4783" t="s">
        <v>24700</v>
      </c>
      <c r="C4783" t="s">
        <v>2396</v>
      </c>
      <c r="D4783" t="s">
        <v>895</v>
      </c>
      <c r="E4783" t="s">
        <v>24701</v>
      </c>
      <c r="F4783" t="s">
        <v>24702</v>
      </c>
      <c r="G4783" t="s">
        <v>3046</v>
      </c>
      <c r="H4783" s="6">
        <v>194914</v>
      </c>
      <c r="I4783" t="s">
        <v>24703</v>
      </c>
      <c r="J4783" t="s">
        <v>24704</v>
      </c>
      <c r="K4783" s="1">
        <v>43900</v>
      </c>
    </row>
    <row r="4784" spans="1:11">
      <c r="A4784">
        <v>4783</v>
      </c>
      <c r="B4784" t="s">
        <v>24705</v>
      </c>
      <c r="C4784" t="s">
        <v>340</v>
      </c>
      <c r="D4784" t="s">
        <v>1486</v>
      </c>
      <c r="E4784" t="s">
        <v>24706</v>
      </c>
      <c r="F4784" t="s">
        <v>24707</v>
      </c>
      <c r="G4784" t="s">
        <v>5179</v>
      </c>
      <c r="H4784" s="6">
        <v>206580</v>
      </c>
      <c r="I4784" t="s">
        <v>24708</v>
      </c>
      <c r="J4784" t="s">
        <v>24709</v>
      </c>
      <c r="K4784" s="1">
        <v>44652</v>
      </c>
    </row>
    <row r="4785" spans="1:11">
      <c r="A4785">
        <v>4784</v>
      </c>
      <c r="B4785" t="s">
        <v>24710</v>
      </c>
      <c r="C4785" t="s">
        <v>7609</v>
      </c>
      <c r="D4785" t="s">
        <v>1235</v>
      </c>
      <c r="E4785" t="s">
        <v>24711</v>
      </c>
      <c r="F4785" t="s">
        <v>24712</v>
      </c>
      <c r="G4785" t="s">
        <v>2392</v>
      </c>
      <c r="H4785" s="6">
        <v>257417</v>
      </c>
      <c r="I4785" t="s">
        <v>24713</v>
      </c>
      <c r="J4785" t="s">
        <v>24714</v>
      </c>
      <c r="K4785" s="1">
        <v>43986</v>
      </c>
    </row>
    <row r="4786" spans="1:11">
      <c r="A4786">
        <v>4785</v>
      </c>
      <c r="B4786" t="s">
        <v>24715</v>
      </c>
      <c r="C4786" t="s">
        <v>2219</v>
      </c>
      <c r="D4786" t="s">
        <v>1616</v>
      </c>
      <c r="E4786" t="s">
        <v>24716</v>
      </c>
      <c r="F4786" t="s">
        <v>24717</v>
      </c>
      <c r="G4786" t="s">
        <v>696</v>
      </c>
      <c r="H4786" s="6">
        <v>161749</v>
      </c>
      <c r="I4786" t="s">
        <v>24718</v>
      </c>
      <c r="J4786" t="s">
        <v>24719</v>
      </c>
      <c r="K4786" s="1">
        <v>43872</v>
      </c>
    </row>
    <row r="4787" spans="1:11">
      <c r="A4787">
        <v>4786</v>
      </c>
      <c r="B4787" t="s">
        <v>24720</v>
      </c>
      <c r="C4787" t="s">
        <v>2547</v>
      </c>
      <c r="D4787" t="s">
        <v>1045</v>
      </c>
      <c r="E4787" t="s">
        <v>24721</v>
      </c>
      <c r="F4787" t="s">
        <v>24722</v>
      </c>
      <c r="G4787" t="s">
        <v>634</v>
      </c>
      <c r="H4787" s="6">
        <v>273568</v>
      </c>
      <c r="I4787" t="s">
        <v>24723</v>
      </c>
      <c r="J4787" t="s">
        <v>24724</v>
      </c>
      <c r="K4787" s="1">
        <v>44676</v>
      </c>
    </row>
    <row r="4788" spans="1:11">
      <c r="A4788">
        <v>4787</v>
      </c>
      <c r="B4788" t="s">
        <v>24725</v>
      </c>
      <c r="C4788" t="s">
        <v>1456</v>
      </c>
      <c r="D4788" t="s">
        <v>443</v>
      </c>
      <c r="E4788" t="s">
        <v>24726</v>
      </c>
      <c r="F4788" t="s">
        <v>24727</v>
      </c>
      <c r="G4788" t="s">
        <v>298</v>
      </c>
      <c r="H4788" s="6">
        <v>138928</v>
      </c>
      <c r="I4788" t="s">
        <v>24728</v>
      </c>
      <c r="J4788" t="s">
        <v>24729</v>
      </c>
      <c r="K4788" s="1">
        <v>44207</v>
      </c>
    </row>
    <row r="4789" spans="1:11">
      <c r="A4789">
        <v>4788</v>
      </c>
      <c r="B4789" t="s">
        <v>24730</v>
      </c>
      <c r="C4789" t="s">
        <v>5788</v>
      </c>
      <c r="D4789" t="s">
        <v>1379</v>
      </c>
      <c r="E4789" t="s">
        <v>22922</v>
      </c>
      <c r="F4789" t="s">
        <v>9280</v>
      </c>
      <c r="G4789" t="s">
        <v>3474</v>
      </c>
      <c r="H4789" s="6">
        <v>84754</v>
      </c>
      <c r="I4789" t="s">
        <v>24731</v>
      </c>
      <c r="J4789" t="s">
        <v>24732</v>
      </c>
      <c r="K4789" s="1">
        <v>44365</v>
      </c>
    </row>
    <row r="4790" spans="1:11">
      <c r="A4790">
        <v>4789</v>
      </c>
      <c r="B4790" t="s">
        <v>24733</v>
      </c>
      <c r="C4790" t="s">
        <v>2895</v>
      </c>
      <c r="D4790" t="s">
        <v>3778</v>
      </c>
      <c r="E4790" t="s">
        <v>24734</v>
      </c>
      <c r="F4790" t="s">
        <v>24735</v>
      </c>
      <c r="G4790" t="s">
        <v>213</v>
      </c>
      <c r="H4790" s="6">
        <v>121423</v>
      </c>
      <c r="I4790" t="s">
        <v>24736</v>
      </c>
      <c r="J4790" t="s">
        <v>24737</v>
      </c>
      <c r="K4790" s="1">
        <v>44464</v>
      </c>
    </row>
    <row r="4791" spans="1:11">
      <c r="A4791">
        <v>4790</v>
      </c>
      <c r="B4791" t="s">
        <v>24738</v>
      </c>
      <c r="C4791" t="s">
        <v>1003</v>
      </c>
      <c r="D4791" t="s">
        <v>1498</v>
      </c>
      <c r="E4791" t="s">
        <v>24739</v>
      </c>
      <c r="F4791" t="s">
        <v>24740</v>
      </c>
      <c r="G4791" t="s">
        <v>3968</v>
      </c>
      <c r="H4791" s="6">
        <v>125798</v>
      </c>
      <c r="I4791" t="s">
        <v>24741</v>
      </c>
      <c r="J4791" t="s">
        <v>24742</v>
      </c>
      <c r="K4791" s="1">
        <v>44114</v>
      </c>
    </row>
    <row r="4792" spans="1:11">
      <c r="A4792">
        <v>4791</v>
      </c>
      <c r="B4792" t="s">
        <v>24743</v>
      </c>
      <c r="C4792" t="s">
        <v>11197</v>
      </c>
      <c r="D4792" t="s">
        <v>3887</v>
      </c>
      <c r="E4792" t="s">
        <v>24744</v>
      </c>
      <c r="F4792" t="s">
        <v>24745</v>
      </c>
      <c r="G4792" t="s">
        <v>1309</v>
      </c>
      <c r="H4792" s="6">
        <v>231323</v>
      </c>
      <c r="I4792" t="s">
        <v>24746</v>
      </c>
      <c r="J4792" t="s">
        <v>24747</v>
      </c>
      <c r="K4792" s="1">
        <v>44231</v>
      </c>
    </row>
    <row r="4793" spans="1:11">
      <c r="A4793">
        <v>4792</v>
      </c>
      <c r="B4793" t="s">
        <v>24748</v>
      </c>
      <c r="C4793" t="s">
        <v>6633</v>
      </c>
      <c r="D4793" t="s">
        <v>10939</v>
      </c>
      <c r="E4793" t="s">
        <v>24749</v>
      </c>
      <c r="F4793" t="s">
        <v>24750</v>
      </c>
      <c r="G4793" t="s">
        <v>95</v>
      </c>
      <c r="H4793" s="6">
        <v>171754</v>
      </c>
      <c r="I4793" t="s">
        <v>24751</v>
      </c>
      <c r="J4793" t="s">
        <v>24752</v>
      </c>
      <c r="K4793" s="1">
        <v>44587</v>
      </c>
    </row>
    <row r="4794" spans="1:11">
      <c r="A4794">
        <v>4793</v>
      </c>
      <c r="B4794" t="s">
        <v>24753</v>
      </c>
      <c r="C4794" t="s">
        <v>7619</v>
      </c>
      <c r="D4794" t="s">
        <v>19716</v>
      </c>
      <c r="E4794" t="s">
        <v>24754</v>
      </c>
      <c r="F4794" t="s">
        <v>24755</v>
      </c>
      <c r="G4794" t="s">
        <v>51</v>
      </c>
      <c r="H4794" s="6">
        <v>41595</v>
      </c>
      <c r="I4794">
        <f>1-97-666-3833</f>
        <v>-4595</v>
      </c>
      <c r="J4794" t="s">
        <v>24756</v>
      </c>
      <c r="K4794" s="1">
        <v>44119</v>
      </c>
    </row>
    <row r="4795" spans="1:11">
      <c r="A4795">
        <v>4794</v>
      </c>
      <c r="B4795" t="s">
        <v>24757</v>
      </c>
      <c r="C4795" t="s">
        <v>5562</v>
      </c>
      <c r="D4795" t="s">
        <v>4320</v>
      </c>
      <c r="E4795" t="s">
        <v>24758</v>
      </c>
      <c r="F4795" t="s">
        <v>24759</v>
      </c>
      <c r="G4795" t="s">
        <v>1257</v>
      </c>
      <c r="H4795" s="6">
        <v>197988</v>
      </c>
      <c r="I4795" t="s">
        <v>24760</v>
      </c>
      <c r="J4795" t="s">
        <v>24761</v>
      </c>
      <c r="K4795" s="1">
        <v>43909</v>
      </c>
    </row>
    <row r="4796" spans="1:11">
      <c r="A4796">
        <v>4795</v>
      </c>
      <c r="B4796" t="s">
        <v>24762</v>
      </c>
      <c r="C4796" t="s">
        <v>902</v>
      </c>
      <c r="D4796" t="s">
        <v>6444</v>
      </c>
      <c r="E4796" t="s">
        <v>24763</v>
      </c>
      <c r="F4796" t="s">
        <v>24764</v>
      </c>
      <c r="G4796" t="s">
        <v>51</v>
      </c>
      <c r="H4796" s="6">
        <v>89314</v>
      </c>
      <c r="I4796" t="s">
        <v>24765</v>
      </c>
      <c r="J4796" t="s">
        <v>24766</v>
      </c>
      <c r="K4796" s="1">
        <v>44277</v>
      </c>
    </row>
    <row r="4797" spans="1:11">
      <c r="A4797">
        <v>4796</v>
      </c>
      <c r="B4797" t="s">
        <v>24767</v>
      </c>
      <c r="C4797" t="s">
        <v>4768</v>
      </c>
      <c r="D4797" t="s">
        <v>4129</v>
      </c>
      <c r="E4797" t="s">
        <v>24768</v>
      </c>
      <c r="F4797" t="s">
        <v>24769</v>
      </c>
      <c r="G4797" t="s">
        <v>274</v>
      </c>
      <c r="H4797" s="6">
        <v>247823</v>
      </c>
      <c r="I4797" t="s">
        <v>24770</v>
      </c>
      <c r="J4797" t="s">
        <v>24771</v>
      </c>
      <c r="K4797" s="1">
        <v>44587</v>
      </c>
    </row>
    <row r="4798" spans="1:11">
      <c r="A4798">
        <v>4797</v>
      </c>
      <c r="B4798" t="s">
        <v>24772</v>
      </c>
      <c r="C4798" t="s">
        <v>2475</v>
      </c>
      <c r="D4798" t="s">
        <v>4320</v>
      </c>
      <c r="E4798" t="s">
        <v>24773</v>
      </c>
      <c r="F4798" t="s">
        <v>24774</v>
      </c>
      <c r="G4798" t="s">
        <v>5179</v>
      </c>
      <c r="H4798" s="6">
        <v>276466</v>
      </c>
      <c r="I4798" t="s">
        <v>24775</v>
      </c>
      <c r="J4798" t="s">
        <v>24776</v>
      </c>
      <c r="K4798" s="1">
        <v>44468</v>
      </c>
    </row>
    <row r="4799" spans="1:11">
      <c r="A4799">
        <v>4798</v>
      </c>
      <c r="B4799" t="s">
        <v>24777</v>
      </c>
      <c r="C4799" t="s">
        <v>2074</v>
      </c>
      <c r="D4799" t="s">
        <v>6387</v>
      </c>
      <c r="E4799" t="s">
        <v>24778</v>
      </c>
      <c r="F4799" t="s">
        <v>24779</v>
      </c>
      <c r="G4799" t="s">
        <v>329</v>
      </c>
      <c r="H4799" s="6">
        <v>113625</v>
      </c>
      <c r="I4799" t="s">
        <v>24780</v>
      </c>
      <c r="J4799" t="s">
        <v>24781</v>
      </c>
      <c r="K4799" s="1">
        <v>44271</v>
      </c>
    </row>
    <row r="4800" spans="1:11">
      <c r="A4800">
        <v>4799</v>
      </c>
      <c r="B4800" t="s">
        <v>24782</v>
      </c>
      <c r="C4800" t="s">
        <v>9156</v>
      </c>
      <c r="D4800" t="s">
        <v>8477</v>
      </c>
      <c r="E4800" t="s">
        <v>24783</v>
      </c>
      <c r="F4800" t="s">
        <v>24784</v>
      </c>
      <c r="G4800" t="s">
        <v>268</v>
      </c>
      <c r="H4800" s="6">
        <v>53337</v>
      </c>
      <c r="I4800" t="s">
        <v>24785</v>
      </c>
      <c r="J4800" t="s">
        <v>24786</v>
      </c>
      <c r="K4800" s="1">
        <v>43882</v>
      </c>
    </row>
    <row r="4801" spans="1:11">
      <c r="A4801">
        <v>4800</v>
      </c>
      <c r="B4801" t="s">
        <v>24787</v>
      </c>
      <c r="C4801" t="s">
        <v>1553</v>
      </c>
      <c r="D4801" t="s">
        <v>2481</v>
      </c>
      <c r="E4801" t="s">
        <v>24788</v>
      </c>
      <c r="F4801" t="s">
        <v>24789</v>
      </c>
      <c r="G4801" t="s">
        <v>13278</v>
      </c>
      <c r="H4801" s="6">
        <v>125263</v>
      </c>
      <c r="I4801" t="s">
        <v>24790</v>
      </c>
      <c r="J4801" t="s">
        <v>24791</v>
      </c>
      <c r="K4801" s="1">
        <v>44440</v>
      </c>
    </row>
    <row r="4802" spans="1:11">
      <c r="A4802">
        <v>4801</v>
      </c>
      <c r="B4802" t="s">
        <v>24792</v>
      </c>
      <c r="C4802" t="s">
        <v>4444</v>
      </c>
      <c r="D4802" t="s">
        <v>12499</v>
      </c>
      <c r="E4802" t="s">
        <v>24793</v>
      </c>
      <c r="F4802" t="s">
        <v>24794</v>
      </c>
      <c r="G4802" t="s">
        <v>371</v>
      </c>
      <c r="H4802" s="6">
        <v>82210</v>
      </c>
      <c r="I4802" t="s">
        <v>24795</v>
      </c>
      <c r="J4802" t="s">
        <v>24796</v>
      </c>
      <c r="K4802" s="1">
        <v>43914</v>
      </c>
    </row>
    <row r="4803" spans="1:11">
      <c r="A4803">
        <v>4802</v>
      </c>
      <c r="B4803" t="s">
        <v>24797</v>
      </c>
      <c r="C4803" t="s">
        <v>8267</v>
      </c>
      <c r="D4803" t="s">
        <v>1386</v>
      </c>
      <c r="E4803" t="s">
        <v>24798</v>
      </c>
      <c r="F4803" t="s">
        <v>24799</v>
      </c>
      <c r="G4803" t="s">
        <v>166</v>
      </c>
      <c r="H4803" s="6">
        <v>277062</v>
      </c>
      <c r="I4803" t="s">
        <v>24800</v>
      </c>
      <c r="J4803" t="s">
        <v>24801</v>
      </c>
      <c r="K4803" s="1">
        <v>43970</v>
      </c>
    </row>
    <row r="4804" spans="1:11">
      <c r="A4804">
        <v>4803</v>
      </c>
      <c r="B4804" t="s">
        <v>24802</v>
      </c>
      <c r="C4804" t="s">
        <v>2360</v>
      </c>
      <c r="D4804" t="s">
        <v>2423</v>
      </c>
      <c r="E4804" t="s">
        <v>24803</v>
      </c>
      <c r="F4804" t="s">
        <v>24804</v>
      </c>
      <c r="G4804" t="s">
        <v>868</v>
      </c>
      <c r="H4804" s="6">
        <v>220983</v>
      </c>
      <c r="I4804" t="s">
        <v>24805</v>
      </c>
      <c r="J4804" t="s">
        <v>24806</v>
      </c>
      <c r="K4804" s="1">
        <v>44705</v>
      </c>
    </row>
    <row r="4805" spans="1:11">
      <c r="A4805">
        <v>4804</v>
      </c>
      <c r="B4805" t="s">
        <v>24807</v>
      </c>
      <c r="C4805" t="s">
        <v>4964</v>
      </c>
      <c r="D4805" t="s">
        <v>1357</v>
      </c>
      <c r="E4805" t="s">
        <v>13882</v>
      </c>
      <c r="F4805" t="s">
        <v>24808</v>
      </c>
      <c r="G4805" t="s">
        <v>890</v>
      </c>
      <c r="H4805" s="6">
        <v>236506</v>
      </c>
      <c r="I4805" t="s">
        <v>24809</v>
      </c>
      <c r="J4805" t="s">
        <v>24810</v>
      </c>
      <c r="K4805" s="1">
        <v>44000</v>
      </c>
    </row>
    <row r="4806" spans="1:11">
      <c r="A4806">
        <v>4805</v>
      </c>
      <c r="B4806" t="s">
        <v>24811</v>
      </c>
      <c r="C4806" t="s">
        <v>3796</v>
      </c>
      <c r="D4806" t="s">
        <v>1306</v>
      </c>
      <c r="E4806" t="s">
        <v>24812</v>
      </c>
      <c r="F4806" t="s">
        <v>24813</v>
      </c>
      <c r="G4806" t="s">
        <v>3792</v>
      </c>
      <c r="H4806" s="6">
        <v>98872</v>
      </c>
      <c r="I4806" t="s">
        <v>24814</v>
      </c>
      <c r="J4806" t="s">
        <v>24815</v>
      </c>
      <c r="K4806" s="1">
        <v>44507</v>
      </c>
    </row>
    <row r="4807" spans="1:11">
      <c r="A4807">
        <v>4806</v>
      </c>
      <c r="B4807" t="s">
        <v>24816</v>
      </c>
      <c r="C4807" t="s">
        <v>1891</v>
      </c>
      <c r="D4807" t="s">
        <v>131</v>
      </c>
      <c r="E4807" t="s">
        <v>24817</v>
      </c>
      <c r="F4807" t="s">
        <v>24818</v>
      </c>
      <c r="G4807" t="s">
        <v>43</v>
      </c>
      <c r="H4807" s="6">
        <v>187664</v>
      </c>
      <c r="I4807" t="s">
        <v>24819</v>
      </c>
      <c r="J4807" t="s">
        <v>24820</v>
      </c>
      <c r="K4807" s="1">
        <v>44291</v>
      </c>
    </row>
    <row r="4808" spans="1:11">
      <c r="A4808">
        <v>4807</v>
      </c>
      <c r="B4808" t="s">
        <v>24821</v>
      </c>
      <c r="C4808" t="s">
        <v>9095</v>
      </c>
      <c r="D4808" t="s">
        <v>311</v>
      </c>
      <c r="E4808" t="s">
        <v>24822</v>
      </c>
      <c r="F4808" t="s">
        <v>24823</v>
      </c>
      <c r="G4808" t="s">
        <v>756</v>
      </c>
      <c r="H4808" s="6">
        <v>232580</v>
      </c>
      <c r="I4808" t="s">
        <v>24824</v>
      </c>
      <c r="J4808" t="s">
        <v>24825</v>
      </c>
      <c r="K4808" s="1">
        <v>44043</v>
      </c>
    </row>
    <row r="4809" spans="1:11">
      <c r="A4809">
        <v>4808</v>
      </c>
      <c r="B4809" t="s">
        <v>24826</v>
      </c>
      <c r="C4809" t="s">
        <v>1891</v>
      </c>
      <c r="D4809" t="s">
        <v>3147</v>
      </c>
      <c r="E4809" t="s">
        <v>10582</v>
      </c>
      <c r="F4809" t="s">
        <v>1880</v>
      </c>
      <c r="G4809" t="s">
        <v>2898</v>
      </c>
      <c r="H4809" s="6">
        <v>157055</v>
      </c>
      <c r="I4809" t="s">
        <v>24827</v>
      </c>
      <c r="J4809" t="s">
        <v>24828</v>
      </c>
      <c r="K4809" s="1">
        <v>44580</v>
      </c>
    </row>
    <row r="4810" spans="1:11">
      <c r="A4810">
        <v>4809</v>
      </c>
      <c r="B4810" t="s">
        <v>24829</v>
      </c>
      <c r="C4810" t="s">
        <v>811</v>
      </c>
      <c r="D4810" t="s">
        <v>3409</v>
      </c>
      <c r="E4810" t="s">
        <v>24830</v>
      </c>
      <c r="F4810" t="s">
        <v>24831</v>
      </c>
      <c r="G4810" t="s">
        <v>883</v>
      </c>
      <c r="H4810" s="6">
        <v>252288</v>
      </c>
      <c r="I4810">
        <v>3349796397</v>
      </c>
      <c r="J4810" t="s">
        <v>24832</v>
      </c>
      <c r="K4810" s="1">
        <v>44649</v>
      </c>
    </row>
    <row r="4811" spans="1:11">
      <c r="A4811">
        <v>4810</v>
      </c>
      <c r="B4811" t="s">
        <v>24833</v>
      </c>
      <c r="C4811" t="s">
        <v>24834</v>
      </c>
      <c r="D4811" t="s">
        <v>1634</v>
      </c>
      <c r="E4811" t="s">
        <v>24835</v>
      </c>
      <c r="F4811" t="s">
        <v>24836</v>
      </c>
      <c r="G4811" t="s">
        <v>2158</v>
      </c>
      <c r="H4811" s="6">
        <v>156867</v>
      </c>
      <c r="I4811" t="s">
        <v>24837</v>
      </c>
      <c r="J4811" t="s">
        <v>24838</v>
      </c>
      <c r="K4811" s="1">
        <v>43835</v>
      </c>
    </row>
    <row r="4812" spans="1:11">
      <c r="A4812">
        <v>4811</v>
      </c>
      <c r="B4812" t="s">
        <v>24839</v>
      </c>
      <c r="C4812" t="s">
        <v>6535</v>
      </c>
      <c r="D4812" t="s">
        <v>415</v>
      </c>
      <c r="E4812" t="s">
        <v>24840</v>
      </c>
      <c r="F4812" t="s">
        <v>24841</v>
      </c>
      <c r="G4812" t="s">
        <v>883</v>
      </c>
      <c r="H4812" s="6">
        <v>273540</v>
      </c>
      <c r="I4812" t="s">
        <v>24842</v>
      </c>
      <c r="J4812" t="s">
        <v>24843</v>
      </c>
      <c r="K4812" s="1">
        <v>44008</v>
      </c>
    </row>
    <row r="4813" spans="1:11">
      <c r="A4813">
        <v>4812</v>
      </c>
      <c r="B4813" t="s">
        <v>24844</v>
      </c>
      <c r="C4813" t="s">
        <v>39</v>
      </c>
      <c r="D4813" t="s">
        <v>1247</v>
      </c>
      <c r="E4813" t="s">
        <v>24845</v>
      </c>
      <c r="F4813" t="s">
        <v>24846</v>
      </c>
      <c r="G4813" t="s">
        <v>314</v>
      </c>
      <c r="H4813" s="6">
        <v>136980</v>
      </c>
      <c r="I4813" t="s">
        <v>24847</v>
      </c>
      <c r="J4813" t="s">
        <v>24848</v>
      </c>
      <c r="K4813" s="1">
        <v>44661</v>
      </c>
    </row>
    <row r="4814" spans="1:11">
      <c r="A4814">
        <v>4813</v>
      </c>
      <c r="B4814" t="s">
        <v>24849</v>
      </c>
      <c r="C4814" t="s">
        <v>2737</v>
      </c>
      <c r="D4814" t="s">
        <v>4166</v>
      </c>
      <c r="E4814" t="s">
        <v>24850</v>
      </c>
      <c r="F4814" t="s">
        <v>24851</v>
      </c>
      <c r="G4814" t="s">
        <v>4560</v>
      </c>
      <c r="H4814" s="6">
        <v>70026</v>
      </c>
      <c r="I4814" t="s">
        <v>24852</v>
      </c>
      <c r="J4814" t="s">
        <v>24853</v>
      </c>
      <c r="K4814" s="1">
        <v>44439</v>
      </c>
    </row>
    <row r="4815" spans="1:11">
      <c r="A4815">
        <v>4814</v>
      </c>
      <c r="B4815" t="s">
        <v>24854</v>
      </c>
      <c r="C4815" t="s">
        <v>3099</v>
      </c>
      <c r="D4815" t="s">
        <v>218</v>
      </c>
      <c r="E4815" t="s">
        <v>24855</v>
      </c>
      <c r="F4815" t="s">
        <v>24856</v>
      </c>
      <c r="G4815" t="s">
        <v>190</v>
      </c>
      <c r="H4815" s="6">
        <v>70515</v>
      </c>
      <c r="I4815" t="s">
        <v>24857</v>
      </c>
      <c r="J4815" t="s">
        <v>24858</v>
      </c>
      <c r="K4815" s="1">
        <v>44245</v>
      </c>
    </row>
    <row r="4816" spans="1:11">
      <c r="A4816">
        <v>4815</v>
      </c>
      <c r="B4816" t="s">
        <v>24859</v>
      </c>
      <c r="C4816" t="s">
        <v>8045</v>
      </c>
      <c r="D4816" t="s">
        <v>368</v>
      </c>
      <c r="E4816" t="s">
        <v>21997</v>
      </c>
      <c r="F4816" t="s">
        <v>24860</v>
      </c>
      <c r="G4816" t="s">
        <v>969</v>
      </c>
      <c r="H4816" s="6">
        <v>242688</v>
      </c>
      <c r="I4816" t="s">
        <v>24861</v>
      </c>
      <c r="J4816" t="s">
        <v>24862</v>
      </c>
      <c r="K4816" s="1">
        <v>44162</v>
      </c>
    </row>
    <row r="4817" spans="1:11">
      <c r="A4817">
        <v>4816</v>
      </c>
      <c r="B4817" t="s">
        <v>24863</v>
      </c>
      <c r="C4817" t="s">
        <v>505</v>
      </c>
      <c r="D4817" t="s">
        <v>9912</v>
      </c>
      <c r="E4817" t="s">
        <v>24864</v>
      </c>
      <c r="F4817" t="s">
        <v>24865</v>
      </c>
      <c r="G4817" t="s">
        <v>1034</v>
      </c>
      <c r="H4817" s="6">
        <v>110203</v>
      </c>
      <c r="I4817" t="s">
        <v>24866</v>
      </c>
      <c r="J4817" t="s">
        <v>24867</v>
      </c>
      <c r="K4817" s="1">
        <v>44104</v>
      </c>
    </row>
    <row r="4818" spans="1:11">
      <c r="A4818">
        <v>4817</v>
      </c>
      <c r="B4818" t="s">
        <v>24868</v>
      </c>
      <c r="C4818" t="s">
        <v>2133</v>
      </c>
      <c r="D4818" t="s">
        <v>2514</v>
      </c>
      <c r="E4818" t="s">
        <v>24869</v>
      </c>
      <c r="F4818" t="s">
        <v>24870</v>
      </c>
      <c r="G4818" t="s">
        <v>2524</v>
      </c>
      <c r="H4818" s="6">
        <v>274258</v>
      </c>
      <c r="I4818">
        <v>9308070645</v>
      </c>
      <c r="J4818" t="s">
        <v>24871</v>
      </c>
      <c r="K4818" s="1">
        <v>44575</v>
      </c>
    </row>
    <row r="4819" spans="1:11">
      <c r="A4819">
        <v>4818</v>
      </c>
      <c r="B4819" t="s">
        <v>24872</v>
      </c>
      <c r="C4819" t="s">
        <v>398</v>
      </c>
      <c r="D4819" t="s">
        <v>9184</v>
      </c>
      <c r="E4819" t="s">
        <v>24873</v>
      </c>
      <c r="F4819" t="s">
        <v>24874</v>
      </c>
      <c r="G4819" t="s">
        <v>80</v>
      </c>
      <c r="H4819" s="6">
        <v>266009</v>
      </c>
      <c r="I4819" t="s">
        <v>24875</v>
      </c>
      <c r="J4819" t="s">
        <v>24876</v>
      </c>
      <c r="K4819" s="1">
        <v>44465</v>
      </c>
    </row>
    <row r="4820" spans="1:11">
      <c r="A4820">
        <v>4819</v>
      </c>
      <c r="B4820" t="s">
        <v>24877</v>
      </c>
      <c r="C4820" t="s">
        <v>12505</v>
      </c>
      <c r="D4820" t="s">
        <v>6938</v>
      </c>
      <c r="E4820" t="s">
        <v>14268</v>
      </c>
      <c r="F4820" t="s">
        <v>24878</v>
      </c>
      <c r="G4820" t="s">
        <v>5570</v>
      </c>
      <c r="H4820" s="6">
        <v>149970</v>
      </c>
      <c r="I4820" t="s">
        <v>24879</v>
      </c>
      <c r="J4820" t="s">
        <v>24880</v>
      </c>
      <c r="K4820" s="1">
        <v>44492</v>
      </c>
    </row>
    <row r="4821" spans="1:11">
      <c r="A4821">
        <v>4820</v>
      </c>
      <c r="B4821" t="s">
        <v>24881</v>
      </c>
      <c r="C4821" t="s">
        <v>4277</v>
      </c>
      <c r="D4821" t="s">
        <v>24882</v>
      </c>
      <c r="E4821" t="s">
        <v>24883</v>
      </c>
      <c r="F4821" t="s">
        <v>24884</v>
      </c>
      <c r="G4821" t="s">
        <v>1020</v>
      </c>
      <c r="H4821" s="6">
        <v>269304</v>
      </c>
      <c r="I4821" t="s">
        <v>24885</v>
      </c>
      <c r="J4821" t="s">
        <v>24886</v>
      </c>
      <c r="K4821" s="1">
        <v>44590</v>
      </c>
    </row>
    <row r="4822" spans="1:11">
      <c r="A4822">
        <v>4821</v>
      </c>
      <c r="B4822" t="s">
        <v>24887</v>
      </c>
      <c r="C4822" t="s">
        <v>3217</v>
      </c>
      <c r="D4822" t="s">
        <v>1179</v>
      </c>
      <c r="E4822" t="s">
        <v>24888</v>
      </c>
      <c r="F4822" t="s">
        <v>24889</v>
      </c>
      <c r="G4822" t="s">
        <v>634</v>
      </c>
      <c r="H4822" s="6">
        <v>78988</v>
      </c>
      <c r="I4822" t="s">
        <v>24890</v>
      </c>
      <c r="J4822" t="s">
        <v>24891</v>
      </c>
      <c r="K4822" s="1">
        <v>44040</v>
      </c>
    </row>
    <row r="4823" spans="1:11">
      <c r="A4823">
        <v>4822</v>
      </c>
      <c r="B4823" t="s">
        <v>24892</v>
      </c>
      <c r="C4823" t="s">
        <v>3153</v>
      </c>
      <c r="D4823" t="s">
        <v>10752</v>
      </c>
      <c r="E4823" t="s">
        <v>24893</v>
      </c>
      <c r="F4823" t="s">
        <v>24894</v>
      </c>
      <c r="G4823" t="s">
        <v>3709</v>
      </c>
      <c r="H4823" s="6">
        <v>93157</v>
      </c>
      <c r="I4823" t="s">
        <v>24895</v>
      </c>
      <c r="J4823" t="s">
        <v>24896</v>
      </c>
      <c r="K4823" s="1">
        <v>43850</v>
      </c>
    </row>
    <row r="4824" spans="1:11">
      <c r="A4824">
        <v>4823</v>
      </c>
      <c r="B4824" t="s">
        <v>24897</v>
      </c>
      <c r="C4824" t="s">
        <v>5306</v>
      </c>
      <c r="D4824" t="s">
        <v>7572</v>
      </c>
      <c r="E4824" t="s">
        <v>24898</v>
      </c>
      <c r="F4824" t="s">
        <v>24899</v>
      </c>
      <c r="G4824" t="s">
        <v>5570</v>
      </c>
      <c r="H4824" s="6">
        <v>63516</v>
      </c>
      <c r="I4824" t="s">
        <v>24900</v>
      </c>
      <c r="J4824" t="s">
        <v>24901</v>
      </c>
      <c r="K4824" s="1">
        <v>44285</v>
      </c>
    </row>
    <row r="4825" spans="1:11">
      <c r="A4825">
        <v>4824</v>
      </c>
      <c r="B4825" t="s">
        <v>24902</v>
      </c>
      <c r="C4825" t="s">
        <v>950</v>
      </c>
      <c r="D4825" t="s">
        <v>2213</v>
      </c>
      <c r="E4825" t="s">
        <v>24903</v>
      </c>
      <c r="F4825" t="s">
        <v>24904</v>
      </c>
      <c r="G4825" t="s">
        <v>906</v>
      </c>
      <c r="H4825" s="6">
        <v>133694</v>
      </c>
      <c r="I4825" t="s">
        <v>24905</v>
      </c>
      <c r="J4825" t="s">
        <v>24906</v>
      </c>
      <c r="K4825" s="1">
        <v>44545</v>
      </c>
    </row>
    <row r="4826" spans="1:11">
      <c r="A4826">
        <v>4825</v>
      </c>
      <c r="B4826" t="s">
        <v>24907</v>
      </c>
      <c r="C4826" t="s">
        <v>7979</v>
      </c>
      <c r="D4826" t="s">
        <v>22893</v>
      </c>
      <c r="E4826" t="s">
        <v>24908</v>
      </c>
      <c r="F4826" t="s">
        <v>24909</v>
      </c>
      <c r="G4826" t="s">
        <v>190</v>
      </c>
      <c r="H4826" s="6">
        <v>71588</v>
      </c>
      <c r="I4826" t="s">
        <v>24910</v>
      </c>
      <c r="J4826" t="s">
        <v>24911</v>
      </c>
      <c r="K4826" s="1">
        <v>44090</v>
      </c>
    </row>
    <row r="4827" spans="1:11">
      <c r="A4827">
        <v>4826</v>
      </c>
      <c r="B4827" t="s">
        <v>24912</v>
      </c>
      <c r="C4827" t="s">
        <v>6476</v>
      </c>
      <c r="D4827" t="s">
        <v>11578</v>
      </c>
      <c r="E4827" t="s">
        <v>24913</v>
      </c>
      <c r="F4827" t="s">
        <v>24914</v>
      </c>
      <c r="G4827" t="s">
        <v>658</v>
      </c>
      <c r="H4827" s="6">
        <v>224355</v>
      </c>
      <c r="I4827" t="s">
        <v>24915</v>
      </c>
      <c r="J4827" t="s">
        <v>24916</v>
      </c>
      <c r="K4827" s="1">
        <v>44660</v>
      </c>
    </row>
    <row r="4828" spans="1:11">
      <c r="A4828">
        <v>4827</v>
      </c>
      <c r="B4828" t="s">
        <v>24917</v>
      </c>
      <c r="C4828" t="s">
        <v>2409</v>
      </c>
      <c r="D4828" t="s">
        <v>2514</v>
      </c>
      <c r="E4828" t="s">
        <v>24918</v>
      </c>
      <c r="F4828" t="s">
        <v>24919</v>
      </c>
      <c r="G4828" t="s">
        <v>1189</v>
      </c>
      <c r="H4828" s="6">
        <v>127107</v>
      </c>
      <c r="I4828" t="s">
        <v>24920</v>
      </c>
      <c r="J4828" t="s">
        <v>24921</v>
      </c>
      <c r="K4828" s="1">
        <v>44437</v>
      </c>
    </row>
    <row r="4829" spans="1:11">
      <c r="A4829">
        <v>4828</v>
      </c>
      <c r="B4829" t="s">
        <v>24922</v>
      </c>
      <c r="C4829" t="s">
        <v>82</v>
      </c>
      <c r="D4829" t="s">
        <v>17219</v>
      </c>
      <c r="E4829" t="s">
        <v>24923</v>
      </c>
      <c r="F4829" t="s">
        <v>19299</v>
      </c>
      <c r="G4829" t="s">
        <v>1481</v>
      </c>
      <c r="H4829" s="6">
        <v>233053</v>
      </c>
      <c r="I4829" t="s">
        <v>24924</v>
      </c>
      <c r="J4829" t="s">
        <v>24925</v>
      </c>
      <c r="K4829" s="1">
        <v>44237</v>
      </c>
    </row>
    <row r="4830" spans="1:11">
      <c r="A4830">
        <v>4829</v>
      </c>
      <c r="B4830" t="s">
        <v>24926</v>
      </c>
      <c r="C4830" t="s">
        <v>8006</v>
      </c>
      <c r="D4830" t="s">
        <v>1478</v>
      </c>
      <c r="E4830" t="s">
        <v>24927</v>
      </c>
      <c r="F4830" t="s">
        <v>24928</v>
      </c>
      <c r="G4830" t="s">
        <v>1265</v>
      </c>
      <c r="H4830" s="6">
        <v>250148</v>
      </c>
      <c r="I4830" t="s">
        <v>24929</v>
      </c>
      <c r="J4830" t="s">
        <v>24930</v>
      </c>
      <c r="K4830" s="1">
        <v>44015</v>
      </c>
    </row>
    <row r="4831" spans="1:11">
      <c r="A4831">
        <v>4830</v>
      </c>
      <c r="B4831" t="s">
        <v>24931</v>
      </c>
      <c r="C4831" t="s">
        <v>6137</v>
      </c>
      <c r="D4831" t="s">
        <v>5190</v>
      </c>
      <c r="E4831" t="s">
        <v>24932</v>
      </c>
      <c r="F4831" t="s">
        <v>24933</v>
      </c>
      <c r="G4831" t="s">
        <v>1944</v>
      </c>
      <c r="H4831" s="6">
        <v>66700</v>
      </c>
      <c r="I4831" t="s">
        <v>24934</v>
      </c>
      <c r="J4831" t="s">
        <v>24935</v>
      </c>
      <c r="K4831" s="1">
        <v>44235</v>
      </c>
    </row>
    <row r="4832" spans="1:11">
      <c r="A4832">
        <v>4831</v>
      </c>
      <c r="B4832" t="s">
        <v>24936</v>
      </c>
      <c r="C4832" t="s">
        <v>8566</v>
      </c>
      <c r="D4832" t="s">
        <v>4496</v>
      </c>
      <c r="E4832" t="s">
        <v>24937</v>
      </c>
      <c r="F4832" t="s">
        <v>24938</v>
      </c>
      <c r="G4832" t="s">
        <v>1118</v>
      </c>
      <c r="H4832" s="6">
        <v>195033</v>
      </c>
      <c r="I4832" t="s">
        <v>24939</v>
      </c>
      <c r="J4832" t="s">
        <v>24940</v>
      </c>
      <c r="K4832" s="1">
        <v>44203</v>
      </c>
    </row>
    <row r="4833" spans="1:11">
      <c r="A4833">
        <v>4832</v>
      </c>
      <c r="B4833" t="s">
        <v>24941</v>
      </c>
      <c r="C4833" t="s">
        <v>1261</v>
      </c>
      <c r="D4833" t="s">
        <v>2088</v>
      </c>
      <c r="E4833" t="s">
        <v>24942</v>
      </c>
      <c r="F4833" t="s">
        <v>24943</v>
      </c>
      <c r="G4833" t="s">
        <v>134</v>
      </c>
      <c r="H4833" s="6">
        <v>125424</v>
      </c>
      <c r="I4833" t="s">
        <v>24944</v>
      </c>
      <c r="J4833" t="s">
        <v>24945</v>
      </c>
      <c r="K4833" s="1">
        <v>44624</v>
      </c>
    </row>
    <row r="4834" spans="1:11">
      <c r="A4834">
        <v>4833</v>
      </c>
      <c r="B4834" t="s">
        <v>24946</v>
      </c>
      <c r="C4834" t="s">
        <v>2480</v>
      </c>
      <c r="D4834" t="s">
        <v>3604</v>
      </c>
      <c r="E4834" t="s">
        <v>24947</v>
      </c>
      <c r="F4834" t="s">
        <v>24948</v>
      </c>
      <c r="G4834" t="s">
        <v>770</v>
      </c>
      <c r="H4834" s="6">
        <v>213300</v>
      </c>
      <c r="I4834" t="s">
        <v>24949</v>
      </c>
      <c r="J4834" t="s">
        <v>24950</v>
      </c>
      <c r="K4834" s="1">
        <v>43925</v>
      </c>
    </row>
    <row r="4835" spans="1:11">
      <c r="A4835">
        <v>4834</v>
      </c>
      <c r="B4835" t="s">
        <v>24951</v>
      </c>
      <c r="C4835" t="s">
        <v>7726</v>
      </c>
      <c r="D4835" t="s">
        <v>16978</v>
      </c>
      <c r="E4835" t="s">
        <v>24952</v>
      </c>
      <c r="F4835" t="s">
        <v>24953</v>
      </c>
      <c r="G4835" t="s">
        <v>1152</v>
      </c>
      <c r="H4835" s="6">
        <v>81102</v>
      </c>
      <c r="I4835" t="s">
        <v>24954</v>
      </c>
      <c r="J4835" t="s">
        <v>24955</v>
      </c>
      <c r="K4835" s="1">
        <v>43970</v>
      </c>
    </row>
    <row r="4836" spans="1:11">
      <c r="A4836">
        <v>4835</v>
      </c>
      <c r="B4836" t="s">
        <v>24956</v>
      </c>
      <c r="C4836" t="s">
        <v>4051</v>
      </c>
      <c r="D4836" t="s">
        <v>5287</v>
      </c>
      <c r="E4836" t="s">
        <v>24957</v>
      </c>
      <c r="F4836" t="s">
        <v>24958</v>
      </c>
      <c r="G4836" t="s">
        <v>2272</v>
      </c>
      <c r="H4836" s="6">
        <v>222957</v>
      </c>
      <c r="I4836" t="s">
        <v>24959</v>
      </c>
      <c r="J4836" t="s">
        <v>24960</v>
      </c>
      <c r="K4836" s="1">
        <v>44702</v>
      </c>
    </row>
    <row r="4837" spans="1:11">
      <c r="A4837">
        <v>4836</v>
      </c>
      <c r="B4837" t="s">
        <v>24961</v>
      </c>
      <c r="C4837" t="s">
        <v>1441</v>
      </c>
      <c r="D4837" t="s">
        <v>10917</v>
      </c>
      <c r="E4837" t="s">
        <v>24962</v>
      </c>
      <c r="F4837" t="s">
        <v>24963</v>
      </c>
      <c r="G4837" t="s">
        <v>2272</v>
      </c>
      <c r="H4837" s="6">
        <v>167356</v>
      </c>
      <c r="I4837" t="s">
        <v>24964</v>
      </c>
      <c r="J4837" t="s">
        <v>24965</v>
      </c>
      <c r="K4837" s="1">
        <v>44370</v>
      </c>
    </row>
    <row r="4838" spans="1:11">
      <c r="A4838">
        <v>4837</v>
      </c>
      <c r="B4838" t="s">
        <v>24966</v>
      </c>
      <c r="C4838" t="s">
        <v>11768</v>
      </c>
      <c r="D4838" t="s">
        <v>6834</v>
      </c>
      <c r="E4838" t="s">
        <v>24967</v>
      </c>
      <c r="F4838" t="s">
        <v>24968</v>
      </c>
      <c r="G4838" t="s">
        <v>134</v>
      </c>
      <c r="H4838" s="6">
        <v>50369</v>
      </c>
      <c r="I4838" t="s">
        <v>24969</v>
      </c>
      <c r="J4838" t="s">
        <v>24970</v>
      </c>
      <c r="K4838" s="1">
        <v>43924</v>
      </c>
    </row>
    <row r="4839" spans="1:11">
      <c r="A4839">
        <v>4838</v>
      </c>
      <c r="B4839" t="s">
        <v>24971</v>
      </c>
      <c r="C4839" t="s">
        <v>6875</v>
      </c>
      <c r="D4839" t="s">
        <v>2684</v>
      </c>
      <c r="E4839" t="s">
        <v>24972</v>
      </c>
      <c r="F4839" t="s">
        <v>24973</v>
      </c>
      <c r="G4839" t="s">
        <v>634</v>
      </c>
      <c r="H4839" s="6">
        <v>101201</v>
      </c>
      <c r="I4839" t="s">
        <v>24974</v>
      </c>
      <c r="J4839" t="s">
        <v>24975</v>
      </c>
      <c r="K4839" s="1">
        <v>43898</v>
      </c>
    </row>
    <row r="4840" spans="1:11">
      <c r="A4840">
        <v>4839</v>
      </c>
      <c r="B4840" t="s">
        <v>24976</v>
      </c>
      <c r="C4840" t="s">
        <v>2249</v>
      </c>
      <c r="D4840" t="s">
        <v>2700</v>
      </c>
      <c r="E4840" t="s">
        <v>24977</v>
      </c>
      <c r="F4840" t="s">
        <v>24978</v>
      </c>
      <c r="G4840" t="s">
        <v>800</v>
      </c>
      <c r="H4840" s="6">
        <v>41399</v>
      </c>
      <c r="I4840" t="s">
        <v>24979</v>
      </c>
      <c r="J4840" t="s">
        <v>24980</v>
      </c>
      <c r="K4840" s="1">
        <v>44420</v>
      </c>
    </row>
    <row r="4841" spans="1:11">
      <c r="A4841">
        <v>4840</v>
      </c>
      <c r="B4841" t="s">
        <v>24981</v>
      </c>
      <c r="C4841" t="s">
        <v>7142</v>
      </c>
      <c r="D4841" t="s">
        <v>1334</v>
      </c>
      <c r="E4841" t="s">
        <v>24982</v>
      </c>
      <c r="F4841" t="s">
        <v>24983</v>
      </c>
      <c r="G4841" t="s">
        <v>221</v>
      </c>
      <c r="H4841" s="6">
        <v>268622</v>
      </c>
      <c r="I4841" t="s">
        <v>24984</v>
      </c>
      <c r="J4841" t="s">
        <v>24985</v>
      </c>
      <c r="K4841" s="1">
        <v>44225</v>
      </c>
    </row>
    <row r="4842" spans="1:11">
      <c r="A4842">
        <v>4841</v>
      </c>
      <c r="B4842" t="s">
        <v>24986</v>
      </c>
      <c r="C4842" t="s">
        <v>368</v>
      </c>
      <c r="D4842" t="s">
        <v>24987</v>
      </c>
      <c r="E4842" t="s">
        <v>24988</v>
      </c>
      <c r="F4842" t="s">
        <v>24989</v>
      </c>
      <c r="G4842" t="s">
        <v>478</v>
      </c>
      <c r="H4842" s="6">
        <v>129572</v>
      </c>
      <c r="I4842" t="s">
        <v>24990</v>
      </c>
      <c r="J4842" t="s">
        <v>24991</v>
      </c>
      <c r="K4842" s="1">
        <v>43930</v>
      </c>
    </row>
    <row r="4843" spans="1:11">
      <c r="A4843">
        <v>4842</v>
      </c>
      <c r="B4843" t="s">
        <v>24992</v>
      </c>
      <c r="C4843" t="s">
        <v>1885</v>
      </c>
      <c r="D4843" t="s">
        <v>3385</v>
      </c>
      <c r="E4843" t="s">
        <v>24993</v>
      </c>
      <c r="F4843" t="s">
        <v>24994</v>
      </c>
      <c r="G4843" t="s">
        <v>1501</v>
      </c>
      <c r="H4843" s="6">
        <v>271678</v>
      </c>
      <c r="I4843" t="s">
        <v>24995</v>
      </c>
      <c r="J4843" t="s">
        <v>24996</v>
      </c>
      <c r="K4843" s="1">
        <v>44619</v>
      </c>
    </row>
    <row r="4844" spans="1:11">
      <c r="A4844">
        <v>4843</v>
      </c>
      <c r="B4844" t="s">
        <v>24997</v>
      </c>
      <c r="C4844" t="s">
        <v>2625</v>
      </c>
      <c r="D4844" t="s">
        <v>3331</v>
      </c>
      <c r="E4844" t="s">
        <v>24998</v>
      </c>
      <c r="F4844" t="s">
        <v>24999</v>
      </c>
      <c r="G4844" t="s">
        <v>1230</v>
      </c>
      <c r="H4844" s="6">
        <v>89877</v>
      </c>
      <c r="I4844" t="s">
        <v>25000</v>
      </c>
      <c r="J4844" t="s">
        <v>25001</v>
      </c>
      <c r="K4844" s="1">
        <v>44283</v>
      </c>
    </row>
    <row r="4845" spans="1:11">
      <c r="A4845">
        <v>4844</v>
      </c>
      <c r="B4845" t="s">
        <v>25002</v>
      </c>
      <c r="C4845" t="s">
        <v>4791</v>
      </c>
      <c r="D4845" t="s">
        <v>1262</v>
      </c>
      <c r="E4845" t="s">
        <v>14287</v>
      </c>
      <c r="F4845" t="s">
        <v>25003</v>
      </c>
      <c r="G4845" t="s">
        <v>2030</v>
      </c>
      <c r="H4845" s="6">
        <v>97375</v>
      </c>
      <c r="I4845" t="s">
        <v>25004</v>
      </c>
      <c r="J4845" t="s">
        <v>25005</v>
      </c>
      <c r="K4845" s="1">
        <v>44576</v>
      </c>
    </row>
    <row r="4846" spans="1:11">
      <c r="A4846">
        <v>4845</v>
      </c>
      <c r="B4846" t="s">
        <v>25006</v>
      </c>
      <c r="C4846" t="s">
        <v>4851</v>
      </c>
      <c r="D4846" t="s">
        <v>1735</v>
      </c>
      <c r="E4846" t="s">
        <v>25007</v>
      </c>
      <c r="F4846" t="s">
        <v>25008</v>
      </c>
      <c r="G4846" t="s">
        <v>190</v>
      </c>
      <c r="H4846" s="6">
        <v>219259</v>
      </c>
      <c r="I4846" t="s">
        <v>25009</v>
      </c>
      <c r="J4846" t="s">
        <v>25010</v>
      </c>
      <c r="K4846" s="1">
        <v>44055</v>
      </c>
    </row>
    <row r="4847" spans="1:11">
      <c r="A4847">
        <v>4846</v>
      </c>
      <c r="B4847" t="s">
        <v>25011</v>
      </c>
      <c r="C4847" t="s">
        <v>2053</v>
      </c>
      <c r="D4847" t="s">
        <v>3385</v>
      </c>
      <c r="E4847" t="s">
        <v>25012</v>
      </c>
      <c r="F4847" t="s">
        <v>25013</v>
      </c>
      <c r="G4847" t="s">
        <v>1152</v>
      </c>
      <c r="H4847" s="6">
        <v>78166</v>
      </c>
      <c r="I4847" t="s">
        <v>25014</v>
      </c>
      <c r="J4847" t="s">
        <v>25015</v>
      </c>
      <c r="K4847" s="1">
        <v>44418</v>
      </c>
    </row>
    <row r="4848" spans="1:11">
      <c r="A4848">
        <v>4847</v>
      </c>
      <c r="B4848" t="s">
        <v>25016</v>
      </c>
      <c r="C4848" t="s">
        <v>521</v>
      </c>
      <c r="D4848" t="s">
        <v>624</v>
      </c>
      <c r="E4848" t="s">
        <v>25017</v>
      </c>
      <c r="F4848" t="s">
        <v>25018</v>
      </c>
      <c r="G4848" t="s">
        <v>1110</v>
      </c>
      <c r="H4848" s="6">
        <v>49999</v>
      </c>
      <c r="I4848" t="s">
        <v>25019</v>
      </c>
      <c r="J4848" t="s">
        <v>25020</v>
      </c>
      <c r="K4848" s="1">
        <v>44428</v>
      </c>
    </row>
    <row r="4849" spans="1:11">
      <c r="A4849">
        <v>4848</v>
      </c>
      <c r="B4849" t="s">
        <v>25021</v>
      </c>
      <c r="C4849" t="s">
        <v>5945</v>
      </c>
      <c r="D4849" t="s">
        <v>1999</v>
      </c>
      <c r="E4849" t="s">
        <v>25022</v>
      </c>
      <c r="F4849" t="s">
        <v>25023</v>
      </c>
      <c r="G4849" t="s">
        <v>51</v>
      </c>
      <c r="H4849" s="6">
        <v>114945</v>
      </c>
      <c r="I4849" t="s">
        <v>25024</v>
      </c>
      <c r="J4849" t="s">
        <v>25025</v>
      </c>
      <c r="K4849" s="1">
        <v>44554</v>
      </c>
    </row>
    <row r="4850" spans="1:11">
      <c r="A4850">
        <v>4849</v>
      </c>
      <c r="B4850" t="s">
        <v>25026</v>
      </c>
      <c r="C4850" t="s">
        <v>2493</v>
      </c>
      <c r="D4850" t="s">
        <v>1442</v>
      </c>
      <c r="E4850" t="s">
        <v>25027</v>
      </c>
      <c r="F4850" t="s">
        <v>24167</v>
      </c>
      <c r="G4850" t="s">
        <v>3291</v>
      </c>
      <c r="H4850" s="6">
        <v>84690</v>
      </c>
      <c r="I4850" t="s">
        <v>25028</v>
      </c>
      <c r="J4850" t="s">
        <v>25029</v>
      </c>
      <c r="K4850" s="1">
        <v>44574</v>
      </c>
    </row>
    <row r="4851" spans="1:11">
      <c r="A4851">
        <v>4850</v>
      </c>
      <c r="B4851" t="s">
        <v>25030</v>
      </c>
      <c r="C4851" t="s">
        <v>1293</v>
      </c>
      <c r="D4851" t="s">
        <v>1686</v>
      </c>
      <c r="E4851" t="s">
        <v>25031</v>
      </c>
      <c r="F4851" t="s">
        <v>17611</v>
      </c>
      <c r="G4851" t="s">
        <v>1189</v>
      </c>
      <c r="H4851" s="6">
        <v>81883</v>
      </c>
      <c r="I4851" t="s">
        <v>25032</v>
      </c>
      <c r="J4851" t="s">
        <v>25033</v>
      </c>
      <c r="K4851" s="1">
        <v>43929</v>
      </c>
    </row>
    <row r="4852" spans="1:11">
      <c r="A4852">
        <v>4851</v>
      </c>
      <c r="B4852" t="s">
        <v>25034</v>
      </c>
      <c r="C4852" t="s">
        <v>5562</v>
      </c>
      <c r="D4852" t="s">
        <v>895</v>
      </c>
      <c r="E4852" t="s">
        <v>25035</v>
      </c>
      <c r="F4852" t="s">
        <v>25036</v>
      </c>
      <c r="G4852" t="s">
        <v>2809</v>
      </c>
      <c r="H4852" s="6">
        <v>249110</v>
      </c>
      <c r="I4852" t="s">
        <v>25037</v>
      </c>
      <c r="J4852" t="s">
        <v>25038</v>
      </c>
      <c r="K4852" s="1">
        <v>43930</v>
      </c>
    </row>
    <row r="4853" spans="1:11">
      <c r="A4853">
        <v>4852</v>
      </c>
      <c r="B4853" t="s">
        <v>25039</v>
      </c>
      <c r="C4853" t="s">
        <v>9051</v>
      </c>
      <c r="D4853" t="s">
        <v>1092</v>
      </c>
      <c r="E4853" t="s">
        <v>25040</v>
      </c>
      <c r="F4853" t="s">
        <v>25041</v>
      </c>
      <c r="G4853" t="s">
        <v>43</v>
      </c>
      <c r="H4853" s="6">
        <v>228796</v>
      </c>
      <c r="I4853" t="s">
        <v>25042</v>
      </c>
      <c r="J4853" t="s">
        <v>25043</v>
      </c>
      <c r="K4853" s="1">
        <v>44633</v>
      </c>
    </row>
    <row r="4854" spans="1:11">
      <c r="A4854">
        <v>4853</v>
      </c>
      <c r="B4854" t="s">
        <v>25044</v>
      </c>
      <c r="C4854" t="s">
        <v>1135</v>
      </c>
      <c r="D4854" t="s">
        <v>951</v>
      </c>
      <c r="E4854" t="s">
        <v>25045</v>
      </c>
      <c r="F4854" t="s">
        <v>16623</v>
      </c>
      <c r="G4854" t="s">
        <v>1230</v>
      </c>
      <c r="H4854" s="6">
        <v>51726</v>
      </c>
      <c r="I4854" t="s">
        <v>25046</v>
      </c>
      <c r="J4854" t="s">
        <v>25047</v>
      </c>
      <c r="K4854" s="1">
        <v>44425</v>
      </c>
    </row>
    <row r="4855" spans="1:11">
      <c r="A4855">
        <v>4854</v>
      </c>
      <c r="B4855" t="s">
        <v>25048</v>
      </c>
      <c r="C4855" t="s">
        <v>3858</v>
      </c>
      <c r="D4855" t="s">
        <v>20</v>
      </c>
      <c r="E4855" t="s">
        <v>25049</v>
      </c>
      <c r="F4855" t="s">
        <v>25050</v>
      </c>
      <c r="G4855" t="s">
        <v>1445</v>
      </c>
      <c r="H4855" s="6">
        <v>46542</v>
      </c>
      <c r="I4855">
        <v>4098903117</v>
      </c>
      <c r="J4855" t="s">
        <v>25051</v>
      </c>
      <c r="K4855" s="1">
        <v>44532</v>
      </c>
    </row>
    <row r="4856" spans="1:11">
      <c r="A4856">
        <v>4855</v>
      </c>
      <c r="B4856" t="s">
        <v>25052</v>
      </c>
      <c r="C4856" t="s">
        <v>2347</v>
      </c>
      <c r="D4856" t="s">
        <v>8784</v>
      </c>
      <c r="E4856" t="s">
        <v>25053</v>
      </c>
      <c r="F4856" t="s">
        <v>25054</v>
      </c>
      <c r="G4856" t="s">
        <v>1726</v>
      </c>
      <c r="H4856" s="6">
        <v>132908</v>
      </c>
      <c r="I4856" t="s">
        <v>25055</v>
      </c>
      <c r="J4856" t="s">
        <v>25056</v>
      </c>
      <c r="K4856" s="1">
        <v>44616</v>
      </c>
    </row>
    <row r="4857" spans="1:11">
      <c r="A4857">
        <v>4856</v>
      </c>
      <c r="B4857" t="s">
        <v>25057</v>
      </c>
      <c r="C4857" t="s">
        <v>47</v>
      </c>
      <c r="D4857" t="s">
        <v>1968</v>
      </c>
      <c r="E4857" t="s">
        <v>22546</v>
      </c>
      <c r="F4857" t="s">
        <v>25058</v>
      </c>
      <c r="G4857" t="s">
        <v>1508</v>
      </c>
      <c r="H4857" s="6">
        <v>163567</v>
      </c>
      <c r="I4857" t="s">
        <v>25059</v>
      </c>
      <c r="J4857" t="s">
        <v>25060</v>
      </c>
      <c r="K4857" s="1">
        <v>44295</v>
      </c>
    </row>
    <row r="4858" spans="1:11">
      <c r="A4858">
        <v>4857</v>
      </c>
      <c r="B4858" t="s">
        <v>25061</v>
      </c>
      <c r="C4858" t="s">
        <v>4757</v>
      </c>
      <c r="D4858" t="s">
        <v>12215</v>
      </c>
      <c r="E4858" t="s">
        <v>16280</v>
      </c>
      <c r="F4858" t="s">
        <v>25062</v>
      </c>
      <c r="G4858" t="s">
        <v>2496</v>
      </c>
      <c r="H4858" s="6">
        <v>214981</v>
      </c>
      <c r="I4858" t="s">
        <v>25063</v>
      </c>
      <c r="J4858" t="s">
        <v>25064</v>
      </c>
      <c r="K4858" s="1">
        <v>44516</v>
      </c>
    </row>
    <row r="4859" spans="1:11">
      <c r="A4859">
        <v>4858</v>
      </c>
      <c r="B4859" t="s">
        <v>25065</v>
      </c>
      <c r="C4859" t="s">
        <v>10681</v>
      </c>
      <c r="D4859" t="s">
        <v>558</v>
      </c>
      <c r="E4859" t="s">
        <v>25066</v>
      </c>
      <c r="F4859" t="s">
        <v>25067</v>
      </c>
      <c r="G4859" t="s">
        <v>808</v>
      </c>
      <c r="H4859" s="6">
        <v>234236</v>
      </c>
      <c r="I4859" t="s">
        <v>25068</v>
      </c>
      <c r="J4859" t="s">
        <v>25069</v>
      </c>
      <c r="K4859" s="1">
        <v>44100</v>
      </c>
    </row>
    <row r="4860" spans="1:11">
      <c r="A4860">
        <v>4859</v>
      </c>
      <c r="B4860" t="s">
        <v>25070</v>
      </c>
      <c r="C4860" t="s">
        <v>1589</v>
      </c>
      <c r="D4860" t="s">
        <v>1527</v>
      </c>
      <c r="E4860" t="s">
        <v>25071</v>
      </c>
      <c r="F4860" t="s">
        <v>25072</v>
      </c>
      <c r="G4860" t="s">
        <v>1881</v>
      </c>
      <c r="H4860" s="6">
        <v>237496</v>
      </c>
      <c r="I4860" t="s">
        <v>25073</v>
      </c>
      <c r="J4860" t="s">
        <v>25074</v>
      </c>
      <c r="K4860" s="1">
        <v>43838</v>
      </c>
    </row>
    <row r="4861" spans="1:11">
      <c r="A4861">
        <v>4860</v>
      </c>
      <c r="B4861" t="s">
        <v>25075</v>
      </c>
      <c r="C4861" t="s">
        <v>7744</v>
      </c>
      <c r="D4861" t="s">
        <v>1350</v>
      </c>
      <c r="E4861" t="s">
        <v>25076</v>
      </c>
      <c r="F4861" t="s">
        <v>25077</v>
      </c>
      <c r="G4861" t="s">
        <v>252</v>
      </c>
      <c r="H4861" s="6">
        <v>259852</v>
      </c>
      <c r="I4861" t="s">
        <v>25078</v>
      </c>
      <c r="J4861" t="s">
        <v>25079</v>
      </c>
      <c r="K4861" s="1">
        <v>44253</v>
      </c>
    </row>
    <row r="4862" spans="1:11">
      <c r="A4862">
        <v>4861</v>
      </c>
      <c r="B4862" t="s">
        <v>25080</v>
      </c>
      <c r="C4862" t="s">
        <v>1662</v>
      </c>
      <c r="D4862" t="s">
        <v>1408</v>
      </c>
      <c r="E4862" t="s">
        <v>25081</v>
      </c>
      <c r="F4862" t="s">
        <v>25082</v>
      </c>
      <c r="G4862" t="s">
        <v>961</v>
      </c>
      <c r="H4862" s="6">
        <v>124077</v>
      </c>
      <c r="I4862" t="s">
        <v>25083</v>
      </c>
      <c r="J4862" t="s">
        <v>25084</v>
      </c>
      <c r="K4862" s="1">
        <v>44238</v>
      </c>
    </row>
    <row r="4863" spans="1:11">
      <c r="A4863">
        <v>4862</v>
      </c>
      <c r="B4863" t="s">
        <v>25085</v>
      </c>
      <c r="C4863" t="s">
        <v>4768</v>
      </c>
      <c r="D4863" t="s">
        <v>5428</v>
      </c>
      <c r="E4863" t="s">
        <v>25086</v>
      </c>
      <c r="F4863" t="s">
        <v>25087</v>
      </c>
      <c r="G4863" t="s">
        <v>95</v>
      </c>
      <c r="H4863" s="6">
        <v>83999</v>
      </c>
      <c r="I4863" t="s">
        <v>25088</v>
      </c>
      <c r="J4863" t="s">
        <v>25089</v>
      </c>
      <c r="K4863" s="1">
        <v>44255</v>
      </c>
    </row>
    <row r="4864" spans="1:11">
      <c r="A4864">
        <v>4863</v>
      </c>
      <c r="B4864" t="s">
        <v>25090</v>
      </c>
      <c r="C4864" t="s">
        <v>4260</v>
      </c>
      <c r="D4864" t="s">
        <v>3296</v>
      </c>
      <c r="E4864" t="s">
        <v>25091</v>
      </c>
      <c r="F4864" t="s">
        <v>25092</v>
      </c>
      <c r="G4864" t="s">
        <v>1536</v>
      </c>
      <c r="H4864" s="6">
        <v>212082</v>
      </c>
      <c r="I4864" t="s">
        <v>25093</v>
      </c>
      <c r="J4864" t="s">
        <v>25094</v>
      </c>
      <c r="K4864" s="1">
        <v>44211</v>
      </c>
    </row>
    <row r="4865" spans="1:11">
      <c r="A4865">
        <v>4864</v>
      </c>
      <c r="B4865" t="s">
        <v>25095</v>
      </c>
      <c r="C4865" t="s">
        <v>241</v>
      </c>
      <c r="D4865" t="s">
        <v>12226</v>
      </c>
      <c r="E4865" t="s">
        <v>25096</v>
      </c>
      <c r="F4865" t="s">
        <v>25097</v>
      </c>
      <c r="G4865" t="s">
        <v>446</v>
      </c>
      <c r="H4865" s="6">
        <v>105608</v>
      </c>
      <c r="I4865" t="s">
        <v>25098</v>
      </c>
      <c r="J4865" t="s">
        <v>25099</v>
      </c>
      <c r="K4865" s="1">
        <v>44403</v>
      </c>
    </row>
    <row r="4866" spans="1:11">
      <c r="A4866">
        <v>4865</v>
      </c>
      <c r="B4866" t="s">
        <v>25100</v>
      </c>
      <c r="C4866" t="s">
        <v>39</v>
      </c>
      <c r="D4866" t="s">
        <v>3676</v>
      </c>
      <c r="E4866" t="s">
        <v>25101</v>
      </c>
      <c r="F4866" t="s">
        <v>25102</v>
      </c>
      <c r="G4866" t="s">
        <v>386</v>
      </c>
      <c r="H4866" s="6">
        <v>164167</v>
      </c>
      <c r="I4866">
        <v>1640577605</v>
      </c>
      <c r="J4866" t="s">
        <v>25103</v>
      </c>
      <c r="K4866" s="1">
        <v>44035</v>
      </c>
    </row>
    <row r="4867" spans="1:11">
      <c r="A4867">
        <v>4866</v>
      </c>
      <c r="B4867" t="s">
        <v>25104</v>
      </c>
      <c r="C4867" t="s">
        <v>4995</v>
      </c>
      <c r="D4867" t="s">
        <v>15616</v>
      </c>
      <c r="E4867" t="s">
        <v>25105</v>
      </c>
      <c r="F4867" t="s">
        <v>25106</v>
      </c>
      <c r="G4867" t="s">
        <v>190</v>
      </c>
      <c r="H4867" s="6">
        <v>214875</v>
      </c>
      <c r="I4867" t="s">
        <v>25107</v>
      </c>
      <c r="J4867" t="s">
        <v>25108</v>
      </c>
      <c r="K4867" s="1">
        <v>44623</v>
      </c>
    </row>
    <row r="4868" spans="1:11">
      <c r="A4868">
        <v>4867</v>
      </c>
      <c r="B4868" t="s">
        <v>25109</v>
      </c>
      <c r="C4868" t="s">
        <v>4953</v>
      </c>
      <c r="D4868" t="s">
        <v>311</v>
      </c>
      <c r="E4868" t="s">
        <v>25110</v>
      </c>
      <c r="F4868" t="s">
        <v>25111</v>
      </c>
      <c r="G4868" t="s">
        <v>2710</v>
      </c>
      <c r="H4868" s="6">
        <v>256550</v>
      </c>
      <c r="I4868" t="s">
        <v>25112</v>
      </c>
      <c r="J4868" t="s">
        <v>25113</v>
      </c>
      <c r="K4868" s="1">
        <v>44077</v>
      </c>
    </row>
    <row r="4869" spans="1:11">
      <c r="A4869">
        <v>4868</v>
      </c>
      <c r="B4869" t="s">
        <v>25114</v>
      </c>
      <c r="C4869" t="s">
        <v>20693</v>
      </c>
      <c r="D4869" t="s">
        <v>2950</v>
      </c>
      <c r="E4869" t="s">
        <v>25115</v>
      </c>
      <c r="F4869" t="s">
        <v>25116</v>
      </c>
      <c r="G4869" t="s">
        <v>2078</v>
      </c>
      <c r="H4869" s="6">
        <v>261237</v>
      </c>
      <c r="I4869" t="s">
        <v>25117</v>
      </c>
      <c r="J4869" t="s">
        <v>25118</v>
      </c>
      <c r="K4869" s="1">
        <v>44332</v>
      </c>
    </row>
    <row r="4870" spans="1:11">
      <c r="A4870">
        <v>4869</v>
      </c>
      <c r="B4870" t="s">
        <v>25119</v>
      </c>
      <c r="C4870" t="s">
        <v>4977</v>
      </c>
      <c r="D4870" t="s">
        <v>7653</v>
      </c>
      <c r="E4870" t="s">
        <v>25120</v>
      </c>
      <c r="F4870" t="s">
        <v>25121</v>
      </c>
      <c r="G4870" t="s">
        <v>658</v>
      </c>
      <c r="H4870" s="6">
        <v>71544</v>
      </c>
      <c r="I4870" t="s">
        <v>25122</v>
      </c>
      <c r="J4870" t="s">
        <v>25123</v>
      </c>
      <c r="K4870" s="1">
        <v>43867</v>
      </c>
    </row>
    <row r="4871" spans="1:11">
      <c r="A4871">
        <v>4870</v>
      </c>
      <c r="B4871" t="s">
        <v>25124</v>
      </c>
      <c r="C4871" t="s">
        <v>13070</v>
      </c>
      <c r="D4871" t="s">
        <v>671</v>
      </c>
      <c r="E4871" t="s">
        <v>25125</v>
      </c>
      <c r="F4871" t="s">
        <v>25126</v>
      </c>
      <c r="G4871" t="s">
        <v>3095</v>
      </c>
      <c r="H4871" s="6">
        <v>104997</v>
      </c>
      <c r="I4871" t="s">
        <v>25127</v>
      </c>
      <c r="J4871" t="s">
        <v>25128</v>
      </c>
      <c r="K4871" s="1">
        <v>44441</v>
      </c>
    </row>
    <row r="4872" spans="1:11">
      <c r="A4872">
        <v>4871</v>
      </c>
      <c r="B4872" t="s">
        <v>25129</v>
      </c>
      <c r="C4872" t="s">
        <v>3821</v>
      </c>
      <c r="D4872" t="s">
        <v>5381</v>
      </c>
      <c r="E4872" t="s">
        <v>25130</v>
      </c>
      <c r="F4872" t="s">
        <v>25131</v>
      </c>
      <c r="G4872" t="s">
        <v>1824</v>
      </c>
      <c r="H4872" s="6">
        <v>153396</v>
      </c>
      <c r="I4872" t="s">
        <v>25132</v>
      </c>
      <c r="J4872" t="s">
        <v>25133</v>
      </c>
      <c r="K4872" s="1">
        <v>43852</v>
      </c>
    </row>
    <row r="4873" spans="1:11">
      <c r="A4873">
        <v>4872</v>
      </c>
      <c r="B4873" t="s">
        <v>25134</v>
      </c>
      <c r="C4873" t="s">
        <v>2133</v>
      </c>
      <c r="D4873" t="s">
        <v>6901</v>
      </c>
      <c r="E4873" t="s">
        <v>18518</v>
      </c>
      <c r="F4873" t="s">
        <v>25135</v>
      </c>
      <c r="G4873" t="s">
        <v>103</v>
      </c>
      <c r="H4873" s="6">
        <v>279861</v>
      </c>
      <c r="I4873" t="s">
        <v>25136</v>
      </c>
      <c r="J4873" t="s">
        <v>25137</v>
      </c>
      <c r="K4873" s="1">
        <v>44653</v>
      </c>
    </row>
    <row r="4874" spans="1:11">
      <c r="A4874">
        <v>4873</v>
      </c>
      <c r="B4874" t="s">
        <v>25138</v>
      </c>
      <c r="C4874" t="s">
        <v>4444</v>
      </c>
      <c r="D4874" t="s">
        <v>3645</v>
      </c>
      <c r="E4874" t="s">
        <v>25139</v>
      </c>
      <c r="F4874" t="s">
        <v>3565</v>
      </c>
      <c r="G4874" t="s">
        <v>2905</v>
      </c>
      <c r="H4874" s="6">
        <v>199157</v>
      </c>
      <c r="I4874" t="s">
        <v>25140</v>
      </c>
      <c r="J4874" t="s">
        <v>25141</v>
      </c>
      <c r="K4874" s="1">
        <v>44021</v>
      </c>
    </row>
    <row r="4875" spans="1:11">
      <c r="A4875">
        <v>4874</v>
      </c>
      <c r="B4875" t="s">
        <v>25142</v>
      </c>
      <c r="C4875" t="s">
        <v>2307</v>
      </c>
      <c r="D4875" t="s">
        <v>3006</v>
      </c>
      <c r="E4875" t="s">
        <v>25143</v>
      </c>
      <c r="F4875" t="s">
        <v>25144</v>
      </c>
      <c r="G4875" t="s">
        <v>486</v>
      </c>
      <c r="H4875" s="6">
        <v>260826</v>
      </c>
      <c r="I4875" t="s">
        <v>25145</v>
      </c>
      <c r="J4875" t="s">
        <v>25146</v>
      </c>
      <c r="K4875" s="1">
        <v>44297</v>
      </c>
    </row>
    <row r="4876" spans="1:11">
      <c r="A4876">
        <v>4875</v>
      </c>
      <c r="B4876" t="s">
        <v>25147</v>
      </c>
      <c r="C4876" t="s">
        <v>1907</v>
      </c>
      <c r="D4876" t="s">
        <v>8384</v>
      </c>
      <c r="E4876" t="s">
        <v>25148</v>
      </c>
      <c r="F4876" t="s">
        <v>25149</v>
      </c>
      <c r="G4876" t="s">
        <v>998</v>
      </c>
      <c r="H4876" s="6">
        <v>130024</v>
      </c>
      <c r="I4876" t="s">
        <v>25150</v>
      </c>
      <c r="J4876" t="s">
        <v>25151</v>
      </c>
      <c r="K4876" s="1">
        <v>44002</v>
      </c>
    </row>
    <row r="4877" spans="1:11">
      <c r="A4877">
        <v>4876</v>
      </c>
      <c r="B4877" t="s">
        <v>25152</v>
      </c>
      <c r="C4877" t="s">
        <v>1449</v>
      </c>
      <c r="D4877" t="s">
        <v>1143</v>
      </c>
      <c r="E4877" t="s">
        <v>25153</v>
      </c>
      <c r="F4877" t="s">
        <v>25154</v>
      </c>
      <c r="G4877" t="s">
        <v>1110</v>
      </c>
      <c r="H4877" s="6">
        <v>97798</v>
      </c>
      <c r="I4877" t="s">
        <v>25155</v>
      </c>
      <c r="J4877" t="s">
        <v>25156</v>
      </c>
      <c r="K4877" s="1">
        <v>44075</v>
      </c>
    </row>
    <row r="4878" spans="1:11">
      <c r="A4878">
        <v>4877</v>
      </c>
      <c r="B4878" t="s">
        <v>25157</v>
      </c>
      <c r="C4878" t="s">
        <v>2719</v>
      </c>
      <c r="D4878" t="s">
        <v>4744</v>
      </c>
      <c r="E4878" t="s">
        <v>25158</v>
      </c>
      <c r="F4878" t="s">
        <v>25159</v>
      </c>
      <c r="G4878" t="s">
        <v>2317</v>
      </c>
      <c r="H4878" s="6">
        <v>191514</v>
      </c>
      <c r="I4878" t="s">
        <v>25160</v>
      </c>
      <c r="J4878" t="s">
        <v>25161</v>
      </c>
      <c r="K4878" s="1">
        <v>43871</v>
      </c>
    </row>
    <row r="4879" spans="1:11">
      <c r="A4879">
        <v>4878</v>
      </c>
      <c r="B4879" t="s">
        <v>25162</v>
      </c>
      <c r="C4879" t="s">
        <v>4916</v>
      </c>
      <c r="D4879" t="s">
        <v>4815</v>
      </c>
      <c r="E4879" t="s">
        <v>25163</v>
      </c>
      <c r="F4879" t="s">
        <v>25164</v>
      </c>
      <c r="G4879" t="s">
        <v>3264</v>
      </c>
      <c r="H4879" s="6">
        <v>44630</v>
      </c>
      <c r="I4879" t="s">
        <v>25165</v>
      </c>
      <c r="J4879" t="s">
        <v>25166</v>
      </c>
      <c r="K4879" s="1">
        <v>44212</v>
      </c>
    </row>
    <row r="4880" spans="1:11">
      <c r="A4880">
        <v>4879</v>
      </c>
      <c r="B4880" t="s">
        <v>25167</v>
      </c>
      <c r="C4880" t="s">
        <v>3610</v>
      </c>
      <c r="D4880" t="s">
        <v>2060</v>
      </c>
      <c r="E4880" t="s">
        <v>25168</v>
      </c>
      <c r="F4880" t="s">
        <v>25169</v>
      </c>
      <c r="G4880" t="s">
        <v>386</v>
      </c>
      <c r="H4880" s="6">
        <v>118868</v>
      </c>
      <c r="I4880" t="s">
        <v>25170</v>
      </c>
      <c r="J4880" t="s">
        <v>25171</v>
      </c>
      <c r="K4880" s="1">
        <v>44436</v>
      </c>
    </row>
    <row r="4881" spans="1:11">
      <c r="A4881">
        <v>4880</v>
      </c>
      <c r="B4881" t="s">
        <v>25172</v>
      </c>
      <c r="C4881" t="s">
        <v>4851</v>
      </c>
      <c r="D4881" t="s">
        <v>973</v>
      </c>
      <c r="E4881" t="s">
        <v>25173</v>
      </c>
      <c r="F4881" t="s">
        <v>25174</v>
      </c>
      <c r="G4881" t="s">
        <v>3264</v>
      </c>
      <c r="H4881" s="6">
        <v>91349</v>
      </c>
      <c r="I4881" t="s">
        <v>25175</v>
      </c>
      <c r="J4881" t="s">
        <v>25176</v>
      </c>
      <c r="K4881" s="1">
        <v>44113</v>
      </c>
    </row>
    <row r="4882" spans="1:11">
      <c r="A4882">
        <v>4881</v>
      </c>
      <c r="B4882" t="s">
        <v>25177</v>
      </c>
      <c r="C4882" t="s">
        <v>3439</v>
      </c>
      <c r="D4882" t="s">
        <v>21098</v>
      </c>
      <c r="E4882" t="s">
        <v>25178</v>
      </c>
      <c r="F4882" t="s">
        <v>25179</v>
      </c>
      <c r="G4882" t="s">
        <v>2905</v>
      </c>
      <c r="H4882" s="6">
        <v>265489</v>
      </c>
      <c r="I4882" t="s">
        <v>25180</v>
      </c>
      <c r="J4882" t="s">
        <v>25181</v>
      </c>
      <c r="K4882" s="1">
        <v>44431</v>
      </c>
    </row>
    <row r="4883" spans="1:11">
      <c r="A4883">
        <v>4882</v>
      </c>
      <c r="B4883" t="s">
        <v>25182</v>
      </c>
      <c r="C4883" t="s">
        <v>4537</v>
      </c>
      <c r="D4883" t="s">
        <v>1566</v>
      </c>
      <c r="E4883" t="s">
        <v>25183</v>
      </c>
      <c r="F4883" t="s">
        <v>25184</v>
      </c>
      <c r="G4883" t="s">
        <v>3792</v>
      </c>
      <c r="H4883" s="6">
        <v>270632</v>
      </c>
      <c r="I4883" t="s">
        <v>25185</v>
      </c>
      <c r="J4883" t="s">
        <v>25186</v>
      </c>
      <c r="K4883" s="1">
        <v>44556</v>
      </c>
    </row>
    <row r="4884" spans="1:11">
      <c r="A4884">
        <v>4883</v>
      </c>
      <c r="B4884" t="s">
        <v>25187</v>
      </c>
      <c r="C4884" t="s">
        <v>3186</v>
      </c>
      <c r="D4884" t="s">
        <v>8067</v>
      </c>
      <c r="E4884" t="s">
        <v>25188</v>
      </c>
      <c r="F4884" t="s">
        <v>25189</v>
      </c>
      <c r="G4884" t="s">
        <v>3394</v>
      </c>
      <c r="H4884" s="6">
        <v>203728</v>
      </c>
      <c r="I4884" t="s">
        <v>25190</v>
      </c>
      <c r="J4884" t="s">
        <v>25191</v>
      </c>
      <c r="K4884" s="1">
        <v>43903</v>
      </c>
    </row>
    <row r="4885" spans="1:11">
      <c r="A4885">
        <v>4884</v>
      </c>
      <c r="B4885" t="s">
        <v>25192</v>
      </c>
      <c r="C4885" t="s">
        <v>4530</v>
      </c>
      <c r="D4885" t="s">
        <v>1254</v>
      </c>
      <c r="E4885" t="s">
        <v>25193</v>
      </c>
      <c r="F4885" t="s">
        <v>25194</v>
      </c>
      <c r="G4885" t="s">
        <v>71</v>
      </c>
      <c r="H4885" s="6">
        <v>276173</v>
      </c>
      <c r="I4885" t="s">
        <v>25195</v>
      </c>
      <c r="J4885" t="s">
        <v>25196</v>
      </c>
      <c r="K4885" s="1">
        <v>44021</v>
      </c>
    </row>
    <row r="4886" spans="1:11">
      <c r="A4886">
        <v>4885</v>
      </c>
      <c r="B4886" t="s">
        <v>25197</v>
      </c>
      <c r="C4886" t="s">
        <v>3186</v>
      </c>
      <c r="D4886" t="s">
        <v>7869</v>
      </c>
      <c r="E4886" t="s">
        <v>25198</v>
      </c>
      <c r="F4886" t="s">
        <v>25199</v>
      </c>
      <c r="G4886" t="s">
        <v>1445</v>
      </c>
      <c r="H4886" s="6">
        <v>173635</v>
      </c>
      <c r="I4886" t="s">
        <v>25200</v>
      </c>
      <c r="J4886" t="s">
        <v>25201</v>
      </c>
      <c r="K4886" s="1">
        <v>43932</v>
      </c>
    </row>
    <row r="4887" spans="1:11">
      <c r="A4887">
        <v>4886</v>
      </c>
      <c r="B4887" t="s">
        <v>25202</v>
      </c>
      <c r="C4887" t="s">
        <v>8267</v>
      </c>
      <c r="D4887" t="s">
        <v>1010</v>
      </c>
      <c r="E4887" t="s">
        <v>17121</v>
      </c>
      <c r="F4887" t="s">
        <v>25203</v>
      </c>
      <c r="G4887" t="s">
        <v>337</v>
      </c>
      <c r="H4887" s="6">
        <v>143437</v>
      </c>
      <c r="I4887" t="s">
        <v>25204</v>
      </c>
      <c r="J4887" t="s">
        <v>25205</v>
      </c>
      <c r="K4887" s="1">
        <v>44195</v>
      </c>
    </row>
    <row r="4888" spans="1:11">
      <c r="A4888">
        <v>4887</v>
      </c>
      <c r="B4888" t="s">
        <v>25206</v>
      </c>
      <c r="C4888" t="s">
        <v>2307</v>
      </c>
      <c r="D4888" t="s">
        <v>20289</v>
      </c>
      <c r="E4888" t="s">
        <v>25207</v>
      </c>
      <c r="F4888" t="s">
        <v>25208</v>
      </c>
      <c r="G4888" t="s">
        <v>166</v>
      </c>
      <c r="H4888" s="6">
        <v>155805</v>
      </c>
      <c r="I4888">
        <f>1-504-718-6882</f>
        <v>-8103</v>
      </c>
      <c r="J4888" t="s">
        <v>25209</v>
      </c>
      <c r="K4888" s="1">
        <v>44300</v>
      </c>
    </row>
    <row r="4889" spans="1:11">
      <c r="A4889">
        <v>4888</v>
      </c>
      <c r="B4889" t="s">
        <v>25210</v>
      </c>
      <c r="C4889" t="s">
        <v>579</v>
      </c>
      <c r="D4889" t="s">
        <v>8404</v>
      </c>
      <c r="E4889" t="s">
        <v>25211</v>
      </c>
      <c r="F4889" t="s">
        <v>25212</v>
      </c>
      <c r="G4889" t="s">
        <v>853</v>
      </c>
      <c r="H4889" s="6">
        <v>160002</v>
      </c>
      <c r="I4889">
        <f>1-136-997-7718</f>
        <v>-8850</v>
      </c>
      <c r="J4889" t="s">
        <v>25213</v>
      </c>
      <c r="K4889" s="1">
        <v>44615</v>
      </c>
    </row>
    <row r="4890" spans="1:11">
      <c r="A4890">
        <v>4889</v>
      </c>
      <c r="B4890" t="s">
        <v>25214</v>
      </c>
      <c r="C4890" t="s">
        <v>7732</v>
      </c>
      <c r="D4890" t="s">
        <v>475</v>
      </c>
      <c r="E4890" t="s">
        <v>25215</v>
      </c>
      <c r="F4890" t="s">
        <v>21182</v>
      </c>
      <c r="G4890" t="s">
        <v>134</v>
      </c>
      <c r="H4890" s="6">
        <v>73877</v>
      </c>
      <c r="I4890" t="s">
        <v>25216</v>
      </c>
      <c r="J4890" t="s">
        <v>25217</v>
      </c>
      <c r="K4890" s="1">
        <v>44465</v>
      </c>
    </row>
    <row r="4891" spans="1:11">
      <c r="A4891">
        <v>4890</v>
      </c>
      <c r="B4891" t="s">
        <v>25218</v>
      </c>
      <c r="C4891" t="s">
        <v>2218</v>
      </c>
      <c r="D4891" t="s">
        <v>8790</v>
      </c>
      <c r="E4891" t="s">
        <v>25219</v>
      </c>
      <c r="F4891" t="s">
        <v>25220</v>
      </c>
      <c r="G4891" t="s">
        <v>1424</v>
      </c>
      <c r="H4891" s="6">
        <v>116699</v>
      </c>
      <c r="I4891" t="s">
        <v>25221</v>
      </c>
      <c r="J4891" t="s">
        <v>25222</v>
      </c>
      <c r="K4891" s="1">
        <v>43909</v>
      </c>
    </row>
    <row r="4892" spans="1:11">
      <c r="A4892">
        <v>4891</v>
      </c>
      <c r="B4892" t="s">
        <v>25223</v>
      </c>
      <c r="C4892" t="s">
        <v>586</v>
      </c>
      <c r="D4892" t="s">
        <v>4261</v>
      </c>
      <c r="E4892" t="s">
        <v>25224</v>
      </c>
      <c r="F4892" t="s">
        <v>25225</v>
      </c>
      <c r="G4892" t="s">
        <v>1501</v>
      </c>
      <c r="H4892" s="6">
        <v>248040</v>
      </c>
      <c r="I4892" t="s">
        <v>25226</v>
      </c>
      <c r="J4892" t="s">
        <v>25227</v>
      </c>
      <c r="K4892" s="1">
        <v>44194</v>
      </c>
    </row>
    <row r="4893" spans="1:11">
      <c r="A4893">
        <v>4892</v>
      </c>
      <c r="B4893" t="s">
        <v>25228</v>
      </c>
      <c r="C4893" t="s">
        <v>521</v>
      </c>
      <c r="D4893" t="s">
        <v>2956</v>
      </c>
      <c r="E4893" t="s">
        <v>25229</v>
      </c>
      <c r="F4893" t="s">
        <v>25230</v>
      </c>
      <c r="G4893" t="s">
        <v>969</v>
      </c>
      <c r="H4893" s="6">
        <v>76149</v>
      </c>
      <c r="I4893" t="s">
        <v>25231</v>
      </c>
      <c r="J4893" t="s">
        <v>25232</v>
      </c>
      <c r="K4893" s="1">
        <v>44653</v>
      </c>
    </row>
    <row r="4894" spans="1:11">
      <c r="A4894">
        <v>4893</v>
      </c>
      <c r="B4894" t="s">
        <v>25233</v>
      </c>
      <c r="C4894" t="s">
        <v>2821</v>
      </c>
      <c r="D4894" t="s">
        <v>1842</v>
      </c>
      <c r="E4894" t="s">
        <v>25234</v>
      </c>
      <c r="F4894" t="s">
        <v>25235</v>
      </c>
      <c r="G4894" t="s">
        <v>351</v>
      </c>
      <c r="H4894" s="6">
        <v>148833</v>
      </c>
      <c r="I4894" t="s">
        <v>25236</v>
      </c>
      <c r="J4894" t="s">
        <v>25237</v>
      </c>
      <c r="K4894" s="1">
        <v>43953</v>
      </c>
    </row>
    <row r="4895" spans="1:11">
      <c r="A4895">
        <v>4894</v>
      </c>
      <c r="B4895" t="s">
        <v>25238</v>
      </c>
      <c r="C4895" t="s">
        <v>1129</v>
      </c>
      <c r="D4895" t="s">
        <v>836</v>
      </c>
      <c r="E4895" t="s">
        <v>25239</v>
      </c>
      <c r="F4895" t="s">
        <v>25240</v>
      </c>
      <c r="G4895" t="s">
        <v>509</v>
      </c>
      <c r="H4895" s="6">
        <v>280885</v>
      </c>
      <c r="I4895" t="s">
        <v>25241</v>
      </c>
      <c r="J4895" t="s">
        <v>25242</v>
      </c>
      <c r="K4895" s="1">
        <v>44483</v>
      </c>
    </row>
    <row r="4896" spans="1:11">
      <c r="A4896">
        <v>4895</v>
      </c>
      <c r="B4896" t="s">
        <v>25243</v>
      </c>
      <c r="C4896" t="s">
        <v>4342</v>
      </c>
      <c r="D4896" t="s">
        <v>3972</v>
      </c>
      <c r="E4896" t="s">
        <v>21844</v>
      </c>
      <c r="F4896" t="s">
        <v>21495</v>
      </c>
      <c r="G4896" t="s">
        <v>1689</v>
      </c>
      <c r="H4896" s="6">
        <v>145047</v>
      </c>
      <c r="I4896" t="s">
        <v>25244</v>
      </c>
      <c r="J4896" t="s">
        <v>25245</v>
      </c>
      <c r="K4896" s="1">
        <v>43870</v>
      </c>
    </row>
    <row r="4897" spans="1:11">
      <c r="A4897">
        <v>4896</v>
      </c>
      <c r="B4897" t="s">
        <v>25246</v>
      </c>
      <c r="C4897" t="s">
        <v>1596</v>
      </c>
      <c r="D4897" t="s">
        <v>4744</v>
      </c>
      <c r="E4897" t="s">
        <v>25247</v>
      </c>
      <c r="F4897" t="s">
        <v>25248</v>
      </c>
      <c r="G4897" t="s">
        <v>926</v>
      </c>
      <c r="H4897" s="6">
        <v>199878</v>
      </c>
      <c r="I4897" t="s">
        <v>25249</v>
      </c>
      <c r="J4897" t="s">
        <v>25250</v>
      </c>
      <c r="K4897" s="1">
        <v>44701</v>
      </c>
    </row>
    <row r="4898" spans="1:11">
      <c r="A4898">
        <v>4897</v>
      </c>
      <c r="B4898" t="s">
        <v>25251</v>
      </c>
      <c r="C4898" t="s">
        <v>8789</v>
      </c>
      <c r="D4898" t="s">
        <v>12584</v>
      </c>
      <c r="E4898" t="s">
        <v>25252</v>
      </c>
      <c r="F4898" t="s">
        <v>25253</v>
      </c>
      <c r="G4898" t="s">
        <v>906</v>
      </c>
      <c r="H4898" s="6">
        <v>163891</v>
      </c>
      <c r="I4898" t="s">
        <v>25254</v>
      </c>
      <c r="J4898" t="s">
        <v>25255</v>
      </c>
      <c r="K4898" s="1">
        <v>44110</v>
      </c>
    </row>
    <row r="4899" spans="1:11">
      <c r="A4899">
        <v>4898</v>
      </c>
      <c r="B4899" t="s">
        <v>25256</v>
      </c>
      <c r="C4899" t="s">
        <v>4158</v>
      </c>
      <c r="D4899" t="s">
        <v>1854</v>
      </c>
      <c r="E4899" t="s">
        <v>25257</v>
      </c>
      <c r="F4899" t="s">
        <v>25258</v>
      </c>
      <c r="G4899" t="s">
        <v>696</v>
      </c>
      <c r="H4899" s="6">
        <v>109640</v>
      </c>
      <c r="I4899" t="s">
        <v>25259</v>
      </c>
      <c r="J4899" t="s">
        <v>25260</v>
      </c>
      <c r="K4899" s="1">
        <v>44354</v>
      </c>
    </row>
    <row r="4900" spans="1:11">
      <c r="A4900">
        <v>4899</v>
      </c>
      <c r="B4900" t="s">
        <v>25261</v>
      </c>
      <c r="C4900" t="s">
        <v>310</v>
      </c>
      <c r="D4900" t="s">
        <v>5921</v>
      </c>
      <c r="E4900" t="s">
        <v>25262</v>
      </c>
      <c r="F4900" t="s">
        <v>25263</v>
      </c>
      <c r="G4900" t="s">
        <v>1418</v>
      </c>
      <c r="H4900" s="6">
        <v>144591</v>
      </c>
      <c r="I4900" t="s">
        <v>25264</v>
      </c>
      <c r="J4900" t="s">
        <v>25265</v>
      </c>
      <c r="K4900" s="1">
        <v>44182</v>
      </c>
    </row>
    <row r="4901" spans="1:11">
      <c r="A4901">
        <v>4900</v>
      </c>
      <c r="B4901" t="s">
        <v>25266</v>
      </c>
      <c r="C4901" t="s">
        <v>5039</v>
      </c>
      <c r="D4901" t="s">
        <v>4278</v>
      </c>
      <c r="E4901" t="s">
        <v>12541</v>
      </c>
      <c r="F4901" t="s">
        <v>25267</v>
      </c>
      <c r="G4901" t="s">
        <v>150</v>
      </c>
      <c r="H4901" s="6">
        <v>173428</v>
      </c>
      <c r="I4901" t="s">
        <v>25268</v>
      </c>
      <c r="J4901" t="s">
        <v>25269</v>
      </c>
      <c r="K4901" s="1">
        <v>44706</v>
      </c>
    </row>
    <row r="4902" spans="1:11">
      <c r="A4902">
        <v>4901</v>
      </c>
      <c r="B4902" s="2" t="s">
        <v>25270</v>
      </c>
      <c r="C4902" t="s">
        <v>233</v>
      </c>
      <c r="D4902" t="s">
        <v>2250</v>
      </c>
      <c r="E4902" t="s">
        <v>25271</v>
      </c>
      <c r="F4902" t="s">
        <v>14998</v>
      </c>
      <c r="G4902" t="s">
        <v>1280</v>
      </c>
      <c r="H4902" s="6">
        <v>97663</v>
      </c>
      <c r="I4902" t="s">
        <v>25272</v>
      </c>
      <c r="J4902" t="s">
        <v>25273</v>
      </c>
      <c r="K4902" s="1">
        <v>44228</v>
      </c>
    </row>
    <row r="4903" spans="1:11">
      <c r="A4903">
        <v>4902</v>
      </c>
      <c r="B4903" t="s">
        <v>25274</v>
      </c>
      <c r="C4903" t="s">
        <v>2756</v>
      </c>
      <c r="D4903" t="s">
        <v>8404</v>
      </c>
      <c r="E4903" t="s">
        <v>25275</v>
      </c>
      <c r="F4903" t="s">
        <v>25276</v>
      </c>
      <c r="G4903" t="s">
        <v>1776</v>
      </c>
      <c r="H4903" s="6">
        <v>145504</v>
      </c>
      <c r="I4903">
        <f>1-790-954-9001</f>
        <v>-10744</v>
      </c>
      <c r="J4903" t="s">
        <v>25277</v>
      </c>
      <c r="K4903" s="1">
        <v>43983</v>
      </c>
    </row>
    <row r="4904" spans="1:11">
      <c r="A4904">
        <v>4903</v>
      </c>
      <c r="B4904" t="s">
        <v>25278</v>
      </c>
      <c r="C4904" t="s">
        <v>6967</v>
      </c>
      <c r="D4904" t="s">
        <v>6019</v>
      </c>
      <c r="E4904" t="s">
        <v>25279</v>
      </c>
      <c r="F4904" t="s">
        <v>25280</v>
      </c>
      <c r="G4904" t="s">
        <v>2809</v>
      </c>
      <c r="H4904" s="6">
        <v>145174</v>
      </c>
      <c r="I4904" t="s">
        <v>25281</v>
      </c>
      <c r="J4904" t="s">
        <v>25282</v>
      </c>
      <c r="K4904" s="1">
        <v>44223</v>
      </c>
    </row>
    <row r="4905" spans="1:11">
      <c r="A4905">
        <v>4904</v>
      </c>
      <c r="B4905" t="s">
        <v>25283</v>
      </c>
      <c r="C4905" t="s">
        <v>3175</v>
      </c>
      <c r="D4905" t="s">
        <v>8061</v>
      </c>
      <c r="E4905" t="s">
        <v>25284</v>
      </c>
      <c r="F4905" t="s">
        <v>25285</v>
      </c>
      <c r="G4905" t="s">
        <v>2844</v>
      </c>
      <c r="H4905" s="6">
        <v>264858</v>
      </c>
      <c r="I4905" t="s">
        <v>25286</v>
      </c>
      <c r="J4905" t="s">
        <v>25287</v>
      </c>
      <c r="K4905" s="1">
        <v>44232</v>
      </c>
    </row>
    <row r="4906" spans="1:11">
      <c r="A4906">
        <v>4905</v>
      </c>
      <c r="B4906" t="s">
        <v>25288</v>
      </c>
      <c r="C4906" t="s">
        <v>10555</v>
      </c>
      <c r="D4906" t="s">
        <v>1051</v>
      </c>
      <c r="E4906" t="s">
        <v>25289</v>
      </c>
      <c r="F4906" t="s">
        <v>25290</v>
      </c>
      <c r="G4906" t="s">
        <v>539</v>
      </c>
      <c r="H4906" s="6">
        <v>94545</v>
      </c>
      <c r="I4906" t="s">
        <v>25291</v>
      </c>
      <c r="J4906" t="s">
        <v>25292</v>
      </c>
      <c r="K4906" s="1">
        <v>44654</v>
      </c>
    </row>
    <row r="4907" spans="1:11">
      <c r="A4907">
        <v>4906</v>
      </c>
      <c r="B4907" t="s">
        <v>25293</v>
      </c>
      <c r="C4907" t="s">
        <v>29</v>
      </c>
      <c r="D4907" t="s">
        <v>4490</v>
      </c>
      <c r="E4907" t="s">
        <v>25294</v>
      </c>
      <c r="F4907" t="s">
        <v>25295</v>
      </c>
      <c r="G4907" t="s">
        <v>1280</v>
      </c>
      <c r="H4907" s="6">
        <v>119242</v>
      </c>
      <c r="I4907" t="s">
        <v>25296</v>
      </c>
      <c r="J4907" t="s">
        <v>25297</v>
      </c>
      <c r="K4907" s="1">
        <v>44392</v>
      </c>
    </row>
    <row r="4908" spans="1:11">
      <c r="A4908">
        <v>4907</v>
      </c>
      <c r="B4908" t="s">
        <v>25298</v>
      </c>
      <c r="C4908" t="s">
        <v>1628</v>
      </c>
      <c r="D4908" t="s">
        <v>3198</v>
      </c>
      <c r="E4908" t="s">
        <v>25299</v>
      </c>
      <c r="F4908" t="s">
        <v>25300</v>
      </c>
      <c r="G4908" t="s">
        <v>792</v>
      </c>
      <c r="H4908" s="6">
        <v>258155</v>
      </c>
      <c r="I4908" t="s">
        <v>25301</v>
      </c>
      <c r="J4908" t="s">
        <v>25302</v>
      </c>
      <c r="K4908" s="1">
        <v>44544</v>
      </c>
    </row>
    <row r="4909" spans="1:11">
      <c r="A4909">
        <v>4908</v>
      </c>
      <c r="B4909" t="s">
        <v>25303</v>
      </c>
      <c r="C4909" t="s">
        <v>1861</v>
      </c>
      <c r="D4909" t="s">
        <v>8657</v>
      </c>
      <c r="E4909" t="s">
        <v>25304</v>
      </c>
      <c r="F4909" t="s">
        <v>25305</v>
      </c>
      <c r="G4909" t="s">
        <v>190</v>
      </c>
      <c r="H4909" s="6">
        <v>267386</v>
      </c>
      <c r="I4909" t="s">
        <v>25306</v>
      </c>
      <c r="J4909" t="s">
        <v>25307</v>
      </c>
      <c r="K4909" s="1">
        <v>44246</v>
      </c>
    </row>
    <row r="4910" spans="1:11">
      <c r="A4910">
        <v>4909</v>
      </c>
      <c r="B4910" t="s">
        <v>25308</v>
      </c>
      <c r="C4910" t="s">
        <v>917</v>
      </c>
      <c r="D4910" t="s">
        <v>3012</v>
      </c>
      <c r="E4910" t="s">
        <v>25309</v>
      </c>
      <c r="F4910" t="s">
        <v>25310</v>
      </c>
      <c r="G4910" t="s">
        <v>80</v>
      </c>
      <c r="H4910" s="6">
        <v>72260</v>
      </c>
      <c r="I4910" t="s">
        <v>25311</v>
      </c>
      <c r="J4910" t="s">
        <v>25312</v>
      </c>
      <c r="K4910" s="1">
        <v>44246</v>
      </c>
    </row>
    <row r="4911" spans="1:11">
      <c r="A4911">
        <v>4910</v>
      </c>
      <c r="B4911" t="s">
        <v>25313</v>
      </c>
      <c r="C4911" t="s">
        <v>2249</v>
      </c>
      <c r="D4911" t="s">
        <v>3611</v>
      </c>
      <c r="E4911" t="s">
        <v>25314</v>
      </c>
      <c r="F4911" t="s">
        <v>25315</v>
      </c>
      <c r="G4911" t="s">
        <v>86</v>
      </c>
      <c r="H4911" s="6">
        <v>63382</v>
      </c>
      <c r="I4911" t="s">
        <v>25316</v>
      </c>
      <c r="J4911" t="s">
        <v>25317</v>
      </c>
      <c r="K4911" s="1">
        <v>44033</v>
      </c>
    </row>
    <row r="4912" spans="1:11">
      <c r="A4912">
        <v>4911</v>
      </c>
      <c r="B4912" t="s">
        <v>25318</v>
      </c>
      <c r="C4912" t="s">
        <v>4247</v>
      </c>
      <c r="D4912" t="s">
        <v>108</v>
      </c>
      <c r="E4912" t="s">
        <v>25319</v>
      </c>
      <c r="F4912" t="s">
        <v>25320</v>
      </c>
      <c r="G4912" t="s">
        <v>734</v>
      </c>
      <c r="H4912" s="6">
        <v>160038</v>
      </c>
      <c r="I4912">
        <f>1-275-931-7124</f>
        <v>-8329</v>
      </c>
      <c r="J4912" t="s">
        <v>25321</v>
      </c>
      <c r="K4912" s="1">
        <v>44357</v>
      </c>
    </row>
    <row r="4913" spans="1:11">
      <c r="A4913">
        <v>4912</v>
      </c>
      <c r="B4913" t="s">
        <v>25322</v>
      </c>
      <c r="C4913" t="s">
        <v>3153</v>
      </c>
      <c r="D4913" t="s">
        <v>4602</v>
      </c>
      <c r="E4913" t="s">
        <v>25323</v>
      </c>
      <c r="F4913" t="s">
        <v>11047</v>
      </c>
      <c r="G4913" t="s">
        <v>1095</v>
      </c>
      <c r="H4913" s="6">
        <v>124016</v>
      </c>
      <c r="I4913" t="s">
        <v>25324</v>
      </c>
      <c r="J4913" t="s">
        <v>25325</v>
      </c>
      <c r="K4913" s="1">
        <v>44661</v>
      </c>
    </row>
    <row r="4914" spans="1:11">
      <c r="A4914">
        <v>4913</v>
      </c>
      <c r="B4914" t="s">
        <v>25326</v>
      </c>
      <c r="C4914" t="s">
        <v>1608</v>
      </c>
      <c r="D4914" t="s">
        <v>2075</v>
      </c>
      <c r="E4914" t="s">
        <v>25327</v>
      </c>
      <c r="F4914" t="s">
        <v>25328</v>
      </c>
      <c r="G4914" t="s">
        <v>306</v>
      </c>
      <c r="H4914" s="6">
        <v>132931</v>
      </c>
      <c r="I4914" t="s">
        <v>25329</v>
      </c>
      <c r="J4914" t="s">
        <v>25330</v>
      </c>
      <c r="K4914" s="1">
        <v>43839</v>
      </c>
    </row>
    <row r="4915" spans="1:11">
      <c r="A4915">
        <v>4914</v>
      </c>
      <c r="B4915" t="s">
        <v>25331</v>
      </c>
      <c r="C4915" t="s">
        <v>9156</v>
      </c>
      <c r="D4915" t="s">
        <v>2744</v>
      </c>
      <c r="E4915" t="s">
        <v>25332</v>
      </c>
      <c r="F4915" t="s">
        <v>25333</v>
      </c>
      <c r="G4915" t="s">
        <v>290</v>
      </c>
      <c r="H4915" s="6">
        <v>175862</v>
      </c>
      <c r="I4915" t="s">
        <v>25334</v>
      </c>
      <c r="J4915" t="s">
        <v>25335</v>
      </c>
      <c r="K4915" s="1">
        <v>44383</v>
      </c>
    </row>
    <row r="4916" spans="1:11">
      <c r="A4916">
        <v>4915</v>
      </c>
      <c r="B4916" t="s">
        <v>25336</v>
      </c>
      <c r="C4916" t="s">
        <v>774</v>
      </c>
      <c r="D4916" t="s">
        <v>5915</v>
      </c>
      <c r="E4916" t="s">
        <v>25337</v>
      </c>
      <c r="F4916" t="s">
        <v>25338</v>
      </c>
      <c r="G4916" t="s">
        <v>478</v>
      </c>
      <c r="H4916" s="6">
        <v>209758</v>
      </c>
      <c r="I4916" t="s">
        <v>25339</v>
      </c>
      <c r="J4916" t="s">
        <v>25340</v>
      </c>
      <c r="K4916" s="1">
        <v>44279</v>
      </c>
    </row>
    <row r="4917" spans="1:11">
      <c r="A4917">
        <v>4916</v>
      </c>
      <c r="B4917" t="s">
        <v>25341</v>
      </c>
      <c r="C4917" t="s">
        <v>663</v>
      </c>
      <c r="D4917" t="s">
        <v>6325</v>
      </c>
      <c r="E4917" t="s">
        <v>25342</v>
      </c>
      <c r="F4917" t="s">
        <v>25343</v>
      </c>
      <c r="G4917" t="s">
        <v>666</v>
      </c>
      <c r="H4917" s="6">
        <v>229332</v>
      </c>
      <c r="I4917" t="s">
        <v>25344</v>
      </c>
      <c r="J4917" t="s">
        <v>25345</v>
      </c>
      <c r="K4917" s="1">
        <v>43841</v>
      </c>
    </row>
    <row r="4918" spans="1:11">
      <c r="A4918">
        <v>4917</v>
      </c>
      <c r="B4918" t="s">
        <v>25346</v>
      </c>
      <c r="C4918" t="s">
        <v>1578</v>
      </c>
      <c r="D4918" t="s">
        <v>4613</v>
      </c>
      <c r="E4918" t="s">
        <v>25347</v>
      </c>
      <c r="F4918" t="s">
        <v>25348</v>
      </c>
      <c r="G4918" t="s">
        <v>1013</v>
      </c>
      <c r="H4918" s="6">
        <v>266902</v>
      </c>
      <c r="I4918" t="s">
        <v>25349</v>
      </c>
      <c r="J4918" t="s">
        <v>25350</v>
      </c>
      <c r="K4918" s="1">
        <v>44464</v>
      </c>
    </row>
    <row r="4919" spans="1:11">
      <c r="A4919">
        <v>4918</v>
      </c>
      <c r="B4919" t="s">
        <v>25351</v>
      </c>
      <c r="C4919" t="s">
        <v>8267</v>
      </c>
      <c r="D4919" t="s">
        <v>8001</v>
      </c>
      <c r="E4919" t="s">
        <v>18161</v>
      </c>
      <c r="F4919" t="s">
        <v>25352</v>
      </c>
      <c r="G4919" t="s">
        <v>1652</v>
      </c>
      <c r="H4919" s="6">
        <v>153856</v>
      </c>
      <c r="I4919" t="s">
        <v>25353</v>
      </c>
      <c r="J4919" t="s">
        <v>25354</v>
      </c>
      <c r="K4919" s="1">
        <v>44552</v>
      </c>
    </row>
    <row r="4920" spans="1:11">
      <c r="A4920">
        <v>4919</v>
      </c>
      <c r="B4920" t="s">
        <v>25355</v>
      </c>
      <c r="C4920" t="s">
        <v>8624</v>
      </c>
      <c r="D4920" t="s">
        <v>22596</v>
      </c>
      <c r="E4920" t="s">
        <v>1886</v>
      </c>
      <c r="F4920" t="s">
        <v>25356</v>
      </c>
      <c r="G4920" t="s">
        <v>158</v>
      </c>
      <c r="H4920" s="6">
        <v>138103</v>
      </c>
      <c r="I4920" t="s">
        <v>25357</v>
      </c>
      <c r="J4920" t="s">
        <v>25358</v>
      </c>
      <c r="K4920" s="1">
        <v>44347</v>
      </c>
    </row>
    <row r="4921" spans="1:11">
      <c r="A4921">
        <v>4920</v>
      </c>
      <c r="B4921" t="s">
        <v>25359</v>
      </c>
      <c r="C4921" t="s">
        <v>1752</v>
      </c>
      <c r="D4921" t="s">
        <v>11541</v>
      </c>
      <c r="E4921" t="s">
        <v>25360</v>
      </c>
      <c r="F4921" t="s">
        <v>15260</v>
      </c>
      <c r="G4921" t="s">
        <v>454</v>
      </c>
      <c r="H4921" s="6">
        <v>109623</v>
      </c>
      <c r="I4921" t="s">
        <v>25361</v>
      </c>
      <c r="J4921" t="s">
        <v>25362</v>
      </c>
      <c r="K4921" s="1">
        <v>44042</v>
      </c>
    </row>
    <row r="4922" spans="1:11">
      <c r="A4922">
        <v>4921</v>
      </c>
      <c r="B4922" t="s">
        <v>25363</v>
      </c>
      <c r="C4922" t="s">
        <v>4444</v>
      </c>
      <c r="D4922" t="s">
        <v>2984</v>
      </c>
      <c r="E4922" t="s">
        <v>25364</v>
      </c>
      <c r="F4922" t="s">
        <v>25365</v>
      </c>
      <c r="G4922" t="s">
        <v>2844</v>
      </c>
      <c r="H4922" s="6">
        <v>217331</v>
      </c>
      <c r="I4922" t="s">
        <v>25366</v>
      </c>
      <c r="J4922" t="s">
        <v>25367</v>
      </c>
      <c r="K4922" s="1">
        <v>43953</v>
      </c>
    </row>
    <row r="4923" spans="1:11">
      <c r="A4923">
        <v>4922</v>
      </c>
      <c r="B4923" t="s">
        <v>25368</v>
      </c>
      <c r="C4923" t="s">
        <v>3310</v>
      </c>
      <c r="D4923" t="s">
        <v>4916</v>
      </c>
      <c r="E4923" t="s">
        <v>25369</v>
      </c>
      <c r="F4923" t="s">
        <v>25370</v>
      </c>
      <c r="G4923" t="s">
        <v>666</v>
      </c>
      <c r="H4923" s="6">
        <v>199297</v>
      </c>
      <c r="I4923" t="s">
        <v>25371</v>
      </c>
      <c r="J4923" t="s">
        <v>25372</v>
      </c>
      <c r="K4923" s="1">
        <v>44105</v>
      </c>
    </row>
    <row r="4924" spans="1:11">
      <c r="A4924">
        <v>4923</v>
      </c>
      <c r="B4924" t="s">
        <v>25373</v>
      </c>
      <c r="C4924" t="s">
        <v>25374</v>
      </c>
      <c r="D4924" t="s">
        <v>3617</v>
      </c>
      <c r="E4924" t="s">
        <v>25375</v>
      </c>
      <c r="F4924" t="s">
        <v>25376</v>
      </c>
      <c r="G4924" t="s">
        <v>5475</v>
      </c>
      <c r="H4924" s="6">
        <v>69600</v>
      </c>
      <c r="I4924">
        <v>6156062708</v>
      </c>
      <c r="J4924" t="s">
        <v>25377</v>
      </c>
      <c r="K4924" s="1">
        <v>44333</v>
      </c>
    </row>
    <row r="4925" spans="1:11">
      <c r="A4925">
        <v>4924</v>
      </c>
      <c r="B4925" t="s">
        <v>25378</v>
      </c>
      <c r="C4925" t="s">
        <v>2255</v>
      </c>
      <c r="D4925" t="s">
        <v>242</v>
      </c>
      <c r="E4925" t="s">
        <v>25379</v>
      </c>
      <c r="F4925" t="s">
        <v>976</v>
      </c>
      <c r="G4925" t="s">
        <v>77</v>
      </c>
      <c r="H4925" s="6">
        <v>151291</v>
      </c>
      <c r="I4925" t="s">
        <v>25380</v>
      </c>
      <c r="J4925" t="s">
        <v>25381</v>
      </c>
      <c r="K4925" s="1">
        <v>44470</v>
      </c>
    </row>
    <row r="4926" spans="1:11">
      <c r="A4926">
        <v>4925</v>
      </c>
      <c r="B4926" t="s">
        <v>25382</v>
      </c>
      <c r="C4926" t="s">
        <v>1519</v>
      </c>
      <c r="D4926" t="s">
        <v>974</v>
      </c>
      <c r="E4926" t="s">
        <v>25383</v>
      </c>
      <c r="F4926" t="s">
        <v>25384</v>
      </c>
      <c r="G4926" t="s">
        <v>260</v>
      </c>
      <c r="H4926" s="6">
        <v>41708</v>
      </c>
      <c r="I4926" t="s">
        <v>25385</v>
      </c>
      <c r="J4926" t="s">
        <v>25386</v>
      </c>
      <c r="K4926" s="1">
        <v>43865</v>
      </c>
    </row>
    <row r="4927" spans="1:11">
      <c r="A4927">
        <v>4926</v>
      </c>
      <c r="B4927" t="s">
        <v>25387</v>
      </c>
      <c r="C4927" t="s">
        <v>958</v>
      </c>
      <c r="D4927" t="s">
        <v>7572</v>
      </c>
      <c r="E4927" t="s">
        <v>25388</v>
      </c>
      <c r="F4927" t="s">
        <v>25389</v>
      </c>
      <c r="G4927" t="s">
        <v>4805</v>
      </c>
      <c r="H4927" s="6">
        <v>68487</v>
      </c>
      <c r="I4927" t="s">
        <v>25390</v>
      </c>
      <c r="J4927" t="s">
        <v>25391</v>
      </c>
      <c r="K4927" s="1">
        <v>44361</v>
      </c>
    </row>
    <row r="4928" spans="1:11">
      <c r="A4928">
        <v>4927</v>
      </c>
      <c r="B4928" t="s">
        <v>25392</v>
      </c>
      <c r="C4928" t="s">
        <v>5324</v>
      </c>
      <c r="D4928" t="s">
        <v>812</v>
      </c>
      <c r="E4928" t="s">
        <v>25393</v>
      </c>
      <c r="F4928" t="s">
        <v>25394</v>
      </c>
      <c r="G4928" t="s">
        <v>1396</v>
      </c>
      <c r="H4928" s="6">
        <v>173851</v>
      </c>
      <c r="I4928" t="s">
        <v>25395</v>
      </c>
      <c r="J4928" t="s">
        <v>25396</v>
      </c>
      <c r="K4928" s="1">
        <v>44183</v>
      </c>
    </row>
    <row r="4929" spans="1:11">
      <c r="A4929">
        <v>4928</v>
      </c>
      <c r="B4929" t="s">
        <v>25397</v>
      </c>
      <c r="C4929" t="s">
        <v>2019</v>
      </c>
      <c r="D4929" t="s">
        <v>2172</v>
      </c>
      <c r="E4929" t="s">
        <v>25398</v>
      </c>
      <c r="F4929" t="s">
        <v>25399</v>
      </c>
      <c r="G4929" t="s">
        <v>2392</v>
      </c>
      <c r="H4929" s="6">
        <v>96202</v>
      </c>
      <c r="I4929" t="s">
        <v>25400</v>
      </c>
      <c r="J4929" t="s">
        <v>25401</v>
      </c>
      <c r="K4929" s="1">
        <v>44479</v>
      </c>
    </row>
    <row r="4930" spans="1:11">
      <c r="A4930">
        <v>4929</v>
      </c>
      <c r="B4930" t="s">
        <v>25402</v>
      </c>
      <c r="C4930" t="s">
        <v>256</v>
      </c>
      <c r="D4930" t="s">
        <v>1616</v>
      </c>
      <c r="E4930" t="s">
        <v>25403</v>
      </c>
      <c r="F4930" t="s">
        <v>25404</v>
      </c>
      <c r="G4930" t="s">
        <v>260</v>
      </c>
      <c r="H4930" s="6">
        <v>105171</v>
      </c>
      <c r="I4930">
        <v>1164549658</v>
      </c>
      <c r="J4930" t="s">
        <v>25405</v>
      </c>
      <c r="K4930" s="1">
        <v>44521</v>
      </c>
    </row>
    <row r="4931" spans="1:11">
      <c r="A4931">
        <v>4930</v>
      </c>
      <c r="B4931" t="s">
        <v>25406</v>
      </c>
      <c r="C4931" t="s">
        <v>3937</v>
      </c>
      <c r="D4931" t="s">
        <v>13238</v>
      </c>
      <c r="E4931" t="s">
        <v>25407</v>
      </c>
      <c r="F4931" t="s">
        <v>25408</v>
      </c>
      <c r="G4931" t="s">
        <v>868</v>
      </c>
      <c r="H4931" s="6">
        <v>226087</v>
      </c>
      <c r="I4931" t="s">
        <v>25409</v>
      </c>
      <c r="J4931" t="s">
        <v>25410</v>
      </c>
      <c r="K4931" s="1">
        <v>44377</v>
      </c>
    </row>
    <row r="4932" spans="1:11">
      <c r="A4932">
        <v>4931</v>
      </c>
      <c r="B4932" t="s">
        <v>25411</v>
      </c>
      <c r="C4932" t="s">
        <v>7269</v>
      </c>
      <c r="D4932" t="s">
        <v>19128</v>
      </c>
      <c r="E4932" t="s">
        <v>25412</v>
      </c>
      <c r="F4932" t="s">
        <v>25413</v>
      </c>
      <c r="G4932" t="s">
        <v>1501</v>
      </c>
      <c r="H4932" s="6">
        <v>171921</v>
      </c>
      <c r="I4932" t="s">
        <v>25414</v>
      </c>
      <c r="J4932" t="s">
        <v>25415</v>
      </c>
      <c r="K4932" s="1">
        <v>44047</v>
      </c>
    </row>
    <row r="4933" spans="1:11">
      <c r="A4933">
        <v>4932</v>
      </c>
      <c r="B4933" t="s">
        <v>25416</v>
      </c>
      <c r="C4933" t="s">
        <v>19283</v>
      </c>
      <c r="D4933" t="s">
        <v>6725</v>
      </c>
      <c r="E4933" t="s">
        <v>25417</v>
      </c>
      <c r="F4933" t="s">
        <v>25418</v>
      </c>
      <c r="G4933" t="s">
        <v>1067</v>
      </c>
      <c r="H4933" s="6">
        <v>186843</v>
      </c>
      <c r="I4933" t="s">
        <v>25419</v>
      </c>
      <c r="J4933" t="s">
        <v>25420</v>
      </c>
      <c r="K4933" s="1">
        <v>43942</v>
      </c>
    </row>
    <row r="4934" spans="1:11">
      <c r="A4934">
        <v>4933</v>
      </c>
      <c r="B4934" t="s">
        <v>25421</v>
      </c>
      <c r="C4934" t="s">
        <v>9949</v>
      </c>
      <c r="D4934" t="s">
        <v>7816</v>
      </c>
      <c r="E4934" t="s">
        <v>25422</v>
      </c>
      <c r="F4934" t="s">
        <v>25423</v>
      </c>
      <c r="G4934" t="s">
        <v>3792</v>
      </c>
      <c r="H4934" s="6">
        <v>81692</v>
      </c>
      <c r="I4934" t="s">
        <v>25424</v>
      </c>
      <c r="J4934" t="s">
        <v>25425</v>
      </c>
      <c r="K4934" s="1">
        <v>44324</v>
      </c>
    </row>
    <row r="4935" spans="1:11">
      <c r="A4935">
        <v>4934</v>
      </c>
      <c r="B4935" t="s">
        <v>25426</v>
      </c>
      <c r="C4935" t="s">
        <v>233</v>
      </c>
      <c r="D4935" t="s">
        <v>671</v>
      </c>
      <c r="E4935" t="s">
        <v>25427</v>
      </c>
      <c r="F4935" t="s">
        <v>25428</v>
      </c>
      <c r="G4935" t="s">
        <v>906</v>
      </c>
      <c r="H4935" s="6">
        <v>43219</v>
      </c>
      <c r="I4935">
        <f>1-182-815-1983</f>
        <v>-2979</v>
      </c>
      <c r="J4935" t="s">
        <v>25429</v>
      </c>
      <c r="K4935" s="1">
        <v>44414</v>
      </c>
    </row>
    <row r="4936" spans="1:11">
      <c r="A4936">
        <v>4935</v>
      </c>
      <c r="B4936" t="s">
        <v>25430</v>
      </c>
      <c r="C4936" t="s">
        <v>1211</v>
      </c>
      <c r="D4936" t="s">
        <v>74</v>
      </c>
      <c r="E4936" t="s">
        <v>25431</v>
      </c>
      <c r="F4936" t="s">
        <v>25432</v>
      </c>
      <c r="G4936" t="s">
        <v>2861</v>
      </c>
      <c r="H4936" s="6">
        <v>82814</v>
      </c>
      <c r="I4936" t="s">
        <v>25433</v>
      </c>
      <c r="J4936" t="s">
        <v>25434</v>
      </c>
      <c r="K4936" s="1">
        <v>44503</v>
      </c>
    </row>
    <row r="4937" spans="1:11">
      <c r="A4937">
        <v>4936</v>
      </c>
      <c r="B4937" t="s">
        <v>25435</v>
      </c>
      <c r="C4937" t="s">
        <v>4209</v>
      </c>
      <c r="D4937" t="s">
        <v>2626</v>
      </c>
      <c r="E4937" t="s">
        <v>25436</v>
      </c>
      <c r="F4937" t="s">
        <v>25437</v>
      </c>
      <c r="G4937" t="s">
        <v>517</v>
      </c>
      <c r="H4937" s="6">
        <v>85713</v>
      </c>
      <c r="I4937" t="s">
        <v>25438</v>
      </c>
      <c r="J4937" t="s">
        <v>25439</v>
      </c>
      <c r="K4937" s="1">
        <v>43975</v>
      </c>
    </row>
    <row r="4938" spans="1:11">
      <c r="A4938">
        <v>4937</v>
      </c>
      <c r="B4938" t="s">
        <v>25440</v>
      </c>
      <c r="C4938" t="s">
        <v>12226</v>
      </c>
      <c r="D4938" t="s">
        <v>19128</v>
      </c>
      <c r="E4938" t="s">
        <v>25441</v>
      </c>
      <c r="F4938" t="s">
        <v>12148</v>
      </c>
      <c r="G4938" t="s">
        <v>486</v>
      </c>
      <c r="H4938" s="6">
        <v>274765</v>
      </c>
      <c r="I4938">
        <v>8925640649</v>
      </c>
      <c r="J4938" t="s">
        <v>25442</v>
      </c>
      <c r="K4938" s="1">
        <v>44284</v>
      </c>
    </row>
    <row r="4939" spans="1:11">
      <c r="A4939">
        <v>4938</v>
      </c>
      <c r="B4939" t="s">
        <v>25443</v>
      </c>
      <c r="C4939" t="s">
        <v>162</v>
      </c>
      <c r="D4939" t="s">
        <v>24987</v>
      </c>
      <c r="E4939" t="s">
        <v>25444</v>
      </c>
      <c r="F4939" t="s">
        <v>25445</v>
      </c>
      <c r="G4939" t="s">
        <v>1776</v>
      </c>
      <c r="H4939" s="6">
        <v>117359</v>
      </c>
      <c r="I4939" t="s">
        <v>25446</v>
      </c>
      <c r="J4939" t="s">
        <v>25447</v>
      </c>
      <c r="K4939" s="1">
        <v>44507</v>
      </c>
    </row>
    <row r="4940" spans="1:11">
      <c r="A4940">
        <v>4939</v>
      </c>
      <c r="B4940" t="s">
        <v>25448</v>
      </c>
      <c r="C4940" t="s">
        <v>4568</v>
      </c>
      <c r="D4940" t="s">
        <v>4882</v>
      </c>
      <c r="E4940" t="s">
        <v>25449</v>
      </c>
      <c r="F4940" t="s">
        <v>25450</v>
      </c>
      <c r="G4940" t="s">
        <v>734</v>
      </c>
      <c r="H4940" s="6">
        <v>69713</v>
      </c>
      <c r="I4940" t="s">
        <v>25451</v>
      </c>
      <c r="J4940" t="s">
        <v>25452</v>
      </c>
      <c r="K4940" s="1">
        <v>44181</v>
      </c>
    </row>
    <row r="4941" spans="1:11">
      <c r="A4941">
        <v>4940</v>
      </c>
      <c r="B4941" t="s">
        <v>25453</v>
      </c>
      <c r="C4941" t="s">
        <v>3337</v>
      </c>
      <c r="D4941" t="s">
        <v>6208</v>
      </c>
      <c r="E4941" t="s">
        <v>4870</v>
      </c>
      <c r="F4941" t="s">
        <v>25454</v>
      </c>
      <c r="G4941" t="s">
        <v>3102</v>
      </c>
      <c r="H4941" s="6">
        <v>90140</v>
      </c>
      <c r="I4941" t="s">
        <v>25455</v>
      </c>
      <c r="J4941" t="s">
        <v>25456</v>
      </c>
      <c r="K4941" s="1">
        <v>44650</v>
      </c>
    </row>
    <row r="4942" spans="1:11">
      <c r="A4942">
        <v>4941</v>
      </c>
      <c r="B4942" t="s">
        <v>25457</v>
      </c>
      <c r="C4942" t="s">
        <v>1809</v>
      </c>
      <c r="D4942" t="s">
        <v>828</v>
      </c>
      <c r="E4942" t="s">
        <v>25458</v>
      </c>
      <c r="F4942" t="s">
        <v>25459</v>
      </c>
      <c r="G4942" t="s">
        <v>823</v>
      </c>
      <c r="H4942" s="6">
        <v>209140</v>
      </c>
      <c r="I4942">
        <v>5208128451</v>
      </c>
      <c r="J4942" t="s">
        <v>25460</v>
      </c>
      <c r="K4942" s="1">
        <v>44546</v>
      </c>
    </row>
    <row r="4943" spans="1:11">
      <c r="A4943">
        <v>4942</v>
      </c>
      <c r="B4943" t="s">
        <v>25461</v>
      </c>
      <c r="C4943" t="s">
        <v>4247</v>
      </c>
      <c r="D4943" t="s">
        <v>147</v>
      </c>
      <c r="E4943" t="s">
        <v>25462</v>
      </c>
      <c r="F4943" t="s">
        <v>25463</v>
      </c>
      <c r="G4943" t="s">
        <v>33</v>
      </c>
      <c r="H4943" s="6">
        <v>200151</v>
      </c>
      <c r="I4943" t="s">
        <v>25464</v>
      </c>
      <c r="J4943" t="s">
        <v>25465</v>
      </c>
      <c r="K4943" s="1">
        <v>44319</v>
      </c>
    </row>
    <row r="4944" spans="1:11">
      <c r="A4944">
        <v>4943</v>
      </c>
      <c r="B4944" t="s">
        <v>25466</v>
      </c>
      <c r="C4944" t="s">
        <v>17044</v>
      </c>
      <c r="D4944" t="s">
        <v>7463</v>
      </c>
      <c r="E4944" t="s">
        <v>25467</v>
      </c>
      <c r="F4944" t="s">
        <v>25468</v>
      </c>
      <c r="G4944" t="s">
        <v>4632</v>
      </c>
      <c r="H4944" s="6">
        <v>154864</v>
      </c>
      <c r="I4944" t="s">
        <v>25469</v>
      </c>
      <c r="J4944" t="s">
        <v>25470</v>
      </c>
      <c r="K4944" s="1">
        <v>44599</v>
      </c>
    </row>
    <row r="4945" spans="1:11">
      <c r="A4945">
        <v>4944</v>
      </c>
      <c r="B4945" t="s">
        <v>25471</v>
      </c>
      <c r="C4945" t="s">
        <v>513</v>
      </c>
      <c r="D4945" t="s">
        <v>5167</v>
      </c>
      <c r="E4945" t="s">
        <v>25472</v>
      </c>
      <c r="F4945" t="s">
        <v>25473</v>
      </c>
      <c r="G4945" t="s">
        <v>89</v>
      </c>
      <c r="H4945" s="6">
        <v>44046</v>
      </c>
      <c r="I4945" t="s">
        <v>25474</v>
      </c>
      <c r="J4945" t="s">
        <v>25475</v>
      </c>
      <c r="K4945" s="1">
        <v>44065</v>
      </c>
    </row>
    <row r="4946" spans="1:11">
      <c r="A4946">
        <v>4945</v>
      </c>
      <c r="B4946" t="s">
        <v>25476</v>
      </c>
      <c r="C4946" t="s">
        <v>5330</v>
      </c>
      <c r="D4946" t="s">
        <v>1992</v>
      </c>
      <c r="E4946" t="s">
        <v>25477</v>
      </c>
      <c r="F4946" t="s">
        <v>25478</v>
      </c>
      <c r="G4946" t="s">
        <v>23</v>
      </c>
      <c r="H4946" s="6">
        <v>40125</v>
      </c>
      <c r="I4946" t="s">
        <v>25479</v>
      </c>
      <c r="J4946" t="s">
        <v>25480</v>
      </c>
      <c r="K4946" s="1">
        <v>44507</v>
      </c>
    </row>
    <row r="4947" spans="1:11">
      <c r="A4947">
        <v>4946</v>
      </c>
      <c r="B4947" t="s">
        <v>25481</v>
      </c>
      <c r="C4947" t="s">
        <v>2347</v>
      </c>
      <c r="D4947" t="s">
        <v>1277</v>
      </c>
      <c r="E4947" t="s">
        <v>25482</v>
      </c>
      <c r="F4947" t="s">
        <v>25483</v>
      </c>
      <c r="G4947" t="s">
        <v>1013</v>
      </c>
      <c r="H4947" s="6">
        <v>48551</v>
      </c>
      <c r="I4947" t="s">
        <v>25484</v>
      </c>
      <c r="J4947" t="s">
        <v>25485</v>
      </c>
      <c r="K4947" s="1">
        <v>43847</v>
      </c>
    </row>
    <row r="4948" spans="1:11">
      <c r="A4948">
        <v>4947</v>
      </c>
      <c r="B4948" t="s">
        <v>25486</v>
      </c>
      <c r="C4948" t="s">
        <v>804</v>
      </c>
      <c r="D4948" t="s">
        <v>8309</v>
      </c>
      <c r="E4948" t="s">
        <v>25487</v>
      </c>
      <c r="F4948" t="s">
        <v>25488</v>
      </c>
      <c r="G4948" t="s">
        <v>3594</v>
      </c>
      <c r="H4948" s="6">
        <v>261690</v>
      </c>
      <c r="I4948" t="s">
        <v>25489</v>
      </c>
      <c r="J4948" t="s">
        <v>25490</v>
      </c>
      <c r="K4948" s="1">
        <v>44345</v>
      </c>
    </row>
    <row r="4949" spans="1:11">
      <c r="A4949">
        <v>4948</v>
      </c>
      <c r="B4949" t="s">
        <v>25491</v>
      </c>
      <c r="C4949" t="s">
        <v>3493</v>
      </c>
      <c r="D4949" t="s">
        <v>24987</v>
      </c>
      <c r="E4949" t="s">
        <v>25492</v>
      </c>
      <c r="F4949" t="s">
        <v>25493</v>
      </c>
      <c r="G4949" t="s">
        <v>792</v>
      </c>
      <c r="H4949" s="6">
        <v>42365</v>
      </c>
      <c r="I4949" t="s">
        <v>25494</v>
      </c>
      <c r="J4949" t="s">
        <v>25495</v>
      </c>
      <c r="K4949" s="1">
        <v>44151</v>
      </c>
    </row>
    <row r="4950" spans="1:11">
      <c r="A4950">
        <v>4949</v>
      </c>
      <c r="B4950" t="s">
        <v>25496</v>
      </c>
      <c r="C4950" t="s">
        <v>11262</v>
      </c>
      <c r="D4950" t="s">
        <v>836</v>
      </c>
      <c r="E4950" t="s">
        <v>25497</v>
      </c>
      <c r="F4950" t="s">
        <v>7245</v>
      </c>
      <c r="G4950" t="s">
        <v>2351</v>
      </c>
      <c r="H4950" s="6">
        <v>51860</v>
      </c>
      <c r="I4950" t="s">
        <v>25498</v>
      </c>
      <c r="J4950" t="s">
        <v>25499</v>
      </c>
      <c r="K4950" s="1">
        <v>44398</v>
      </c>
    </row>
    <row r="4951" spans="1:11">
      <c r="A4951">
        <v>4950</v>
      </c>
      <c r="B4951" t="s">
        <v>25500</v>
      </c>
      <c r="C4951" t="s">
        <v>505</v>
      </c>
      <c r="D4951" t="s">
        <v>11578</v>
      </c>
      <c r="E4951" t="s">
        <v>25501</v>
      </c>
      <c r="F4951" t="s">
        <v>25502</v>
      </c>
      <c r="G4951" t="s">
        <v>2351</v>
      </c>
      <c r="H4951" s="6">
        <v>206800</v>
      </c>
      <c r="I4951" t="s">
        <v>25503</v>
      </c>
      <c r="J4951" t="s">
        <v>25504</v>
      </c>
      <c r="K4951" s="1">
        <v>43995</v>
      </c>
    </row>
    <row r="4952" spans="1:11">
      <c r="A4952">
        <v>4951</v>
      </c>
      <c r="B4952" t="s">
        <v>25505</v>
      </c>
      <c r="C4952" t="s">
        <v>8078</v>
      </c>
      <c r="D4952" t="s">
        <v>1115</v>
      </c>
      <c r="E4952" t="s">
        <v>25506</v>
      </c>
      <c r="F4952" t="s">
        <v>25507</v>
      </c>
      <c r="G4952" t="s">
        <v>2615</v>
      </c>
      <c r="H4952" s="6">
        <v>253657</v>
      </c>
      <c r="I4952" t="s">
        <v>25508</v>
      </c>
      <c r="J4952" t="s">
        <v>25509</v>
      </c>
      <c r="K4952" s="1">
        <v>44355</v>
      </c>
    </row>
    <row r="4953" spans="1:11">
      <c r="A4953">
        <v>4952</v>
      </c>
      <c r="B4953" t="s">
        <v>25510</v>
      </c>
      <c r="C4953" t="s">
        <v>5933</v>
      </c>
      <c r="D4953" t="s">
        <v>475</v>
      </c>
      <c r="E4953" t="s">
        <v>25511</v>
      </c>
      <c r="F4953" t="s">
        <v>25512</v>
      </c>
      <c r="G4953" t="s">
        <v>2317</v>
      </c>
      <c r="H4953" s="6">
        <v>175882</v>
      </c>
      <c r="I4953" t="s">
        <v>25513</v>
      </c>
      <c r="J4953" t="s">
        <v>25514</v>
      </c>
      <c r="K4953" s="1">
        <v>44545</v>
      </c>
    </row>
    <row r="4954" spans="1:11">
      <c r="A4954">
        <v>4953</v>
      </c>
      <c r="B4954" t="s">
        <v>25515</v>
      </c>
      <c r="C4954" t="s">
        <v>1540</v>
      </c>
      <c r="D4954" t="s">
        <v>16661</v>
      </c>
      <c r="E4954" t="s">
        <v>25516</v>
      </c>
      <c r="F4954" t="s">
        <v>25517</v>
      </c>
      <c r="G4954" t="s">
        <v>4188</v>
      </c>
      <c r="H4954" s="6">
        <v>268944</v>
      </c>
      <c r="I4954" t="s">
        <v>25518</v>
      </c>
      <c r="J4954" t="s">
        <v>25519</v>
      </c>
      <c r="K4954" s="1">
        <v>44380</v>
      </c>
    </row>
    <row r="4955" spans="1:11">
      <c r="A4955">
        <v>4954</v>
      </c>
      <c r="B4955" t="s">
        <v>25520</v>
      </c>
      <c r="C4955" t="s">
        <v>294</v>
      </c>
      <c r="D4955" t="s">
        <v>2937</v>
      </c>
      <c r="E4955" t="s">
        <v>25521</v>
      </c>
      <c r="F4955" t="s">
        <v>25522</v>
      </c>
      <c r="G4955" t="s">
        <v>868</v>
      </c>
      <c r="H4955" s="6">
        <v>258252</v>
      </c>
      <c r="I4955" t="s">
        <v>25523</v>
      </c>
      <c r="J4955" t="s">
        <v>25524</v>
      </c>
      <c r="K4955" s="1">
        <v>44299</v>
      </c>
    </row>
    <row r="4956" spans="1:11">
      <c r="A4956">
        <v>4955</v>
      </c>
      <c r="B4956" t="s">
        <v>25525</v>
      </c>
      <c r="C4956" t="s">
        <v>2919</v>
      </c>
      <c r="D4956" t="s">
        <v>5630</v>
      </c>
      <c r="E4956" t="s">
        <v>25526</v>
      </c>
      <c r="F4956" t="s">
        <v>25527</v>
      </c>
      <c r="G4956" t="s">
        <v>2123</v>
      </c>
      <c r="H4956" s="6">
        <v>165743</v>
      </c>
      <c r="I4956">
        <v>5974979876</v>
      </c>
      <c r="J4956" t="s">
        <v>25528</v>
      </c>
      <c r="K4956" s="1">
        <v>44572</v>
      </c>
    </row>
    <row r="4957" spans="1:11">
      <c r="A4957">
        <v>4956</v>
      </c>
      <c r="B4957" t="s">
        <v>25529</v>
      </c>
      <c r="C4957" t="s">
        <v>3796</v>
      </c>
      <c r="D4957" t="s">
        <v>7915</v>
      </c>
      <c r="E4957" t="s">
        <v>25530</v>
      </c>
      <c r="F4957" t="s">
        <v>25531</v>
      </c>
      <c r="G4957" t="s">
        <v>410</v>
      </c>
      <c r="H4957" s="6">
        <v>206595</v>
      </c>
      <c r="I4957" t="s">
        <v>25532</v>
      </c>
      <c r="J4957" t="s">
        <v>25533</v>
      </c>
      <c r="K4957" s="1">
        <v>43910</v>
      </c>
    </row>
    <row r="4958" spans="1:11">
      <c r="A4958">
        <v>4957</v>
      </c>
      <c r="B4958" t="s">
        <v>25534</v>
      </c>
      <c r="C4958" t="s">
        <v>3356</v>
      </c>
      <c r="D4958" t="s">
        <v>279</v>
      </c>
      <c r="E4958" t="s">
        <v>25535</v>
      </c>
      <c r="F4958" t="s">
        <v>25536</v>
      </c>
      <c r="G4958" t="s">
        <v>2509</v>
      </c>
      <c r="H4958" s="6">
        <v>227505</v>
      </c>
      <c r="I4958" t="s">
        <v>25537</v>
      </c>
      <c r="J4958" t="s">
        <v>25538</v>
      </c>
      <c r="K4958" s="1">
        <v>44688</v>
      </c>
    </row>
    <row r="4959" spans="1:11">
      <c r="A4959">
        <v>4958</v>
      </c>
      <c r="B4959" t="s">
        <v>25539</v>
      </c>
      <c r="C4959" t="s">
        <v>2564</v>
      </c>
      <c r="D4959" t="s">
        <v>5789</v>
      </c>
      <c r="E4959" t="s">
        <v>11192</v>
      </c>
      <c r="F4959" t="s">
        <v>25540</v>
      </c>
      <c r="G4959" t="s">
        <v>680</v>
      </c>
      <c r="H4959" s="6">
        <v>279287</v>
      </c>
      <c r="I4959" t="s">
        <v>25541</v>
      </c>
      <c r="J4959" t="s">
        <v>25542</v>
      </c>
      <c r="K4959" s="1">
        <v>44506</v>
      </c>
    </row>
    <row r="4960" spans="1:11">
      <c r="A4960">
        <v>4959</v>
      </c>
      <c r="B4960" t="s">
        <v>25543</v>
      </c>
      <c r="C4960" t="s">
        <v>3839</v>
      </c>
      <c r="D4960" t="s">
        <v>3675</v>
      </c>
      <c r="E4960" t="s">
        <v>25544</v>
      </c>
      <c r="F4960" t="s">
        <v>25545</v>
      </c>
      <c r="G4960" t="s">
        <v>3435</v>
      </c>
      <c r="H4960" s="6">
        <v>172373</v>
      </c>
      <c r="I4960" t="s">
        <v>25546</v>
      </c>
      <c r="J4960" t="s">
        <v>25547</v>
      </c>
      <c r="K4960" s="1">
        <v>44472</v>
      </c>
    </row>
    <row r="4961" spans="1:11">
      <c r="A4961">
        <v>4960</v>
      </c>
      <c r="B4961" t="s">
        <v>25548</v>
      </c>
      <c r="C4961" t="s">
        <v>458</v>
      </c>
      <c r="D4961" t="s">
        <v>1642</v>
      </c>
      <c r="E4961" t="s">
        <v>25549</v>
      </c>
      <c r="F4961" t="s">
        <v>25550</v>
      </c>
      <c r="G4961" t="s">
        <v>3095</v>
      </c>
      <c r="H4961" s="6">
        <v>272915</v>
      </c>
      <c r="I4961" t="s">
        <v>25551</v>
      </c>
      <c r="J4961" t="s">
        <v>25552</v>
      </c>
      <c r="K4961" s="1">
        <v>44227</v>
      </c>
    </row>
    <row r="4962" spans="1:11">
      <c r="A4962">
        <v>4961</v>
      </c>
      <c r="B4962" t="s">
        <v>25553</v>
      </c>
      <c r="C4962" t="s">
        <v>56</v>
      </c>
      <c r="D4962" t="s">
        <v>4613</v>
      </c>
      <c r="E4962" t="s">
        <v>25554</v>
      </c>
      <c r="F4962" t="s">
        <v>25555</v>
      </c>
      <c r="G4962" t="s">
        <v>402</v>
      </c>
      <c r="H4962" s="6">
        <v>189752</v>
      </c>
      <c r="I4962" t="s">
        <v>25556</v>
      </c>
      <c r="J4962" t="s">
        <v>25557</v>
      </c>
      <c r="K4962" s="1">
        <v>44075</v>
      </c>
    </row>
    <row r="4963" spans="1:11">
      <c r="A4963">
        <v>4962</v>
      </c>
      <c r="B4963" t="s">
        <v>25558</v>
      </c>
      <c r="C4963" t="s">
        <v>6803</v>
      </c>
      <c r="D4963" t="s">
        <v>805</v>
      </c>
      <c r="E4963" t="s">
        <v>9570</v>
      </c>
      <c r="F4963" t="s">
        <v>25559</v>
      </c>
      <c r="G4963" t="s">
        <v>539</v>
      </c>
      <c r="H4963" s="6">
        <v>65333</v>
      </c>
      <c r="I4963" t="s">
        <v>25560</v>
      </c>
      <c r="J4963" t="s">
        <v>25561</v>
      </c>
      <c r="K4963" s="1">
        <v>44468</v>
      </c>
    </row>
    <row r="4964" spans="1:11">
      <c r="A4964">
        <v>4963</v>
      </c>
      <c r="B4964" t="s">
        <v>25562</v>
      </c>
      <c r="C4964" t="s">
        <v>3656</v>
      </c>
      <c r="D4964" t="s">
        <v>9073</v>
      </c>
      <c r="E4964" t="s">
        <v>25563</v>
      </c>
      <c r="F4964" t="s">
        <v>25564</v>
      </c>
      <c r="G4964" t="s">
        <v>680</v>
      </c>
      <c r="H4964" s="6">
        <v>46189</v>
      </c>
      <c r="I4964" t="s">
        <v>25565</v>
      </c>
      <c r="J4964" t="s">
        <v>25566</v>
      </c>
      <c r="K4964" s="1">
        <v>44554</v>
      </c>
    </row>
    <row r="4965" spans="1:11">
      <c r="A4965">
        <v>4964</v>
      </c>
      <c r="B4965" t="s">
        <v>25567</v>
      </c>
      <c r="C4965" t="s">
        <v>4184</v>
      </c>
      <c r="D4965" t="s">
        <v>13957</v>
      </c>
      <c r="E4965" t="s">
        <v>25568</v>
      </c>
      <c r="F4965" t="s">
        <v>25569</v>
      </c>
      <c r="G4965" t="s">
        <v>778</v>
      </c>
      <c r="H4965" s="6">
        <v>237711</v>
      </c>
      <c r="I4965">
        <v>9284645368</v>
      </c>
      <c r="J4965" t="s">
        <v>25570</v>
      </c>
      <c r="K4965" s="1">
        <v>44068</v>
      </c>
    </row>
    <row r="4966" spans="1:11">
      <c r="A4966">
        <v>4965</v>
      </c>
      <c r="B4966" t="s">
        <v>25571</v>
      </c>
      <c r="C4966" t="s">
        <v>2962</v>
      </c>
      <c r="D4966" t="s">
        <v>5280</v>
      </c>
      <c r="E4966" t="s">
        <v>25572</v>
      </c>
      <c r="F4966" t="s">
        <v>1636</v>
      </c>
      <c r="G4966" t="s">
        <v>2195</v>
      </c>
      <c r="H4966" s="6">
        <v>199256</v>
      </c>
      <c r="I4966" t="s">
        <v>25573</v>
      </c>
      <c r="J4966" t="s">
        <v>25574</v>
      </c>
      <c r="K4966" s="1">
        <v>44180</v>
      </c>
    </row>
    <row r="4967" spans="1:11">
      <c r="A4967">
        <v>4966</v>
      </c>
      <c r="B4967" t="s">
        <v>25575</v>
      </c>
      <c r="C4967" t="s">
        <v>10324</v>
      </c>
      <c r="D4967" t="s">
        <v>82</v>
      </c>
      <c r="E4967" t="s">
        <v>8693</v>
      </c>
      <c r="F4967" t="s">
        <v>25576</v>
      </c>
      <c r="G4967" t="s">
        <v>666</v>
      </c>
      <c r="H4967" s="6">
        <v>85608</v>
      </c>
      <c r="I4967" t="s">
        <v>25577</v>
      </c>
      <c r="J4967" t="s">
        <v>25578</v>
      </c>
      <c r="K4967" s="1">
        <v>44630</v>
      </c>
    </row>
    <row r="4968" spans="1:11">
      <c r="A4968">
        <v>4967</v>
      </c>
      <c r="B4968" t="s">
        <v>25579</v>
      </c>
      <c r="C4968" t="s">
        <v>7009</v>
      </c>
      <c r="D4968" t="s">
        <v>2866</v>
      </c>
      <c r="E4968" t="s">
        <v>25580</v>
      </c>
      <c r="F4968" t="s">
        <v>25581</v>
      </c>
      <c r="G4968" t="s">
        <v>1663</v>
      </c>
      <c r="H4968" s="6">
        <v>41259</v>
      </c>
      <c r="I4968" t="s">
        <v>25582</v>
      </c>
      <c r="J4968" t="s">
        <v>25583</v>
      </c>
      <c r="K4968" s="1">
        <v>43927</v>
      </c>
    </row>
    <row r="4969" spans="1:11">
      <c r="A4969">
        <v>4968</v>
      </c>
      <c r="B4969" t="s">
        <v>25584</v>
      </c>
      <c r="C4969" t="s">
        <v>2756</v>
      </c>
      <c r="D4969" t="s">
        <v>1071</v>
      </c>
      <c r="E4969" t="s">
        <v>25585</v>
      </c>
      <c r="F4969" t="s">
        <v>25586</v>
      </c>
      <c r="G4969" t="s">
        <v>1689</v>
      </c>
      <c r="H4969" s="6">
        <v>121688</v>
      </c>
      <c r="I4969" t="s">
        <v>25587</v>
      </c>
      <c r="J4969" t="s">
        <v>25588</v>
      </c>
      <c r="K4969" s="1">
        <v>44201</v>
      </c>
    </row>
    <row r="4970" spans="1:11">
      <c r="A4970">
        <v>4969</v>
      </c>
      <c r="B4970" t="s">
        <v>25589</v>
      </c>
      <c r="C4970" t="s">
        <v>1350</v>
      </c>
      <c r="D4970" t="s">
        <v>16895</v>
      </c>
      <c r="E4970" t="s">
        <v>25590</v>
      </c>
      <c r="F4970" t="s">
        <v>5508</v>
      </c>
      <c r="G4970" t="s">
        <v>314</v>
      </c>
      <c r="H4970" s="6">
        <v>268477</v>
      </c>
      <c r="I4970" t="s">
        <v>25591</v>
      </c>
      <c r="J4970" t="s">
        <v>25592</v>
      </c>
      <c r="K4970" s="1">
        <v>44469</v>
      </c>
    </row>
    <row r="4971" spans="1:11">
      <c r="A4971">
        <v>4970</v>
      </c>
      <c r="B4971" t="s">
        <v>25593</v>
      </c>
      <c r="C4971" t="s">
        <v>6242</v>
      </c>
      <c r="D4971" t="s">
        <v>1017</v>
      </c>
      <c r="E4971" t="s">
        <v>25594</v>
      </c>
      <c r="F4971" t="s">
        <v>25595</v>
      </c>
      <c r="G4971" t="s">
        <v>4729</v>
      </c>
      <c r="H4971" s="6">
        <v>72620</v>
      </c>
      <c r="I4971" t="s">
        <v>25596</v>
      </c>
      <c r="J4971" t="s">
        <v>25597</v>
      </c>
      <c r="K4971" s="1">
        <v>44102</v>
      </c>
    </row>
    <row r="4972" spans="1:11">
      <c r="A4972">
        <v>4971</v>
      </c>
      <c r="B4972" t="s">
        <v>25598</v>
      </c>
      <c r="C4972" t="s">
        <v>8663</v>
      </c>
      <c r="D4972" t="s">
        <v>9249</v>
      </c>
      <c r="E4972" t="s">
        <v>25599</v>
      </c>
      <c r="F4972" t="s">
        <v>25600</v>
      </c>
      <c r="G4972" t="s">
        <v>23</v>
      </c>
      <c r="H4972" s="6">
        <v>41419</v>
      </c>
      <c r="I4972" t="s">
        <v>25601</v>
      </c>
      <c r="J4972" t="s">
        <v>25602</v>
      </c>
      <c r="K4972" s="1">
        <v>44280</v>
      </c>
    </row>
    <row r="4973" spans="1:11">
      <c r="A4973">
        <v>4972</v>
      </c>
      <c r="B4973" t="s">
        <v>25603</v>
      </c>
      <c r="C4973" t="s">
        <v>4228</v>
      </c>
      <c r="D4973" t="s">
        <v>2919</v>
      </c>
      <c r="E4973" t="s">
        <v>25604</v>
      </c>
      <c r="F4973" t="s">
        <v>25605</v>
      </c>
      <c r="G4973" t="s">
        <v>861</v>
      </c>
      <c r="H4973" s="6">
        <v>240456</v>
      </c>
      <c r="I4973" t="s">
        <v>25606</v>
      </c>
      <c r="J4973" t="s">
        <v>25607</v>
      </c>
      <c r="K4973" s="1">
        <v>44626</v>
      </c>
    </row>
    <row r="4974" spans="1:11">
      <c r="A4974">
        <v>4973</v>
      </c>
      <c r="B4974" t="s">
        <v>25608</v>
      </c>
      <c r="C4974" t="s">
        <v>707</v>
      </c>
      <c r="D4974" t="s">
        <v>7583</v>
      </c>
      <c r="E4974" t="s">
        <v>25609</v>
      </c>
      <c r="F4974" t="s">
        <v>25610</v>
      </c>
      <c r="G4974" t="s">
        <v>2809</v>
      </c>
      <c r="H4974" s="6">
        <v>115595</v>
      </c>
      <c r="I4974" t="s">
        <v>25611</v>
      </c>
      <c r="J4974" t="s">
        <v>25612</v>
      </c>
      <c r="K4974" s="1">
        <v>44672</v>
      </c>
    </row>
    <row r="4975" spans="1:11">
      <c r="A4975">
        <v>4974</v>
      </c>
      <c r="B4975" t="s">
        <v>25613</v>
      </c>
      <c r="C4975" t="s">
        <v>7532</v>
      </c>
      <c r="D4975" t="s">
        <v>8056</v>
      </c>
      <c r="E4975" t="s">
        <v>25614</v>
      </c>
      <c r="F4975" t="s">
        <v>25615</v>
      </c>
      <c r="G4975" t="s">
        <v>33</v>
      </c>
      <c r="H4975" s="6">
        <v>256103</v>
      </c>
      <c r="I4975" t="s">
        <v>25616</v>
      </c>
      <c r="J4975" t="s">
        <v>25617</v>
      </c>
      <c r="K4975" s="1">
        <v>43840</v>
      </c>
    </row>
    <row r="4976" spans="1:11">
      <c r="A4976">
        <v>4975</v>
      </c>
      <c r="B4976" t="s">
        <v>25618</v>
      </c>
      <c r="C4976" t="s">
        <v>1313</v>
      </c>
      <c r="D4976" t="s">
        <v>467</v>
      </c>
      <c r="E4976" t="s">
        <v>25619</v>
      </c>
      <c r="F4976" t="s">
        <v>25620</v>
      </c>
      <c r="G4976" t="s">
        <v>2078</v>
      </c>
      <c r="H4976" s="6">
        <v>215287</v>
      </c>
      <c r="I4976" t="s">
        <v>25621</v>
      </c>
      <c r="J4976" t="s">
        <v>25622</v>
      </c>
      <c r="K4976" s="1">
        <v>44093</v>
      </c>
    </row>
    <row r="4977" spans="1:11">
      <c r="A4977">
        <v>4976</v>
      </c>
      <c r="B4977" t="s">
        <v>25623</v>
      </c>
      <c r="C4977" t="s">
        <v>3576</v>
      </c>
      <c r="D4977" t="s">
        <v>4780</v>
      </c>
      <c r="E4977" t="s">
        <v>25624</v>
      </c>
      <c r="F4977" t="s">
        <v>25625</v>
      </c>
      <c r="G4977" t="s">
        <v>2317</v>
      </c>
      <c r="H4977" s="6">
        <v>287184</v>
      </c>
      <c r="I4977" t="s">
        <v>25626</v>
      </c>
      <c r="J4977" t="s">
        <v>25627</v>
      </c>
      <c r="K4977" s="1">
        <v>44488</v>
      </c>
    </row>
    <row r="4978" spans="1:11">
      <c r="A4978">
        <v>4977</v>
      </c>
      <c r="B4978" t="s">
        <v>25628</v>
      </c>
      <c r="C4978" t="s">
        <v>4512</v>
      </c>
      <c r="D4978" t="s">
        <v>2013</v>
      </c>
      <c r="E4978" t="s">
        <v>25629</v>
      </c>
      <c r="F4978" t="s">
        <v>25630</v>
      </c>
      <c r="G4978" t="s">
        <v>2898</v>
      </c>
      <c r="H4978" s="6">
        <v>136547</v>
      </c>
      <c r="I4978" t="s">
        <v>25631</v>
      </c>
      <c r="J4978" t="s">
        <v>25632</v>
      </c>
      <c r="K4978" s="1">
        <v>44273</v>
      </c>
    </row>
    <row r="4979" spans="1:11">
      <c r="A4979">
        <v>4978</v>
      </c>
      <c r="B4979" t="s">
        <v>25633</v>
      </c>
      <c r="C4979" t="s">
        <v>701</v>
      </c>
      <c r="D4979" t="s">
        <v>2035</v>
      </c>
      <c r="E4979" t="s">
        <v>25634</v>
      </c>
      <c r="F4979" t="s">
        <v>25635</v>
      </c>
      <c r="G4979" t="s">
        <v>3306</v>
      </c>
      <c r="H4979" s="6">
        <v>277076</v>
      </c>
      <c r="I4979" t="s">
        <v>25636</v>
      </c>
      <c r="J4979" t="s">
        <v>25637</v>
      </c>
      <c r="K4979" s="1">
        <v>44349</v>
      </c>
    </row>
    <row r="4980" spans="1:11">
      <c r="A4980">
        <v>4979</v>
      </c>
      <c r="B4980" t="s">
        <v>25638</v>
      </c>
      <c r="C4980" t="s">
        <v>557</v>
      </c>
      <c r="D4980" t="s">
        <v>1254</v>
      </c>
      <c r="E4980" t="s">
        <v>25639</v>
      </c>
      <c r="F4980" t="s">
        <v>25640</v>
      </c>
      <c r="G4980" t="s">
        <v>486</v>
      </c>
      <c r="H4980" s="6">
        <v>83248</v>
      </c>
      <c r="I4980" t="s">
        <v>25641</v>
      </c>
      <c r="J4980" t="s">
        <v>25642</v>
      </c>
      <c r="K4980" s="1">
        <v>44069</v>
      </c>
    </row>
    <row r="4981" spans="1:11">
      <c r="A4981">
        <v>4980</v>
      </c>
      <c r="B4981" t="s">
        <v>25643</v>
      </c>
      <c r="C4981" t="s">
        <v>1135</v>
      </c>
      <c r="D4981" t="s">
        <v>1602</v>
      </c>
      <c r="E4981" t="s">
        <v>25644</v>
      </c>
      <c r="F4981" t="s">
        <v>25645</v>
      </c>
      <c r="G4981" t="s">
        <v>158</v>
      </c>
      <c r="H4981" s="6">
        <v>170145</v>
      </c>
      <c r="I4981" t="s">
        <v>25646</v>
      </c>
      <c r="J4981" t="s">
        <v>25647</v>
      </c>
      <c r="K4981" s="1">
        <v>44391</v>
      </c>
    </row>
    <row r="4982" spans="1:11">
      <c r="A4982">
        <v>4981</v>
      </c>
      <c r="B4982" t="s">
        <v>25648</v>
      </c>
      <c r="C4982" t="s">
        <v>5115</v>
      </c>
      <c r="D4982" t="s">
        <v>4166</v>
      </c>
      <c r="E4982" t="s">
        <v>25649</v>
      </c>
      <c r="F4982" t="s">
        <v>25650</v>
      </c>
      <c r="G4982" t="s">
        <v>926</v>
      </c>
      <c r="H4982" s="6">
        <v>105059</v>
      </c>
      <c r="I4982" t="s">
        <v>25651</v>
      </c>
      <c r="J4982" t="s">
        <v>25652</v>
      </c>
      <c r="K4982" s="1">
        <v>44484</v>
      </c>
    </row>
    <row r="4983" spans="1:11">
      <c r="A4983">
        <v>4982</v>
      </c>
      <c r="B4983" t="s">
        <v>25653</v>
      </c>
      <c r="C4983" t="s">
        <v>2625</v>
      </c>
      <c r="D4983" t="s">
        <v>5586</v>
      </c>
      <c r="E4983" t="s">
        <v>25654</v>
      </c>
      <c r="F4983" t="s">
        <v>25655</v>
      </c>
      <c r="G4983" t="s">
        <v>3449</v>
      </c>
      <c r="H4983" s="6">
        <v>204778</v>
      </c>
      <c r="I4983" t="s">
        <v>25656</v>
      </c>
      <c r="J4983" t="s">
        <v>25657</v>
      </c>
      <c r="K4983" s="1">
        <v>44275</v>
      </c>
    </row>
    <row r="4984" spans="1:11">
      <c r="A4984">
        <v>4983</v>
      </c>
      <c r="B4984" t="s">
        <v>25658</v>
      </c>
      <c r="C4984" t="s">
        <v>3169</v>
      </c>
      <c r="D4984" t="s">
        <v>5985</v>
      </c>
      <c r="E4984" t="s">
        <v>25659</v>
      </c>
      <c r="F4984" t="s">
        <v>25660</v>
      </c>
      <c r="G4984" t="s">
        <v>666</v>
      </c>
      <c r="H4984" s="6">
        <v>100453</v>
      </c>
      <c r="I4984">
        <f>1-378-49-9570</f>
        <v>-9996</v>
      </c>
      <c r="J4984" t="s">
        <v>25661</v>
      </c>
      <c r="K4984" s="1">
        <v>44444</v>
      </c>
    </row>
    <row r="4985" spans="1:11">
      <c r="A4985">
        <v>4984</v>
      </c>
      <c r="B4985" t="s">
        <v>25662</v>
      </c>
      <c r="C4985" t="s">
        <v>3533</v>
      </c>
      <c r="D4985" t="s">
        <v>4762</v>
      </c>
      <c r="E4985" t="s">
        <v>25663</v>
      </c>
      <c r="F4985" t="s">
        <v>25664</v>
      </c>
      <c r="G4985" t="s">
        <v>150</v>
      </c>
      <c r="H4985" s="6">
        <v>65358</v>
      </c>
      <c r="I4985">
        <f>1-82-465-5450</f>
        <v>-5996</v>
      </c>
      <c r="J4985" t="s">
        <v>25665</v>
      </c>
      <c r="K4985" s="1">
        <v>43946</v>
      </c>
    </row>
    <row r="4986" spans="1:11">
      <c r="A4986">
        <v>4985</v>
      </c>
      <c r="B4986" t="s">
        <v>25666</v>
      </c>
      <c r="C4986" t="s">
        <v>1091</v>
      </c>
      <c r="D4986" t="s">
        <v>8718</v>
      </c>
      <c r="E4986" t="s">
        <v>25667</v>
      </c>
      <c r="F4986" t="s">
        <v>25668</v>
      </c>
      <c r="G4986" t="s">
        <v>1424</v>
      </c>
      <c r="H4986" s="6">
        <v>236662</v>
      </c>
      <c r="I4986" t="s">
        <v>25669</v>
      </c>
      <c r="J4986" t="s">
        <v>25670</v>
      </c>
      <c r="K4986" s="1">
        <v>44322</v>
      </c>
    </row>
    <row r="4987" spans="1:11">
      <c r="A4987">
        <v>4986</v>
      </c>
      <c r="B4987" t="s">
        <v>25671</v>
      </c>
      <c r="C4987" t="s">
        <v>82</v>
      </c>
      <c r="D4987" t="s">
        <v>3160</v>
      </c>
      <c r="E4987" t="s">
        <v>25672</v>
      </c>
      <c r="F4987" t="s">
        <v>25673</v>
      </c>
      <c r="G4987" t="s">
        <v>998</v>
      </c>
      <c r="H4987" s="6">
        <v>189128</v>
      </c>
      <c r="I4987" t="s">
        <v>25674</v>
      </c>
      <c r="J4987" t="s">
        <v>25675</v>
      </c>
      <c r="K4987" s="1">
        <v>44471</v>
      </c>
    </row>
    <row r="4988" spans="1:11">
      <c r="A4988">
        <v>4987</v>
      </c>
      <c r="B4988" t="s">
        <v>25676</v>
      </c>
      <c r="C4988" t="s">
        <v>701</v>
      </c>
      <c r="D4988" t="s">
        <v>3617</v>
      </c>
      <c r="E4988" t="s">
        <v>25677</v>
      </c>
      <c r="F4988" t="s">
        <v>25678</v>
      </c>
      <c r="G4988" t="s">
        <v>470</v>
      </c>
      <c r="H4988" s="6">
        <v>285212</v>
      </c>
      <c r="I4988" t="s">
        <v>25679</v>
      </c>
      <c r="J4988" t="s">
        <v>25680</v>
      </c>
      <c r="K4988" s="1">
        <v>43898</v>
      </c>
    </row>
    <row r="4989" spans="1:11">
      <c r="A4989">
        <v>4988</v>
      </c>
      <c r="B4989" t="s">
        <v>25681</v>
      </c>
      <c r="C4989" t="s">
        <v>3663</v>
      </c>
      <c r="D4989" t="s">
        <v>5005</v>
      </c>
      <c r="E4989" t="s">
        <v>25682</v>
      </c>
      <c r="F4989" t="s">
        <v>25683</v>
      </c>
      <c r="G4989" t="s">
        <v>1445</v>
      </c>
      <c r="H4989" s="6">
        <v>170017</v>
      </c>
      <c r="I4989" t="s">
        <v>25684</v>
      </c>
      <c r="J4989" t="s">
        <v>25685</v>
      </c>
      <c r="K4989" s="1">
        <v>44218</v>
      </c>
    </row>
    <row r="4990" spans="1:11">
      <c r="A4990">
        <v>4989</v>
      </c>
      <c r="B4990" t="s">
        <v>25686</v>
      </c>
      <c r="C4990" t="s">
        <v>4720</v>
      </c>
      <c r="D4990" t="s">
        <v>7350</v>
      </c>
      <c r="E4990" t="s">
        <v>25687</v>
      </c>
      <c r="F4990" t="s">
        <v>25688</v>
      </c>
      <c r="G4990" t="s">
        <v>1466</v>
      </c>
      <c r="H4990" s="6">
        <v>224927</v>
      </c>
      <c r="I4990" t="s">
        <v>25689</v>
      </c>
      <c r="J4990" t="s">
        <v>25690</v>
      </c>
      <c r="K4990" s="1">
        <v>44107</v>
      </c>
    </row>
    <row r="4991" spans="1:11">
      <c r="A4991">
        <v>4990</v>
      </c>
      <c r="B4991" t="s">
        <v>25691</v>
      </c>
      <c r="C4991" t="s">
        <v>4146</v>
      </c>
      <c r="D4991" t="s">
        <v>4070</v>
      </c>
      <c r="E4991" t="s">
        <v>25692</v>
      </c>
      <c r="F4991" t="s">
        <v>25693</v>
      </c>
      <c r="G4991" t="s">
        <v>4632</v>
      </c>
      <c r="H4991" s="6">
        <v>166916</v>
      </c>
      <c r="I4991" t="s">
        <v>25694</v>
      </c>
      <c r="J4991" t="s">
        <v>25695</v>
      </c>
      <c r="K4991" s="1">
        <v>44128</v>
      </c>
    </row>
    <row r="4992" spans="1:11">
      <c r="A4992">
        <v>4991</v>
      </c>
      <c r="B4992" t="s">
        <v>25696</v>
      </c>
      <c r="C4992" t="s">
        <v>2583</v>
      </c>
      <c r="D4992" t="s">
        <v>2155</v>
      </c>
      <c r="E4992" t="s">
        <v>25697</v>
      </c>
      <c r="F4992" t="s">
        <v>25698</v>
      </c>
      <c r="G4992" t="s">
        <v>71</v>
      </c>
      <c r="H4992" s="6">
        <v>137442</v>
      </c>
      <c r="I4992" t="s">
        <v>25699</v>
      </c>
      <c r="J4992" t="s">
        <v>25700</v>
      </c>
      <c r="K4992" s="1">
        <v>43870</v>
      </c>
    </row>
    <row r="4993" spans="1:11">
      <c r="A4993">
        <v>4992</v>
      </c>
      <c r="B4993" t="s">
        <v>25701</v>
      </c>
      <c r="C4993" t="s">
        <v>692</v>
      </c>
      <c r="D4993" t="s">
        <v>6568</v>
      </c>
      <c r="E4993" t="s">
        <v>25702</v>
      </c>
      <c r="F4993" t="s">
        <v>25703</v>
      </c>
      <c r="G4993" t="s">
        <v>3264</v>
      </c>
      <c r="H4993" s="6">
        <v>194705</v>
      </c>
      <c r="I4993" t="s">
        <v>25704</v>
      </c>
      <c r="J4993" t="s">
        <v>25705</v>
      </c>
      <c r="K4993" s="1">
        <v>44517</v>
      </c>
    </row>
    <row r="4994" spans="1:11">
      <c r="A4994">
        <v>4993</v>
      </c>
      <c r="B4994" t="s">
        <v>25706</v>
      </c>
      <c r="C4994" t="s">
        <v>178</v>
      </c>
      <c r="D4994" t="s">
        <v>4474</v>
      </c>
      <c r="E4994" t="s">
        <v>25707</v>
      </c>
      <c r="F4994" t="s">
        <v>11559</v>
      </c>
      <c r="G4994" t="s">
        <v>3394</v>
      </c>
      <c r="H4994" s="6">
        <v>56823</v>
      </c>
      <c r="I4994" t="s">
        <v>25708</v>
      </c>
      <c r="J4994" t="s">
        <v>25709</v>
      </c>
      <c r="K4994" s="1">
        <v>44322</v>
      </c>
    </row>
    <row r="4995" spans="1:11">
      <c r="A4995">
        <v>4994</v>
      </c>
      <c r="B4995" t="s">
        <v>25710</v>
      </c>
      <c r="C4995" t="s">
        <v>1678</v>
      </c>
      <c r="D4995" t="s">
        <v>639</v>
      </c>
      <c r="E4995" t="s">
        <v>14509</v>
      </c>
      <c r="F4995" t="s">
        <v>25711</v>
      </c>
      <c r="G4995" t="s">
        <v>792</v>
      </c>
      <c r="H4995" s="6">
        <v>235695</v>
      </c>
      <c r="I4995" t="s">
        <v>25712</v>
      </c>
      <c r="J4995" t="s">
        <v>25713</v>
      </c>
      <c r="K4995" s="1">
        <v>44629</v>
      </c>
    </row>
    <row r="4996" spans="1:11">
      <c r="A4996">
        <v>4995</v>
      </c>
      <c r="B4996" t="s">
        <v>25714</v>
      </c>
      <c r="C4996" t="s">
        <v>20693</v>
      </c>
      <c r="D4996" t="s">
        <v>13996</v>
      </c>
      <c r="E4996" t="s">
        <v>25715</v>
      </c>
      <c r="F4996" t="s">
        <v>25716</v>
      </c>
      <c r="G4996" t="s">
        <v>182</v>
      </c>
      <c r="H4996" s="6">
        <v>137672</v>
      </c>
      <c r="I4996" t="s">
        <v>25717</v>
      </c>
      <c r="J4996" t="s">
        <v>25718</v>
      </c>
      <c r="K4996" s="1">
        <v>44125</v>
      </c>
    </row>
    <row r="4997" spans="1:11">
      <c r="A4997">
        <v>4996</v>
      </c>
      <c r="B4997" t="s">
        <v>25719</v>
      </c>
      <c r="C4997" t="s">
        <v>1106</v>
      </c>
      <c r="D4997" t="s">
        <v>14646</v>
      </c>
      <c r="E4997" t="s">
        <v>25720</v>
      </c>
      <c r="F4997" t="s">
        <v>25721</v>
      </c>
      <c r="G4997" t="s">
        <v>1674</v>
      </c>
      <c r="H4997" s="6">
        <v>142059</v>
      </c>
      <c r="I4997" t="s">
        <v>25722</v>
      </c>
      <c r="J4997" t="s">
        <v>25723</v>
      </c>
      <c r="K4997" s="1">
        <v>44262</v>
      </c>
    </row>
    <row r="4998" spans="1:11">
      <c r="A4998">
        <v>4997</v>
      </c>
      <c r="B4998" t="s">
        <v>25724</v>
      </c>
      <c r="C4998" t="s">
        <v>6454</v>
      </c>
      <c r="D4998" t="s">
        <v>10511</v>
      </c>
      <c r="E4998" t="s">
        <v>25725</v>
      </c>
      <c r="F4998" t="s">
        <v>25726</v>
      </c>
      <c r="G4998" t="s">
        <v>620</v>
      </c>
      <c r="H4998" s="6">
        <v>140937</v>
      </c>
      <c r="I4998" t="s">
        <v>25727</v>
      </c>
      <c r="J4998" t="s">
        <v>25728</v>
      </c>
      <c r="K4998" s="1">
        <v>43831</v>
      </c>
    </row>
    <row r="4999" spans="1:11">
      <c r="A4999">
        <v>4998</v>
      </c>
      <c r="B4999" t="s">
        <v>25729</v>
      </c>
      <c r="C4999" t="s">
        <v>2475</v>
      </c>
      <c r="D4999" t="s">
        <v>2075</v>
      </c>
      <c r="E4999" t="s">
        <v>25730</v>
      </c>
      <c r="F4999" t="s">
        <v>25731</v>
      </c>
      <c r="G4999" t="s">
        <v>4560</v>
      </c>
      <c r="H4999" s="6">
        <v>281931</v>
      </c>
      <c r="I4999" t="s">
        <v>25732</v>
      </c>
      <c r="J4999" t="s">
        <v>25733</v>
      </c>
      <c r="K4999" s="1">
        <v>44701</v>
      </c>
    </row>
    <row r="5000" spans="1:11">
      <c r="A5000">
        <v>4999</v>
      </c>
      <c r="B5000" t="s">
        <v>25734</v>
      </c>
      <c r="C5000" t="s">
        <v>1071</v>
      </c>
      <c r="D5000" t="s">
        <v>11921</v>
      </c>
      <c r="E5000" t="s">
        <v>25735</v>
      </c>
      <c r="F5000" t="s">
        <v>25736</v>
      </c>
      <c r="G5000" t="s">
        <v>1795</v>
      </c>
      <c r="H5000" s="6">
        <v>170835</v>
      </c>
      <c r="I5000">
        <v>3782980318</v>
      </c>
      <c r="J5000" t="s">
        <v>25737</v>
      </c>
      <c r="K5000" s="1">
        <v>44177</v>
      </c>
    </row>
    <row r="5001" spans="1:11">
      <c r="A5001">
        <v>5000</v>
      </c>
      <c r="B5001" t="s">
        <v>25738</v>
      </c>
      <c r="C5001" t="s">
        <v>1313</v>
      </c>
      <c r="D5001" t="s">
        <v>1602</v>
      </c>
      <c r="E5001" t="s">
        <v>25739</v>
      </c>
      <c r="F5001" t="s">
        <v>25740</v>
      </c>
      <c r="G5001" t="s">
        <v>2772</v>
      </c>
      <c r="H5001" s="6">
        <v>79533</v>
      </c>
      <c r="I5001" t="s">
        <v>25741</v>
      </c>
      <c r="J5001" t="s">
        <v>25742</v>
      </c>
      <c r="K5001" s="1">
        <v>44651</v>
      </c>
    </row>
    <row r="5002" spans="1:11">
      <c r="A5002">
        <v>5001</v>
      </c>
      <c r="B5002" t="s">
        <v>25743</v>
      </c>
      <c r="C5002" t="s">
        <v>7619</v>
      </c>
      <c r="D5002" t="s">
        <v>2141</v>
      </c>
      <c r="E5002" t="s">
        <v>25744</v>
      </c>
      <c r="F5002" t="s">
        <v>25745</v>
      </c>
      <c r="G5002" t="s">
        <v>306</v>
      </c>
      <c r="H5002" s="6">
        <v>104122</v>
      </c>
      <c r="I5002" t="s">
        <v>25746</v>
      </c>
      <c r="J5002" t="s">
        <v>25747</v>
      </c>
      <c r="K5002" s="1">
        <v>44380</v>
      </c>
    </row>
    <row r="5003" spans="1:11">
      <c r="A5003">
        <v>5002</v>
      </c>
      <c r="B5003" t="s">
        <v>25748</v>
      </c>
      <c r="C5003" t="s">
        <v>3903</v>
      </c>
      <c r="D5003" t="s">
        <v>9388</v>
      </c>
      <c r="E5003" t="s">
        <v>25749</v>
      </c>
      <c r="F5003" t="s">
        <v>25750</v>
      </c>
      <c r="G5003" t="s">
        <v>3792</v>
      </c>
      <c r="H5003" s="6">
        <v>170499</v>
      </c>
      <c r="I5003" t="s">
        <v>25751</v>
      </c>
      <c r="J5003" t="s">
        <v>25752</v>
      </c>
      <c r="K5003" s="1">
        <v>44445</v>
      </c>
    </row>
    <row r="5004" spans="1:11">
      <c r="A5004">
        <v>5003</v>
      </c>
      <c r="B5004" t="s">
        <v>25753</v>
      </c>
      <c r="C5004" t="s">
        <v>775</v>
      </c>
      <c r="D5004" t="s">
        <v>7205</v>
      </c>
      <c r="E5004" t="s">
        <v>25754</v>
      </c>
      <c r="F5004" t="s">
        <v>25755</v>
      </c>
      <c r="G5004" t="s">
        <v>1182</v>
      </c>
      <c r="H5004" s="6">
        <v>224155</v>
      </c>
      <c r="I5004" t="s">
        <v>25756</v>
      </c>
      <c r="J5004" t="s">
        <v>25757</v>
      </c>
      <c r="K5004" s="1">
        <v>44611</v>
      </c>
    </row>
    <row r="5005" spans="1:11">
      <c r="A5005">
        <v>5004</v>
      </c>
      <c r="B5005" t="s">
        <v>25758</v>
      </c>
      <c r="C5005" t="s">
        <v>2662</v>
      </c>
      <c r="D5005" t="s">
        <v>836</v>
      </c>
      <c r="E5005" t="s">
        <v>25759</v>
      </c>
      <c r="F5005" t="s">
        <v>25760</v>
      </c>
      <c r="G5005" t="s">
        <v>379</v>
      </c>
      <c r="H5005" s="6">
        <v>189109</v>
      </c>
      <c r="I5005">
        <v>1923538674</v>
      </c>
      <c r="J5005" t="s">
        <v>25761</v>
      </c>
      <c r="K5005" s="1">
        <v>44697</v>
      </c>
    </row>
    <row r="5006" spans="1:11">
      <c r="A5006">
        <v>5005</v>
      </c>
      <c r="B5006" t="s">
        <v>25762</v>
      </c>
      <c r="C5006" t="s">
        <v>1566</v>
      </c>
      <c r="D5006" t="s">
        <v>7447</v>
      </c>
      <c r="E5006" t="s">
        <v>25763</v>
      </c>
      <c r="F5006" t="s">
        <v>25764</v>
      </c>
      <c r="G5006" t="s">
        <v>3554</v>
      </c>
      <c r="H5006" s="6">
        <v>138001</v>
      </c>
      <c r="I5006" t="s">
        <v>25765</v>
      </c>
      <c r="J5006" t="s">
        <v>25766</v>
      </c>
      <c r="K5006" s="1">
        <v>44599</v>
      </c>
    </row>
    <row r="5007" spans="1:11">
      <c r="A5007">
        <v>5006</v>
      </c>
      <c r="B5007" t="s">
        <v>25767</v>
      </c>
      <c r="C5007" t="s">
        <v>1261</v>
      </c>
      <c r="D5007" t="s">
        <v>2452</v>
      </c>
      <c r="E5007" t="s">
        <v>25768</v>
      </c>
      <c r="F5007" t="s">
        <v>25769</v>
      </c>
      <c r="G5007" t="s">
        <v>1865</v>
      </c>
      <c r="H5007" s="6">
        <v>103067</v>
      </c>
      <c r="I5007" t="s">
        <v>25770</v>
      </c>
      <c r="J5007" t="s">
        <v>25771</v>
      </c>
      <c r="K5007" s="1">
        <v>43911</v>
      </c>
    </row>
    <row r="5008" spans="1:11">
      <c r="A5008">
        <v>5007</v>
      </c>
      <c r="B5008" t="s">
        <v>25772</v>
      </c>
      <c r="C5008" t="s">
        <v>1356</v>
      </c>
      <c r="D5008" t="s">
        <v>7693</v>
      </c>
      <c r="E5008" t="s">
        <v>18249</v>
      </c>
      <c r="F5008" t="s">
        <v>25773</v>
      </c>
      <c r="G5008" t="s">
        <v>546</v>
      </c>
      <c r="H5008" s="6">
        <v>123445</v>
      </c>
      <c r="I5008" t="s">
        <v>25774</v>
      </c>
      <c r="J5008" t="s">
        <v>25775</v>
      </c>
      <c r="K5008" s="1">
        <v>44419</v>
      </c>
    </row>
    <row r="5009" spans="1:11">
      <c r="A5009">
        <v>5008</v>
      </c>
      <c r="B5009" t="s">
        <v>25776</v>
      </c>
      <c r="C5009" t="s">
        <v>608</v>
      </c>
      <c r="D5009" t="s">
        <v>162</v>
      </c>
      <c r="E5009" t="s">
        <v>25777</v>
      </c>
      <c r="F5009" t="s">
        <v>25778</v>
      </c>
      <c r="G5009" t="s">
        <v>1152</v>
      </c>
      <c r="H5009" s="6">
        <v>134229</v>
      </c>
      <c r="I5009">
        <v>2002382133</v>
      </c>
      <c r="J5009" t="s">
        <v>25779</v>
      </c>
      <c r="K5009" s="1">
        <v>44671</v>
      </c>
    </row>
    <row r="5010" spans="1:11">
      <c r="A5010">
        <v>5009</v>
      </c>
      <c r="B5010" t="s">
        <v>25780</v>
      </c>
      <c r="C5010" t="s">
        <v>138</v>
      </c>
      <c r="D5010" t="s">
        <v>2107</v>
      </c>
      <c r="E5010" t="s">
        <v>25781</v>
      </c>
      <c r="F5010" t="s">
        <v>25782</v>
      </c>
      <c r="G5010" t="s">
        <v>6088</v>
      </c>
      <c r="H5010" s="6">
        <v>211998</v>
      </c>
      <c r="I5010" t="s">
        <v>25783</v>
      </c>
      <c r="J5010" t="s">
        <v>25784</v>
      </c>
      <c r="K5010" s="1">
        <v>44185</v>
      </c>
    </row>
    <row r="5011" spans="1:11">
      <c r="A5011">
        <v>5010</v>
      </c>
      <c r="B5011" t="s">
        <v>25785</v>
      </c>
      <c r="C5011" t="s">
        <v>4121</v>
      </c>
      <c r="D5011" t="s">
        <v>3815</v>
      </c>
      <c r="E5011" t="s">
        <v>25786</v>
      </c>
      <c r="F5011" t="s">
        <v>25787</v>
      </c>
      <c r="G5011" t="s">
        <v>3046</v>
      </c>
      <c r="H5011" s="6">
        <v>82620</v>
      </c>
      <c r="I5011" t="s">
        <v>25788</v>
      </c>
      <c r="J5011" t="s">
        <v>25789</v>
      </c>
      <c r="K5011" s="1">
        <v>44055</v>
      </c>
    </row>
    <row r="5012" spans="1:11">
      <c r="A5012">
        <v>5011</v>
      </c>
      <c r="B5012" t="s">
        <v>25790</v>
      </c>
      <c r="C5012" t="s">
        <v>4473</v>
      </c>
      <c r="D5012" t="s">
        <v>3409</v>
      </c>
      <c r="E5012" t="s">
        <v>25791</v>
      </c>
      <c r="F5012" t="s">
        <v>25792</v>
      </c>
      <c r="G5012" t="s">
        <v>182</v>
      </c>
      <c r="H5012" s="6">
        <v>109523</v>
      </c>
      <c r="I5012" t="s">
        <v>25793</v>
      </c>
      <c r="J5012" t="s">
        <v>25794</v>
      </c>
      <c r="K5012" s="1">
        <v>43967</v>
      </c>
    </row>
    <row r="5013" spans="1:11">
      <c r="A5013">
        <v>5012</v>
      </c>
      <c r="B5013" t="s">
        <v>25795</v>
      </c>
      <c r="C5013" t="s">
        <v>107</v>
      </c>
      <c r="D5013" t="s">
        <v>24987</v>
      </c>
      <c r="E5013" t="s">
        <v>18196</v>
      </c>
      <c r="F5013" t="s">
        <v>25796</v>
      </c>
      <c r="G5013" t="s">
        <v>2509</v>
      </c>
      <c r="H5013" s="6">
        <v>56690</v>
      </c>
      <c r="I5013">
        <v>629094303</v>
      </c>
      <c r="J5013" t="s">
        <v>25797</v>
      </c>
      <c r="K5013" s="1">
        <v>44161</v>
      </c>
    </row>
    <row r="5014" spans="1:11">
      <c r="A5014">
        <v>5013</v>
      </c>
      <c r="B5014" t="s">
        <v>25798</v>
      </c>
      <c r="C5014" t="s">
        <v>646</v>
      </c>
      <c r="D5014" t="s">
        <v>3471</v>
      </c>
      <c r="E5014" t="s">
        <v>25799</v>
      </c>
      <c r="F5014" t="s">
        <v>25800</v>
      </c>
      <c r="G5014" t="s">
        <v>51</v>
      </c>
      <c r="H5014" s="6">
        <v>240831</v>
      </c>
      <c r="I5014" t="s">
        <v>25801</v>
      </c>
      <c r="J5014" t="s">
        <v>25802</v>
      </c>
      <c r="K5014" s="1">
        <v>44662</v>
      </c>
    </row>
    <row r="5015" spans="1:11">
      <c r="A5015">
        <v>5014</v>
      </c>
      <c r="B5015" t="s">
        <v>25803</v>
      </c>
      <c r="C5015" t="s">
        <v>1350</v>
      </c>
      <c r="D5015" t="s">
        <v>1085</v>
      </c>
      <c r="E5015" t="s">
        <v>25804</v>
      </c>
      <c r="F5015" t="s">
        <v>25805</v>
      </c>
      <c r="G5015" t="s">
        <v>1569</v>
      </c>
      <c r="H5015" s="6">
        <v>266884</v>
      </c>
      <c r="I5015">
        <v>9913466962</v>
      </c>
      <c r="J5015" t="s">
        <v>25806</v>
      </c>
      <c r="K5015" s="1">
        <v>44300</v>
      </c>
    </row>
    <row r="5016" spans="1:11">
      <c r="A5016">
        <v>5015</v>
      </c>
      <c r="B5016" t="s">
        <v>25807</v>
      </c>
      <c r="C5016" t="s">
        <v>1841</v>
      </c>
      <c r="D5016" t="s">
        <v>24882</v>
      </c>
      <c r="E5016" t="s">
        <v>25808</v>
      </c>
      <c r="F5016" t="s">
        <v>25809</v>
      </c>
      <c r="G5016" t="s">
        <v>883</v>
      </c>
      <c r="H5016" s="6">
        <v>96882</v>
      </c>
      <c r="I5016" t="s">
        <v>25810</v>
      </c>
      <c r="J5016" t="s">
        <v>25811</v>
      </c>
      <c r="K5016" s="1">
        <v>44169</v>
      </c>
    </row>
    <row r="5017" spans="1:11">
      <c r="A5017">
        <v>5016</v>
      </c>
      <c r="B5017" t="s">
        <v>25812</v>
      </c>
      <c r="C5017" t="s">
        <v>138</v>
      </c>
      <c r="D5017" t="s">
        <v>399</v>
      </c>
      <c r="E5017" t="s">
        <v>25813</v>
      </c>
      <c r="F5017" t="s">
        <v>25814</v>
      </c>
      <c r="G5017" t="s">
        <v>71</v>
      </c>
      <c r="H5017" s="6">
        <v>61507</v>
      </c>
      <c r="I5017" t="s">
        <v>25815</v>
      </c>
      <c r="J5017" t="s">
        <v>25816</v>
      </c>
      <c r="K5017" s="1">
        <v>43939</v>
      </c>
    </row>
    <row r="5018" spans="1:11">
      <c r="A5018">
        <v>5017</v>
      </c>
      <c r="B5018" t="s">
        <v>25817</v>
      </c>
      <c r="C5018" t="s">
        <v>241</v>
      </c>
      <c r="D5018" t="s">
        <v>1010</v>
      </c>
      <c r="E5018" t="s">
        <v>23928</v>
      </c>
      <c r="F5018" t="s">
        <v>25818</v>
      </c>
      <c r="G5018" t="s">
        <v>612</v>
      </c>
      <c r="H5018" s="6">
        <v>103978</v>
      </c>
      <c r="I5018" t="s">
        <v>25819</v>
      </c>
      <c r="J5018" t="s">
        <v>25820</v>
      </c>
      <c r="K5018" s="1">
        <v>44260</v>
      </c>
    </row>
    <row r="5019" spans="1:11">
      <c r="A5019">
        <v>5018</v>
      </c>
      <c r="B5019" t="s">
        <v>25821</v>
      </c>
      <c r="C5019" t="s">
        <v>2962</v>
      </c>
      <c r="D5019" t="s">
        <v>15632</v>
      </c>
      <c r="E5019" t="s">
        <v>25822</v>
      </c>
      <c r="F5019" t="s">
        <v>25823</v>
      </c>
      <c r="G5019" t="s">
        <v>763</v>
      </c>
      <c r="H5019" s="6">
        <v>202680</v>
      </c>
      <c r="I5019" t="s">
        <v>25824</v>
      </c>
      <c r="J5019" t="s">
        <v>25825</v>
      </c>
      <c r="K5019" s="1">
        <v>44011</v>
      </c>
    </row>
    <row r="5020" spans="1:11">
      <c r="A5020">
        <v>5019</v>
      </c>
      <c r="B5020" t="s">
        <v>25826</v>
      </c>
      <c r="C5020" t="s">
        <v>4121</v>
      </c>
      <c r="D5020" t="s">
        <v>4210</v>
      </c>
      <c r="E5020" t="s">
        <v>25827</v>
      </c>
      <c r="F5020" t="s">
        <v>25828</v>
      </c>
      <c r="G5020" t="s">
        <v>1367</v>
      </c>
      <c r="H5020" s="6">
        <v>70536</v>
      </c>
      <c r="I5020" t="s">
        <v>25829</v>
      </c>
      <c r="J5020" t="s">
        <v>25830</v>
      </c>
      <c r="K5020" s="1">
        <v>44328</v>
      </c>
    </row>
    <row r="5021" spans="1:11">
      <c r="A5021">
        <v>5020</v>
      </c>
      <c r="B5021" s="2" t="s">
        <v>25831</v>
      </c>
      <c r="C5021" t="s">
        <v>521</v>
      </c>
      <c r="D5021" t="s">
        <v>1816</v>
      </c>
      <c r="E5021" t="s">
        <v>25832</v>
      </c>
      <c r="F5021" t="s">
        <v>25833</v>
      </c>
      <c r="G5021" t="s">
        <v>1689</v>
      </c>
      <c r="H5021" s="6">
        <v>47647</v>
      </c>
      <c r="I5021" t="s">
        <v>25834</v>
      </c>
      <c r="J5021" t="s">
        <v>25835</v>
      </c>
      <c r="K5021" s="1">
        <v>44124</v>
      </c>
    </row>
    <row r="5022" spans="1:11">
      <c r="A5022">
        <v>5021</v>
      </c>
      <c r="B5022" t="s">
        <v>25836</v>
      </c>
      <c r="C5022" t="s">
        <v>5500</v>
      </c>
      <c r="D5022" t="s">
        <v>16895</v>
      </c>
      <c r="E5022" t="s">
        <v>25837</v>
      </c>
      <c r="F5022" t="s">
        <v>25838</v>
      </c>
      <c r="G5022" t="s">
        <v>1637</v>
      </c>
      <c r="H5022" s="6">
        <v>283327</v>
      </c>
      <c r="I5022" t="s">
        <v>25839</v>
      </c>
      <c r="J5022" t="s">
        <v>25840</v>
      </c>
      <c r="K5022" s="1">
        <v>44707</v>
      </c>
    </row>
    <row r="5023" spans="1:11">
      <c r="A5023">
        <v>5022</v>
      </c>
      <c r="B5023" t="s">
        <v>25841</v>
      </c>
      <c r="C5023" t="s">
        <v>4234</v>
      </c>
      <c r="D5023" t="s">
        <v>1128</v>
      </c>
      <c r="E5023" t="s">
        <v>25842</v>
      </c>
      <c r="F5023" t="s">
        <v>25843</v>
      </c>
      <c r="G5023" t="s">
        <v>454</v>
      </c>
      <c r="H5023" s="6">
        <v>135324</v>
      </c>
      <c r="I5023" t="s">
        <v>25844</v>
      </c>
      <c r="J5023" t="s">
        <v>25845</v>
      </c>
      <c r="K5023" s="1">
        <v>44405</v>
      </c>
    </row>
    <row r="5024" spans="1:11">
      <c r="A5024">
        <v>5023</v>
      </c>
      <c r="B5024" t="s">
        <v>25846</v>
      </c>
      <c r="C5024" t="s">
        <v>663</v>
      </c>
      <c r="D5024" t="s">
        <v>7070</v>
      </c>
      <c r="E5024" t="s">
        <v>10731</v>
      </c>
      <c r="F5024" t="s">
        <v>25847</v>
      </c>
      <c r="G5024" t="s">
        <v>1396</v>
      </c>
      <c r="H5024" s="6">
        <v>218334</v>
      </c>
      <c r="I5024" t="s">
        <v>25848</v>
      </c>
      <c r="J5024" t="s">
        <v>25849</v>
      </c>
      <c r="K5024" s="1">
        <v>43934</v>
      </c>
    </row>
    <row r="5025" spans="1:11">
      <c r="A5025">
        <v>5024</v>
      </c>
      <c r="B5025" t="s">
        <v>25850</v>
      </c>
      <c r="C5025" t="s">
        <v>5160</v>
      </c>
      <c r="D5025" t="s">
        <v>202</v>
      </c>
      <c r="E5025" t="s">
        <v>25851</v>
      </c>
      <c r="F5025" t="s">
        <v>25852</v>
      </c>
      <c r="G5025" t="s">
        <v>103</v>
      </c>
      <c r="H5025" s="6">
        <v>133238</v>
      </c>
      <c r="I5025" t="s">
        <v>25853</v>
      </c>
      <c r="J5025" t="s">
        <v>25854</v>
      </c>
      <c r="K5025" s="1">
        <v>44078</v>
      </c>
    </row>
    <row r="5026" spans="1:11">
      <c r="A5026">
        <v>5025</v>
      </c>
      <c r="B5026" t="s">
        <v>25855</v>
      </c>
      <c r="C5026" t="s">
        <v>1003</v>
      </c>
      <c r="D5026" t="s">
        <v>2178</v>
      </c>
      <c r="E5026" t="s">
        <v>25856</v>
      </c>
      <c r="F5026" t="s">
        <v>25857</v>
      </c>
      <c r="G5026" t="s">
        <v>868</v>
      </c>
      <c r="H5026" s="6">
        <v>198304</v>
      </c>
      <c r="I5026" t="s">
        <v>25858</v>
      </c>
      <c r="J5026" t="s">
        <v>25859</v>
      </c>
      <c r="K5026" s="1">
        <v>44483</v>
      </c>
    </row>
    <row r="5027" spans="1:11">
      <c r="A5027">
        <v>5026</v>
      </c>
      <c r="B5027" t="s">
        <v>25860</v>
      </c>
      <c r="C5027" t="s">
        <v>4473</v>
      </c>
      <c r="D5027" t="s">
        <v>11900</v>
      </c>
      <c r="E5027" t="s">
        <v>25861</v>
      </c>
      <c r="F5027" t="s">
        <v>25862</v>
      </c>
      <c r="G5027" t="s">
        <v>509</v>
      </c>
      <c r="H5027" s="6">
        <v>132315</v>
      </c>
      <c r="I5027" t="s">
        <v>25863</v>
      </c>
      <c r="J5027" t="s">
        <v>25864</v>
      </c>
      <c r="K5027" s="1">
        <v>44349</v>
      </c>
    </row>
    <row r="5028" spans="1:11">
      <c r="A5028">
        <v>5027</v>
      </c>
      <c r="B5028" t="s">
        <v>25865</v>
      </c>
      <c r="C5028" t="s">
        <v>3391</v>
      </c>
      <c r="D5028" t="s">
        <v>1173</v>
      </c>
      <c r="E5028" t="s">
        <v>25866</v>
      </c>
      <c r="F5028" t="s">
        <v>25867</v>
      </c>
      <c r="G5028" t="s">
        <v>3566</v>
      </c>
      <c r="H5028" s="6">
        <v>161839</v>
      </c>
      <c r="I5028" t="s">
        <v>25868</v>
      </c>
      <c r="J5028" t="s">
        <v>25869</v>
      </c>
      <c r="K5028" s="1">
        <v>43919</v>
      </c>
    </row>
    <row r="5029" spans="1:11">
      <c r="A5029">
        <v>5028</v>
      </c>
      <c r="B5029" t="s">
        <v>25870</v>
      </c>
      <c r="C5029" t="s">
        <v>6968</v>
      </c>
      <c r="D5029" t="s">
        <v>16978</v>
      </c>
      <c r="E5029" t="s">
        <v>25871</v>
      </c>
      <c r="F5029" t="s">
        <v>25872</v>
      </c>
      <c r="G5029" t="s">
        <v>418</v>
      </c>
      <c r="H5029" s="6">
        <v>208678</v>
      </c>
      <c r="I5029" t="s">
        <v>25873</v>
      </c>
      <c r="J5029" t="s">
        <v>25874</v>
      </c>
      <c r="K5029" s="1">
        <v>44580</v>
      </c>
    </row>
    <row r="5030" spans="1:11">
      <c r="A5030">
        <v>5029</v>
      </c>
      <c r="B5030" t="s">
        <v>25875</v>
      </c>
      <c r="C5030" t="s">
        <v>811</v>
      </c>
      <c r="D5030" t="s">
        <v>1186</v>
      </c>
      <c r="E5030" t="s">
        <v>25876</v>
      </c>
      <c r="F5030" t="s">
        <v>25877</v>
      </c>
      <c r="G5030" t="s">
        <v>658</v>
      </c>
      <c r="H5030" s="6">
        <v>89706</v>
      </c>
      <c r="I5030" t="s">
        <v>25878</v>
      </c>
      <c r="J5030" t="s">
        <v>25879</v>
      </c>
      <c r="K5030" s="1">
        <v>44480</v>
      </c>
    </row>
    <row r="5031" spans="1:11">
      <c r="A5031">
        <v>5030</v>
      </c>
      <c r="B5031" t="s">
        <v>25880</v>
      </c>
      <c r="C5031" t="s">
        <v>11197</v>
      </c>
      <c r="D5031" t="s">
        <v>7869</v>
      </c>
      <c r="E5031" t="s">
        <v>12731</v>
      </c>
      <c r="F5031" t="s">
        <v>25881</v>
      </c>
      <c r="G5031" t="s">
        <v>597</v>
      </c>
      <c r="H5031" s="6">
        <v>283012</v>
      </c>
      <c r="I5031">
        <v>8849418566</v>
      </c>
      <c r="J5031" t="s">
        <v>25882</v>
      </c>
      <c r="K5031" s="1">
        <v>44504</v>
      </c>
    </row>
    <row r="5032" spans="1:11">
      <c r="A5032">
        <v>5031</v>
      </c>
      <c r="B5032" t="s">
        <v>25883</v>
      </c>
      <c r="C5032" t="s">
        <v>1553</v>
      </c>
      <c r="D5032" t="s">
        <v>12157</v>
      </c>
      <c r="E5032" t="s">
        <v>25884</v>
      </c>
      <c r="F5032" t="s">
        <v>25885</v>
      </c>
      <c r="G5032" t="s">
        <v>142</v>
      </c>
      <c r="H5032" s="6">
        <v>110373</v>
      </c>
      <c r="I5032" t="s">
        <v>25886</v>
      </c>
      <c r="J5032" t="s">
        <v>25887</v>
      </c>
      <c r="K5032" s="1">
        <v>43842</v>
      </c>
    </row>
    <row r="5033" spans="1:11">
      <c r="A5033">
        <v>5032</v>
      </c>
      <c r="B5033" t="s">
        <v>25888</v>
      </c>
      <c r="C5033" t="s">
        <v>25374</v>
      </c>
      <c r="D5033" t="s">
        <v>5915</v>
      </c>
      <c r="E5033" t="s">
        <v>25889</v>
      </c>
      <c r="F5033" t="s">
        <v>25890</v>
      </c>
      <c r="G5033" t="s">
        <v>1726</v>
      </c>
      <c r="H5033" s="6">
        <v>187080</v>
      </c>
      <c r="I5033" t="s">
        <v>25891</v>
      </c>
      <c r="J5033" t="s">
        <v>25892</v>
      </c>
      <c r="K5033" s="1">
        <v>44162</v>
      </c>
    </row>
    <row r="5034" spans="1:11">
      <c r="A5034">
        <v>5033</v>
      </c>
      <c r="B5034" t="s">
        <v>25893</v>
      </c>
      <c r="C5034" t="s">
        <v>2219</v>
      </c>
      <c r="D5034" t="s">
        <v>4185</v>
      </c>
      <c r="E5034" t="s">
        <v>25894</v>
      </c>
      <c r="F5034" t="s">
        <v>25895</v>
      </c>
      <c r="G5034" t="s">
        <v>2817</v>
      </c>
      <c r="H5034" s="6">
        <v>281867</v>
      </c>
      <c r="I5034" t="s">
        <v>25896</v>
      </c>
      <c r="J5034" t="s">
        <v>25897</v>
      </c>
      <c r="K5034" s="1">
        <v>44330</v>
      </c>
    </row>
    <row r="5035" spans="1:11">
      <c r="A5035">
        <v>5034</v>
      </c>
      <c r="B5035" t="s">
        <v>25898</v>
      </c>
      <c r="C5035" t="s">
        <v>6968</v>
      </c>
      <c r="D5035" t="s">
        <v>5760</v>
      </c>
      <c r="E5035" t="s">
        <v>25899</v>
      </c>
      <c r="F5035" t="s">
        <v>25900</v>
      </c>
      <c r="G5035" t="s">
        <v>494</v>
      </c>
      <c r="H5035" s="6">
        <v>109913</v>
      </c>
      <c r="I5035" t="s">
        <v>25901</v>
      </c>
      <c r="J5035" t="s">
        <v>25902</v>
      </c>
      <c r="K5035" s="1">
        <v>43901</v>
      </c>
    </row>
    <row r="5036" spans="1:11">
      <c r="A5036">
        <v>5035</v>
      </c>
      <c r="B5036" t="s">
        <v>25903</v>
      </c>
      <c r="C5036" t="s">
        <v>154</v>
      </c>
      <c r="D5036" t="s">
        <v>10866</v>
      </c>
      <c r="E5036" t="s">
        <v>25904</v>
      </c>
      <c r="F5036" t="s">
        <v>25905</v>
      </c>
      <c r="G5036" t="s">
        <v>2927</v>
      </c>
      <c r="H5036" s="6">
        <v>240752</v>
      </c>
      <c r="I5036" t="s">
        <v>25906</v>
      </c>
      <c r="J5036" t="s">
        <v>25907</v>
      </c>
      <c r="K5036" s="1">
        <v>44421</v>
      </c>
    </row>
    <row r="5037" spans="1:11">
      <c r="A5037">
        <v>5036</v>
      </c>
      <c r="B5037" t="s">
        <v>25908</v>
      </c>
      <c r="C5037" t="s">
        <v>788</v>
      </c>
      <c r="D5037" t="s">
        <v>82</v>
      </c>
      <c r="E5037" t="s">
        <v>25909</v>
      </c>
      <c r="F5037" t="s">
        <v>25910</v>
      </c>
      <c r="G5037" t="s">
        <v>5929</v>
      </c>
      <c r="H5037" s="6">
        <v>255532</v>
      </c>
      <c r="I5037" t="s">
        <v>25911</v>
      </c>
      <c r="J5037" t="s">
        <v>25912</v>
      </c>
      <c r="K5037" s="1">
        <v>44158</v>
      </c>
    </row>
    <row r="5038" spans="1:11">
      <c r="A5038">
        <v>5037</v>
      </c>
      <c r="B5038" t="s">
        <v>25913</v>
      </c>
      <c r="C5038" t="s">
        <v>4977</v>
      </c>
      <c r="D5038" t="s">
        <v>11415</v>
      </c>
      <c r="E5038" t="s">
        <v>25914</v>
      </c>
      <c r="F5038" t="s">
        <v>25915</v>
      </c>
      <c r="G5038" t="s">
        <v>182</v>
      </c>
      <c r="H5038" s="6">
        <v>145922</v>
      </c>
      <c r="I5038" t="s">
        <v>25916</v>
      </c>
      <c r="J5038" t="s">
        <v>25917</v>
      </c>
      <c r="K5038" s="1">
        <v>43867</v>
      </c>
    </row>
    <row r="5039" spans="1:11">
      <c r="A5039">
        <v>5038</v>
      </c>
      <c r="B5039" t="s">
        <v>25918</v>
      </c>
      <c r="C5039" t="s">
        <v>1226</v>
      </c>
      <c r="D5039" t="s">
        <v>753</v>
      </c>
      <c r="E5039" t="s">
        <v>25919</v>
      </c>
      <c r="F5039" t="s">
        <v>25920</v>
      </c>
      <c r="G5039" t="s">
        <v>3566</v>
      </c>
      <c r="H5039" s="6">
        <v>54364</v>
      </c>
      <c r="I5039" t="s">
        <v>25921</v>
      </c>
      <c r="J5039" t="s">
        <v>25922</v>
      </c>
      <c r="K5039" s="1">
        <v>44204</v>
      </c>
    </row>
    <row r="5040" spans="1:11">
      <c r="A5040">
        <v>5039</v>
      </c>
      <c r="B5040" t="s">
        <v>25923</v>
      </c>
      <c r="C5040" t="s">
        <v>2219</v>
      </c>
      <c r="D5040" t="s">
        <v>5196</v>
      </c>
      <c r="E5040" t="s">
        <v>25924</v>
      </c>
      <c r="F5040" t="s">
        <v>25925</v>
      </c>
      <c r="G5040" t="s">
        <v>95</v>
      </c>
      <c r="H5040" s="6">
        <v>272999</v>
      </c>
      <c r="I5040">
        <f>1-872-424-701</f>
        <v>-1996</v>
      </c>
      <c r="J5040" t="s">
        <v>25926</v>
      </c>
      <c r="K5040" s="1">
        <v>44485</v>
      </c>
    </row>
    <row r="5041" spans="1:11">
      <c r="A5041">
        <v>5040</v>
      </c>
      <c r="B5041" t="s">
        <v>25927</v>
      </c>
      <c r="C5041" t="s">
        <v>8624</v>
      </c>
      <c r="D5041" t="s">
        <v>1058</v>
      </c>
      <c r="E5041" t="s">
        <v>25928</v>
      </c>
      <c r="F5041" t="s">
        <v>25929</v>
      </c>
      <c r="G5041" t="s">
        <v>3382</v>
      </c>
      <c r="H5041" s="6">
        <v>235412</v>
      </c>
      <c r="I5041" t="s">
        <v>25930</v>
      </c>
      <c r="J5041" t="s">
        <v>25931</v>
      </c>
      <c r="K5041" s="1">
        <v>44090</v>
      </c>
    </row>
    <row r="5042" spans="1:11">
      <c r="A5042">
        <v>5041</v>
      </c>
      <c r="B5042" t="s">
        <v>25932</v>
      </c>
      <c r="C5042" t="s">
        <v>7238</v>
      </c>
      <c r="D5042" t="s">
        <v>18474</v>
      </c>
      <c r="E5042" t="s">
        <v>25933</v>
      </c>
      <c r="F5042" t="s">
        <v>25934</v>
      </c>
      <c r="G5042" t="s">
        <v>470</v>
      </c>
      <c r="H5042" s="6">
        <v>184371</v>
      </c>
      <c r="I5042" t="s">
        <v>25935</v>
      </c>
      <c r="J5042" t="s">
        <v>25936</v>
      </c>
      <c r="K5042" s="1">
        <v>44176</v>
      </c>
    </row>
    <row r="5043" spans="1:11">
      <c r="A5043">
        <v>5042</v>
      </c>
      <c r="B5043" t="s">
        <v>25937</v>
      </c>
      <c r="C5043" t="s">
        <v>1106</v>
      </c>
      <c r="D5043" t="s">
        <v>4105</v>
      </c>
      <c r="E5043" t="s">
        <v>25938</v>
      </c>
      <c r="F5043" t="s">
        <v>25939</v>
      </c>
      <c r="G5043" t="s">
        <v>2772</v>
      </c>
      <c r="H5043" s="6">
        <v>237101</v>
      </c>
      <c r="I5043" t="s">
        <v>25940</v>
      </c>
      <c r="J5043" t="s">
        <v>25941</v>
      </c>
      <c r="K5043" s="1">
        <v>44436</v>
      </c>
    </row>
    <row r="5044" spans="1:11">
      <c r="A5044">
        <v>5043</v>
      </c>
      <c r="B5044" t="s">
        <v>25942</v>
      </c>
      <c r="C5044" t="s">
        <v>4234</v>
      </c>
      <c r="D5044" t="s">
        <v>1862</v>
      </c>
      <c r="E5044" t="s">
        <v>25749</v>
      </c>
      <c r="F5044" t="s">
        <v>25943</v>
      </c>
      <c r="G5044" t="s">
        <v>1027</v>
      </c>
      <c r="H5044" s="6">
        <v>166473</v>
      </c>
      <c r="I5044" t="s">
        <v>25944</v>
      </c>
      <c r="J5044" t="s">
        <v>25945</v>
      </c>
      <c r="K5044" s="1">
        <v>44143</v>
      </c>
    </row>
    <row r="5045" spans="1:11">
      <c r="A5045">
        <v>5044</v>
      </c>
      <c r="B5045" t="s">
        <v>25946</v>
      </c>
      <c r="C5045" t="s">
        <v>3758</v>
      </c>
      <c r="D5045" t="s">
        <v>7027</v>
      </c>
      <c r="E5045" t="s">
        <v>25947</v>
      </c>
      <c r="F5045" t="s">
        <v>25948</v>
      </c>
      <c r="G5045" t="s">
        <v>1110</v>
      </c>
      <c r="H5045" s="6">
        <v>194602</v>
      </c>
      <c r="I5045" t="s">
        <v>25949</v>
      </c>
      <c r="J5045" t="s">
        <v>25950</v>
      </c>
      <c r="K5045" s="1">
        <v>44159</v>
      </c>
    </row>
    <row r="5046" spans="1:11">
      <c r="A5046">
        <v>5045</v>
      </c>
      <c r="B5046" t="s">
        <v>25951</v>
      </c>
      <c r="C5046" t="s">
        <v>3106</v>
      </c>
      <c r="D5046" t="s">
        <v>2481</v>
      </c>
      <c r="E5046" t="s">
        <v>25952</v>
      </c>
      <c r="F5046" t="s">
        <v>16377</v>
      </c>
      <c r="G5046" t="s">
        <v>1522</v>
      </c>
      <c r="H5046" s="6">
        <v>108916</v>
      </c>
      <c r="I5046" t="s">
        <v>25953</v>
      </c>
      <c r="J5046" t="s">
        <v>25954</v>
      </c>
      <c r="K5046" s="1">
        <v>44610</v>
      </c>
    </row>
    <row r="5047" spans="1:11">
      <c r="A5047">
        <v>5046</v>
      </c>
      <c r="B5047" t="s">
        <v>25955</v>
      </c>
      <c r="C5047" t="s">
        <v>3796</v>
      </c>
      <c r="D5047" t="s">
        <v>8115</v>
      </c>
      <c r="E5047" t="s">
        <v>25956</v>
      </c>
      <c r="F5047" t="s">
        <v>25957</v>
      </c>
      <c r="G5047" t="s">
        <v>3102</v>
      </c>
      <c r="H5047" s="6">
        <v>140911</v>
      </c>
      <c r="I5047" t="s">
        <v>25958</v>
      </c>
      <c r="J5047" t="s">
        <v>25959</v>
      </c>
      <c r="K5047" s="1">
        <v>44474</v>
      </c>
    </row>
    <row r="5048" spans="1:11">
      <c r="A5048">
        <v>5047</v>
      </c>
      <c r="B5048" t="s">
        <v>25960</v>
      </c>
      <c r="C5048" t="s">
        <v>4001</v>
      </c>
      <c r="D5048" t="s">
        <v>2141</v>
      </c>
      <c r="E5048" t="s">
        <v>21534</v>
      </c>
      <c r="F5048" t="s">
        <v>4205</v>
      </c>
      <c r="G5048" t="s">
        <v>418</v>
      </c>
      <c r="H5048" s="6">
        <v>116035</v>
      </c>
      <c r="I5048" t="s">
        <v>25961</v>
      </c>
      <c r="J5048" t="s">
        <v>25962</v>
      </c>
      <c r="K5048" s="1">
        <v>43955</v>
      </c>
    </row>
    <row r="5049" spans="1:11">
      <c r="A5049">
        <v>5048</v>
      </c>
      <c r="B5049" t="s">
        <v>25963</v>
      </c>
      <c r="C5049" t="s">
        <v>4192</v>
      </c>
      <c r="D5049" t="s">
        <v>7048</v>
      </c>
      <c r="E5049" t="s">
        <v>8642</v>
      </c>
      <c r="F5049" t="s">
        <v>25964</v>
      </c>
      <c r="G5049" t="s">
        <v>1067</v>
      </c>
      <c r="H5049" s="6">
        <v>230433</v>
      </c>
      <c r="I5049" t="s">
        <v>25965</v>
      </c>
      <c r="J5049" t="s">
        <v>25966</v>
      </c>
      <c r="K5049" s="1">
        <v>43960</v>
      </c>
    </row>
    <row r="5050" spans="1:11">
      <c r="A5050">
        <v>5049</v>
      </c>
      <c r="B5050" t="s">
        <v>25967</v>
      </c>
      <c r="C5050" t="s">
        <v>1940</v>
      </c>
      <c r="D5050" t="s">
        <v>8927</v>
      </c>
      <c r="E5050" t="s">
        <v>25968</v>
      </c>
      <c r="F5050" t="s">
        <v>25969</v>
      </c>
      <c r="G5050" t="s">
        <v>7497</v>
      </c>
      <c r="H5050" s="6">
        <v>51497</v>
      </c>
      <c r="I5050" t="s">
        <v>25970</v>
      </c>
      <c r="J5050" t="s">
        <v>25971</v>
      </c>
      <c r="K5050" s="1">
        <v>44709</v>
      </c>
    </row>
    <row r="5051" spans="1:11">
      <c r="A5051">
        <v>5050</v>
      </c>
      <c r="B5051" t="s">
        <v>25972</v>
      </c>
      <c r="C5051" t="s">
        <v>5494</v>
      </c>
      <c r="D5051" t="s">
        <v>16870</v>
      </c>
      <c r="E5051" t="s">
        <v>25973</v>
      </c>
      <c r="F5051" t="s">
        <v>25974</v>
      </c>
      <c r="G5051" t="s">
        <v>3264</v>
      </c>
      <c r="H5051" s="6">
        <v>175548</v>
      </c>
      <c r="I5051" t="s">
        <v>25975</v>
      </c>
      <c r="J5051" t="s">
        <v>25976</v>
      </c>
      <c r="K5051" s="1">
        <v>44660</v>
      </c>
    </row>
    <row r="5052" spans="1:11">
      <c r="A5052">
        <v>5051</v>
      </c>
      <c r="B5052" t="s">
        <v>25977</v>
      </c>
      <c r="C5052" t="s">
        <v>8315</v>
      </c>
      <c r="D5052" t="s">
        <v>8102</v>
      </c>
      <c r="E5052" t="s">
        <v>25978</v>
      </c>
      <c r="F5052" t="s">
        <v>25979</v>
      </c>
      <c r="G5052" t="s">
        <v>2927</v>
      </c>
      <c r="H5052" s="6">
        <v>190021</v>
      </c>
      <c r="I5052" t="s">
        <v>25980</v>
      </c>
      <c r="J5052" t="s">
        <v>25981</v>
      </c>
      <c r="K5052" s="1">
        <v>44631</v>
      </c>
    </row>
    <row r="5053" spans="1:11">
      <c r="A5053">
        <v>5052</v>
      </c>
      <c r="B5053" t="s">
        <v>25982</v>
      </c>
      <c r="C5053" t="s">
        <v>586</v>
      </c>
      <c r="D5053" t="s">
        <v>25983</v>
      </c>
      <c r="E5053" t="s">
        <v>25984</v>
      </c>
      <c r="F5053" t="s">
        <v>25985</v>
      </c>
      <c r="G5053" t="s">
        <v>2966</v>
      </c>
      <c r="H5053" s="6">
        <v>188952</v>
      </c>
      <c r="I5053" t="s">
        <v>25986</v>
      </c>
      <c r="J5053" t="s">
        <v>25987</v>
      </c>
      <c r="K5053" s="1">
        <v>44297</v>
      </c>
    </row>
    <row r="5054" spans="1:11">
      <c r="A5054">
        <v>5053</v>
      </c>
      <c r="B5054" t="s">
        <v>25988</v>
      </c>
      <c r="C5054" t="s">
        <v>99</v>
      </c>
      <c r="D5054" t="s">
        <v>3409</v>
      </c>
      <c r="E5054" t="s">
        <v>25989</v>
      </c>
      <c r="F5054" t="s">
        <v>25990</v>
      </c>
      <c r="G5054" t="s">
        <v>329</v>
      </c>
      <c r="H5054" s="6">
        <v>189986</v>
      </c>
      <c r="I5054">
        <v>3672596342</v>
      </c>
      <c r="J5054" t="s">
        <v>25991</v>
      </c>
      <c r="K5054" s="1">
        <v>44238</v>
      </c>
    </row>
    <row r="5055" spans="1:11">
      <c r="A5055">
        <v>5054</v>
      </c>
      <c r="B5055" t="s">
        <v>25992</v>
      </c>
      <c r="C5055" t="s">
        <v>12002</v>
      </c>
      <c r="D5055" t="s">
        <v>16766</v>
      </c>
      <c r="E5055" t="s">
        <v>25993</v>
      </c>
      <c r="F5055" t="s">
        <v>25994</v>
      </c>
      <c r="G5055" t="s">
        <v>5570</v>
      </c>
      <c r="H5055" s="6">
        <v>261435</v>
      </c>
      <c r="I5055" t="s">
        <v>25995</v>
      </c>
      <c r="J5055" t="s">
        <v>25996</v>
      </c>
      <c r="K5055" s="1">
        <v>44040</v>
      </c>
    </row>
    <row r="5056" spans="1:11">
      <c r="A5056">
        <v>5055</v>
      </c>
      <c r="B5056" t="s">
        <v>25997</v>
      </c>
      <c r="C5056" t="s">
        <v>2066</v>
      </c>
      <c r="D5056" t="s">
        <v>13818</v>
      </c>
      <c r="E5056" t="s">
        <v>25998</v>
      </c>
      <c r="F5056" t="s">
        <v>25999</v>
      </c>
      <c r="G5056" t="s">
        <v>642</v>
      </c>
      <c r="H5056" s="6">
        <v>165611</v>
      </c>
      <c r="I5056" t="s">
        <v>26000</v>
      </c>
      <c r="J5056" t="s">
        <v>26001</v>
      </c>
      <c r="K5056" s="1">
        <v>44040</v>
      </c>
    </row>
    <row r="5057" spans="1:11">
      <c r="A5057">
        <v>5056</v>
      </c>
      <c r="B5057" t="s">
        <v>26002</v>
      </c>
      <c r="C5057" t="s">
        <v>422</v>
      </c>
      <c r="D5057" t="s">
        <v>5005</v>
      </c>
      <c r="E5057" t="s">
        <v>26003</v>
      </c>
      <c r="F5057" t="s">
        <v>26004</v>
      </c>
      <c r="G5057" t="s">
        <v>1881</v>
      </c>
      <c r="H5057" s="6">
        <v>132968</v>
      </c>
      <c r="I5057" t="s">
        <v>26005</v>
      </c>
      <c r="J5057" t="s">
        <v>26006</v>
      </c>
      <c r="K5057" s="1">
        <v>44259</v>
      </c>
    </row>
    <row r="5058" spans="1:11">
      <c r="A5058">
        <v>5057</v>
      </c>
      <c r="B5058" t="s">
        <v>26007</v>
      </c>
      <c r="C5058" t="s">
        <v>1722</v>
      </c>
      <c r="D5058" t="s">
        <v>491</v>
      </c>
      <c r="E5058" t="s">
        <v>26008</v>
      </c>
      <c r="F5058" t="s">
        <v>26009</v>
      </c>
      <c r="G5058" t="s">
        <v>438</v>
      </c>
      <c r="H5058" s="6">
        <v>180396</v>
      </c>
      <c r="I5058">
        <v>7517658154</v>
      </c>
      <c r="J5058" t="s">
        <v>26010</v>
      </c>
      <c r="K5058" s="1">
        <v>44436</v>
      </c>
    </row>
    <row r="5059" spans="1:11">
      <c r="A5059">
        <v>5058</v>
      </c>
      <c r="B5059" t="s">
        <v>26011</v>
      </c>
      <c r="C5059" t="s">
        <v>1809</v>
      </c>
      <c r="D5059" t="s">
        <v>1270</v>
      </c>
      <c r="E5059" t="s">
        <v>26012</v>
      </c>
      <c r="F5059" t="s">
        <v>26013</v>
      </c>
      <c r="G5059" t="s">
        <v>1873</v>
      </c>
      <c r="H5059" s="6">
        <v>272623</v>
      </c>
      <c r="I5059" t="s">
        <v>26014</v>
      </c>
      <c r="J5059" t="s">
        <v>26015</v>
      </c>
      <c r="K5059" s="1">
        <v>44580</v>
      </c>
    </row>
    <row r="5060" spans="1:11">
      <c r="A5060">
        <v>5059</v>
      </c>
      <c r="B5060" t="s">
        <v>26016</v>
      </c>
      <c r="C5060" t="s">
        <v>3318</v>
      </c>
      <c r="D5060" t="s">
        <v>4971</v>
      </c>
      <c r="E5060" t="s">
        <v>26017</v>
      </c>
      <c r="F5060" t="s">
        <v>26018</v>
      </c>
      <c r="G5060" t="s">
        <v>634</v>
      </c>
      <c r="H5060" s="6">
        <v>96473</v>
      </c>
      <c r="I5060" t="s">
        <v>26019</v>
      </c>
      <c r="J5060" t="s">
        <v>26020</v>
      </c>
      <c r="K5060" s="1">
        <v>44184</v>
      </c>
    </row>
    <row r="5061" spans="1:11">
      <c r="A5061">
        <v>5060</v>
      </c>
      <c r="B5061" t="s">
        <v>26021</v>
      </c>
      <c r="C5061" t="s">
        <v>3858</v>
      </c>
      <c r="D5061" t="s">
        <v>8102</v>
      </c>
      <c r="E5061" t="s">
        <v>25851</v>
      </c>
      <c r="F5061" t="s">
        <v>26022</v>
      </c>
      <c r="G5061" t="s">
        <v>1865</v>
      </c>
      <c r="H5061" s="6">
        <v>270667</v>
      </c>
      <c r="I5061" t="s">
        <v>26023</v>
      </c>
      <c r="J5061" t="s">
        <v>26024</v>
      </c>
      <c r="K5061" s="1">
        <v>44474</v>
      </c>
    </row>
    <row r="5062" spans="1:11">
      <c r="A5062">
        <v>5061</v>
      </c>
      <c r="B5062" t="s">
        <v>26025</v>
      </c>
      <c r="C5062" t="s">
        <v>5636</v>
      </c>
      <c r="D5062" t="s">
        <v>10434</v>
      </c>
      <c r="E5062" t="s">
        <v>26026</v>
      </c>
      <c r="F5062" t="s">
        <v>26027</v>
      </c>
      <c r="G5062" t="s">
        <v>2378</v>
      </c>
      <c r="H5062" s="6">
        <v>154206</v>
      </c>
      <c r="I5062" t="s">
        <v>26028</v>
      </c>
      <c r="J5062" t="s">
        <v>26029</v>
      </c>
      <c r="K5062" s="1">
        <v>44012</v>
      </c>
    </row>
    <row r="5063" spans="1:11">
      <c r="A5063">
        <v>5062</v>
      </c>
      <c r="B5063" t="s">
        <v>26030</v>
      </c>
      <c r="C5063" t="s">
        <v>3217</v>
      </c>
      <c r="D5063" t="s">
        <v>7800</v>
      </c>
      <c r="E5063" t="s">
        <v>26031</v>
      </c>
      <c r="F5063" t="s">
        <v>26032</v>
      </c>
      <c r="G5063" t="s">
        <v>4061</v>
      </c>
      <c r="H5063" s="6">
        <v>147502</v>
      </c>
      <c r="I5063" t="s">
        <v>26033</v>
      </c>
      <c r="J5063" t="s">
        <v>26034</v>
      </c>
      <c r="K5063" s="1">
        <v>44015</v>
      </c>
    </row>
    <row r="5064" spans="1:11">
      <c r="A5064">
        <v>5063</v>
      </c>
      <c r="B5064" t="s">
        <v>26035</v>
      </c>
      <c r="C5064" t="s">
        <v>5467</v>
      </c>
      <c r="D5064" t="s">
        <v>7447</v>
      </c>
      <c r="E5064" t="s">
        <v>26036</v>
      </c>
      <c r="F5064" t="s">
        <v>26037</v>
      </c>
      <c r="G5064" t="s">
        <v>33</v>
      </c>
      <c r="H5064" s="6">
        <v>142032</v>
      </c>
      <c r="I5064" t="s">
        <v>26038</v>
      </c>
      <c r="J5064" t="s">
        <v>26039</v>
      </c>
      <c r="K5064" s="1">
        <v>44632</v>
      </c>
    </row>
    <row r="5065" spans="1:11">
      <c r="A5065">
        <v>5064</v>
      </c>
      <c r="B5065" t="s">
        <v>26040</v>
      </c>
      <c r="C5065" t="s">
        <v>4104</v>
      </c>
      <c r="D5065" t="s">
        <v>11557</v>
      </c>
      <c r="E5065" t="s">
        <v>26041</v>
      </c>
      <c r="F5065" t="s">
        <v>26042</v>
      </c>
      <c r="G5065" t="s">
        <v>634</v>
      </c>
      <c r="H5065" s="6">
        <v>184104</v>
      </c>
      <c r="I5065" t="s">
        <v>26043</v>
      </c>
      <c r="J5065" t="s">
        <v>26044</v>
      </c>
      <c r="K5065" s="1">
        <v>44159</v>
      </c>
    </row>
    <row r="5066" spans="1:11">
      <c r="A5066">
        <v>5065</v>
      </c>
      <c r="B5066" t="s">
        <v>26045</v>
      </c>
      <c r="C5066" t="s">
        <v>3858</v>
      </c>
      <c r="D5066" t="s">
        <v>5675</v>
      </c>
      <c r="E5066" t="s">
        <v>26046</v>
      </c>
      <c r="F5066" t="s">
        <v>26047</v>
      </c>
      <c r="G5066" t="s">
        <v>1824</v>
      </c>
      <c r="H5066" s="6">
        <v>93723</v>
      </c>
      <c r="I5066" t="s">
        <v>26048</v>
      </c>
      <c r="J5066" t="s">
        <v>26049</v>
      </c>
      <c r="K5066" s="1">
        <v>44455</v>
      </c>
    </row>
    <row r="5067" spans="1:11">
      <c r="A5067">
        <v>5066</v>
      </c>
      <c r="B5067" t="s">
        <v>26050</v>
      </c>
      <c r="C5067" t="s">
        <v>9648</v>
      </c>
      <c r="D5067" t="s">
        <v>6215</v>
      </c>
      <c r="E5067" t="s">
        <v>26051</v>
      </c>
      <c r="F5067" t="s">
        <v>26052</v>
      </c>
      <c r="G5067" t="s">
        <v>95</v>
      </c>
      <c r="H5067" s="6">
        <v>91812</v>
      </c>
      <c r="I5067">
        <v>8872066119</v>
      </c>
      <c r="J5067" t="s">
        <v>26053</v>
      </c>
      <c r="K5067" s="1">
        <v>44079</v>
      </c>
    </row>
    <row r="5068" spans="1:11">
      <c r="A5068">
        <v>5067</v>
      </c>
      <c r="B5068" t="s">
        <v>26054</v>
      </c>
      <c r="C5068" t="s">
        <v>2719</v>
      </c>
      <c r="D5068" t="s">
        <v>11895</v>
      </c>
      <c r="E5068" t="s">
        <v>26055</v>
      </c>
      <c r="F5068" t="s">
        <v>26056</v>
      </c>
      <c r="G5068" t="s">
        <v>462</v>
      </c>
      <c r="H5068" s="6">
        <v>128578</v>
      </c>
      <c r="I5068" t="s">
        <v>26057</v>
      </c>
      <c r="J5068" t="s">
        <v>26058</v>
      </c>
      <c r="K5068" s="1">
        <v>44197</v>
      </c>
    </row>
    <row r="5069" spans="1:11">
      <c r="A5069">
        <v>5068</v>
      </c>
      <c r="B5069" t="s">
        <v>26059</v>
      </c>
      <c r="C5069" t="s">
        <v>2713</v>
      </c>
      <c r="D5069" t="s">
        <v>9839</v>
      </c>
      <c r="E5069" t="s">
        <v>26060</v>
      </c>
      <c r="F5069" t="s">
        <v>26061</v>
      </c>
      <c r="G5069" t="s">
        <v>486</v>
      </c>
      <c r="H5069" s="6">
        <v>155924</v>
      </c>
      <c r="I5069" t="s">
        <v>26062</v>
      </c>
      <c r="J5069" t="s">
        <v>26063</v>
      </c>
      <c r="K5069" s="1">
        <v>43915</v>
      </c>
    </row>
    <row r="5070" spans="1:11">
      <c r="A5070">
        <v>5069</v>
      </c>
      <c r="B5070" t="s">
        <v>26064</v>
      </c>
      <c r="C5070" t="s">
        <v>4456</v>
      </c>
      <c r="D5070" t="s">
        <v>11120</v>
      </c>
      <c r="E5070" t="s">
        <v>26065</v>
      </c>
      <c r="F5070" t="s">
        <v>26066</v>
      </c>
      <c r="G5070" t="s">
        <v>1508</v>
      </c>
      <c r="H5070" s="6">
        <v>124225</v>
      </c>
      <c r="I5070" t="s">
        <v>26067</v>
      </c>
      <c r="J5070" t="s">
        <v>26068</v>
      </c>
      <c r="K5070" s="1">
        <v>44525</v>
      </c>
    </row>
    <row r="5071" spans="1:11">
      <c r="A5071">
        <v>5070</v>
      </c>
      <c r="B5071" t="s">
        <v>26069</v>
      </c>
      <c r="C5071" t="s">
        <v>8613</v>
      </c>
      <c r="D5071" t="s">
        <v>12977</v>
      </c>
      <c r="E5071" t="s">
        <v>6569</v>
      </c>
      <c r="F5071" t="s">
        <v>26070</v>
      </c>
      <c r="G5071" t="s">
        <v>1330</v>
      </c>
      <c r="H5071" s="6">
        <v>86904</v>
      </c>
      <c r="I5071" t="s">
        <v>26071</v>
      </c>
      <c r="J5071" t="s">
        <v>26072</v>
      </c>
      <c r="K5071" s="1">
        <v>44532</v>
      </c>
    </row>
    <row r="5072" spans="1:11">
      <c r="A5072">
        <v>5071</v>
      </c>
      <c r="B5072" t="s">
        <v>26073</v>
      </c>
      <c r="C5072" t="s">
        <v>24834</v>
      </c>
      <c r="D5072" t="s">
        <v>4241</v>
      </c>
      <c r="E5072" t="s">
        <v>26074</v>
      </c>
      <c r="F5072" t="s">
        <v>26075</v>
      </c>
      <c r="G5072" t="s">
        <v>666</v>
      </c>
      <c r="H5072" s="6">
        <v>256229</v>
      </c>
      <c r="I5072" t="s">
        <v>26076</v>
      </c>
      <c r="J5072" t="s">
        <v>26077</v>
      </c>
      <c r="K5072" s="1">
        <v>44687</v>
      </c>
    </row>
    <row r="5073" spans="1:11">
      <c r="A5073">
        <v>5072</v>
      </c>
      <c r="B5073" t="s">
        <v>26078</v>
      </c>
      <c r="C5073" t="s">
        <v>310</v>
      </c>
      <c r="D5073" t="s">
        <v>1071</v>
      </c>
      <c r="E5073" t="s">
        <v>26079</v>
      </c>
      <c r="F5073" t="s">
        <v>8816</v>
      </c>
      <c r="G5073" t="s">
        <v>2378</v>
      </c>
      <c r="H5073" s="6">
        <v>79402</v>
      </c>
      <c r="I5073" t="s">
        <v>26080</v>
      </c>
      <c r="J5073" t="s">
        <v>26081</v>
      </c>
      <c r="K5073" s="1">
        <v>44407</v>
      </c>
    </row>
    <row r="5074" spans="1:11">
      <c r="A5074">
        <v>5073</v>
      </c>
      <c r="B5074" t="s">
        <v>26082</v>
      </c>
      <c r="C5074" t="s">
        <v>10303</v>
      </c>
      <c r="D5074" t="s">
        <v>11947</v>
      </c>
      <c r="E5074" t="s">
        <v>26083</v>
      </c>
      <c r="F5074" t="s">
        <v>13893</v>
      </c>
      <c r="G5074" t="s">
        <v>166</v>
      </c>
      <c r="H5074" s="6">
        <v>242266</v>
      </c>
      <c r="I5074" t="s">
        <v>26084</v>
      </c>
      <c r="J5074" t="s">
        <v>26085</v>
      </c>
      <c r="K5074" s="1">
        <v>44685</v>
      </c>
    </row>
    <row r="5075" spans="1:11">
      <c r="A5075">
        <v>5074</v>
      </c>
      <c r="B5075" t="s">
        <v>26086</v>
      </c>
      <c r="C5075" t="s">
        <v>2793</v>
      </c>
      <c r="D5075" t="s">
        <v>7726</v>
      </c>
      <c r="E5075" t="s">
        <v>26087</v>
      </c>
      <c r="F5075" t="s">
        <v>26088</v>
      </c>
      <c r="G5075" t="s">
        <v>4632</v>
      </c>
      <c r="H5075" s="6">
        <v>169032</v>
      </c>
      <c r="I5075" t="s">
        <v>26089</v>
      </c>
      <c r="J5075" t="s">
        <v>26090</v>
      </c>
      <c r="K5075" s="1">
        <v>44294</v>
      </c>
    </row>
    <row r="5076" spans="1:11">
      <c r="A5076">
        <v>5075</v>
      </c>
      <c r="B5076" t="s">
        <v>26091</v>
      </c>
      <c r="C5076" t="s">
        <v>2206</v>
      </c>
      <c r="D5076" t="s">
        <v>368</v>
      </c>
      <c r="E5076" t="s">
        <v>26092</v>
      </c>
      <c r="F5076" t="s">
        <v>26093</v>
      </c>
      <c r="G5076" t="s">
        <v>1481</v>
      </c>
      <c r="H5076" s="6">
        <v>181240</v>
      </c>
      <c r="I5076">
        <v>6319586999</v>
      </c>
      <c r="J5076" t="s">
        <v>26094</v>
      </c>
      <c r="K5076" s="1">
        <v>44409</v>
      </c>
    </row>
    <row r="5077" spans="1:11">
      <c r="A5077">
        <v>5076</v>
      </c>
      <c r="B5077" t="s">
        <v>26095</v>
      </c>
      <c r="C5077" t="s">
        <v>1379</v>
      </c>
      <c r="D5077" t="s">
        <v>5132</v>
      </c>
      <c r="E5077" t="s">
        <v>26096</v>
      </c>
      <c r="F5077" t="s">
        <v>26097</v>
      </c>
      <c r="G5077" t="s">
        <v>1605</v>
      </c>
      <c r="H5077" s="6">
        <v>276279</v>
      </c>
      <c r="I5077" t="s">
        <v>26098</v>
      </c>
      <c r="J5077" t="s">
        <v>26099</v>
      </c>
      <c r="K5077" s="1">
        <v>44118</v>
      </c>
    </row>
    <row r="5078" spans="1:11">
      <c r="A5078">
        <v>5077</v>
      </c>
      <c r="B5078" t="s">
        <v>26100</v>
      </c>
      <c r="C5078" t="s">
        <v>6627</v>
      </c>
      <c r="D5078" t="s">
        <v>1039</v>
      </c>
      <c r="E5078" t="s">
        <v>26101</v>
      </c>
      <c r="F5078" t="s">
        <v>26102</v>
      </c>
      <c r="G5078" t="s">
        <v>1696</v>
      </c>
      <c r="H5078" s="6">
        <v>179530</v>
      </c>
      <c r="I5078" t="s">
        <v>26103</v>
      </c>
      <c r="J5078" t="s">
        <v>26104</v>
      </c>
      <c r="K5078" s="1">
        <v>44157</v>
      </c>
    </row>
    <row r="5079" spans="1:11">
      <c r="A5079">
        <v>5078</v>
      </c>
      <c r="B5079" t="s">
        <v>26105</v>
      </c>
      <c r="C5079" t="s">
        <v>4636</v>
      </c>
      <c r="D5079" t="s">
        <v>4203</v>
      </c>
      <c r="E5079" t="s">
        <v>26106</v>
      </c>
      <c r="F5079" t="s">
        <v>26107</v>
      </c>
      <c r="G5079" t="s">
        <v>3566</v>
      </c>
      <c r="H5079" s="6">
        <v>230317</v>
      </c>
      <c r="I5079">
        <f>1-252-797-2835</f>
        <v>-3883</v>
      </c>
      <c r="J5079" t="s">
        <v>26108</v>
      </c>
      <c r="K5079" s="1">
        <v>43977</v>
      </c>
    </row>
    <row r="5080" spans="1:11">
      <c r="A5080">
        <v>5079</v>
      </c>
      <c r="B5080" t="s">
        <v>26109</v>
      </c>
      <c r="C5080" t="s">
        <v>15877</v>
      </c>
      <c r="D5080" t="s">
        <v>1656</v>
      </c>
      <c r="E5080" t="s">
        <v>26110</v>
      </c>
      <c r="F5080" t="s">
        <v>26111</v>
      </c>
      <c r="G5080" t="s">
        <v>1330</v>
      </c>
      <c r="H5080" s="6">
        <v>91709</v>
      </c>
      <c r="I5080" t="s">
        <v>26112</v>
      </c>
      <c r="J5080" t="s">
        <v>26113</v>
      </c>
      <c r="K5080" s="1">
        <v>44215</v>
      </c>
    </row>
    <row r="5081" spans="1:11">
      <c r="A5081">
        <v>5080</v>
      </c>
      <c r="B5081" t="s">
        <v>26114</v>
      </c>
      <c r="C5081" t="s">
        <v>1572</v>
      </c>
      <c r="D5081" t="s">
        <v>1334</v>
      </c>
      <c r="E5081" t="s">
        <v>26115</v>
      </c>
      <c r="F5081" t="s">
        <v>26116</v>
      </c>
      <c r="G5081" t="s">
        <v>205</v>
      </c>
      <c r="H5081" s="6">
        <v>80112</v>
      </c>
      <c r="I5081" t="s">
        <v>26117</v>
      </c>
      <c r="J5081" t="s">
        <v>26118</v>
      </c>
      <c r="K5081" s="1">
        <v>44539</v>
      </c>
    </row>
    <row r="5082" spans="1:11">
      <c r="A5082">
        <v>5081</v>
      </c>
      <c r="B5082" t="s">
        <v>26119</v>
      </c>
      <c r="C5082" t="s">
        <v>5821</v>
      </c>
      <c r="D5082" t="s">
        <v>7180</v>
      </c>
      <c r="E5082" t="s">
        <v>26120</v>
      </c>
      <c r="F5082" t="s">
        <v>4327</v>
      </c>
      <c r="G5082" t="s">
        <v>3770</v>
      </c>
      <c r="H5082" s="6">
        <v>135884</v>
      </c>
      <c r="I5082">
        <v>6791213549</v>
      </c>
      <c r="J5082" t="s">
        <v>26121</v>
      </c>
      <c r="K5082" s="1">
        <v>44134</v>
      </c>
    </row>
    <row r="5083" spans="1:11">
      <c r="A5083">
        <v>5082</v>
      </c>
      <c r="B5083" t="s">
        <v>26122</v>
      </c>
      <c r="C5083" t="s">
        <v>4668</v>
      </c>
      <c r="D5083" t="s">
        <v>9839</v>
      </c>
      <c r="E5083" t="s">
        <v>26123</v>
      </c>
      <c r="F5083" t="s">
        <v>26124</v>
      </c>
      <c r="G5083" t="s">
        <v>418</v>
      </c>
      <c r="H5083" s="6">
        <v>206995</v>
      </c>
      <c r="I5083" t="s">
        <v>26125</v>
      </c>
      <c r="J5083" t="s">
        <v>26126</v>
      </c>
      <c r="K5083" s="1">
        <v>44608</v>
      </c>
    </row>
    <row r="5084" spans="1:11">
      <c r="A5084">
        <v>5083</v>
      </c>
      <c r="B5084" t="s">
        <v>26127</v>
      </c>
      <c r="C5084" t="s">
        <v>2255</v>
      </c>
      <c r="D5084" t="s">
        <v>8015</v>
      </c>
      <c r="E5084" t="s">
        <v>26128</v>
      </c>
      <c r="F5084" t="s">
        <v>26129</v>
      </c>
      <c r="G5084" t="s">
        <v>71</v>
      </c>
      <c r="H5084" s="6">
        <v>132910</v>
      </c>
      <c r="I5084" t="s">
        <v>26130</v>
      </c>
      <c r="J5084" t="s">
        <v>26131</v>
      </c>
      <c r="K5084" s="1">
        <v>44121</v>
      </c>
    </row>
    <row r="5085" spans="1:11">
      <c r="A5085">
        <v>5084</v>
      </c>
      <c r="B5085" t="s">
        <v>26132</v>
      </c>
      <c r="C5085" t="s">
        <v>3815</v>
      </c>
      <c r="D5085" t="s">
        <v>4815</v>
      </c>
      <c r="E5085" t="s">
        <v>26133</v>
      </c>
      <c r="F5085" t="s">
        <v>26134</v>
      </c>
      <c r="G5085" t="s">
        <v>8517</v>
      </c>
      <c r="H5085" s="6">
        <v>282826</v>
      </c>
      <c r="I5085" t="s">
        <v>26135</v>
      </c>
      <c r="J5085" t="s">
        <v>26136</v>
      </c>
      <c r="K5085" s="1">
        <v>44356</v>
      </c>
    </row>
    <row r="5086" spans="1:11">
      <c r="A5086">
        <v>5085</v>
      </c>
      <c r="B5086" t="s">
        <v>26137</v>
      </c>
      <c r="C5086" t="s">
        <v>241</v>
      </c>
      <c r="D5086" t="s">
        <v>974</v>
      </c>
      <c r="E5086" t="s">
        <v>26138</v>
      </c>
      <c r="F5086" t="s">
        <v>26139</v>
      </c>
      <c r="G5086" t="s">
        <v>190</v>
      </c>
      <c r="H5086" s="6">
        <v>267681</v>
      </c>
      <c r="I5086" t="s">
        <v>26140</v>
      </c>
      <c r="J5086" t="s">
        <v>26141</v>
      </c>
      <c r="K5086" s="1">
        <v>44673</v>
      </c>
    </row>
    <row r="5087" spans="1:11">
      <c r="A5087">
        <v>5086</v>
      </c>
      <c r="B5087" t="s">
        <v>26142</v>
      </c>
      <c r="C5087" t="s">
        <v>1253</v>
      </c>
      <c r="D5087" t="s">
        <v>10576</v>
      </c>
      <c r="E5087" t="s">
        <v>26143</v>
      </c>
      <c r="F5087" t="s">
        <v>26144</v>
      </c>
      <c r="G5087" t="s">
        <v>329</v>
      </c>
      <c r="H5087" s="6">
        <v>124791</v>
      </c>
      <c r="I5087">
        <v>9044849616</v>
      </c>
      <c r="J5087" t="s">
        <v>26145</v>
      </c>
      <c r="K5087" s="1">
        <v>44241</v>
      </c>
    </row>
    <row r="5088" spans="1:11">
      <c r="A5088">
        <v>5087</v>
      </c>
      <c r="B5088" t="s">
        <v>26146</v>
      </c>
      <c r="C5088" t="s">
        <v>4376</v>
      </c>
      <c r="D5088" t="s">
        <v>12480</v>
      </c>
      <c r="E5088" t="s">
        <v>26147</v>
      </c>
      <c r="F5088" t="s">
        <v>26148</v>
      </c>
      <c r="G5088" t="s">
        <v>5179</v>
      </c>
      <c r="H5088" s="6">
        <v>56799</v>
      </c>
      <c r="I5088">
        <v>6789256093</v>
      </c>
      <c r="J5088" t="s">
        <v>26149</v>
      </c>
      <c r="K5088" s="1">
        <v>44249</v>
      </c>
    </row>
    <row r="5089" spans="1:11">
      <c r="A5089">
        <v>5088</v>
      </c>
      <c r="B5089" t="s">
        <v>26150</v>
      </c>
      <c r="C5089" t="s">
        <v>1628</v>
      </c>
      <c r="D5089" t="s">
        <v>2141</v>
      </c>
      <c r="E5089" t="s">
        <v>26151</v>
      </c>
      <c r="F5089" t="s">
        <v>26152</v>
      </c>
      <c r="G5089" t="s">
        <v>3945</v>
      </c>
      <c r="H5089" s="6">
        <v>61482</v>
      </c>
      <c r="I5089" t="s">
        <v>26153</v>
      </c>
      <c r="J5089" t="s">
        <v>26154</v>
      </c>
      <c r="K5089" s="1">
        <v>44573</v>
      </c>
    </row>
    <row r="5090" spans="1:11">
      <c r="A5090">
        <v>5089</v>
      </c>
      <c r="B5090" t="s">
        <v>26155</v>
      </c>
      <c r="C5090" t="s">
        <v>6679</v>
      </c>
      <c r="D5090" t="s">
        <v>4122</v>
      </c>
      <c r="E5090" t="s">
        <v>26156</v>
      </c>
      <c r="F5090" t="s">
        <v>26157</v>
      </c>
      <c r="G5090" t="s">
        <v>51</v>
      </c>
      <c r="H5090" s="6">
        <v>87078</v>
      </c>
      <c r="I5090" t="s">
        <v>26158</v>
      </c>
      <c r="J5090" t="s">
        <v>26159</v>
      </c>
      <c r="K5090" s="1">
        <v>44266</v>
      </c>
    </row>
    <row r="5091" spans="1:11">
      <c r="A5091">
        <v>5090</v>
      </c>
      <c r="B5091" t="s">
        <v>26160</v>
      </c>
      <c r="C5091" t="s">
        <v>8663</v>
      </c>
      <c r="D5091" t="s">
        <v>6215</v>
      </c>
      <c r="E5091" t="s">
        <v>26161</v>
      </c>
      <c r="F5091" t="s">
        <v>12920</v>
      </c>
      <c r="G5091" t="s">
        <v>861</v>
      </c>
      <c r="H5091" s="6">
        <v>146660</v>
      </c>
      <c r="I5091" t="s">
        <v>26162</v>
      </c>
      <c r="J5091" t="s">
        <v>26163</v>
      </c>
      <c r="K5091" s="1">
        <v>44045</v>
      </c>
    </row>
    <row r="5092" spans="1:11">
      <c r="A5092">
        <v>5091</v>
      </c>
      <c r="B5092" t="s">
        <v>26164</v>
      </c>
      <c r="C5092" t="s">
        <v>1326</v>
      </c>
      <c r="D5092" t="s">
        <v>1609</v>
      </c>
      <c r="E5092" t="s">
        <v>26165</v>
      </c>
      <c r="F5092" t="s">
        <v>26166</v>
      </c>
      <c r="G5092" t="s">
        <v>1280</v>
      </c>
      <c r="H5092" s="6">
        <v>219889</v>
      </c>
      <c r="I5092" t="s">
        <v>26167</v>
      </c>
      <c r="J5092" t="s">
        <v>26168</v>
      </c>
      <c r="K5092" s="1">
        <v>44389</v>
      </c>
    </row>
    <row r="5093" spans="1:11">
      <c r="A5093">
        <v>5092</v>
      </c>
      <c r="B5093" t="s">
        <v>26169</v>
      </c>
      <c r="C5093" t="s">
        <v>8663</v>
      </c>
      <c r="D5093" t="s">
        <v>10370</v>
      </c>
      <c r="E5093" t="s">
        <v>26170</v>
      </c>
      <c r="F5093" t="s">
        <v>26171</v>
      </c>
      <c r="G5093" t="s">
        <v>371</v>
      </c>
      <c r="H5093" s="6">
        <v>47931</v>
      </c>
      <c r="I5093">
        <v>9404368037</v>
      </c>
      <c r="J5093" t="s">
        <v>26172</v>
      </c>
      <c r="K5093" s="1">
        <v>44472</v>
      </c>
    </row>
    <row r="5094" spans="1:11">
      <c r="A5094">
        <v>5093</v>
      </c>
      <c r="B5094" t="s">
        <v>26173</v>
      </c>
      <c r="C5094" t="s">
        <v>4277</v>
      </c>
      <c r="D5094" t="s">
        <v>2416</v>
      </c>
      <c r="E5094" t="s">
        <v>26174</v>
      </c>
      <c r="F5094" t="s">
        <v>26175</v>
      </c>
      <c r="G5094" t="s">
        <v>853</v>
      </c>
      <c r="H5094" s="6">
        <v>140852</v>
      </c>
      <c r="I5094">
        <v>7529547338</v>
      </c>
      <c r="J5094" t="s">
        <v>26176</v>
      </c>
      <c r="K5094" s="1">
        <v>44670</v>
      </c>
    </row>
    <row r="5095" spans="1:11">
      <c r="A5095">
        <v>5094</v>
      </c>
      <c r="B5095" t="s">
        <v>26177</v>
      </c>
      <c r="C5095" t="s">
        <v>2806</v>
      </c>
      <c r="D5095" t="s">
        <v>2950</v>
      </c>
      <c r="E5095" t="s">
        <v>20743</v>
      </c>
      <c r="F5095" t="s">
        <v>26178</v>
      </c>
      <c r="G5095" t="s">
        <v>298</v>
      </c>
      <c r="H5095" s="6">
        <v>131979</v>
      </c>
      <c r="I5095" t="s">
        <v>26179</v>
      </c>
      <c r="J5095" t="s">
        <v>26180</v>
      </c>
      <c r="K5095" s="1">
        <v>44356</v>
      </c>
    </row>
    <row r="5096" spans="1:11">
      <c r="A5096">
        <v>5095</v>
      </c>
      <c r="B5096" t="s">
        <v>26181</v>
      </c>
      <c r="C5096" t="s">
        <v>1940</v>
      </c>
      <c r="D5096" t="s">
        <v>782</v>
      </c>
      <c r="E5096" t="s">
        <v>26182</v>
      </c>
      <c r="F5096" t="s">
        <v>26183</v>
      </c>
      <c r="G5096" t="s">
        <v>494</v>
      </c>
      <c r="H5096" s="6">
        <v>123186</v>
      </c>
      <c r="I5096" t="s">
        <v>26184</v>
      </c>
      <c r="J5096" t="s">
        <v>26185</v>
      </c>
      <c r="K5096" s="1">
        <v>43936</v>
      </c>
    </row>
    <row r="5097" spans="1:11">
      <c r="A5097">
        <v>5096</v>
      </c>
      <c r="B5097" t="s">
        <v>26186</v>
      </c>
      <c r="C5097" t="s">
        <v>7344</v>
      </c>
      <c r="D5097" t="s">
        <v>8278</v>
      </c>
      <c r="E5097" t="s">
        <v>26187</v>
      </c>
      <c r="F5097" t="s">
        <v>26188</v>
      </c>
      <c r="G5097" t="s">
        <v>2844</v>
      </c>
      <c r="H5097" s="6">
        <v>109475</v>
      </c>
      <c r="I5097">
        <v>305636098</v>
      </c>
      <c r="J5097" t="s">
        <v>26189</v>
      </c>
      <c r="K5097" s="1">
        <v>44667</v>
      </c>
    </row>
    <row r="5098" spans="1:11">
      <c r="A5098">
        <v>5097</v>
      </c>
      <c r="B5098" t="s">
        <v>26190</v>
      </c>
      <c r="C5098" t="s">
        <v>3539</v>
      </c>
      <c r="D5098" t="s">
        <v>2977</v>
      </c>
      <c r="E5098" t="s">
        <v>26191</v>
      </c>
      <c r="F5098" t="s">
        <v>26192</v>
      </c>
      <c r="G5098" t="s">
        <v>868</v>
      </c>
      <c r="H5098" s="6">
        <v>75656</v>
      </c>
      <c r="I5098" t="s">
        <v>26193</v>
      </c>
      <c r="J5098" t="s">
        <v>26194</v>
      </c>
      <c r="K5098" s="1">
        <v>44505</v>
      </c>
    </row>
    <row r="5099" spans="1:11">
      <c r="A5099">
        <v>5098</v>
      </c>
      <c r="B5099" t="s">
        <v>26195</v>
      </c>
      <c r="C5099" t="s">
        <v>4857</v>
      </c>
      <c r="D5099" t="s">
        <v>2020</v>
      </c>
      <c r="E5099" t="s">
        <v>26196</v>
      </c>
      <c r="F5099" t="s">
        <v>26197</v>
      </c>
      <c r="G5099" t="s">
        <v>394</v>
      </c>
      <c r="H5099" s="6">
        <v>165236</v>
      </c>
      <c r="I5099" t="s">
        <v>26198</v>
      </c>
      <c r="J5099" t="s">
        <v>26199</v>
      </c>
      <c r="K5099" s="1">
        <v>44152</v>
      </c>
    </row>
    <row r="5100" spans="1:11">
      <c r="A5100">
        <v>5099</v>
      </c>
      <c r="B5100" t="s">
        <v>26200</v>
      </c>
      <c r="C5100" t="s">
        <v>707</v>
      </c>
      <c r="D5100" t="s">
        <v>4401</v>
      </c>
      <c r="E5100" t="s">
        <v>26201</v>
      </c>
      <c r="F5100" t="s">
        <v>26202</v>
      </c>
      <c r="G5100" t="s">
        <v>961</v>
      </c>
      <c r="H5100" s="6">
        <v>133214</v>
      </c>
      <c r="I5100" t="s">
        <v>26203</v>
      </c>
      <c r="J5100" t="s">
        <v>26204</v>
      </c>
      <c r="K5100" s="1">
        <v>44644</v>
      </c>
    </row>
    <row r="5101" spans="1:11">
      <c r="A5101">
        <v>5100</v>
      </c>
      <c r="B5101" t="s">
        <v>26205</v>
      </c>
      <c r="C5101" t="s">
        <v>2719</v>
      </c>
      <c r="D5101" t="s">
        <v>4152</v>
      </c>
      <c r="E5101" t="s">
        <v>26206</v>
      </c>
      <c r="F5101" t="s">
        <v>6732</v>
      </c>
      <c r="G5101" t="s">
        <v>688</v>
      </c>
      <c r="H5101" s="6">
        <v>251314</v>
      </c>
      <c r="I5101">
        <f>1-221-840-424</f>
        <v>-1484</v>
      </c>
      <c r="J5101" t="s">
        <v>26207</v>
      </c>
      <c r="K5101" s="1">
        <v>44562</v>
      </c>
    </row>
    <row r="5102" spans="1:11">
      <c r="A5102">
        <v>5101</v>
      </c>
      <c r="B5102" t="s">
        <v>26208</v>
      </c>
      <c r="C5102" t="s">
        <v>5045</v>
      </c>
      <c r="D5102" t="s">
        <v>10561</v>
      </c>
      <c r="E5102" t="s">
        <v>26209</v>
      </c>
      <c r="F5102" t="s">
        <v>26210</v>
      </c>
      <c r="G5102" t="s">
        <v>1330</v>
      </c>
      <c r="H5102" s="6">
        <v>228321</v>
      </c>
      <c r="I5102" t="s">
        <v>26211</v>
      </c>
      <c r="J5102" t="s">
        <v>26212</v>
      </c>
      <c r="K5102" s="1">
        <v>44482</v>
      </c>
    </row>
    <row r="5103" spans="1:11">
      <c r="A5103">
        <v>5102</v>
      </c>
      <c r="B5103" t="s">
        <v>26213</v>
      </c>
      <c r="C5103" t="s">
        <v>1809</v>
      </c>
      <c r="D5103" t="s">
        <v>4845</v>
      </c>
      <c r="E5103" t="s">
        <v>26214</v>
      </c>
      <c r="F5103" t="s">
        <v>26215</v>
      </c>
      <c r="G5103" t="s">
        <v>1924</v>
      </c>
      <c r="H5103" s="6">
        <v>225430</v>
      </c>
      <c r="I5103" t="s">
        <v>26216</v>
      </c>
      <c r="J5103" t="s">
        <v>26217</v>
      </c>
      <c r="K5103" s="1">
        <v>44107</v>
      </c>
    </row>
    <row r="5104" spans="1:11">
      <c r="A5104">
        <v>5103</v>
      </c>
      <c r="B5104" t="s">
        <v>26218</v>
      </c>
      <c r="C5104" t="s">
        <v>498</v>
      </c>
      <c r="D5104" t="s">
        <v>6208</v>
      </c>
      <c r="E5104" t="s">
        <v>26219</v>
      </c>
      <c r="F5104" t="s">
        <v>26220</v>
      </c>
      <c r="G5104" t="s">
        <v>229</v>
      </c>
      <c r="H5104" s="6">
        <v>46381</v>
      </c>
      <c r="I5104" t="s">
        <v>26221</v>
      </c>
      <c r="J5104" t="s">
        <v>26222</v>
      </c>
      <c r="K5104" s="1">
        <v>44349</v>
      </c>
    </row>
    <row r="5105" spans="1:11">
      <c r="A5105">
        <v>5104</v>
      </c>
      <c r="B5105" t="s">
        <v>26223</v>
      </c>
      <c r="C5105" t="s">
        <v>2750</v>
      </c>
      <c r="D5105" t="s">
        <v>15979</v>
      </c>
      <c r="E5105" t="s">
        <v>26224</v>
      </c>
      <c r="F5105" t="s">
        <v>26225</v>
      </c>
      <c r="G5105" t="s">
        <v>3709</v>
      </c>
      <c r="H5105" s="6">
        <v>128612</v>
      </c>
      <c r="I5105" t="s">
        <v>26226</v>
      </c>
      <c r="J5105" t="s">
        <v>26227</v>
      </c>
      <c r="K5105" s="1">
        <v>44190</v>
      </c>
    </row>
    <row r="5106" spans="1:11">
      <c r="A5106">
        <v>5105</v>
      </c>
      <c r="B5106" t="s">
        <v>26228</v>
      </c>
      <c r="C5106" t="s">
        <v>7337</v>
      </c>
      <c r="D5106" t="s">
        <v>2340</v>
      </c>
      <c r="E5106" t="s">
        <v>26229</v>
      </c>
      <c r="F5106" t="s">
        <v>26230</v>
      </c>
      <c r="G5106" t="s">
        <v>3770</v>
      </c>
      <c r="H5106" s="6">
        <v>212738</v>
      </c>
      <c r="I5106" t="s">
        <v>26231</v>
      </c>
      <c r="J5106" t="s">
        <v>26232</v>
      </c>
      <c r="K5106" s="1">
        <v>44688</v>
      </c>
    </row>
    <row r="5107" spans="1:11">
      <c r="A5107">
        <v>5106</v>
      </c>
      <c r="B5107" t="s">
        <v>26233</v>
      </c>
      <c r="C5107" t="s">
        <v>917</v>
      </c>
      <c r="D5107" t="s">
        <v>6085</v>
      </c>
      <c r="E5107" t="s">
        <v>26234</v>
      </c>
      <c r="F5107" t="s">
        <v>26235</v>
      </c>
      <c r="G5107" t="s">
        <v>182</v>
      </c>
      <c r="H5107" s="6">
        <v>99418</v>
      </c>
      <c r="I5107" t="s">
        <v>26236</v>
      </c>
      <c r="J5107" t="s">
        <v>26237</v>
      </c>
      <c r="K5107" s="1">
        <v>43833</v>
      </c>
    </row>
    <row r="5108" spans="1:11">
      <c r="A5108">
        <v>5107</v>
      </c>
      <c r="B5108" t="s">
        <v>26238</v>
      </c>
      <c r="C5108" t="s">
        <v>1913</v>
      </c>
      <c r="D5108" t="s">
        <v>435</v>
      </c>
      <c r="E5108" t="s">
        <v>11769</v>
      </c>
      <c r="F5108" t="s">
        <v>26239</v>
      </c>
      <c r="G5108" t="s">
        <v>182</v>
      </c>
      <c r="H5108" s="6">
        <v>69316</v>
      </c>
      <c r="I5108" t="s">
        <v>26240</v>
      </c>
      <c r="J5108" t="s">
        <v>26241</v>
      </c>
      <c r="K5108" s="1">
        <v>44067</v>
      </c>
    </row>
    <row r="5109" spans="1:11">
      <c r="A5109">
        <v>5108</v>
      </c>
      <c r="B5109" t="s">
        <v>26242</v>
      </c>
      <c r="C5109" t="s">
        <v>902</v>
      </c>
      <c r="D5109" t="s">
        <v>17371</v>
      </c>
      <c r="E5109" t="s">
        <v>26243</v>
      </c>
      <c r="F5109" t="s">
        <v>26244</v>
      </c>
      <c r="G5109" t="s">
        <v>1652</v>
      </c>
      <c r="H5109" s="6">
        <v>133162</v>
      </c>
      <c r="I5109">
        <f>1-86-168-5195</f>
        <v>-5448</v>
      </c>
      <c r="J5109" t="s">
        <v>26245</v>
      </c>
      <c r="K5109" s="1">
        <v>43994</v>
      </c>
    </row>
    <row r="5110" spans="1:11">
      <c r="A5110">
        <v>5109</v>
      </c>
      <c r="B5110" t="s">
        <v>26246</v>
      </c>
      <c r="C5110" t="s">
        <v>6242</v>
      </c>
      <c r="D5110" t="s">
        <v>15284</v>
      </c>
      <c r="E5110" t="s">
        <v>26247</v>
      </c>
      <c r="F5110" t="s">
        <v>26248</v>
      </c>
      <c r="G5110" t="s">
        <v>770</v>
      </c>
      <c r="H5110" s="6">
        <v>222946</v>
      </c>
      <c r="I5110" t="s">
        <v>26249</v>
      </c>
      <c r="J5110" t="s">
        <v>26250</v>
      </c>
      <c r="K5110" s="1">
        <v>43912</v>
      </c>
    </row>
    <row r="5111" spans="1:11">
      <c r="A5111">
        <v>5110</v>
      </c>
      <c r="B5111" t="s">
        <v>26251</v>
      </c>
      <c r="C5111" t="s">
        <v>4165</v>
      </c>
      <c r="D5111" t="s">
        <v>5921</v>
      </c>
      <c r="E5111" t="s">
        <v>26252</v>
      </c>
      <c r="F5111" t="s">
        <v>26253</v>
      </c>
      <c r="G5111" t="s">
        <v>1795</v>
      </c>
      <c r="H5111" s="6">
        <v>105408</v>
      </c>
      <c r="I5111" t="s">
        <v>26254</v>
      </c>
      <c r="J5111" t="s">
        <v>26255</v>
      </c>
      <c r="K5111" s="1">
        <v>44592</v>
      </c>
    </row>
    <row r="5112" spans="1:11">
      <c r="A5112">
        <v>5111</v>
      </c>
      <c r="B5112" t="s">
        <v>26256</v>
      </c>
      <c r="C5112" t="s">
        <v>1038</v>
      </c>
      <c r="D5112" t="s">
        <v>6927</v>
      </c>
      <c r="E5112" t="s">
        <v>26257</v>
      </c>
      <c r="F5112" t="s">
        <v>26258</v>
      </c>
      <c r="G5112" t="s">
        <v>2008</v>
      </c>
      <c r="H5112" s="6">
        <v>188171</v>
      </c>
      <c r="I5112">
        <v>5437833380</v>
      </c>
      <c r="J5112" t="s">
        <v>26259</v>
      </c>
      <c r="K5112" s="1">
        <v>43981</v>
      </c>
    </row>
    <row r="5113" spans="1:11">
      <c r="A5113">
        <v>5112</v>
      </c>
      <c r="B5113" t="s">
        <v>26260</v>
      </c>
      <c r="C5113" t="s">
        <v>3255</v>
      </c>
      <c r="D5113" t="s">
        <v>4098</v>
      </c>
      <c r="E5113" t="s">
        <v>26261</v>
      </c>
      <c r="F5113" t="s">
        <v>26262</v>
      </c>
      <c r="G5113" t="s">
        <v>1345</v>
      </c>
      <c r="H5113" s="6">
        <v>107589</v>
      </c>
      <c r="I5113">
        <f>1-882-53-597</f>
        <v>-1531</v>
      </c>
      <c r="J5113" t="s">
        <v>26263</v>
      </c>
      <c r="K5113" s="1">
        <v>44321</v>
      </c>
    </row>
    <row r="5114" spans="1:11">
      <c r="A5114">
        <v>5113</v>
      </c>
      <c r="B5114" t="s">
        <v>26264</v>
      </c>
      <c r="C5114" t="s">
        <v>767</v>
      </c>
      <c r="D5114" t="s">
        <v>4845</v>
      </c>
      <c r="E5114" t="s">
        <v>26265</v>
      </c>
      <c r="F5114" t="s">
        <v>26266</v>
      </c>
      <c r="G5114" t="s">
        <v>763</v>
      </c>
      <c r="H5114" s="6">
        <v>113864</v>
      </c>
      <c r="I5114" t="s">
        <v>26267</v>
      </c>
      <c r="J5114" t="s">
        <v>26268</v>
      </c>
      <c r="K5114" s="1">
        <v>44509</v>
      </c>
    </row>
    <row r="5115" spans="1:11">
      <c r="A5115">
        <v>5114</v>
      </c>
      <c r="B5115" t="s">
        <v>26269</v>
      </c>
      <c r="C5115" t="s">
        <v>12052</v>
      </c>
      <c r="D5115" t="s">
        <v>407</v>
      </c>
      <c r="E5115" t="s">
        <v>26270</v>
      </c>
      <c r="F5115" t="s">
        <v>26271</v>
      </c>
      <c r="G5115" t="s">
        <v>2078</v>
      </c>
      <c r="H5115" s="6">
        <v>135167</v>
      </c>
      <c r="I5115" t="s">
        <v>26272</v>
      </c>
      <c r="J5115" t="s">
        <v>26273</v>
      </c>
      <c r="K5115" s="1">
        <v>44062</v>
      </c>
    </row>
    <row r="5116" spans="1:11">
      <c r="A5116">
        <v>5115</v>
      </c>
      <c r="B5116" t="s">
        <v>26274</v>
      </c>
      <c r="C5116" t="s">
        <v>1166</v>
      </c>
      <c r="D5116" t="s">
        <v>2669</v>
      </c>
      <c r="E5116" t="s">
        <v>26275</v>
      </c>
      <c r="F5116" t="s">
        <v>4722</v>
      </c>
      <c r="G5116" t="s">
        <v>961</v>
      </c>
      <c r="H5116" s="6">
        <v>87002</v>
      </c>
      <c r="I5116" t="s">
        <v>26276</v>
      </c>
      <c r="J5116" t="s">
        <v>26277</v>
      </c>
      <c r="K5116" s="1">
        <v>43946</v>
      </c>
    </row>
    <row r="5117" spans="1:11">
      <c r="A5117">
        <v>5116</v>
      </c>
      <c r="B5117" t="s">
        <v>26278</v>
      </c>
      <c r="C5117" t="s">
        <v>1773</v>
      </c>
      <c r="D5117" t="s">
        <v>6809</v>
      </c>
      <c r="E5117" t="s">
        <v>26279</v>
      </c>
      <c r="F5117" t="s">
        <v>19846</v>
      </c>
      <c r="G5117" t="s">
        <v>831</v>
      </c>
      <c r="H5117" s="6">
        <v>242188</v>
      </c>
      <c r="I5117" t="s">
        <v>26280</v>
      </c>
      <c r="J5117" t="s">
        <v>26281</v>
      </c>
      <c r="K5117" s="1">
        <v>44572</v>
      </c>
    </row>
    <row r="5118" spans="1:11">
      <c r="A5118">
        <v>5117</v>
      </c>
      <c r="B5118" t="s">
        <v>26282</v>
      </c>
      <c r="C5118" t="s">
        <v>2094</v>
      </c>
      <c r="D5118" t="s">
        <v>155</v>
      </c>
      <c r="E5118" t="s">
        <v>26283</v>
      </c>
      <c r="F5118" t="s">
        <v>26284</v>
      </c>
      <c r="G5118" t="s">
        <v>86</v>
      </c>
      <c r="H5118" s="6">
        <v>177037</v>
      </c>
      <c r="I5118" t="s">
        <v>26285</v>
      </c>
      <c r="J5118" t="s">
        <v>26286</v>
      </c>
      <c r="K5118" s="1">
        <v>44072</v>
      </c>
    </row>
    <row r="5119" spans="1:11">
      <c r="A5119">
        <v>5118</v>
      </c>
      <c r="B5119" t="s">
        <v>26287</v>
      </c>
      <c r="C5119" t="s">
        <v>557</v>
      </c>
      <c r="D5119" t="s">
        <v>1024</v>
      </c>
      <c r="E5119" t="s">
        <v>26288</v>
      </c>
      <c r="F5119" t="s">
        <v>26289</v>
      </c>
      <c r="G5119" t="s">
        <v>3474</v>
      </c>
      <c r="H5119" s="6">
        <v>260651</v>
      </c>
      <c r="I5119" t="s">
        <v>26290</v>
      </c>
      <c r="J5119" t="s">
        <v>26291</v>
      </c>
      <c r="K5119" s="1">
        <v>44271</v>
      </c>
    </row>
    <row r="5120" spans="1:11">
      <c r="A5120">
        <v>5119</v>
      </c>
      <c r="B5120" t="s">
        <v>26292</v>
      </c>
      <c r="C5120" t="s">
        <v>865</v>
      </c>
      <c r="D5120" t="s">
        <v>14066</v>
      </c>
      <c r="E5120" t="s">
        <v>26293</v>
      </c>
      <c r="F5120" t="s">
        <v>26294</v>
      </c>
      <c r="G5120" t="s">
        <v>612</v>
      </c>
      <c r="H5120" s="6">
        <v>186557</v>
      </c>
      <c r="I5120" t="s">
        <v>26295</v>
      </c>
      <c r="J5120" t="s">
        <v>26296</v>
      </c>
      <c r="K5120" s="1">
        <v>44284</v>
      </c>
    </row>
    <row r="5121" spans="1:11">
      <c r="A5121">
        <v>5120</v>
      </c>
      <c r="B5121" t="s">
        <v>26297</v>
      </c>
      <c r="C5121" t="s">
        <v>2154</v>
      </c>
      <c r="D5121" t="s">
        <v>1107</v>
      </c>
      <c r="E5121" t="s">
        <v>26298</v>
      </c>
      <c r="F5121" t="s">
        <v>26299</v>
      </c>
      <c r="G5121" t="s">
        <v>2710</v>
      </c>
      <c r="H5121" s="6">
        <v>140622</v>
      </c>
      <c r="I5121" t="s">
        <v>26300</v>
      </c>
      <c r="J5121" t="s">
        <v>26301</v>
      </c>
      <c r="K5121" s="1">
        <v>44021</v>
      </c>
    </row>
    <row r="5122" spans="1:11">
      <c r="A5122">
        <v>5121</v>
      </c>
      <c r="B5122" t="s">
        <v>26302</v>
      </c>
      <c r="C5122" t="s">
        <v>5070</v>
      </c>
      <c r="D5122" t="s">
        <v>2403</v>
      </c>
      <c r="E5122" t="s">
        <v>26303</v>
      </c>
      <c r="F5122" t="s">
        <v>21966</v>
      </c>
      <c r="G5122" t="s">
        <v>831</v>
      </c>
      <c r="H5122" s="6">
        <v>124404</v>
      </c>
      <c r="I5122" t="s">
        <v>26304</v>
      </c>
      <c r="J5122" t="s">
        <v>26305</v>
      </c>
      <c r="K5122" s="1">
        <v>43924</v>
      </c>
    </row>
    <row r="5123" spans="1:11">
      <c r="A5123">
        <v>5122</v>
      </c>
      <c r="B5123" t="s">
        <v>26306</v>
      </c>
      <c r="C5123" t="s">
        <v>4228</v>
      </c>
      <c r="D5123" t="s">
        <v>7995</v>
      </c>
      <c r="E5123" t="s">
        <v>26307</v>
      </c>
      <c r="F5123" t="s">
        <v>26308</v>
      </c>
      <c r="G5123" t="s">
        <v>142</v>
      </c>
      <c r="H5123" s="6">
        <v>209632</v>
      </c>
      <c r="I5123" t="s">
        <v>26309</v>
      </c>
      <c r="J5123" t="s">
        <v>26310</v>
      </c>
      <c r="K5123" s="1">
        <v>44156</v>
      </c>
    </row>
    <row r="5124" spans="1:11">
      <c r="A5124">
        <v>5123</v>
      </c>
      <c r="B5124" t="s">
        <v>26311</v>
      </c>
      <c r="C5124" t="s">
        <v>9299</v>
      </c>
      <c r="D5124" t="s">
        <v>6232</v>
      </c>
      <c r="E5124" t="s">
        <v>26312</v>
      </c>
      <c r="F5124" t="s">
        <v>26313</v>
      </c>
      <c r="G5124" t="s">
        <v>418</v>
      </c>
      <c r="H5124" s="6">
        <v>182613</v>
      </c>
      <c r="I5124" t="s">
        <v>26314</v>
      </c>
      <c r="J5124" t="s">
        <v>26315</v>
      </c>
      <c r="K5124" s="1">
        <v>44095</v>
      </c>
    </row>
    <row r="5125" spans="1:11">
      <c r="A5125">
        <v>5124</v>
      </c>
      <c r="B5125" t="s">
        <v>26316</v>
      </c>
      <c r="C5125" t="s">
        <v>4260</v>
      </c>
      <c r="D5125" t="s">
        <v>9178</v>
      </c>
      <c r="E5125" t="s">
        <v>26317</v>
      </c>
      <c r="F5125" t="s">
        <v>7679</v>
      </c>
      <c r="G5125" t="s">
        <v>517</v>
      </c>
      <c r="H5125" s="6">
        <v>282407</v>
      </c>
      <c r="I5125" t="s">
        <v>26318</v>
      </c>
      <c r="J5125" t="s">
        <v>26319</v>
      </c>
      <c r="K5125" s="1">
        <v>43959</v>
      </c>
    </row>
    <row r="5126" spans="1:11">
      <c r="A5126">
        <v>5125</v>
      </c>
      <c r="B5126" t="s">
        <v>26320</v>
      </c>
      <c r="C5126" t="s">
        <v>3676</v>
      </c>
      <c r="D5126" t="s">
        <v>2606</v>
      </c>
      <c r="E5126" t="s">
        <v>26321</v>
      </c>
      <c r="F5126" t="s">
        <v>26322</v>
      </c>
      <c r="G5126" t="s">
        <v>438</v>
      </c>
      <c r="H5126" s="6">
        <v>94921</v>
      </c>
      <c r="I5126" t="s">
        <v>26323</v>
      </c>
      <c r="J5126" t="s">
        <v>26324</v>
      </c>
      <c r="K5126" s="1">
        <v>44065</v>
      </c>
    </row>
    <row r="5127" spans="1:11">
      <c r="A5127">
        <v>5126</v>
      </c>
      <c r="B5127" t="s">
        <v>26325</v>
      </c>
      <c r="C5127" t="s">
        <v>4768</v>
      </c>
      <c r="D5127" t="s">
        <v>782</v>
      </c>
      <c r="E5127" t="s">
        <v>26326</v>
      </c>
      <c r="F5127" t="s">
        <v>26327</v>
      </c>
      <c r="G5127" t="s">
        <v>2137</v>
      </c>
      <c r="H5127" s="6">
        <v>183636</v>
      </c>
      <c r="I5127" t="s">
        <v>26328</v>
      </c>
      <c r="J5127" t="s">
        <v>26329</v>
      </c>
      <c r="K5127" s="1">
        <v>44254</v>
      </c>
    </row>
    <row r="5128" spans="1:11">
      <c r="A5128">
        <v>5127</v>
      </c>
      <c r="B5128" t="s">
        <v>26330</v>
      </c>
      <c r="C5128" t="s">
        <v>804</v>
      </c>
      <c r="D5128" t="s">
        <v>9382</v>
      </c>
      <c r="E5128" t="s">
        <v>12865</v>
      </c>
      <c r="F5128" t="s">
        <v>26331</v>
      </c>
      <c r="G5128" t="s">
        <v>1374</v>
      </c>
      <c r="H5128" s="6">
        <v>235592</v>
      </c>
      <c r="I5128" t="s">
        <v>26332</v>
      </c>
      <c r="J5128" t="s">
        <v>26333</v>
      </c>
      <c r="K5128" s="1">
        <v>44092</v>
      </c>
    </row>
    <row r="5129" spans="1:11">
      <c r="A5129">
        <v>5128</v>
      </c>
      <c r="B5129" t="s">
        <v>26334</v>
      </c>
      <c r="C5129" t="s">
        <v>3839</v>
      </c>
      <c r="D5129" t="s">
        <v>701</v>
      </c>
      <c r="E5129" t="s">
        <v>26335</v>
      </c>
      <c r="F5129" t="s">
        <v>26336</v>
      </c>
      <c r="G5129" t="s">
        <v>2008</v>
      </c>
      <c r="H5129" s="6">
        <v>119616</v>
      </c>
      <c r="I5129" t="s">
        <v>26337</v>
      </c>
      <c r="J5129" t="s">
        <v>26338</v>
      </c>
      <c r="K5129" s="1">
        <v>44164</v>
      </c>
    </row>
    <row r="5130" spans="1:11">
      <c r="A5130">
        <v>5129</v>
      </c>
      <c r="B5130" t="s">
        <v>26339</v>
      </c>
      <c r="C5130" t="s">
        <v>7226</v>
      </c>
      <c r="D5130" t="s">
        <v>4412</v>
      </c>
      <c r="E5130" t="s">
        <v>26340</v>
      </c>
      <c r="F5130" t="s">
        <v>16267</v>
      </c>
      <c r="G5130" t="s">
        <v>454</v>
      </c>
      <c r="H5130" s="6">
        <v>147467</v>
      </c>
      <c r="I5130" t="s">
        <v>26341</v>
      </c>
      <c r="J5130" t="s">
        <v>26342</v>
      </c>
      <c r="K5130" s="1">
        <v>43860</v>
      </c>
    </row>
    <row r="5131" spans="1:11">
      <c r="A5131">
        <v>5130</v>
      </c>
      <c r="B5131" t="s">
        <v>26343</v>
      </c>
      <c r="C5131" t="s">
        <v>415</v>
      </c>
      <c r="D5131" t="s">
        <v>2853</v>
      </c>
      <c r="E5131" t="s">
        <v>26344</v>
      </c>
      <c r="F5131" t="s">
        <v>26345</v>
      </c>
      <c r="G5131" t="s">
        <v>756</v>
      </c>
      <c r="H5131" s="6">
        <v>119488</v>
      </c>
      <c r="I5131" t="s">
        <v>26346</v>
      </c>
      <c r="J5131" t="s">
        <v>26347</v>
      </c>
      <c r="K5131" s="1">
        <v>43894</v>
      </c>
    </row>
    <row r="5132" spans="1:11">
      <c r="A5132">
        <v>5131</v>
      </c>
      <c r="B5132" t="s">
        <v>26348</v>
      </c>
      <c r="C5132" t="s">
        <v>586</v>
      </c>
      <c r="D5132" t="s">
        <v>108</v>
      </c>
      <c r="E5132" t="s">
        <v>26349</v>
      </c>
      <c r="F5132" t="s">
        <v>9103</v>
      </c>
      <c r="G5132" t="s">
        <v>438</v>
      </c>
      <c r="H5132" s="6">
        <v>159440</v>
      </c>
      <c r="I5132" t="s">
        <v>26350</v>
      </c>
      <c r="J5132" t="s">
        <v>26351</v>
      </c>
      <c r="K5132" s="1">
        <v>44049</v>
      </c>
    </row>
    <row r="5133" spans="1:11">
      <c r="A5133">
        <v>5132</v>
      </c>
      <c r="B5133" t="s">
        <v>26352</v>
      </c>
      <c r="C5133" t="s">
        <v>3506</v>
      </c>
      <c r="D5133" t="s">
        <v>2902</v>
      </c>
      <c r="E5133" t="s">
        <v>26353</v>
      </c>
      <c r="F5133" t="s">
        <v>26354</v>
      </c>
      <c r="G5133" t="s">
        <v>1689</v>
      </c>
      <c r="H5133" s="6">
        <v>140780</v>
      </c>
      <c r="I5133" t="s">
        <v>26355</v>
      </c>
      <c r="J5133" t="s">
        <v>26356</v>
      </c>
      <c r="K5133" s="1">
        <v>44370</v>
      </c>
    </row>
    <row r="5134" spans="1:11">
      <c r="A5134">
        <v>5133</v>
      </c>
      <c r="B5134" t="s">
        <v>26357</v>
      </c>
      <c r="C5134" t="s">
        <v>4977</v>
      </c>
      <c r="D5134" t="s">
        <v>3604</v>
      </c>
      <c r="E5134" t="s">
        <v>26358</v>
      </c>
      <c r="F5134" t="s">
        <v>26359</v>
      </c>
      <c r="G5134" t="s">
        <v>1689</v>
      </c>
      <c r="H5134" s="6">
        <v>200090</v>
      </c>
      <c r="I5134" t="s">
        <v>26360</v>
      </c>
      <c r="J5134" t="s">
        <v>26361</v>
      </c>
      <c r="K5134" s="1">
        <v>44700</v>
      </c>
    </row>
    <row r="5135" spans="1:11">
      <c r="A5135">
        <v>5134</v>
      </c>
      <c r="B5135" t="s">
        <v>26362</v>
      </c>
      <c r="C5135" t="s">
        <v>13740</v>
      </c>
      <c r="D5135" t="s">
        <v>5538</v>
      </c>
      <c r="E5135" t="s">
        <v>26363</v>
      </c>
      <c r="F5135" t="s">
        <v>26364</v>
      </c>
      <c r="G5135" t="s">
        <v>5077</v>
      </c>
      <c r="H5135" s="6">
        <v>179773</v>
      </c>
      <c r="I5135" t="s">
        <v>26365</v>
      </c>
      <c r="J5135" t="s">
        <v>26366</v>
      </c>
      <c r="K5135" s="1">
        <v>44513</v>
      </c>
    </row>
    <row r="5136" spans="1:11">
      <c r="A5136">
        <v>5135</v>
      </c>
      <c r="B5136" t="s">
        <v>26367</v>
      </c>
      <c r="C5136" t="s">
        <v>3802</v>
      </c>
      <c r="D5136" t="s">
        <v>3758</v>
      </c>
      <c r="E5136" t="s">
        <v>14419</v>
      </c>
      <c r="F5136" t="s">
        <v>26368</v>
      </c>
      <c r="G5136" t="s">
        <v>282</v>
      </c>
      <c r="H5136" s="6">
        <v>255052</v>
      </c>
      <c r="I5136" t="s">
        <v>26369</v>
      </c>
      <c r="J5136" t="s">
        <v>26370</v>
      </c>
      <c r="K5136" s="1">
        <v>44523</v>
      </c>
    </row>
    <row r="5137" spans="1:11">
      <c r="A5137">
        <v>5136</v>
      </c>
      <c r="B5137" t="s">
        <v>26371</v>
      </c>
      <c r="C5137" t="s">
        <v>1729</v>
      </c>
      <c r="D5137" t="s">
        <v>6047</v>
      </c>
      <c r="E5137" t="s">
        <v>6382</v>
      </c>
      <c r="F5137" t="s">
        <v>26372</v>
      </c>
      <c r="G5137" t="s">
        <v>2351</v>
      </c>
      <c r="H5137" s="6">
        <v>109557</v>
      </c>
      <c r="I5137" t="s">
        <v>26373</v>
      </c>
      <c r="J5137" t="s">
        <v>26374</v>
      </c>
      <c r="K5137" s="1">
        <v>43887</v>
      </c>
    </row>
    <row r="5138" spans="1:11">
      <c r="A5138">
        <v>5137</v>
      </c>
      <c r="B5138" t="s">
        <v>26375</v>
      </c>
      <c r="C5138" t="s">
        <v>4428</v>
      </c>
      <c r="D5138" t="s">
        <v>15308</v>
      </c>
      <c r="E5138" t="s">
        <v>26376</v>
      </c>
      <c r="F5138" t="s">
        <v>26377</v>
      </c>
      <c r="G5138" t="s">
        <v>1222</v>
      </c>
      <c r="H5138" s="6">
        <v>217810</v>
      </c>
      <c r="I5138" t="s">
        <v>26378</v>
      </c>
      <c r="J5138" t="s">
        <v>26379</v>
      </c>
      <c r="K5138" s="1">
        <v>44544</v>
      </c>
    </row>
    <row r="5139" spans="1:11">
      <c r="A5139">
        <v>5138</v>
      </c>
      <c r="B5139" t="s">
        <v>26380</v>
      </c>
      <c r="C5139" t="s">
        <v>2642</v>
      </c>
      <c r="D5139" t="s">
        <v>6307</v>
      </c>
      <c r="E5139" t="s">
        <v>26381</v>
      </c>
      <c r="F5139" t="s">
        <v>26382</v>
      </c>
      <c r="G5139" t="s">
        <v>604</v>
      </c>
      <c r="H5139" s="6">
        <v>133029</v>
      </c>
      <c r="I5139" t="s">
        <v>26383</v>
      </c>
      <c r="J5139" t="s">
        <v>26384</v>
      </c>
      <c r="K5139" s="1">
        <v>44214</v>
      </c>
    </row>
    <row r="5140" spans="1:11">
      <c r="A5140">
        <v>5139</v>
      </c>
      <c r="B5140" t="s">
        <v>26385</v>
      </c>
      <c r="C5140" t="s">
        <v>759</v>
      </c>
      <c r="D5140" t="s">
        <v>1143</v>
      </c>
      <c r="E5140" t="s">
        <v>20613</v>
      </c>
      <c r="F5140" t="s">
        <v>26386</v>
      </c>
      <c r="G5140" t="s">
        <v>306</v>
      </c>
      <c r="H5140" s="6">
        <v>60669</v>
      </c>
      <c r="I5140" t="s">
        <v>26387</v>
      </c>
      <c r="J5140" t="s">
        <v>26388</v>
      </c>
      <c r="K5140" s="1">
        <v>44608</v>
      </c>
    </row>
    <row r="5141" spans="1:11">
      <c r="A5141">
        <v>5140</v>
      </c>
      <c r="B5141" t="s">
        <v>26389</v>
      </c>
      <c r="C5141" t="s">
        <v>7609</v>
      </c>
      <c r="D5141" t="s">
        <v>7111</v>
      </c>
      <c r="E5141" t="s">
        <v>26390</v>
      </c>
      <c r="F5141" t="s">
        <v>26391</v>
      </c>
      <c r="G5141" t="s">
        <v>1020</v>
      </c>
      <c r="H5141" s="6">
        <v>139565</v>
      </c>
      <c r="I5141">
        <v>895243523</v>
      </c>
      <c r="J5141" t="s">
        <v>26392</v>
      </c>
      <c r="K5141" s="1">
        <v>44287</v>
      </c>
    </row>
    <row r="5142" spans="1:11">
      <c r="A5142">
        <v>5141</v>
      </c>
      <c r="B5142" t="s">
        <v>26393</v>
      </c>
      <c r="C5142" t="s">
        <v>2731</v>
      </c>
      <c r="D5142" t="s">
        <v>376</v>
      </c>
      <c r="E5142" t="s">
        <v>26394</v>
      </c>
      <c r="F5142" t="s">
        <v>26395</v>
      </c>
      <c r="G5142" t="s">
        <v>2927</v>
      </c>
      <c r="H5142" s="6">
        <v>188412</v>
      </c>
      <c r="I5142" t="s">
        <v>26396</v>
      </c>
      <c r="J5142" t="s">
        <v>26397</v>
      </c>
      <c r="K5142" s="1">
        <v>44628</v>
      </c>
    </row>
    <row r="5143" spans="1:11">
      <c r="A5143">
        <v>5142</v>
      </c>
      <c r="B5143" t="s">
        <v>26398</v>
      </c>
      <c r="C5143" t="s">
        <v>1350</v>
      </c>
      <c r="D5143" t="s">
        <v>3440</v>
      </c>
      <c r="E5143" t="s">
        <v>26399</v>
      </c>
      <c r="F5143" t="s">
        <v>26400</v>
      </c>
      <c r="G5143" t="s">
        <v>883</v>
      </c>
      <c r="H5143" s="6">
        <v>113424</v>
      </c>
      <c r="I5143" t="s">
        <v>26401</v>
      </c>
      <c r="J5143" t="s">
        <v>26402</v>
      </c>
      <c r="K5143" s="1">
        <v>44463</v>
      </c>
    </row>
    <row r="5144" spans="1:11">
      <c r="A5144">
        <v>5143</v>
      </c>
      <c r="B5144" t="s">
        <v>26403</v>
      </c>
      <c r="C5144" t="s">
        <v>10555</v>
      </c>
      <c r="D5144" t="s">
        <v>2041</v>
      </c>
      <c r="E5144" t="s">
        <v>26404</v>
      </c>
      <c r="F5144" t="s">
        <v>26405</v>
      </c>
      <c r="G5144" t="s">
        <v>3009</v>
      </c>
      <c r="H5144" s="6">
        <v>220048</v>
      </c>
      <c r="I5144" t="s">
        <v>26406</v>
      </c>
      <c r="J5144" t="s">
        <v>26407</v>
      </c>
      <c r="K5144" s="1">
        <v>44073</v>
      </c>
    </row>
    <row r="5145" spans="1:11">
      <c r="A5145">
        <v>5144</v>
      </c>
      <c r="B5145" t="s">
        <v>26408</v>
      </c>
      <c r="C5145" t="s">
        <v>6596</v>
      </c>
      <c r="D5145" t="s">
        <v>2757</v>
      </c>
      <c r="E5145" t="s">
        <v>26409</v>
      </c>
      <c r="F5145" t="s">
        <v>26410</v>
      </c>
      <c r="G5145" t="s">
        <v>1095</v>
      </c>
      <c r="H5145" s="6">
        <v>200053</v>
      </c>
      <c r="I5145" t="s">
        <v>26411</v>
      </c>
      <c r="J5145" t="s">
        <v>26412</v>
      </c>
      <c r="K5145" s="1">
        <v>44127</v>
      </c>
    </row>
    <row r="5146" spans="1:11">
      <c r="A5146">
        <v>5145</v>
      </c>
      <c r="B5146" t="s">
        <v>26413</v>
      </c>
      <c r="C5146" t="s">
        <v>7744</v>
      </c>
      <c r="D5146" t="s">
        <v>3269</v>
      </c>
      <c r="E5146" t="s">
        <v>14050</v>
      </c>
      <c r="F5146" t="s">
        <v>26414</v>
      </c>
      <c r="G5146" t="s">
        <v>1663</v>
      </c>
      <c r="H5146" s="6">
        <v>283136</v>
      </c>
      <c r="I5146" t="s">
        <v>26415</v>
      </c>
      <c r="J5146" t="s">
        <v>26416</v>
      </c>
      <c r="K5146" s="1">
        <v>44595</v>
      </c>
    </row>
    <row r="5147" spans="1:11">
      <c r="A5147">
        <v>5146</v>
      </c>
      <c r="B5147" t="s">
        <v>26417</v>
      </c>
      <c r="C5147" t="s">
        <v>7026</v>
      </c>
      <c r="D5147" t="s">
        <v>2192</v>
      </c>
      <c r="E5147" t="s">
        <v>26418</v>
      </c>
      <c r="F5147" t="s">
        <v>26419</v>
      </c>
      <c r="G5147" t="s">
        <v>7497</v>
      </c>
      <c r="H5147" s="6">
        <v>78763</v>
      </c>
      <c r="I5147" t="s">
        <v>26420</v>
      </c>
      <c r="J5147" t="s">
        <v>26421</v>
      </c>
      <c r="K5147" s="1">
        <v>44309</v>
      </c>
    </row>
    <row r="5148" spans="1:11">
      <c r="A5148">
        <v>5147</v>
      </c>
      <c r="B5148" t="s">
        <v>26422</v>
      </c>
      <c r="C5148" t="s">
        <v>1628</v>
      </c>
      <c r="D5148" t="s">
        <v>5287</v>
      </c>
      <c r="E5148" t="s">
        <v>26423</v>
      </c>
      <c r="F5148" t="s">
        <v>26424</v>
      </c>
      <c r="G5148" t="s">
        <v>3770</v>
      </c>
      <c r="H5148" s="6">
        <v>210470</v>
      </c>
      <c r="I5148" t="s">
        <v>26425</v>
      </c>
      <c r="J5148" t="s">
        <v>26426</v>
      </c>
      <c r="K5148" s="1">
        <v>44528</v>
      </c>
    </row>
    <row r="5149" spans="1:11">
      <c r="A5149">
        <v>5148</v>
      </c>
      <c r="B5149" t="s">
        <v>26427</v>
      </c>
      <c r="C5149" t="s">
        <v>7953</v>
      </c>
      <c r="D5149" t="s">
        <v>14066</v>
      </c>
      <c r="E5149" t="s">
        <v>26428</v>
      </c>
      <c r="F5149" t="s">
        <v>26429</v>
      </c>
      <c r="G5149" t="s">
        <v>3291</v>
      </c>
      <c r="H5149" s="6">
        <v>243029</v>
      </c>
      <c r="I5149" t="s">
        <v>26430</v>
      </c>
      <c r="J5149" t="s">
        <v>26431</v>
      </c>
      <c r="K5149" s="1">
        <v>43990</v>
      </c>
    </row>
    <row r="5150" spans="1:11">
      <c r="A5150">
        <v>5149</v>
      </c>
      <c r="B5150" t="s">
        <v>26432</v>
      </c>
      <c r="C5150" t="s">
        <v>4757</v>
      </c>
      <c r="D5150" t="s">
        <v>4774</v>
      </c>
      <c r="E5150" t="s">
        <v>26433</v>
      </c>
      <c r="F5150" t="s">
        <v>26434</v>
      </c>
      <c r="G5150" t="s">
        <v>604</v>
      </c>
      <c r="H5150" s="6">
        <v>253821</v>
      </c>
      <c r="I5150" t="s">
        <v>26435</v>
      </c>
      <c r="J5150" t="s">
        <v>26436</v>
      </c>
      <c r="K5150" s="1">
        <v>44508</v>
      </c>
    </row>
    <row r="5151" spans="1:11">
      <c r="A5151">
        <v>5150</v>
      </c>
      <c r="B5151" t="s">
        <v>26437</v>
      </c>
      <c r="C5151" t="s">
        <v>4977</v>
      </c>
      <c r="D5151" t="s">
        <v>2521</v>
      </c>
      <c r="E5151" t="s">
        <v>26438</v>
      </c>
      <c r="F5151" t="s">
        <v>26439</v>
      </c>
      <c r="G5151" t="s">
        <v>2364</v>
      </c>
      <c r="H5151" s="6">
        <v>276627</v>
      </c>
      <c r="I5151" t="s">
        <v>26440</v>
      </c>
      <c r="J5151" t="s">
        <v>26441</v>
      </c>
      <c r="K5151" s="1">
        <v>43831</v>
      </c>
    </row>
    <row r="5152" spans="1:11">
      <c r="A5152">
        <v>5151</v>
      </c>
      <c r="B5152" t="s">
        <v>26442</v>
      </c>
      <c r="C5152" t="s">
        <v>3718</v>
      </c>
      <c r="D5152" t="s">
        <v>2977</v>
      </c>
      <c r="E5152" t="s">
        <v>26443</v>
      </c>
      <c r="F5152" t="s">
        <v>26444</v>
      </c>
      <c r="G5152" t="s">
        <v>954</v>
      </c>
      <c r="H5152" s="6">
        <v>82061</v>
      </c>
      <c r="I5152">
        <v>6677208633</v>
      </c>
      <c r="J5152" t="s">
        <v>26445</v>
      </c>
      <c r="K5152" s="1">
        <v>44097</v>
      </c>
    </row>
    <row r="5153" spans="1:11">
      <c r="A5153">
        <v>5152</v>
      </c>
      <c r="B5153" t="s">
        <v>26446</v>
      </c>
      <c r="C5153" t="s">
        <v>707</v>
      </c>
      <c r="D5153" t="s">
        <v>1270</v>
      </c>
      <c r="E5153" t="s">
        <v>26447</v>
      </c>
      <c r="F5153" t="s">
        <v>26448</v>
      </c>
      <c r="G5153" t="s">
        <v>205</v>
      </c>
      <c r="H5153" s="6">
        <v>142783</v>
      </c>
      <c r="I5153" t="s">
        <v>26449</v>
      </c>
      <c r="J5153" t="s">
        <v>26450</v>
      </c>
      <c r="K5153" s="1">
        <v>44351</v>
      </c>
    </row>
    <row r="5154" spans="1:11">
      <c r="A5154">
        <v>5153</v>
      </c>
      <c r="B5154" t="s">
        <v>26451</v>
      </c>
      <c r="C5154" t="s">
        <v>310</v>
      </c>
      <c r="D5154" t="s">
        <v>11022</v>
      </c>
      <c r="E5154" t="s">
        <v>26452</v>
      </c>
      <c r="F5154" t="s">
        <v>26453</v>
      </c>
      <c r="G5154" t="s">
        <v>5475</v>
      </c>
      <c r="H5154" s="6">
        <v>247855</v>
      </c>
      <c r="I5154" t="s">
        <v>26454</v>
      </c>
      <c r="J5154" t="s">
        <v>26455</v>
      </c>
      <c r="K5154" s="1">
        <v>44115</v>
      </c>
    </row>
    <row r="5155" spans="1:11">
      <c r="A5155">
        <v>5154</v>
      </c>
      <c r="B5155" t="s">
        <v>26456</v>
      </c>
      <c r="C5155" t="s">
        <v>894</v>
      </c>
      <c r="D5155" t="s">
        <v>3198</v>
      </c>
      <c r="E5155" t="s">
        <v>26457</v>
      </c>
      <c r="F5155" t="s">
        <v>26458</v>
      </c>
      <c r="G5155" t="s">
        <v>486</v>
      </c>
      <c r="H5155" s="6">
        <v>154718</v>
      </c>
      <c r="I5155">
        <v>9590512637</v>
      </c>
      <c r="J5155" t="s">
        <v>26459</v>
      </c>
      <c r="K5155" s="1">
        <v>43849</v>
      </c>
    </row>
    <row r="5156" spans="1:11">
      <c r="A5156">
        <v>5155</v>
      </c>
      <c r="B5156" t="s">
        <v>26460</v>
      </c>
      <c r="C5156" t="s">
        <v>2656</v>
      </c>
      <c r="D5156" t="s">
        <v>903</v>
      </c>
      <c r="E5156" t="s">
        <v>26461</v>
      </c>
      <c r="F5156" t="s">
        <v>26462</v>
      </c>
      <c r="G5156" t="s">
        <v>2638</v>
      </c>
      <c r="H5156" s="6">
        <v>115344</v>
      </c>
      <c r="I5156" t="s">
        <v>26463</v>
      </c>
      <c r="J5156" t="s">
        <v>26464</v>
      </c>
      <c r="K5156" s="1">
        <v>44446</v>
      </c>
    </row>
    <row r="5157" spans="1:11">
      <c r="A5157">
        <v>5156</v>
      </c>
      <c r="B5157" t="s">
        <v>26465</v>
      </c>
      <c r="C5157" t="s">
        <v>8373</v>
      </c>
      <c r="D5157" t="s">
        <v>5760</v>
      </c>
      <c r="E5157" t="s">
        <v>26466</v>
      </c>
      <c r="F5157" t="s">
        <v>2530</v>
      </c>
      <c r="G5157" t="s">
        <v>1605</v>
      </c>
      <c r="H5157" s="6">
        <v>74774</v>
      </c>
      <c r="I5157">
        <v>9479265383</v>
      </c>
      <c r="J5157" t="s">
        <v>26467</v>
      </c>
      <c r="K5157" s="1">
        <v>43893</v>
      </c>
    </row>
    <row r="5158" spans="1:11">
      <c r="A5158">
        <v>5157</v>
      </c>
      <c r="B5158" t="s">
        <v>26468</v>
      </c>
      <c r="C5158" t="s">
        <v>11080</v>
      </c>
      <c r="D5158" t="s">
        <v>7552</v>
      </c>
      <c r="E5158" t="s">
        <v>26469</v>
      </c>
      <c r="F5158" t="s">
        <v>26470</v>
      </c>
      <c r="G5158" t="s">
        <v>688</v>
      </c>
      <c r="H5158" s="6">
        <v>158836</v>
      </c>
      <c r="I5158" t="s">
        <v>26471</v>
      </c>
      <c r="J5158" t="s">
        <v>26472</v>
      </c>
      <c r="K5158" s="1">
        <v>44645</v>
      </c>
    </row>
    <row r="5159" spans="1:11">
      <c r="A5159">
        <v>5158</v>
      </c>
      <c r="B5159" t="s">
        <v>26473</v>
      </c>
      <c r="C5159" t="s">
        <v>1071</v>
      </c>
      <c r="D5159" t="s">
        <v>4438</v>
      </c>
      <c r="E5159" t="s">
        <v>26474</v>
      </c>
      <c r="F5159" t="s">
        <v>26475</v>
      </c>
      <c r="G5159" t="s">
        <v>306</v>
      </c>
      <c r="H5159" s="6">
        <v>105543</v>
      </c>
      <c r="I5159" t="s">
        <v>26476</v>
      </c>
      <c r="J5159" t="s">
        <v>26477</v>
      </c>
      <c r="K5159" s="1">
        <v>44627</v>
      </c>
    </row>
    <row r="5160" spans="1:11">
      <c r="A5160">
        <v>5159</v>
      </c>
      <c r="B5160" t="s">
        <v>26478</v>
      </c>
      <c r="C5160" t="s">
        <v>3268</v>
      </c>
      <c r="D5160" t="s">
        <v>1166</v>
      </c>
      <c r="E5160" t="s">
        <v>26479</v>
      </c>
      <c r="F5160" t="s">
        <v>26434</v>
      </c>
      <c r="G5160" t="s">
        <v>8517</v>
      </c>
      <c r="H5160" s="6">
        <v>144188</v>
      </c>
      <c r="I5160">
        <v>9959534365</v>
      </c>
      <c r="J5160" t="s">
        <v>26480</v>
      </c>
      <c r="K5160" s="1">
        <v>44162</v>
      </c>
    </row>
    <row r="5161" spans="1:11">
      <c r="A5161">
        <v>5160</v>
      </c>
      <c r="B5161" t="s">
        <v>26481</v>
      </c>
      <c r="C5161" t="s">
        <v>12505</v>
      </c>
      <c r="D5161" t="s">
        <v>3187</v>
      </c>
      <c r="E5161" t="s">
        <v>26482</v>
      </c>
      <c r="F5161" t="s">
        <v>26483</v>
      </c>
      <c r="G5161" t="s">
        <v>3394</v>
      </c>
      <c r="H5161" s="6">
        <v>243718</v>
      </c>
      <c r="I5161" t="s">
        <v>26484</v>
      </c>
      <c r="J5161" t="s">
        <v>26485</v>
      </c>
      <c r="K5161" s="1">
        <v>43997</v>
      </c>
    </row>
    <row r="5162" spans="1:11">
      <c r="A5162">
        <v>5161</v>
      </c>
      <c r="B5162" t="s">
        <v>26486</v>
      </c>
      <c r="C5162" t="s">
        <v>6967</v>
      </c>
      <c r="D5162" t="s">
        <v>8636</v>
      </c>
      <c r="E5162" t="s">
        <v>26487</v>
      </c>
      <c r="F5162" t="s">
        <v>26488</v>
      </c>
      <c r="G5162" t="s">
        <v>1345</v>
      </c>
      <c r="H5162" s="6">
        <v>69602</v>
      </c>
      <c r="I5162">
        <v>5404872238</v>
      </c>
      <c r="J5162" t="s">
        <v>26489</v>
      </c>
      <c r="K5162" s="1">
        <v>43918</v>
      </c>
    </row>
    <row r="5163" spans="1:11">
      <c r="A5163">
        <v>5162</v>
      </c>
      <c r="B5163" t="s">
        <v>26490</v>
      </c>
      <c r="C5163" t="s">
        <v>7532</v>
      </c>
      <c r="D5163" t="s">
        <v>6596</v>
      </c>
      <c r="E5163" t="s">
        <v>26491</v>
      </c>
      <c r="F5163" t="s">
        <v>26492</v>
      </c>
      <c r="G5163" t="s">
        <v>1696</v>
      </c>
      <c r="H5163" s="6">
        <v>233879</v>
      </c>
      <c r="I5163" t="s">
        <v>26493</v>
      </c>
      <c r="J5163" t="s">
        <v>26494</v>
      </c>
      <c r="K5163" s="1">
        <v>44238</v>
      </c>
    </row>
    <row r="5164" spans="1:11">
      <c r="A5164">
        <v>5163</v>
      </c>
      <c r="B5164" t="s">
        <v>26495</v>
      </c>
      <c r="C5164" t="s">
        <v>1071</v>
      </c>
      <c r="D5164" t="s">
        <v>3688</v>
      </c>
      <c r="E5164" t="s">
        <v>26496</v>
      </c>
      <c r="F5164" t="s">
        <v>26497</v>
      </c>
      <c r="G5164" t="s">
        <v>1243</v>
      </c>
      <c r="H5164" s="6">
        <v>255557</v>
      </c>
      <c r="I5164" t="s">
        <v>26498</v>
      </c>
      <c r="J5164" t="s">
        <v>26499</v>
      </c>
      <c r="K5164" s="1">
        <v>44270</v>
      </c>
    </row>
    <row r="5165" spans="1:11">
      <c r="A5165">
        <v>5164</v>
      </c>
      <c r="B5165" t="s">
        <v>26500</v>
      </c>
      <c r="C5165" t="s">
        <v>3839</v>
      </c>
      <c r="D5165" t="s">
        <v>499</v>
      </c>
      <c r="E5165" t="s">
        <v>14287</v>
      </c>
      <c r="F5165" t="s">
        <v>26501</v>
      </c>
      <c r="G5165" t="s">
        <v>792</v>
      </c>
      <c r="H5165" s="6">
        <v>150886</v>
      </c>
      <c r="I5165" t="s">
        <v>26502</v>
      </c>
      <c r="J5165" t="s">
        <v>26503</v>
      </c>
      <c r="K5165" s="1">
        <v>44102</v>
      </c>
    </row>
    <row r="5166" spans="1:11">
      <c r="A5166">
        <v>5165</v>
      </c>
      <c r="B5166" t="s">
        <v>26504</v>
      </c>
      <c r="C5166" t="s">
        <v>7619</v>
      </c>
      <c r="D5166" t="s">
        <v>550</v>
      </c>
      <c r="E5166" t="s">
        <v>2329</v>
      </c>
      <c r="F5166" t="s">
        <v>26505</v>
      </c>
      <c r="G5166" t="s">
        <v>898</v>
      </c>
      <c r="H5166" s="6">
        <v>229677</v>
      </c>
      <c r="I5166" t="s">
        <v>26506</v>
      </c>
      <c r="J5166" t="s">
        <v>26507</v>
      </c>
      <c r="K5166" s="1">
        <v>43888</v>
      </c>
    </row>
    <row r="5167" spans="1:11">
      <c r="A5167">
        <v>5166</v>
      </c>
      <c r="B5167" t="s">
        <v>26508</v>
      </c>
      <c r="C5167" t="s">
        <v>2429</v>
      </c>
      <c r="D5167" t="s">
        <v>3269</v>
      </c>
      <c r="E5167" t="s">
        <v>26509</v>
      </c>
      <c r="F5167" t="s">
        <v>26510</v>
      </c>
      <c r="G5167" t="s">
        <v>650</v>
      </c>
      <c r="H5167" s="6">
        <v>236463</v>
      </c>
      <c r="I5167" t="s">
        <v>26511</v>
      </c>
      <c r="J5167" t="s">
        <v>26512</v>
      </c>
      <c r="K5167" s="1">
        <v>43900</v>
      </c>
    </row>
    <row r="5168" spans="1:11">
      <c r="A5168">
        <v>5167</v>
      </c>
      <c r="B5168" t="s">
        <v>26513</v>
      </c>
      <c r="C5168" t="s">
        <v>943</v>
      </c>
      <c r="D5168" t="s">
        <v>1869</v>
      </c>
      <c r="E5168" t="s">
        <v>26514</v>
      </c>
      <c r="F5168" t="s">
        <v>26515</v>
      </c>
      <c r="G5168" t="s">
        <v>386</v>
      </c>
      <c r="H5168" s="6">
        <v>110552</v>
      </c>
      <c r="I5168" t="s">
        <v>26516</v>
      </c>
      <c r="J5168" t="s">
        <v>26517</v>
      </c>
      <c r="K5168" s="1">
        <v>44133</v>
      </c>
    </row>
    <row r="5169" spans="1:11">
      <c r="A5169">
        <v>5168</v>
      </c>
      <c r="B5169" t="s">
        <v>26518</v>
      </c>
      <c r="C5169" t="s">
        <v>5011</v>
      </c>
      <c r="D5169" t="s">
        <v>2937</v>
      </c>
      <c r="E5169" t="s">
        <v>26519</v>
      </c>
      <c r="F5169" t="s">
        <v>26520</v>
      </c>
      <c r="G5169" t="s">
        <v>2966</v>
      </c>
      <c r="H5169" s="6">
        <v>194420</v>
      </c>
      <c r="I5169" t="s">
        <v>26521</v>
      </c>
      <c r="J5169" t="s">
        <v>26522</v>
      </c>
      <c r="K5169" s="1">
        <v>44220</v>
      </c>
    </row>
    <row r="5170" spans="1:11">
      <c r="A5170">
        <v>5169</v>
      </c>
      <c r="B5170" t="s">
        <v>26523</v>
      </c>
      <c r="C5170" t="s">
        <v>8267</v>
      </c>
      <c r="D5170" t="s">
        <v>4052</v>
      </c>
      <c r="E5170" t="s">
        <v>26524</v>
      </c>
      <c r="F5170" t="s">
        <v>15270</v>
      </c>
      <c r="G5170" t="s">
        <v>402</v>
      </c>
      <c r="H5170" s="6">
        <v>191488</v>
      </c>
      <c r="I5170" t="s">
        <v>26525</v>
      </c>
      <c r="J5170" t="s">
        <v>26526</v>
      </c>
      <c r="K5170" s="1">
        <v>44431</v>
      </c>
    </row>
    <row r="5171" spans="1:11">
      <c r="A5171">
        <v>5170</v>
      </c>
      <c r="B5171" t="s">
        <v>26527</v>
      </c>
      <c r="C5171" t="s">
        <v>7744</v>
      </c>
      <c r="D5171" t="s">
        <v>1573</v>
      </c>
      <c r="E5171" t="s">
        <v>26528</v>
      </c>
      <c r="F5171" t="s">
        <v>26529</v>
      </c>
      <c r="G5171" t="s">
        <v>4560</v>
      </c>
      <c r="H5171" s="6">
        <v>285354</v>
      </c>
      <c r="I5171" t="s">
        <v>26530</v>
      </c>
      <c r="J5171" t="s">
        <v>26531</v>
      </c>
      <c r="K5171" s="1">
        <v>44470</v>
      </c>
    </row>
    <row r="5172" spans="1:11">
      <c r="A5172">
        <v>5171</v>
      </c>
      <c r="B5172" t="s">
        <v>26532</v>
      </c>
      <c r="C5172" t="s">
        <v>3880</v>
      </c>
      <c r="D5172" t="s">
        <v>8384</v>
      </c>
      <c r="E5172" t="s">
        <v>26533</v>
      </c>
      <c r="F5172" t="s">
        <v>15105</v>
      </c>
      <c r="G5172" t="s">
        <v>3102</v>
      </c>
      <c r="H5172" s="6">
        <v>159216</v>
      </c>
      <c r="I5172" t="s">
        <v>26534</v>
      </c>
      <c r="J5172" t="s">
        <v>26535</v>
      </c>
      <c r="K5172" s="1">
        <v>44428</v>
      </c>
    </row>
    <row r="5173" spans="1:11">
      <c r="A5173">
        <v>5172</v>
      </c>
      <c r="B5173" t="s">
        <v>26536</v>
      </c>
      <c r="C5173" t="s">
        <v>11563</v>
      </c>
      <c r="D5173" t="s">
        <v>6938</v>
      </c>
      <c r="E5173" t="s">
        <v>26537</v>
      </c>
      <c r="F5173" t="s">
        <v>26538</v>
      </c>
      <c r="G5173" t="s">
        <v>3554</v>
      </c>
      <c r="H5173" s="6">
        <v>276276</v>
      </c>
      <c r="I5173" t="s">
        <v>26539</v>
      </c>
      <c r="J5173" t="s">
        <v>26540</v>
      </c>
      <c r="K5173" s="1">
        <v>44511</v>
      </c>
    </row>
    <row r="5174" spans="1:11">
      <c r="A5174">
        <v>5173</v>
      </c>
      <c r="B5174" t="s">
        <v>26541</v>
      </c>
      <c r="C5174" t="s">
        <v>5494</v>
      </c>
      <c r="D5174" t="s">
        <v>3124</v>
      </c>
      <c r="E5174" t="s">
        <v>26542</v>
      </c>
      <c r="F5174" t="s">
        <v>26543</v>
      </c>
      <c r="G5174" t="s">
        <v>2905</v>
      </c>
      <c r="H5174" s="6">
        <v>147133</v>
      </c>
      <c r="I5174" t="s">
        <v>26544</v>
      </c>
      <c r="J5174" t="s">
        <v>26545</v>
      </c>
      <c r="K5174" s="1">
        <v>44579</v>
      </c>
    </row>
    <row r="5175" spans="1:11">
      <c r="A5175">
        <v>5174</v>
      </c>
      <c r="B5175" t="s">
        <v>26546</v>
      </c>
      <c r="C5175" t="s">
        <v>1979</v>
      </c>
      <c r="D5175" t="s">
        <v>9569</v>
      </c>
      <c r="E5175" t="s">
        <v>21806</v>
      </c>
      <c r="F5175" t="s">
        <v>26547</v>
      </c>
      <c r="G5175" t="s">
        <v>4729</v>
      </c>
      <c r="H5175" s="6">
        <v>154387</v>
      </c>
      <c r="I5175" t="s">
        <v>26548</v>
      </c>
      <c r="J5175" t="s">
        <v>26549</v>
      </c>
      <c r="K5175" s="1">
        <v>44496</v>
      </c>
    </row>
    <row r="5176" spans="1:11">
      <c r="A5176">
        <v>5175</v>
      </c>
      <c r="B5176" t="s">
        <v>26550</v>
      </c>
      <c r="C5176" t="s">
        <v>654</v>
      </c>
      <c r="D5176" t="s">
        <v>7205</v>
      </c>
      <c r="E5176" t="s">
        <v>26551</v>
      </c>
      <c r="F5176" t="s">
        <v>26552</v>
      </c>
      <c r="G5176" t="s">
        <v>486</v>
      </c>
      <c r="H5176" s="6">
        <v>46981</v>
      </c>
      <c r="I5176" t="s">
        <v>26553</v>
      </c>
      <c r="J5176" t="s">
        <v>26554</v>
      </c>
      <c r="K5176" s="1">
        <v>44443</v>
      </c>
    </row>
    <row r="5177" spans="1:11">
      <c r="A5177">
        <v>5176</v>
      </c>
      <c r="B5177" t="s">
        <v>26555</v>
      </c>
      <c r="C5177" t="s">
        <v>39</v>
      </c>
      <c r="D5177" t="s">
        <v>5196</v>
      </c>
      <c r="E5177" t="s">
        <v>26556</v>
      </c>
      <c r="F5177" t="s">
        <v>26557</v>
      </c>
      <c r="G5177" t="s">
        <v>2343</v>
      </c>
      <c r="H5177" s="6">
        <v>169205</v>
      </c>
      <c r="I5177" t="s">
        <v>26558</v>
      </c>
      <c r="J5177" t="s">
        <v>26559</v>
      </c>
      <c r="K5177" s="1">
        <v>44541</v>
      </c>
    </row>
    <row r="5178" spans="1:11">
      <c r="A5178">
        <v>5177</v>
      </c>
      <c r="B5178" t="s">
        <v>26560</v>
      </c>
      <c r="C5178" t="s">
        <v>2493</v>
      </c>
      <c r="D5178" t="s">
        <v>3955</v>
      </c>
      <c r="E5178" t="s">
        <v>26561</v>
      </c>
      <c r="F5178" t="s">
        <v>26562</v>
      </c>
      <c r="G5178" t="s">
        <v>329</v>
      </c>
      <c r="H5178" s="6">
        <v>185203</v>
      </c>
      <c r="I5178" t="s">
        <v>26563</v>
      </c>
      <c r="J5178" t="s">
        <v>26564</v>
      </c>
      <c r="K5178" s="1">
        <v>43833</v>
      </c>
    </row>
    <row r="5179" spans="1:11">
      <c r="A5179">
        <v>5178</v>
      </c>
      <c r="B5179" t="s">
        <v>26565</v>
      </c>
      <c r="C5179" t="s">
        <v>3545</v>
      </c>
      <c r="D5179" t="s">
        <v>11022</v>
      </c>
      <c r="E5179" t="s">
        <v>26566</v>
      </c>
      <c r="F5179" t="s">
        <v>26567</v>
      </c>
      <c r="G5179" t="s">
        <v>1020</v>
      </c>
      <c r="H5179" s="6">
        <v>210996</v>
      </c>
      <c r="I5179">
        <v>775591931</v>
      </c>
      <c r="J5179" t="s">
        <v>26568</v>
      </c>
      <c r="K5179" s="1">
        <v>44099</v>
      </c>
    </row>
    <row r="5180" spans="1:11">
      <c r="A5180">
        <v>5179</v>
      </c>
      <c r="B5180" t="s">
        <v>26569</v>
      </c>
      <c r="C5180" t="s">
        <v>2307</v>
      </c>
      <c r="D5180" t="s">
        <v>5381</v>
      </c>
      <c r="E5180" t="s">
        <v>10008</v>
      </c>
      <c r="F5180" t="s">
        <v>26570</v>
      </c>
      <c r="G5180" t="s">
        <v>1243</v>
      </c>
      <c r="H5180" s="6">
        <v>93558</v>
      </c>
      <c r="I5180" t="s">
        <v>26571</v>
      </c>
      <c r="J5180" t="s">
        <v>26572</v>
      </c>
      <c r="K5180" s="1">
        <v>44182</v>
      </c>
    </row>
    <row r="5181" spans="1:11">
      <c r="A5181">
        <v>5180</v>
      </c>
      <c r="B5181" t="s">
        <v>26573</v>
      </c>
      <c r="C5181" t="s">
        <v>1326</v>
      </c>
      <c r="D5181" t="s">
        <v>179</v>
      </c>
      <c r="E5181" t="s">
        <v>26574</v>
      </c>
      <c r="F5181" t="s">
        <v>26575</v>
      </c>
      <c r="G5181" t="s">
        <v>329</v>
      </c>
      <c r="H5181" s="6">
        <v>70650</v>
      </c>
      <c r="I5181" t="s">
        <v>26576</v>
      </c>
      <c r="J5181" t="s">
        <v>26577</v>
      </c>
      <c r="K5181" s="1">
        <v>44192</v>
      </c>
    </row>
    <row r="5182" spans="1:11">
      <c r="A5182">
        <v>5181</v>
      </c>
      <c r="B5182" t="s">
        <v>26578</v>
      </c>
      <c r="C5182" t="s">
        <v>347</v>
      </c>
      <c r="D5182" t="s">
        <v>24021</v>
      </c>
      <c r="E5182" t="s">
        <v>26579</v>
      </c>
      <c r="F5182" t="s">
        <v>9994</v>
      </c>
      <c r="G5182" t="s">
        <v>1726</v>
      </c>
      <c r="H5182" s="6">
        <v>264159</v>
      </c>
      <c r="I5182" t="s">
        <v>26580</v>
      </c>
      <c r="J5182" t="s">
        <v>26581</v>
      </c>
      <c r="K5182" s="1">
        <v>44301</v>
      </c>
    </row>
    <row r="5183" spans="1:11">
      <c r="A5183">
        <v>5182</v>
      </c>
      <c r="B5183" t="s">
        <v>26582</v>
      </c>
      <c r="C5183" t="s">
        <v>9648</v>
      </c>
      <c r="D5183" t="s">
        <v>6520</v>
      </c>
      <c r="E5183" t="s">
        <v>26583</v>
      </c>
      <c r="F5183" t="s">
        <v>26584</v>
      </c>
      <c r="G5183" t="s">
        <v>1075</v>
      </c>
      <c r="H5183" s="6">
        <v>119433</v>
      </c>
      <c r="I5183" t="s">
        <v>26585</v>
      </c>
      <c r="J5183" t="s">
        <v>26586</v>
      </c>
      <c r="K5183" s="1">
        <v>44325</v>
      </c>
    </row>
    <row r="5184" spans="1:11">
      <c r="A5184">
        <v>5183</v>
      </c>
      <c r="B5184" t="s">
        <v>26587</v>
      </c>
      <c r="C5184" t="s">
        <v>7532</v>
      </c>
      <c r="D5184" t="s">
        <v>1786</v>
      </c>
      <c r="E5184" t="s">
        <v>26588</v>
      </c>
      <c r="F5184" t="s">
        <v>26589</v>
      </c>
      <c r="G5184" t="s">
        <v>3594</v>
      </c>
      <c r="H5184" s="6">
        <v>246737</v>
      </c>
      <c r="I5184" t="s">
        <v>26590</v>
      </c>
      <c r="J5184" t="s">
        <v>26591</v>
      </c>
      <c r="K5184" s="1">
        <v>44344</v>
      </c>
    </row>
    <row r="5185" spans="1:11">
      <c r="A5185">
        <v>5184</v>
      </c>
      <c r="B5185" t="s">
        <v>26592</v>
      </c>
      <c r="C5185" t="s">
        <v>1379</v>
      </c>
      <c r="D5185" t="s">
        <v>3461</v>
      </c>
      <c r="E5185" t="s">
        <v>26593</v>
      </c>
      <c r="F5185" t="s">
        <v>26594</v>
      </c>
      <c r="G5185" t="s">
        <v>1152</v>
      </c>
      <c r="H5185" s="6">
        <v>102145</v>
      </c>
      <c r="I5185" t="s">
        <v>26595</v>
      </c>
      <c r="J5185" t="s">
        <v>26596</v>
      </c>
      <c r="K5185" s="1">
        <v>43865</v>
      </c>
    </row>
    <row r="5186" spans="1:11">
      <c r="A5186">
        <v>5185</v>
      </c>
      <c r="B5186" t="s">
        <v>26597</v>
      </c>
      <c r="C5186" t="s">
        <v>2255</v>
      </c>
      <c r="D5186" t="s">
        <v>3092</v>
      </c>
      <c r="E5186" t="s">
        <v>26598</v>
      </c>
      <c r="F5186" t="s">
        <v>26599</v>
      </c>
      <c r="G5186" t="s">
        <v>1418</v>
      </c>
      <c r="H5186" s="6">
        <v>52190</v>
      </c>
      <c r="I5186" t="s">
        <v>26600</v>
      </c>
      <c r="J5186" t="s">
        <v>26601</v>
      </c>
      <c r="K5186" s="1">
        <v>44414</v>
      </c>
    </row>
    <row r="5187" spans="1:11">
      <c r="A5187">
        <v>5186</v>
      </c>
      <c r="B5187" t="s">
        <v>26602</v>
      </c>
      <c r="C5187" t="s">
        <v>5189</v>
      </c>
      <c r="D5187" t="s">
        <v>7432</v>
      </c>
      <c r="E5187" t="s">
        <v>18710</v>
      </c>
      <c r="F5187" t="s">
        <v>26603</v>
      </c>
      <c r="G5187" t="s">
        <v>68</v>
      </c>
      <c r="H5187" s="6">
        <v>90735</v>
      </c>
      <c r="I5187" t="s">
        <v>26604</v>
      </c>
      <c r="J5187" t="s">
        <v>26605</v>
      </c>
      <c r="K5187" s="1">
        <v>44692</v>
      </c>
    </row>
    <row r="5188" spans="1:11">
      <c r="A5188">
        <v>5187</v>
      </c>
      <c r="B5188" t="s">
        <v>26606</v>
      </c>
      <c r="C5188" t="s">
        <v>2793</v>
      </c>
      <c r="D5188" t="s">
        <v>3740</v>
      </c>
      <c r="E5188" t="s">
        <v>26607</v>
      </c>
      <c r="F5188" t="s">
        <v>26608</v>
      </c>
      <c r="G5188" t="s">
        <v>1243</v>
      </c>
      <c r="H5188" s="6">
        <v>236328</v>
      </c>
      <c r="I5188" t="s">
        <v>26609</v>
      </c>
      <c r="J5188" t="s">
        <v>26610</v>
      </c>
      <c r="K5188" s="1">
        <v>44508</v>
      </c>
    </row>
    <row r="5189" spans="1:11">
      <c r="A5189">
        <v>5188</v>
      </c>
      <c r="B5189" t="s">
        <v>26611</v>
      </c>
      <c r="C5189" t="s">
        <v>450</v>
      </c>
      <c r="D5189" t="s">
        <v>1173</v>
      </c>
      <c r="E5189" t="s">
        <v>26612</v>
      </c>
      <c r="F5189" t="s">
        <v>26613</v>
      </c>
      <c r="G5189" t="s">
        <v>1481</v>
      </c>
      <c r="H5189" s="6">
        <v>236047</v>
      </c>
      <c r="I5189" t="s">
        <v>26614</v>
      </c>
      <c r="J5189" t="s">
        <v>26615</v>
      </c>
      <c r="K5189" s="1">
        <v>44512</v>
      </c>
    </row>
    <row r="5190" spans="1:11">
      <c r="A5190">
        <v>5189</v>
      </c>
      <c r="B5190" t="s">
        <v>26616</v>
      </c>
      <c r="C5190" t="s">
        <v>4557</v>
      </c>
      <c r="D5190" t="s">
        <v>1723</v>
      </c>
      <c r="E5190" t="s">
        <v>26617</v>
      </c>
      <c r="F5190" t="s">
        <v>26618</v>
      </c>
      <c r="G5190" t="s">
        <v>5708</v>
      </c>
      <c r="H5190" s="6">
        <v>73577</v>
      </c>
      <c r="I5190" t="s">
        <v>26619</v>
      </c>
      <c r="J5190" t="s">
        <v>26620</v>
      </c>
      <c r="K5190" s="1">
        <v>44630</v>
      </c>
    </row>
    <row r="5191" spans="1:11">
      <c r="A5191">
        <v>5190</v>
      </c>
      <c r="B5191" t="s">
        <v>26621</v>
      </c>
      <c r="C5191" t="s">
        <v>5096</v>
      </c>
      <c r="D5191" t="s">
        <v>558</v>
      </c>
      <c r="E5191" t="s">
        <v>26622</v>
      </c>
      <c r="F5191" t="s">
        <v>26623</v>
      </c>
      <c r="G5191" t="s">
        <v>853</v>
      </c>
      <c r="H5191" s="6">
        <v>249703</v>
      </c>
      <c r="I5191" t="s">
        <v>26624</v>
      </c>
      <c r="J5191" t="s">
        <v>26625</v>
      </c>
      <c r="K5191" s="1">
        <v>44120</v>
      </c>
    </row>
    <row r="5192" spans="1:11">
      <c r="A5192">
        <v>5191</v>
      </c>
      <c r="B5192" t="s">
        <v>26626</v>
      </c>
      <c r="C5192" t="s">
        <v>654</v>
      </c>
      <c r="D5192" t="s">
        <v>9388</v>
      </c>
      <c r="E5192" t="s">
        <v>26627</v>
      </c>
      <c r="F5192" t="s">
        <v>26628</v>
      </c>
      <c r="G5192" t="s">
        <v>282</v>
      </c>
      <c r="H5192" s="6">
        <v>200593</v>
      </c>
      <c r="I5192" t="s">
        <v>26629</v>
      </c>
      <c r="J5192" t="s">
        <v>26630</v>
      </c>
      <c r="K5192" s="1">
        <v>44356</v>
      </c>
    </row>
    <row r="5193" spans="1:11">
      <c r="A5193">
        <v>5192</v>
      </c>
      <c r="B5193" t="s">
        <v>26631</v>
      </c>
      <c r="C5193" t="s">
        <v>9648</v>
      </c>
      <c r="D5193" t="s">
        <v>3682</v>
      </c>
      <c r="E5193" t="s">
        <v>26632</v>
      </c>
      <c r="F5193" t="s">
        <v>26633</v>
      </c>
      <c r="G5193" t="s">
        <v>190</v>
      </c>
      <c r="H5193" s="6">
        <v>165593</v>
      </c>
      <c r="I5193" t="s">
        <v>26634</v>
      </c>
      <c r="J5193" t="s">
        <v>26635</v>
      </c>
      <c r="K5193" s="1">
        <v>44433</v>
      </c>
    </row>
    <row r="5194" spans="1:11">
      <c r="A5194">
        <v>5193</v>
      </c>
      <c r="B5194" t="s">
        <v>26636</v>
      </c>
      <c r="C5194" t="s">
        <v>2119</v>
      </c>
      <c r="D5194" t="s">
        <v>17421</v>
      </c>
      <c r="E5194" t="s">
        <v>26637</v>
      </c>
      <c r="F5194" t="s">
        <v>26638</v>
      </c>
      <c r="G5194" t="s">
        <v>1075</v>
      </c>
      <c r="H5194" s="6">
        <v>160410</v>
      </c>
      <c r="I5194" t="s">
        <v>26639</v>
      </c>
      <c r="J5194" t="s">
        <v>26640</v>
      </c>
      <c r="K5194" s="1">
        <v>43998</v>
      </c>
    </row>
    <row r="5195" spans="1:11">
      <c r="A5195">
        <v>5194</v>
      </c>
      <c r="B5195" t="s">
        <v>26641</v>
      </c>
      <c r="C5195" t="s">
        <v>1907</v>
      </c>
      <c r="D5195" t="s">
        <v>9067</v>
      </c>
      <c r="E5195" t="s">
        <v>26642</v>
      </c>
      <c r="F5195" t="s">
        <v>26643</v>
      </c>
      <c r="G5195" t="s">
        <v>998</v>
      </c>
      <c r="H5195" s="6">
        <v>273335</v>
      </c>
      <c r="I5195">
        <v>405056305</v>
      </c>
      <c r="J5195" t="s">
        <v>26644</v>
      </c>
      <c r="K5195" s="1">
        <v>43901</v>
      </c>
    </row>
    <row r="5196" spans="1:11">
      <c r="A5196">
        <v>5195</v>
      </c>
      <c r="B5196" t="s">
        <v>26645</v>
      </c>
      <c r="C5196" t="s">
        <v>2800</v>
      </c>
      <c r="D5196" t="s">
        <v>7331</v>
      </c>
      <c r="E5196" t="s">
        <v>26646</v>
      </c>
      <c r="F5196" t="s">
        <v>26647</v>
      </c>
      <c r="G5196" t="s">
        <v>182</v>
      </c>
      <c r="H5196" s="6">
        <v>251429</v>
      </c>
      <c r="I5196" t="s">
        <v>26648</v>
      </c>
      <c r="J5196" t="s">
        <v>26649</v>
      </c>
      <c r="K5196" s="1">
        <v>44537</v>
      </c>
    </row>
    <row r="5197" spans="1:11">
      <c r="A5197">
        <v>5196</v>
      </c>
      <c r="B5197" t="s">
        <v>26650</v>
      </c>
      <c r="C5197" t="s">
        <v>521</v>
      </c>
      <c r="D5197" t="s">
        <v>11723</v>
      </c>
      <c r="E5197" t="s">
        <v>26651</v>
      </c>
      <c r="F5197" t="s">
        <v>26652</v>
      </c>
      <c r="G5197" t="s">
        <v>763</v>
      </c>
      <c r="H5197" s="6">
        <v>66336</v>
      </c>
      <c r="I5197" t="s">
        <v>26653</v>
      </c>
      <c r="J5197" t="s">
        <v>26654</v>
      </c>
      <c r="K5197" s="1">
        <v>44382</v>
      </c>
    </row>
    <row r="5198" spans="1:11">
      <c r="A5198">
        <v>5197</v>
      </c>
      <c r="B5198" t="s">
        <v>26655</v>
      </c>
      <c r="C5198" t="s">
        <v>4568</v>
      </c>
      <c r="D5198" t="s">
        <v>2348</v>
      </c>
      <c r="E5198" t="s">
        <v>26656</v>
      </c>
      <c r="F5198" t="s">
        <v>26657</v>
      </c>
      <c r="G5198" t="s">
        <v>2772</v>
      </c>
      <c r="H5198" s="6">
        <v>280532</v>
      </c>
      <c r="I5198" t="s">
        <v>26658</v>
      </c>
      <c r="J5198" t="s">
        <v>26659</v>
      </c>
      <c r="K5198" s="1">
        <v>44673</v>
      </c>
    </row>
    <row r="5199" spans="1:11">
      <c r="A5199">
        <v>5198</v>
      </c>
      <c r="B5199" t="s">
        <v>26660</v>
      </c>
      <c r="C5199" t="s">
        <v>7744</v>
      </c>
      <c r="D5199" t="s">
        <v>8577</v>
      </c>
      <c r="E5199" t="s">
        <v>26661</v>
      </c>
      <c r="F5199" t="s">
        <v>26662</v>
      </c>
      <c r="G5199" t="s">
        <v>1345</v>
      </c>
      <c r="H5199" s="6">
        <v>153905</v>
      </c>
      <c r="I5199" t="s">
        <v>26663</v>
      </c>
      <c r="J5199" t="s">
        <v>26664</v>
      </c>
      <c r="K5199" s="1">
        <v>44213</v>
      </c>
    </row>
    <row r="5200" spans="1:11">
      <c r="A5200">
        <v>5199</v>
      </c>
      <c r="B5200" t="s">
        <v>26665</v>
      </c>
      <c r="C5200" t="s">
        <v>1050</v>
      </c>
      <c r="D5200" t="s">
        <v>249</v>
      </c>
      <c r="E5200" t="s">
        <v>26666</v>
      </c>
      <c r="F5200" t="s">
        <v>26667</v>
      </c>
      <c r="G5200" t="s">
        <v>2838</v>
      </c>
      <c r="H5200" s="6">
        <v>49492</v>
      </c>
      <c r="I5200" t="s">
        <v>26668</v>
      </c>
      <c r="J5200" t="s">
        <v>26669</v>
      </c>
      <c r="K5200" s="1">
        <v>44689</v>
      </c>
    </row>
    <row r="5201" spans="1:11">
      <c r="A5201">
        <v>5200</v>
      </c>
      <c r="B5201" t="s">
        <v>26670</v>
      </c>
      <c r="C5201" t="s">
        <v>4568</v>
      </c>
      <c r="D5201" t="s">
        <v>3081</v>
      </c>
      <c r="E5201" t="s">
        <v>26671</v>
      </c>
      <c r="F5201" t="s">
        <v>26672</v>
      </c>
      <c r="G5201" t="s">
        <v>229</v>
      </c>
      <c r="H5201" s="6">
        <v>73726</v>
      </c>
      <c r="I5201">
        <f>1-265-297-2223</f>
        <v>-2784</v>
      </c>
      <c r="J5201" t="s">
        <v>26673</v>
      </c>
      <c r="K5201" s="1">
        <v>43895</v>
      </c>
    </row>
    <row r="5202" spans="1:11">
      <c r="A5202">
        <v>5201</v>
      </c>
      <c r="B5202" t="s">
        <v>26674</v>
      </c>
      <c r="C5202" t="s">
        <v>9299</v>
      </c>
      <c r="D5202" t="s">
        <v>543</v>
      </c>
      <c r="E5202" t="s">
        <v>26675</v>
      </c>
      <c r="F5202" t="s">
        <v>26676</v>
      </c>
      <c r="G5202" t="s">
        <v>853</v>
      </c>
      <c r="H5202" s="6">
        <v>125939</v>
      </c>
      <c r="I5202" t="s">
        <v>26677</v>
      </c>
      <c r="J5202" t="s">
        <v>26678</v>
      </c>
      <c r="K5202" s="1">
        <v>44662</v>
      </c>
    </row>
    <row r="5203" spans="1:11">
      <c r="A5203">
        <v>5202</v>
      </c>
      <c r="B5203" t="s">
        <v>26679</v>
      </c>
      <c r="C5203" t="s">
        <v>3403</v>
      </c>
      <c r="D5203" t="s">
        <v>2528</v>
      </c>
      <c r="E5203" t="s">
        <v>26680</v>
      </c>
      <c r="F5203" t="s">
        <v>26681</v>
      </c>
      <c r="G5203" t="s">
        <v>1404</v>
      </c>
      <c r="H5203" s="6">
        <v>254552</v>
      </c>
      <c r="I5203" t="s">
        <v>26682</v>
      </c>
      <c r="J5203" t="s">
        <v>26683</v>
      </c>
      <c r="K5203" s="1">
        <v>44037</v>
      </c>
    </row>
    <row r="5204" spans="1:11">
      <c r="A5204">
        <v>5203</v>
      </c>
      <c r="B5204" t="s">
        <v>26684</v>
      </c>
      <c r="C5204" t="s">
        <v>1313</v>
      </c>
      <c r="D5204" t="s">
        <v>580</v>
      </c>
      <c r="E5204" t="s">
        <v>22063</v>
      </c>
      <c r="F5204" t="s">
        <v>26685</v>
      </c>
      <c r="G5204" t="s">
        <v>3306</v>
      </c>
      <c r="H5204" s="6">
        <v>122391</v>
      </c>
      <c r="I5204" t="s">
        <v>26686</v>
      </c>
      <c r="J5204" t="s">
        <v>26687</v>
      </c>
      <c r="K5204" s="1">
        <v>44212</v>
      </c>
    </row>
    <row r="5205" spans="1:11">
      <c r="A5205">
        <v>5204</v>
      </c>
      <c r="B5205" t="s">
        <v>26688</v>
      </c>
      <c r="C5205" t="s">
        <v>4254</v>
      </c>
      <c r="D5205" t="s">
        <v>1085</v>
      </c>
      <c r="E5205" t="s">
        <v>26689</v>
      </c>
      <c r="F5205" t="s">
        <v>26690</v>
      </c>
      <c r="G5205" t="s">
        <v>1924</v>
      </c>
      <c r="H5205" s="6">
        <v>47651</v>
      </c>
      <c r="I5205" t="s">
        <v>26691</v>
      </c>
      <c r="J5205" t="s">
        <v>26692</v>
      </c>
      <c r="K5205" s="1">
        <v>44558</v>
      </c>
    </row>
    <row r="5206" spans="1:11">
      <c r="A5206">
        <v>5205</v>
      </c>
      <c r="B5206" t="s">
        <v>26693</v>
      </c>
      <c r="C5206" t="s">
        <v>4228</v>
      </c>
      <c r="D5206" t="s">
        <v>1435</v>
      </c>
      <c r="E5206" t="s">
        <v>8603</v>
      </c>
      <c r="F5206" t="s">
        <v>26694</v>
      </c>
      <c r="G5206" t="s">
        <v>2838</v>
      </c>
      <c r="H5206" s="6">
        <v>134570</v>
      </c>
      <c r="I5206">
        <v>7513221972</v>
      </c>
      <c r="J5206" t="s">
        <v>26695</v>
      </c>
      <c r="K5206" s="1">
        <v>44695</v>
      </c>
    </row>
    <row r="5207" spans="1:11">
      <c r="A5207">
        <v>5206</v>
      </c>
      <c r="B5207" t="s">
        <v>26696</v>
      </c>
      <c r="C5207" t="s">
        <v>4216</v>
      </c>
      <c r="D5207" t="s">
        <v>3344</v>
      </c>
      <c r="E5207" t="s">
        <v>26697</v>
      </c>
      <c r="F5207" t="s">
        <v>26698</v>
      </c>
      <c r="G5207" t="s">
        <v>134</v>
      </c>
      <c r="H5207" s="6">
        <v>51871</v>
      </c>
      <c r="I5207" t="s">
        <v>26699</v>
      </c>
      <c r="J5207" t="s">
        <v>26700</v>
      </c>
      <c r="K5207" s="1">
        <v>44489</v>
      </c>
    </row>
    <row r="5208" spans="1:11">
      <c r="A5208">
        <v>5207</v>
      </c>
      <c r="B5208" t="s">
        <v>26701</v>
      </c>
      <c r="C5208" t="s">
        <v>2493</v>
      </c>
      <c r="D5208" t="s">
        <v>5428</v>
      </c>
      <c r="E5208" t="s">
        <v>4775</v>
      </c>
      <c r="F5208" t="s">
        <v>26702</v>
      </c>
      <c r="G5208" t="s">
        <v>553</v>
      </c>
      <c r="H5208" s="6">
        <v>212148</v>
      </c>
      <c r="I5208" t="s">
        <v>26703</v>
      </c>
      <c r="J5208" t="s">
        <v>26704</v>
      </c>
      <c r="K5208" s="1">
        <v>44489</v>
      </c>
    </row>
    <row r="5209" spans="1:11">
      <c r="A5209">
        <v>5208</v>
      </c>
      <c r="B5209" t="s">
        <v>26705</v>
      </c>
      <c r="C5209" t="s">
        <v>950</v>
      </c>
      <c r="D5209" t="s">
        <v>3319</v>
      </c>
      <c r="E5209" t="s">
        <v>26706</v>
      </c>
      <c r="F5209" t="s">
        <v>26707</v>
      </c>
      <c r="G5209" t="s">
        <v>2158</v>
      </c>
      <c r="H5209" s="6">
        <v>159731</v>
      </c>
      <c r="I5209" t="s">
        <v>26708</v>
      </c>
      <c r="J5209" t="s">
        <v>26709</v>
      </c>
      <c r="K5209" s="1">
        <v>43871</v>
      </c>
    </row>
    <row r="5210" spans="1:11">
      <c r="A5210">
        <v>5209</v>
      </c>
      <c r="B5210" t="s">
        <v>26710</v>
      </c>
      <c r="C5210" t="s">
        <v>1998</v>
      </c>
      <c r="D5210" t="s">
        <v>2107</v>
      </c>
      <c r="E5210" t="s">
        <v>26711</v>
      </c>
      <c r="F5210" t="s">
        <v>26712</v>
      </c>
      <c r="G5210" t="s">
        <v>1243</v>
      </c>
      <c r="H5210" s="6">
        <v>257486</v>
      </c>
      <c r="I5210" t="s">
        <v>26713</v>
      </c>
      <c r="J5210" t="s">
        <v>26714</v>
      </c>
      <c r="K5210" s="1">
        <v>43958</v>
      </c>
    </row>
    <row r="5211" spans="1:11">
      <c r="A5211">
        <v>5210</v>
      </c>
      <c r="B5211" t="s">
        <v>26715</v>
      </c>
      <c r="C5211" t="s">
        <v>2321</v>
      </c>
      <c r="D5211" t="s">
        <v>1973</v>
      </c>
      <c r="E5211" t="s">
        <v>26716</v>
      </c>
      <c r="F5211" t="s">
        <v>9280</v>
      </c>
      <c r="G5211" t="s">
        <v>1374</v>
      </c>
      <c r="H5211" s="6">
        <v>146494</v>
      </c>
      <c r="I5211" t="s">
        <v>26717</v>
      </c>
      <c r="J5211" t="s">
        <v>26718</v>
      </c>
      <c r="K5211" s="1">
        <v>44615</v>
      </c>
    </row>
    <row r="5212" spans="1:11">
      <c r="A5212">
        <v>5211</v>
      </c>
      <c r="B5212" t="s">
        <v>26719</v>
      </c>
      <c r="C5212" t="s">
        <v>2782</v>
      </c>
      <c r="D5212" t="s">
        <v>513</v>
      </c>
      <c r="E5212" t="s">
        <v>26720</v>
      </c>
      <c r="F5212" t="s">
        <v>26721</v>
      </c>
      <c r="G5212" t="s">
        <v>3594</v>
      </c>
      <c r="H5212" s="6">
        <v>247668</v>
      </c>
      <c r="I5212">
        <f>1-474-683-3733</f>
        <v>-4889</v>
      </c>
      <c r="J5212" t="s">
        <v>26722</v>
      </c>
      <c r="K5212" s="1">
        <v>44580</v>
      </c>
    </row>
    <row r="5213" spans="1:11">
      <c r="A5213">
        <v>5212</v>
      </c>
      <c r="B5213" t="s">
        <v>26723</v>
      </c>
      <c r="C5213" t="s">
        <v>6627</v>
      </c>
      <c r="D5213" t="s">
        <v>566</v>
      </c>
      <c r="E5213" t="s">
        <v>26724</v>
      </c>
      <c r="F5213" t="s">
        <v>26725</v>
      </c>
      <c r="G5213" t="s">
        <v>898</v>
      </c>
      <c r="H5213" s="6">
        <v>260641</v>
      </c>
      <c r="I5213" t="s">
        <v>26726</v>
      </c>
      <c r="J5213" t="s">
        <v>26727</v>
      </c>
      <c r="K5213" s="1">
        <v>44328</v>
      </c>
    </row>
    <row r="5214" spans="1:11">
      <c r="A5214">
        <v>5213</v>
      </c>
      <c r="B5214" t="s">
        <v>26728</v>
      </c>
      <c r="C5214" t="s">
        <v>91</v>
      </c>
      <c r="D5214" t="s">
        <v>580</v>
      </c>
      <c r="E5214" t="s">
        <v>26729</v>
      </c>
      <c r="F5214" t="s">
        <v>26730</v>
      </c>
      <c r="G5214" t="s">
        <v>5179</v>
      </c>
      <c r="H5214" s="6">
        <v>114652</v>
      </c>
      <c r="I5214">
        <f>1-991-943-1274</f>
        <v>-3207</v>
      </c>
      <c r="J5214" t="s">
        <v>26731</v>
      </c>
      <c r="K5214" s="1">
        <v>44245</v>
      </c>
    </row>
    <row r="5215" spans="1:11">
      <c r="A5215">
        <v>5214</v>
      </c>
      <c r="B5215" t="s">
        <v>26732</v>
      </c>
      <c r="C5215" t="s">
        <v>415</v>
      </c>
      <c r="D5215" t="s">
        <v>9382</v>
      </c>
      <c r="E5215" t="s">
        <v>26733</v>
      </c>
      <c r="F5215" t="s">
        <v>26734</v>
      </c>
      <c r="G5215" t="s">
        <v>808</v>
      </c>
      <c r="H5215" s="6">
        <v>232562</v>
      </c>
      <c r="I5215" t="s">
        <v>26735</v>
      </c>
      <c r="J5215" t="s">
        <v>26736</v>
      </c>
      <c r="K5215" s="1">
        <v>44207</v>
      </c>
    </row>
    <row r="5216" spans="1:11">
      <c r="A5216">
        <v>5215</v>
      </c>
      <c r="B5216" t="s">
        <v>26737</v>
      </c>
      <c r="C5216" t="s">
        <v>5103</v>
      </c>
      <c r="D5216" t="s">
        <v>1992</v>
      </c>
      <c r="E5216" t="s">
        <v>26738</v>
      </c>
      <c r="F5216" t="s">
        <v>26739</v>
      </c>
      <c r="G5216" t="s">
        <v>329</v>
      </c>
      <c r="H5216" s="6">
        <v>184337</v>
      </c>
      <c r="I5216" t="s">
        <v>26740</v>
      </c>
      <c r="J5216" t="s">
        <v>26741</v>
      </c>
      <c r="K5216" s="1">
        <v>44638</v>
      </c>
    </row>
    <row r="5217" spans="1:11">
      <c r="A5217">
        <v>5216</v>
      </c>
      <c r="B5217" t="s">
        <v>26742</v>
      </c>
      <c r="C5217" t="s">
        <v>5805</v>
      </c>
      <c r="D5217" t="s">
        <v>218</v>
      </c>
      <c r="E5217" t="s">
        <v>26743</v>
      </c>
      <c r="F5217" t="s">
        <v>26744</v>
      </c>
      <c r="G5217" t="s">
        <v>1466</v>
      </c>
      <c r="H5217" s="6">
        <v>114383</v>
      </c>
      <c r="I5217">
        <f>1-532-95-480</f>
        <v>-1106</v>
      </c>
      <c r="J5217" t="s">
        <v>26745</v>
      </c>
      <c r="K5217" s="1">
        <v>44628</v>
      </c>
    </row>
    <row r="5218" spans="1:11">
      <c r="A5218">
        <v>5217</v>
      </c>
      <c r="B5218" t="s">
        <v>26746</v>
      </c>
      <c r="C5218" t="s">
        <v>3031</v>
      </c>
      <c r="D5218" t="s">
        <v>257</v>
      </c>
      <c r="E5218" t="s">
        <v>26747</v>
      </c>
      <c r="F5218" t="s">
        <v>26748</v>
      </c>
      <c r="G5218" t="s">
        <v>1795</v>
      </c>
      <c r="H5218" s="6">
        <v>222072</v>
      </c>
      <c r="I5218" t="s">
        <v>26749</v>
      </c>
      <c r="J5218" t="s">
        <v>26750</v>
      </c>
      <c r="K5218" s="1">
        <v>44361</v>
      </c>
    </row>
    <row r="5219" spans="1:11">
      <c r="A5219">
        <v>5218</v>
      </c>
      <c r="B5219" t="s">
        <v>26751</v>
      </c>
      <c r="C5219" t="s">
        <v>1828</v>
      </c>
      <c r="D5219" t="s">
        <v>1854</v>
      </c>
      <c r="E5219" t="s">
        <v>26752</v>
      </c>
      <c r="F5219" t="s">
        <v>3829</v>
      </c>
      <c r="G5219" t="s">
        <v>95</v>
      </c>
      <c r="H5219" s="6">
        <v>40202</v>
      </c>
      <c r="I5219" t="s">
        <v>26753</v>
      </c>
      <c r="J5219" t="s">
        <v>26754</v>
      </c>
      <c r="K5219" s="1">
        <v>44164</v>
      </c>
    </row>
    <row r="5220" spans="1:11">
      <c r="A5220">
        <v>5219</v>
      </c>
      <c r="B5220" t="s">
        <v>26755</v>
      </c>
      <c r="C5220" t="s">
        <v>3099</v>
      </c>
      <c r="D5220" t="s">
        <v>4203</v>
      </c>
      <c r="E5220" t="s">
        <v>17069</v>
      </c>
      <c r="F5220" t="s">
        <v>26756</v>
      </c>
      <c r="G5220" t="s">
        <v>134</v>
      </c>
      <c r="H5220" s="6">
        <v>137297</v>
      </c>
      <c r="I5220">
        <v>6902016856</v>
      </c>
      <c r="J5220" t="s">
        <v>26757</v>
      </c>
      <c r="K5220" s="1">
        <v>43978</v>
      </c>
    </row>
    <row r="5221" spans="1:11">
      <c r="A5221">
        <v>5220</v>
      </c>
      <c r="B5221" t="s">
        <v>26758</v>
      </c>
      <c r="C5221" t="s">
        <v>398</v>
      </c>
      <c r="D5221" t="s">
        <v>1634</v>
      </c>
      <c r="E5221" t="s">
        <v>26759</v>
      </c>
      <c r="F5221" t="s">
        <v>26760</v>
      </c>
      <c r="G5221" t="s">
        <v>1873</v>
      </c>
      <c r="H5221" s="6">
        <v>204840</v>
      </c>
      <c r="I5221" t="s">
        <v>26761</v>
      </c>
      <c r="J5221" t="s">
        <v>26762</v>
      </c>
      <c r="K5221" s="1">
        <v>43859</v>
      </c>
    </row>
    <row r="5222" spans="1:11">
      <c r="A5222">
        <v>5221</v>
      </c>
      <c r="B5222" t="s">
        <v>26763</v>
      </c>
      <c r="C5222" t="s">
        <v>1253</v>
      </c>
      <c r="D5222" t="s">
        <v>4045</v>
      </c>
      <c r="E5222" t="s">
        <v>26764</v>
      </c>
      <c r="F5222" t="s">
        <v>26765</v>
      </c>
      <c r="G5222" t="s">
        <v>969</v>
      </c>
      <c r="H5222" s="6">
        <v>43811</v>
      </c>
      <c r="I5222" t="s">
        <v>26766</v>
      </c>
      <c r="J5222" t="s">
        <v>26767</v>
      </c>
      <c r="K5222" s="1">
        <v>44657</v>
      </c>
    </row>
    <row r="5223" spans="1:11">
      <c r="A5223">
        <v>5222</v>
      </c>
      <c r="B5223" t="s">
        <v>26768</v>
      </c>
      <c r="C5223" t="s">
        <v>442</v>
      </c>
      <c r="D5223" t="s">
        <v>6434</v>
      </c>
      <c r="E5223" t="s">
        <v>26769</v>
      </c>
      <c r="F5223" t="s">
        <v>8479</v>
      </c>
      <c r="G5223" t="s">
        <v>1666</v>
      </c>
      <c r="H5223" s="6">
        <v>257484</v>
      </c>
      <c r="I5223" t="s">
        <v>26770</v>
      </c>
      <c r="J5223" t="s">
        <v>26771</v>
      </c>
      <c r="K5223" s="1">
        <v>44272</v>
      </c>
    </row>
    <row r="5224" spans="1:11">
      <c r="A5224">
        <v>5223</v>
      </c>
      <c r="B5224" t="s">
        <v>26772</v>
      </c>
      <c r="C5224" t="s">
        <v>3471</v>
      </c>
      <c r="D5224" t="s">
        <v>4285</v>
      </c>
      <c r="E5224" t="s">
        <v>26773</v>
      </c>
      <c r="F5224" t="s">
        <v>26774</v>
      </c>
      <c r="G5224" t="s">
        <v>1222</v>
      </c>
      <c r="H5224" s="6">
        <v>86634</v>
      </c>
      <c r="I5224" t="s">
        <v>26775</v>
      </c>
      <c r="J5224" t="s">
        <v>26776</v>
      </c>
      <c r="K5224" s="1">
        <v>43893</v>
      </c>
    </row>
    <row r="5225" spans="1:11">
      <c r="A5225">
        <v>5224</v>
      </c>
      <c r="B5225" t="s">
        <v>26777</v>
      </c>
      <c r="C5225" t="s">
        <v>1477</v>
      </c>
      <c r="D5225" t="s">
        <v>9388</v>
      </c>
      <c r="E5225" t="s">
        <v>26778</v>
      </c>
      <c r="F5225" t="s">
        <v>26779</v>
      </c>
      <c r="G5225" t="s">
        <v>2030</v>
      </c>
      <c r="H5225" s="6">
        <v>154606</v>
      </c>
      <c r="I5225" t="s">
        <v>26780</v>
      </c>
      <c r="J5225" t="s">
        <v>26781</v>
      </c>
      <c r="K5225" s="1">
        <v>44173</v>
      </c>
    </row>
    <row r="5226" spans="1:11">
      <c r="A5226">
        <v>5225</v>
      </c>
      <c r="B5226" t="s">
        <v>26782</v>
      </c>
      <c r="C5226" t="s">
        <v>730</v>
      </c>
      <c r="D5226" t="s">
        <v>6413</v>
      </c>
      <c r="E5226" t="s">
        <v>26783</v>
      </c>
      <c r="F5226" t="s">
        <v>14696</v>
      </c>
      <c r="G5226" t="s">
        <v>1110</v>
      </c>
      <c r="H5226" s="6">
        <v>240701</v>
      </c>
      <c r="I5226" t="s">
        <v>26784</v>
      </c>
      <c r="J5226" t="s">
        <v>26785</v>
      </c>
      <c r="K5226" s="1">
        <v>44638</v>
      </c>
    </row>
    <row r="5227" spans="1:11">
      <c r="A5227">
        <v>5226</v>
      </c>
      <c r="B5227" t="s">
        <v>26786</v>
      </c>
      <c r="C5227" t="s">
        <v>2534</v>
      </c>
      <c r="D5227" t="s">
        <v>1505</v>
      </c>
      <c r="E5227" t="s">
        <v>26787</v>
      </c>
      <c r="F5227" t="s">
        <v>25787</v>
      </c>
      <c r="G5227" t="s">
        <v>5475</v>
      </c>
      <c r="H5227" s="6">
        <v>180793</v>
      </c>
      <c r="I5227" t="s">
        <v>26788</v>
      </c>
      <c r="J5227" t="s">
        <v>26789</v>
      </c>
      <c r="K5227" s="1">
        <v>44515</v>
      </c>
    </row>
    <row r="5228" spans="1:11">
      <c r="A5228">
        <v>5227</v>
      </c>
      <c r="B5228" t="s">
        <v>26790</v>
      </c>
      <c r="C5228" t="s">
        <v>286</v>
      </c>
      <c r="D5228" t="s">
        <v>5556</v>
      </c>
      <c r="E5228" t="s">
        <v>26791</v>
      </c>
      <c r="F5228" t="s">
        <v>26792</v>
      </c>
      <c r="G5228" t="s">
        <v>634</v>
      </c>
      <c r="H5228" s="6">
        <v>54838</v>
      </c>
      <c r="I5228" t="s">
        <v>26793</v>
      </c>
      <c r="J5228" t="s">
        <v>26794</v>
      </c>
      <c r="K5228" s="1">
        <v>44152</v>
      </c>
    </row>
    <row r="5229" spans="1:11">
      <c r="A5229">
        <v>5228</v>
      </c>
      <c r="B5229" t="s">
        <v>26795</v>
      </c>
      <c r="C5229" t="s">
        <v>1091</v>
      </c>
      <c r="D5229" t="s">
        <v>2382</v>
      </c>
      <c r="E5229" t="s">
        <v>26796</v>
      </c>
      <c r="F5229" t="s">
        <v>26797</v>
      </c>
      <c r="G5229" t="s">
        <v>454</v>
      </c>
      <c r="H5229" s="6">
        <v>91236</v>
      </c>
      <c r="I5229" t="s">
        <v>26798</v>
      </c>
      <c r="J5229" t="s">
        <v>26799</v>
      </c>
      <c r="K5229" s="1">
        <v>43910</v>
      </c>
    </row>
    <row r="5230" spans="1:11">
      <c r="A5230">
        <v>5229</v>
      </c>
      <c r="B5230" t="s">
        <v>26800</v>
      </c>
      <c r="C5230" t="s">
        <v>4331</v>
      </c>
      <c r="D5230" t="s">
        <v>17004</v>
      </c>
      <c r="E5230" t="s">
        <v>26801</v>
      </c>
      <c r="F5230" t="s">
        <v>26802</v>
      </c>
      <c r="G5230" t="s">
        <v>1273</v>
      </c>
      <c r="H5230" s="6">
        <v>91743</v>
      </c>
      <c r="I5230" t="s">
        <v>26803</v>
      </c>
      <c r="J5230" t="s">
        <v>26804</v>
      </c>
      <c r="K5230" s="1">
        <v>44181</v>
      </c>
    </row>
    <row r="5231" spans="1:11">
      <c r="A5231">
        <v>5230</v>
      </c>
      <c r="B5231" t="s">
        <v>26805</v>
      </c>
      <c r="C5231" t="s">
        <v>10052</v>
      </c>
      <c r="D5231" t="s">
        <v>8115</v>
      </c>
      <c r="E5231" t="s">
        <v>26806</v>
      </c>
      <c r="F5231" t="s">
        <v>26807</v>
      </c>
      <c r="G5231" t="s">
        <v>815</v>
      </c>
      <c r="H5231" s="6">
        <v>101452</v>
      </c>
      <c r="I5231" t="s">
        <v>26808</v>
      </c>
      <c r="J5231" t="s">
        <v>26809</v>
      </c>
      <c r="K5231" s="1">
        <v>44357</v>
      </c>
    </row>
    <row r="5232" spans="1:11">
      <c r="A5232">
        <v>5231</v>
      </c>
      <c r="B5232" t="s">
        <v>26810</v>
      </c>
      <c r="C5232" t="s">
        <v>16819</v>
      </c>
      <c r="D5232" t="s">
        <v>566</v>
      </c>
      <c r="E5232" t="s">
        <v>26811</v>
      </c>
      <c r="F5232" t="s">
        <v>26812</v>
      </c>
      <c r="G5232" t="s">
        <v>770</v>
      </c>
      <c r="H5232" s="6">
        <v>72615</v>
      </c>
      <c r="I5232" t="s">
        <v>26813</v>
      </c>
      <c r="J5232" t="s">
        <v>26814</v>
      </c>
      <c r="K5232" s="1">
        <v>43960</v>
      </c>
    </row>
    <row r="5233" spans="1:11">
      <c r="A5233">
        <v>5232</v>
      </c>
      <c r="B5233" t="s">
        <v>26815</v>
      </c>
      <c r="C5233" t="s">
        <v>8871</v>
      </c>
      <c r="D5233" t="s">
        <v>5061</v>
      </c>
      <c r="E5233" t="s">
        <v>12195</v>
      </c>
      <c r="F5233" t="s">
        <v>26816</v>
      </c>
      <c r="G5233" t="s">
        <v>2524</v>
      </c>
      <c r="H5233" s="6">
        <v>181209</v>
      </c>
      <c r="I5233" t="s">
        <v>26817</v>
      </c>
      <c r="J5233" t="s">
        <v>26818</v>
      </c>
      <c r="K5233" s="1">
        <v>44610</v>
      </c>
    </row>
    <row r="5234" spans="1:11">
      <c r="A5234">
        <v>5233</v>
      </c>
      <c r="B5234" t="s">
        <v>26819</v>
      </c>
      <c r="C5234" t="s">
        <v>1002</v>
      </c>
      <c r="D5234" t="s">
        <v>17063</v>
      </c>
      <c r="E5234" t="s">
        <v>26820</v>
      </c>
      <c r="F5234" t="s">
        <v>26821</v>
      </c>
      <c r="G5234" t="s">
        <v>1152</v>
      </c>
      <c r="H5234" s="6">
        <v>205191</v>
      </c>
      <c r="I5234" t="s">
        <v>26822</v>
      </c>
      <c r="J5234" t="s">
        <v>26823</v>
      </c>
      <c r="K5234" s="1">
        <v>43930</v>
      </c>
    </row>
    <row r="5235" spans="1:11">
      <c r="A5235">
        <v>5234</v>
      </c>
      <c r="B5235" t="s">
        <v>26824</v>
      </c>
      <c r="C5235" t="s">
        <v>6900</v>
      </c>
      <c r="D5235" t="s">
        <v>3331</v>
      </c>
      <c r="E5235" t="s">
        <v>26825</v>
      </c>
      <c r="F5235" t="s">
        <v>14519</v>
      </c>
      <c r="G5235" t="s">
        <v>3566</v>
      </c>
      <c r="H5235" s="6">
        <v>204966</v>
      </c>
      <c r="I5235" t="s">
        <v>26826</v>
      </c>
      <c r="J5235" t="s">
        <v>26827</v>
      </c>
      <c r="K5235" s="1">
        <v>44491</v>
      </c>
    </row>
    <row r="5236" spans="1:11">
      <c r="A5236">
        <v>5235</v>
      </c>
      <c r="B5236" t="s">
        <v>26828</v>
      </c>
      <c r="C5236" t="s">
        <v>264</v>
      </c>
      <c r="D5236" t="s">
        <v>19923</v>
      </c>
      <c r="E5236" t="s">
        <v>26829</v>
      </c>
      <c r="F5236" t="s">
        <v>26830</v>
      </c>
      <c r="G5236" t="s">
        <v>1689</v>
      </c>
      <c r="H5236" s="6">
        <v>181526</v>
      </c>
      <c r="I5236" t="s">
        <v>26831</v>
      </c>
      <c r="J5236" t="s">
        <v>26832</v>
      </c>
      <c r="K5236" s="1">
        <v>44073</v>
      </c>
    </row>
    <row r="5237" spans="1:11">
      <c r="A5237">
        <v>5236</v>
      </c>
      <c r="B5237" t="s">
        <v>26833</v>
      </c>
      <c r="C5237" t="s">
        <v>4192</v>
      </c>
      <c r="D5237" t="s">
        <v>4129</v>
      </c>
      <c r="E5237" t="s">
        <v>26834</v>
      </c>
      <c r="F5237" t="s">
        <v>26835</v>
      </c>
      <c r="G5237" t="s">
        <v>213</v>
      </c>
      <c r="H5237" s="6">
        <v>153940</v>
      </c>
      <c r="I5237" t="s">
        <v>26836</v>
      </c>
      <c r="J5237" t="s">
        <v>26837</v>
      </c>
      <c r="K5237" s="1">
        <v>44330</v>
      </c>
    </row>
    <row r="5238" spans="1:11">
      <c r="A5238">
        <v>5237</v>
      </c>
      <c r="B5238" t="s">
        <v>26838</v>
      </c>
      <c r="C5238" t="s">
        <v>11007</v>
      </c>
      <c r="D5238" t="s">
        <v>286</v>
      </c>
      <c r="E5238" t="s">
        <v>845</v>
      </c>
      <c r="F5238" t="s">
        <v>26839</v>
      </c>
      <c r="G5238" t="s">
        <v>4729</v>
      </c>
      <c r="H5238" s="6">
        <v>68517</v>
      </c>
      <c r="I5238">
        <f>1-777-751-7723</f>
        <v>-9250</v>
      </c>
      <c r="J5238" t="s">
        <v>26840</v>
      </c>
      <c r="K5238" s="1">
        <v>44487</v>
      </c>
    </row>
    <row r="5239" spans="1:11">
      <c r="A5239">
        <v>5238</v>
      </c>
      <c r="B5239" t="s">
        <v>26841</v>
      </c>
      <c r="C5239" t="s">
        <v>9763</v>
      </c>
      <c r="D5239" t="s">
        <v>2541</v>
      </c>
      <c r="E5239" t="s">
        <v>26842</v>
      </c>
      <c r="F5239" t="s">
        <v>26843</v>
      </c>
      <c r="G5239" t="s">
        <v>260</v>
      </c>
      <c r="H5239" s="6">
        <v>42908</v>
      </c>
      <c r="I5239" t="s">
        <v>26844</v>
      </c>
      <c r="J5239" t="s">
        <v>26845</v>
      </c>
      <c r="K5239" s="1">
        <v>44635</v>
      </c>
    </row>
    <row r="5240" spans="1:11">
      <c r="A5240">
        <v>5239</v>
      </c>
      <c r="B5240" t="s">
        <v>26846</v>
      </c>
      <c r="C5240" t="s">
        <v>2564</v>
      </c>
      <c r="D5240" t="s">
        <v>8293</v>
      </c>
      <c r="E5240" t="s">
        <v>26847</v>
      </c>
      <c r="F5240" t="s">
        <v>7528</v>
      </c>
      <c r="G5240" t="s">
        <v>890</v>
      </c>
      <c r="H5240" s="6">
        <v>255061</v>
      </c>
      <c r="I5240" t="s">
        <v>26848</v>
      </c>
      <c r="J5240" t="s">
        <v>26849</v>
      </c>
      <c r="K5240" s="1">
        <v>44044</v>
      </c>
    </row>
    <row r="5241" spans="1:11">
      <c r="A5241">
        <v>5240</v>
      </c>
      <c r="B5241" t="s">
        <v>26850</v>
      </c>
      <c r="C5241" t="s">
        <v>5160</v>
      </c>
      <c r="D5241" t="s">
        <v>7027</v>
      </c>
      <c r="E5241" t="s">
        <v>26851</v>
      </c>
      <c r="F5241" t="s">
        <v>26852</v>
      </c>
      <c r="G5241" t="s">
        <v>853</v>
      </c>
      <c r="H5241" s="6">
        <v>121851</v>
      </c>
      <c r="I5241" t="s">
        <v>26853</v>
      </c>
      <c r="J5241" t="s">
        <v>26854</v>
      </c>
      <c r="K5241" s="1">
        <v>44613</v>
      </c>
    </row>
    <row r="5242" spans="1:11">
      <c r="A5242">
        <v>5241</v>
      </c>
      <c r="B5242" t="s">
        <v>26855</v>
      </c>
      <c r="C5242" t="s">
        <v>8789</v>
      </c>
      <c r="D5242" t="s">
        <v>4241</v>
      </c>
      <c r="E5242" t="s">
        <v>26856</v>
      </c>
      <c r="F5242" t="s">
        <v>26857</v>
      </c>
      <c r="G5242" t="s">
        <v>282</v>
      </c>
      <c r="H5242" s="6">
        <v>61304</v>
      </c>
      <c r="I5242" t="s">
        <v>26858</v>
      </c>
      <c r="J5242" t="s">
        <v>26859</v>
      </c>
      <c r="K5242" s="1">
        <v>43839</v>
      </c>
    </row>
    <row r="5243" spans="1:11">
      <c r="A5243">
        <v>5242</v>
      </c>
      <c r="B5243" t="s">
        <v>26860</v>
      </c>
      <c r="C5243" t="s">
        <v>406</v>
      </c>
      <c r="D5243" t="s">
        <v>5445</v>
      </c>
      <c r="E5243" t="s">
        <v>26861</v>
      </c>
      <c r="F5243" t="s">
        <v>26862</v>
      </c>
      <c r="G5243" t="s">
        <v>5708</v>
      </c>
      <c r="H5243" s="6">
        <v>235053</v>
      </c>
      <c r="I5243" t="s">
        <v>26863</v>
      </c>
      <c r="J5243" t="s">
        <v>26864</v>
      </c>
      <c r="K5243" s="1">
        <v>43926</v>
      </c>
    </row>
    <row r="5244" spans="1:11">
      <c r="A5244">
        <v>5243</v>
      </c>
      <c r="B5244" t="s">
        <v>26865</v>
      </c>
      <c r="C5244" t="s">
        <v>2396</v>
      </c>
      <c r="D5244" t="s">
        <v>1123</v>
      </c>
      <c r="E5244" t="s">
        <v>26866</v>
      </c>
      <c r="F5244" t="s">
        <v>26867</v>
      </c>
      <c r="G5244" t="s">
        <v>1873</v>
      </c>
      <c r="H5244" s="6">
        <v>273201</v>
      </c>
      <c r="I5244" t="s">
        <v>26868</v>
      </c>
      <c r="J5244" t="s">
        <v>26869</v>
      </c>
      <c r="K5244" s="1">
        <v>43887</v>
      </c>
    </row>
    <row r="5245" spans="1:11">
      <c r="A5245">
        <v>5244</v>
      </c>
      <c r="B5245" t="s">
        <v>26870</v>
      </c>
      <c r="C5245" t="s">
        <v>1765</v>
      </c>
      <c r="D5245" t="s">
        <v>3107</v>
      </c>
      <c r="E5245" t="s">
        <v>26871</v>
      </c>
      <c r="F5245" t="s">
        <v>26872</v>
      </c>
      <c r="G5245" t="s">
        <v>306</v>
      </c>
      <c r="H5245" s="6">
        <v>125530</v>
      </c>
      <c r="I5245" t="s">
        <v>26873</v>
      </c>
      <c r="J5245" t="s">
        <v>26874</v>
      </c>
      <c r="K5245" s="1">
        <v>44319</v>
      </c>
    </row>
    <row r="5246" spans="1:11">
      <c r="A5246">
        <v>5245</v>
      </c>
      <c r="B5246" t="s">
        <v>26875</v>
      </c>
      <c r="C5246" t="s">
        <v>917</v>
      </c>
      <c r="D5246" t="s">
        <v>11055</v>
      </c>
      <c r="E5246" t="s">
        <v>26876</v>
      </c>
      <c r="F5246" t="s">
        <v>26877</v>
      </c>
      <c r="G5246" t="s">
        <v>1776</v>
      </c>
      <c r="H5246" s="6">
        <v>222322</v>
      </c>
      <c r="I5246" t="s">
        <v>26878</v>
      </c>
      <c r="J5246" t="s">
        <v>26879</v>
      </c>
      <c r="K5246" s="1">
        <v>44394</v>
      </c>
    </row>
    <row r="5247" spans="1:11">
      <c r="A5247">
        <v>5246</v>
      </c>
      <c r="B5247" t="s">
        <v>26880</v>
      </c>
      <c r="C5247" t="s">
        <v>2970</v>
      </c>
      <c r="D5247" t="s">
        <v>1058</v>
      </c>
      <c r="E5247" t="s">
        <v>26881</v>
      </c>
      <c r="F5247" t="s">
        <v>9870</v>
      </c>
      <c r="G5247" t="s">
        <v>1445</v>
      </c>
      <c r="H5247" s="6">
        <v>80513</v>
      </c>
      <c r="I5247" t="s">
        <v>26882</v>
      </c>
      <c r="J5247" t="s">
        <v>26883</v>
      </c>
      <c r="K5247" s="1">
        <v>44409</v>
      </c>
    </row>
    <row r="5248" spans="1:11">
      <c r="A5248">
        <v>5247</v>
      </c>
      <c r="B5248" t="s">
        <v>26884</v>
      </c>
      <c r="C5248" t="s">
        <v>10814</v>
      </c>
      <c r="D5248" t="s">
        <v>10153</v>
      </c>
      <c r="E5248" t="s">
        <v>26885</v>
      </c>
      <c r="F5248" t="s">
        <v>26886</v>
      </c>
      <c r="G5248" t="s">
        <v>1067</v>
      </c>
      <c r="H5248" s="6">
        <v>200186</v>
      </c>
      <c r="I5248" t="s">
        <v>26887</v>
      </c>
      <c r="J5248" t="s">
        <v>26888</v>
      </c>
      <c r="K5248" s="1">
        <v>43920</v>
      </c>
    </row>
    <row r="5249" spans="1:11">
      <c r="A5249">
        <v>5248</v>
      </c>
      <c r="B5249" t="s">
        <v>26889</v>
      </c>
      <c r="C5249" t="s">
        <v>7833</v>
      </c>
      <c r="D5249" t="s">
        <v>13645</v>
      </c>
      <c r="E5249" t="s">
        <v>26890</v>
      </c>
      <c r="F5249" t="s">
        <v>26891</v>
      </c>
      <c r="G5249" t="s">
        <v>2364</v>
      </c>
      <c r="H5249" s="6">
        <v>271867</v>
      </c>
      <c r="I5249">
        <v>9424762176</v>
      </c>
      <c r="J5249" t="s">
        <v>26892</v>
      </c>
      <c r="K5249" s="1">
        <v>43906</v>
      </c>
    </row>
    <row r="5250" spans="1:11">
      <c r="A5250">
        <v>5249</v>
      </c>
      <c r="B5250" t="s">
        <v>26893</v>
      </c>
      <c r="C5250" t="s">
        <v>623</v>
      </c>
      <c r="D5250" t="s">
        <v>19917</v>
      </c>
      <c r="E5250" t="s">
        <v>26894</v>
      </c>
      <c r="F5250" t="s">
        <v>26895</v>
      </c>
      <c r="G5250" t="s">
        <v>213</v>
      </c>
      <c r="H5250" s="6">
        <v>211101</v>
      </c>
      <c r="I5250">
        <v>3071728413</v>
      </c>
      <c r="J5250" t="s">
        <v>26896</v>
      </c>
      <c r="K5250" s="1">
        <v>44053</v>
      </c>
    </row>
    <row r="5251" spans="1:11">
      <c r="A5251">
        <v>5250</v>
      </c>
      <c r="B5251" t="s">
        <v>26897</v>
      </c>
      <c r="C5251" t="s">
        <v>701</v>
      </c>
      <c r="D5251" t="s">
        <v>7884</v>
      </c>
      <c r="E5251" t="s">
        <v>26898</v>
      </c>
      <c r="F5251" t="s">
        <v>26899</v>
      </c>
      <c r="G5251" t="s">
        <v>5708</v>
      </c>
      <c r="H5251" s="6">
        <v>144181</v>
      </c>
      <c r="I5251" t="s">
        <v>26900</v>
      </c>
      <c r="J5251" t="s">
        <v>26901</v>
      </c>
      <c r="K5251" s="1">
        <v>43917</v>
      </c>
    </row>
    <row r="5252" spans="1:11">
      <c r="A5252">
        <v>5251</v>
      </c>
      <c r="B5252" t="s">
        <v>26902</v>
      </c>
      <c r="C5252" t="s">
        <v>1960</v>
      </c>
      <c r="D5252" t="s">
        <v>10108</v>
      </c>
      <c r="E5252" t="s">
        <v>26903</v>
      </c>
      <c r="F5252" t="s">
        <v>8594</v>
      </c>
      <c r="G5252" t="s">
        <v>2861</v>
      </c>
      <c r="H5252" s="6">
        <v>111975</v>
      </c>
      <c r="I5252" t="s">
        <v>26904</v>
      </c>
      <c r="J5252" t="s">
        <v>26905</v>
      </c>
      <c r="K5252" s="1">
        <v>44161</v>
      </c>
    </row>
    <row r="5253" spans="1:11">
      <c r="A5253">
        <v>5252</v>
      </c>
      <c r="B5253" t="s">
        <v>26906</v>
      </c>
      <c r="C5253" t="s">
        <v>3302</v>
      </c>
      <c r="D5253" t="s">
        <v>1799</v>
      </c>
      <c r="E5253" t="s">
        <v>26907</v>
      </c>
      <c r="F5253" t="s">
        <v>26908</v>
      </c>
      <c r="G5253" t="s">
        <v>1666</v>
      </c>
      <c r="H5253" s="6">
        <v>122494</v>
      </c>
      <c r="I5253" t="s">
        <v>26909</v>
      </c>
      <c r="J5253" t="s">
        <v>26910</v>
      </c>
      <c r="K5253" s="1">
        <v>44010</v>
      </c>
    </row>
    <row r="5254" spans="1:11">
      <c r="A5254">
        <v>5253</v>
      </c>
      <c r="B5254" t="s">
        <v>26911</v>
      </c>
      <c r="C5254" t="s">
        <v>4165</v>
      </c>
      <c r="D5254" t="s">
        <v>13923</v>
      </c>
      <c r="E5254" t="s">
        <v>26912</v>
      </c>
      <c r="F5254" t="s">
        <v>26913</v>
      </c>
      <c r="G5254" t="s">
        <v>103</v>
      </c>
      <c r="H5254" s="6">
        <v>126781</v>
      </c>
      <c r="I5254" t="s">
        <v>26914</v>
      </c>
      <c r="J5254" t="s">
        <v>26915</v>
      </c>
      <c r="K5254" s="1">
        <v>44676</v>
      </c>
    </row>
    <row r="5255" spans="1:11">
      <c r="A5255">
        <v>5254</v>
      </c>
      <c r="B5255" t="s">
        <v>26916</v>
      </c>
      <c r="C5255" t="s">
        <v>5945</v>
      </c>
      <c r="D5255" t="s">
        <v>2172</v>
      </c>
      <c r="E5255" t="s">
        <v>26917</v>
      </c>
      <c r="F5255" t="s">
        <v>26918</v>
      </c>
      <c r="G5255" t="s">
        <v>290</v>
      </c>
      <c r="H5255" s="6">
        <v>287156</v>
      </c>
      <c r="I5255" t="s">
        <v>26919</v>
      </c>
      <c r="J5255" t="s">
        <v>26920</v>
      </c>
      <c r="K5255" s="1">
        <v>43861</v>
      </c>
    </row>
    <row r="5256" spans="1:11">
      <c r="A5256">
        <v>5255</v>
      </c>
      <c r="B5256" t="s">
        <v>26921</v>
      </c>
      <c r="C5256" t="s">
        <v>1722</v>
      </c>
      <c r="D5256" t="s">
        <v>1294</v>
      </c>
      <c r="E5256" t="s">
        <v>26922</v>
      </c>
      <c r="F5256" t="s">
        <v>26923</v>
      </c>
      <c r="G5256" t="s">
        <v>71</v>
      </c>
      <c r="H5256" s="6">
        <v>220269</v>
      </c>
      <c r="I5256" t="s">
        <v>26924</v>
      </c>
      <c r="J5256" t="s">
        <v>26925</v>
      </c>
      <c r="K5256" s="1">
        <v>44071</v>
      </c>
    </row>
    <row r="5257" spans="1:11">
      <c r="A5257">
        <v>5256</v>
      </c>
      <c r="B5257" t="s">
        <v>26926</v>
      </c>
      <c r="C5257" t="s">
        <v>3526</v>
      </c>
      <c r="D5257" t="s">
        <v>2469</v>
      </c>
      <c r="E5257" t="s">
        <v>26927</v>
      </c>
      <c r="F5257" t="s">
        <v>20502</v>
      </c>
      <c r="G5257" t="s">
        <v>2158</v>
      </c>
      <c r="H5257" s="6">
        <v>241010</v>
      </c>
      <c r="I5257">
        <v>237516785</v>
      </c>
      <c r="J5257" t="s">
        <v>26928</v>
      </c>
      <c r="K5257" s="1">
        <v>44600</v>
      </c>
    </row>
    <row r="5258" spans="1:11">
      <c r="A5258">
        <v>5257</v>
      </c>
      <c r="B5258" t="s">
        <v>26929</v>
      </c>
      <c r="C5258" t="s">
        <v>1485</v>
      </c>
      <c r="D5258" t="s">
        <v>1608</v>
      </c>
      <c r="E5258" t="s">
        <v>26930</v>
      </c>
      <c r="F5258" t="s">
        <v>26931</v>
      </c>
      <c r="G5258" t="s">
        <v>1881</v>
      </c>
      <c r="H5258" s="6">
        <v>254279</v>
      </c>
      <c r="I5258" t="s">
        <v>26932</v>
      </c>
      <c r="J5258" t="s">
        <v>26933</v>
      </c>
      <c r="K5258" s="1">
        <v>44012</v>
      </c>
    </row>
    <row r="5259" spans="1:11">
      <c r="A5259">
        <v>5258</v>
      </c>
      <c r="B5259" t="s">
        <v>26934</v>
      </c>
      <c r="C5259" t="s">
        <v>6137</v>
      </c>
      <c r="D5259" t="s">
        <v>15616</v>
      </c>
      <c r="E5259" t="s">
        <v>26935</v>
      </c>
      <c r="F5259" t="s">
        <v>26936</v>
      </c>
      <c r="G5259" t="s">
        <v>237</v>
      </c>
      <c r="H5259" s="6">
        <v>199389</v>
      </c>
      <c r="I5259" t="s">
        <v>26937</v>
      </c>
      <c r="J5259" t="s">
        <v>26938</v>
      </c>
      <c r="K5259" s="1">
        <v>44225</v>
      </c>
    </row>
    <row r="5260" spans="1:11">
      <c r="A5260">
        <v>5259</v>
      </c>
      <c r="B5260" t="s">
        <v>26939</v>
      </c>
      <c r="C5260" t="s">
        <v>4456</v>
      </c>
      <c r="D5260" t="s">
        <v>4479</v>
      </c>
      <c r="E5260" t="s">
        <v>26940</v>
      </c>
      <c r="F5260" t="s">
        <v>26941</v>
      </c>
      <c r="G5260" t="s">
        <v>3046</v>
      </c>
      <c r="H5260" s="6">
        <v>178008</v>
      </c>
      <c r="I5260" t="s">
        <v>26942</v>
      </c>
      <c r="J5260" t="s">
        <v>26943</v>
      </c>
      <c r="K5260" s="1">
        <v>44264</v>
      </c>
    </row>
    <row r="5261" spans="1:11">
      <c r="A5261">
        <v>5260</v>
      </c>
      <c r="B5261" t="s">
        <v>26944</v>
      </c>
      <c r="C5261" t="s">
        <v>2100</v>
      </c>
      <c r="D5261" t="s">
        <v>8205</v>
      </c>
      <c r="E5261" t="s">
        <v>26945</v>
      </c>
      <c r="F5261" t="s">
        <v>26946</v>
      </c>
      <c r="G5261" t="s">
        <v>2378</v>
      </c>
      <c r="H5261" s="6">
        <v>45110</v>
      </c>
      <c r="I5261" t="s">
        <v>26947</v>
      </c>
      <c r="J5261" t="s">
        <v>26948</v>
      </c>
      <c r="K5261" s="1">
        <v>44109</v>
      </c>
    </row>
    <row r="5262" spans="1:11">
      <c r="A5262">
        <v>5261</v>
      </c>
      <c r="B5262" t="s">
        <v>26949</v>
      </c>
      <c r="C5262" t="s">
        <v>2012</v>
      </c>
      <c r="D5262" t="s">
        <v>7583</v>
      </c>
      <c r="E5262" t="s">
        <v>26950</v>
      </c>
      <c r="F5262" t="s">
        <v>26951</v>
      </c>
      <c r="G5262" t="s">
        <v>2297</v>
      </c>
      <c r="H5262" s="6">
        <v>128961</v>
      </c>
      <c r="I5262" t="s">
        <v>26952</v>
      </c>
      <c r="J5262" t="s">
        <v>26953</v>
      </c>
      <c r="K5262" s="1">
        <v>44384</v>
      </c>
    </row>
    <row r="5263" spans="1:11">
      <c r="A5263">
        <v>5262</v>
      </c>
      <c r="B5263" t="s">
        <v>26954</v>
      </c>
      <c r="C5263" t="s">
        <v>2119</v>
      </c>
      <c r="D5263" t="s">
        <v>5686</v>
      </c>
      <c r="E5263" t="s">
        <v>26955</v>
      </c>
      <c r="F5263" t="s">
        <v>26956</v>
      </c>
      <c r="G5263" t="s">
        <v>252</v>
      </c>
      <c r="H5263" s="6">
        <v>242191</v>
      </c>
      <c r="I5263" t="s">
        <v>26957</v>
      </c>
      <c r="J5263" t="s">
        <v>26958</v>
      </c>
      <c r="K5263" s="1">
        <v>43910</v>
      </c>
    </row>
    <row r="5264" spans="1:11">
      <c r="A5264">
        <v>5263</v>
      </c>
      <c r="B5264" t="s">
        <v>26959</v>
      </c>
      <c r="C5264" t="s">
        <v>9503</v>
      </c>
      <c r="D5264" t="s">
        <v>2283</v>
      </c>
      <c r="E5264" t="s">
        <v>18091</v>
      </c>
      <c r="F5264" t="s">
        <v>26960</v>
      </c>
      <c r="G5264" t="s">
        <v>650</v>
      </c>
      <c r="H5264" s="6">
        <v>160219</v>
      </c>
      <c r="I5264" t="s">
        <v>26961</v>
      </c>
      <c r="J5264" t="s">
        <v>26962</v>
      </c>
      <c r="K5264" s="1">
        <v>44447</v>
      </c>
    </row>
    <row r="5265" spans="1:11">
      <c r="A5265">
        <v>5264</v>
      </c>
      <c r="B5265" t="s">
        <v>26963</v>
      </c>
      <c r="C5265" t="s">
        <v>8871</v>
      </c>
      <c r="D5265" t="s">
        <v>5005</v>
      </c>
      <c r="E5265" t="s">
        <v>26964</v>
      </c>
      <c r="F5265" t="s">
        <v>26144</v>
      </c>
      <c r="G5265" t="s">
        <v>2638</v>
      </c>
      <c r="H5265" s="6">
        <v>221975</v>
      </c>
      <c r="I5265" t="s">
        <v>26965</v>
      </c>
      <c r="J5265" t="s">
        <v>26966</v>
      </c>
      <c r="K5265" s="1">
        <v>43851</v>
      </c>
    </row>
    <row r="5266" spans="1:11">
      <c r="A5266">
        <v>5265</v>
      </c>
      <c r="B5266" t="s">
        <v>26967</v>
      </c>
      <c r="C5266" t="s">
        <v>7269</v>
      </c>
      <c r="D5266" t="s">
        <v>5985</v>
      </c>
      <c r="E5266" t="s">
        <v>26968</v>
      </c>
      <c r="F5266" t="s">
        <v>26969</v>
      </c>
      <c r="G5266" t="s">
        <v>51</v>
      </c>
      <c r="H5266" s="6">
        <v>205731</v>
      </c>
      <c r="I5266">
        <f>1-978-836-1494</f>
        <v>-3307</v>
      </c>
      <c r="J5266" t="s">
        <v>26970</v>
      </c>
      <c r="K5266" s="1">
        <v>43880</v>
      </c>
    </row>
    <row r="5267" spans="1:11">
      <c r="A5267">
        <v>5266</v>
      </c>
      <c r="B5267" t="s">
        <v>26971</v>
      </c>
      <c r="C5267" t="s">
        <v>2053</v>
      </c>
      <c r="D5267" t="s">
        <v>1968</v>
      </c>
      <c r="E5267" t="s">
        <v>26972</v>
      </c>
      <c r="F5267" t="s">
        <v>26973</v>
      </c>
      <c r="G5267" t="s">
        <v>1824</v>
      </c>
      <c r="H5267" s="6">
        <v>62376</v>
      </c>
      <c r="I5267" t="s">
        <v>26974</v>
      </c>
      <c r="J5267" t="s">
        <v>26975</v>
      </c>
      <c r="K5267" s="1">
        <v>44590</v>
      </c>
    </row>
    <row r="5268" spans="1:11">
      <c r="A5268">
        <v>5267</v>
      </c>
      <c r="B5268" t="s">
        <v>26976</v>
      </c>
      <c r="C5268" t="s">
        <v>9832</v>
      </c>
      <c r="D5268" t="s">
        <v>16661</v>
      </c>
      <c r="E5268" t="s">
        <v>2214</v>
      </c>
      <c r="F5268" t="s">
        <v>26977</v>
      </c>
      <c r="G5268" t="s">
        <v>3058</v>
      </c>
      <c r="H5268" s="6">
        <v>121419</v>
      </c>
      <c r="I5268" t="s">
        <v>26978</v>
      </c>
      <c r="J5268" t="s">
        <v>26979</v>
      </c>
      <c r="K5268" s="1">
        <v>44703</v>
      </c>
    </row>
    <row r="5269" spans="1:11">
      <c r="A5269">
        <v>5268</v>
      </c>
      <c r="B5269" t="s">
        <v>26980</v>
      </c>
      <c r="C5269" t="s">
        <v>2577</v>
      </c>
      <c r="D5269" t="s">
        <v>7995</v>
      </c>
      <c r="E5269" t="s">
        <v>26981</v>
      </c>
      <c r="F5269" t="s">
        <v>26982</v>
      </c>
      <c r="G5269" t="s">
        <v>688</v>
      </c>
      <c r="H5269" s="6">
        <v>213642</v>
      </c>
      <c r="I5269" t="s">
        <v>26983</v>
      </c>
      <c r="J5269" t="s">
        <v>26984</v>
      </c>
      <c r="K5269" s="1">
        <v>44349</v>
      </c>
    </row>
    <row r="5270" spans="1:11">
      <c r="A5270">
        <v>5269</v>
      </c>
      <c r="B5270" t="s">
        <v>26985</v>
      </c>
      <c r="C5270" t="s">
        <v>347</v>
      </c>
      <c r="D5270" t="s">
        <v>3440</v>
      </c>
      <c r="E5270" t="s">
        <v>26986</v>
      </c>
      <c r="F5270" t="s">
        <v>26987</v>
      </c>
      <c r="G5270" t="s">
        <v>2317</v>
      </c>
      <c r="H5270" s="6">
        <v>111502</v>
      </c>
      <c r="I5270" t="s">
        <v>26988</v>
      </c>
      <c r="J5270" t="s">
        <v>26989</v>
      </c>
      <c r="K5270" s="1">
        <v>44177</v>
      </c>
    </row>
    <row r="5271" spans="1:11">
      <c r="A5271">
        <v>5270</v>
      </c>
      <c r="B5271" t="s">
        <v>26990</v>
      </c>
      <c r="C5271" t="s">
        <v>1693</v>
      </c>
      <c r="D5271" t="s">
        <v>3187</v>
      </c>
      <c r="E5271" t="s">
        <v>26991</v>
      </c>
      <c r="F5271" t="s">
        <v>26992</v>
      </c>
      <c r="G5271" t="s">
        <v>839</v>
      </c>
      <c r="H5271" s="6">
        <v>141860</v>
      </c>
      <c r="I5271" t="s">
        <v>26993</v>
      </c>
      <c r="J5271" t="s">
        <v>26994</v>
      </c>
      <c r="K5271" s="1">
        <v>44214</v>
      </c>
    </row>
    <row r="5272" spans="1:11">
      <c r="A5272">
        <v>5271</v>
      </c>
      <c r="B5272" t="s">
        <v>26995</v>
      </c>
      <c r="C5272" t="s">
        <v>340</v>
      </c>
      <c r="D5272" t="s">
        <v>3147</v>
      </c>
      <c r="E5272" t="s">
        <v>26996</v>
      </c>
      <c r="F5272" t="s">
        <v>26997</v>
      </c>
      <c r="G5272" t="s">
        <v>1396</v>
      </c>
      <c r="H5272" s="6">
        <v>135236</v>
      </c>
      <c r="I5272" t="s">
        <v>26998</v>
      </c>
      <c r="J5272" t="s">
        <v>26999</v>
      </c>
      <c r="K5272" s="1">
        <v>44015</v>
      </c>
    </row>
    <row r="5273" spans="1:11">
      <c r="A5273">
        <v>5272</v>
      </c>
      <c r="B5273" t="s">
        <v>27000</v>
      </c>
      <c r="C5273" t="s">
        <v>5045</v>
      </c>
      <c r="D5273" t="s">
        <v>428</v>
      </c>
      <c r="E5273" t="s">
        <v>27001</v>
      </c>
      <c r="F5273" t="s">
        <v>27002</v>
      </c>
      <c r="G5273" t="s">
        <v>5577</v>
      </c>
      <c r="H5273" s="6">
        <v>258589</v>
      </c>
      <c r="I5273">
        <v>2065726016</v>
      </c>
      <c r="J5273" t="s">
        <v>27003</v>
      </c>
      <c r="K5273" s="1">
        <v>44140</v>
      </c>
    </row>
    <row r="5274" spans="1:11">
      <c r="A5274">
        <v>5273</v>
      </c>
      <c r="B5274" t="s">
        <v>27004</v>
      </c>
      <c r="C5274" t="s">
        <v>8446</v>
      </c>
      <c r="D5274" t="s">
        <v>9821</v>
      </c>
      <c r="E5274" t="s">
        <v>27005</v>
      </c>
      <c r="F5274" t="s">
        <v>27006</v>
      </c>
      <c r="G5274" t="s">
        <v>1152</v>
      </c>
      <c r="H5274" s="6">
        <v>147768</v>
      </c>
      <c r="I5274" t="s">
        <v>27007</v>
      </c>
      <c r="J5274" t="s">
        <v>27008</v>
      </c>
      <c r="K5274" s="1">
        <v>44340</v>
      </c>
    </row>
    <row r="5275" spans="1:11">
      <c r="A5275">
        <v>5274</v>
      </c>
      <c r="B5275" t="s">
        <v>27009</v>
      </c>
      <c r="C5275" t="s">
        <v>286</v>
      </c>
      <c r="D5275" t="s">
        <v>2307</v>
      </c>
      <c r="E5275" t="s">
        <v>27010</v>
      </c>
      <c r="F5275" t="s">
        <v>27011</v>
      </c>
      <c r="G5275" t="s">
        <v>1230</v>
      </c>
      <c r="H5275" s="6">
        <v>264679</v>
      </c>
      <c r="I5275" t="s">
        <v>27012</v>
      </c>
      <c r="J5275" t="s">
        <v>27013</v>
      </c>
      <c r="K5275" s="1">
        <v>44576</v>
      </c>
    </row>
    <row r="5276" spans="1:11">
      <c r="A5276">
        <v>5275</v>
      </c>
      <c r="B5276" t="s">
        <v>27014</v>
      </c>
      <c r="C5276" t="s">
        <v>4051</v>
      </c>
      <c r="D5276" t="s">
        <v>693</v>
      </c>
      <c r="E5276" t="s">
        <v>27015</v>
      </c>
      <c r="F5276" t="s">
        <v>27016</v>
      </c>
      <c r="G5276" t="s">
        <v>1481</v>
      </c>
      <c r="H5276" s="6">
        <v>224945</v>
      </c>
      <c r="I5276" t="s">
        <v>27017</v>
      </c>
      <c r="J5276" t="s">
        <v>27018</v>
      </c>
      <c r="K5276" s="1">
        <v>44200</v>
      </c>
    </row>
    <row r="5277" spans="1:11">
      <c r="A5277">
        <v>5276</v>
      </c>
      <c r="B5277" t="s">
        <v>27019</v>
      </c>
      <c r="C5277" t="s">
        <v>730</v>
      </c>
      <c r="D5277" t="s">
        <v>9141</v>
      </c>
      <c r="E5277" t="s">
        <v>16238</v>
      </c>
      <c r="F5277" t="s">
        <v>27020</v>
      </c>
      <c r="G5277" t="s">
        <v>2272</v>
      </c>
      <c r="H5277" s="6">
        <v>278624</v>
      </c>
      <c r="I5277" t="s">
        <v>27021</v>
      </c>
      <c r="J5277" t="s">
        <v>27022</v>
      </c>
      <c r="K5277" s="1">
        <v>44198</v>
      </c>
    </row>
    <row r="5278" spans="1:11">
      <c r="A5278">
        <v>5277</v>
      </c>
      <c r="B5278" t="s">
        <v>27023</v>
      </c>
      <c r="C5278" t="s">
        <v>1449</v>
      </c>
      <c r="D5278" t="s">
        <v>3881</v>
      </c>
      <c r="E5278" t="s">
        <v>27024</v>
      </c>
      <c r="F5278" t="s">
        <v>27025</v>
      </c>
      <c r="G5278" t="s">
        <v>748</v>
      </c>
      <c r="H5278" s="6">
        <v>230193</v>
      </c>
      <c r="I5278" t="s">
        <v>27026</v>
      </c>
      <c r="J5278" t="s">
        <v>27027</v>
      </c>
      <c r="K5278" s="1">
        <v>44002</v>
      </c>
    </row>
    <row r="5279" spans="1:11">
      <c r="A5279">
        <v>5278</v>
      </c>
      <c r="B5279" t="s">
        <v>27028</v>
      </c>
      <c r="C5279" t="s">
        <v>12505</v>
      </c>
      <c r="D5279" t="s">
        <v>4098</v>
      </c>
      <c r="E5279" t="s">
        <v>7834</v>
      </c>
      <c r="F5279" t="s">
        <v>27029</v>
      </c>
      <c r="G5279" t="s">
        <v>3264</v>
      </c>
      <c r="H5279" s="6">
        <v>270151</v>
      </c>
      <c r="I5279" t="s">
        <v>27030</v>
      </c>
      <c r="J5279" t="s">
        <v>27031</v>
      </c>
      <c r="K5279" s="1">
        <v>43971</v>
      </c>
    </row>
    <row r="5280" spans="1:11">
      <c r="A5280">
        <v>5279</v>
      </c>
      <c r="B5280" t="s">
        <v>27032</v>
      </c>
      <c r="C5280" t="s">
        <v>10691</v>
      </c>
      <c r="D5280" t="s">
        <v>7947</v>
      </c>
      <c r="E5280" t="s">
        <v>27033</v>
      </c>
      <c r="F5280" t="s">
        <v>25512</v>
      </c>
      <c r="G5280" t="s">
        <v>494</v>
      </c>
      <c r="H5280" s="6">
        <v>113528</v>
      </c>
      <c r="I5280" t="s">
        <v>27034</v>
      </c>
      <c r="J5280" t="s">
        <v>27035</v>
      </c>
      <c r="K5280" s="1">
        <v>43946</v>
      </c>
    </row>
    <row r="5281" spans="1:11">
      <c r="A5281">
        <v>5280</v>
      </c>
      <c r="B5281" t="s">
        <v>27036</v>
      </c>
      <c r="C5281" t="s">
        <v>310</v>
      </c>
      <c r="D5281" t="s">
        <v>3706</v>
      </c>
      <c r="E5281" t="s">
        <v>27037</v>
      </c>
      <c r="F5281" t="s">
        <v>8831</v>
      </c>
      <c r="G5281" t="s">
        <v>43</v>
      </c>
      <c r="H5281" s="6">
        <v>192628</v>
      </c>
      <c r="I5281" t="s">
        <v>27038</v>
      </c>
      <c r="J5281" t="s">
        <v>27039</v>
      </c>
      <c r="K5281" s="1">
        <v>44067</v>
      </c>
    </row>
    <row r="5282" spans="1:11">
      <c r="A5282">
        <v>5281</v>
      </c>
      <c r="B5282" t="s">
        <v>27040</v>
      </c>
      <c r="C5282" t="s">
        <v>2422</v>
      </c>
      <c r="D5282" t="s">
        <v>13238</v>
      </c>
      <c r="E5282" t="s">
        <v>27041</v>
      </c>
      <c r="F5282" t="s">
        <v>27042</v>
      </c>
      <c r="G5282" t="s">
        <v>1013</v>
      </c>
      <c r="H5282" s="6">
        <v>182099</v>
      </c>
      <c r="I5282" t="s">
        <v>27043</v>
      </c>
      <c r="J5282" t="s">
        <v>27044</v>
      </c>
      <c r="K5282" s="1">
        <v>44605</v>
      </c>
    </row>
    <row r="5283" spans="1:11">
      <c r="A5283">
        <v>5282</v>
      </c>
      <c r="B5283" t="s">
        <v>27045</v>
      </c>
      <c r="C5283" t="s">
        <v>593</v>
      </c>
      <c r="D5283" t="s">
        <v>6444</v>
      </c>
      <c r="E5283" t="s">
        <v>27046</v>
      </c>
      <c r="F5283" t="s">
        <v>27047</v>
      </c>
      <c r="G5283" t="s">
        <v>890</v>
      </c>
      <c r="H5283" s="6">
        <v>280049</v>
      </c>
      <c r="I5283" t="s">
        <v>27048</v>
      </c>
      <c r="J5283" t="s">
        <v>27049</v>
      </c>
      <c r="K5283" s="1">
        <v>44096</v>
      </c>
    </row>
    <row r="5284" spans="1:11">
      <c r="A5284">
        <v>5283</v>
      </c>
      <c r="B5284" t="s">
        <v>27050</v>
      </c>
      <c r="C5284" t="s">
        <v>1392</v>
      </c>
      <c r="D5284" t="s">
        <v>1143</v>
      </c>
      <c r="E5284" t="s">
        <v>27051</v>
      </c>
      <c r="F5284" t="s">
        <v>27052</v>
      </c>
      <c r="G5284" t="s">
        <v>815</v>
      </c>
      <c r="H5284" s="6">
        <v>88575</v>
      </c>
      <c r="I5284" t="s">
        <v>27053</v>
      </c>
      <c r="J5284" t="s">
        <v>27054</v>
      </c>
      <c r="K5284" s="1">
        <v>44371</v>
      </c>
    </row>
    <row r="5285" spans="1:11">
      <c r="A5285">
        <v>5284</v>
      </c>
      <c r="B5285" t="s">
        <v>27055</v>
      </c>
      <c r="C5285" t="s">
        <v>950</v>
      </c>
      <c r="D5285" t="s">
        <v>15725</v>
      </c>
      <c r="E5285" t="s">
        <v>27056</v>
      </c>
      <c r="F5285" t="s">
        <v>27057</v>
      </c>
      <c r="G5285" t="s">
        <v>875</v>
      </c>
      <c r="H5285" s="6">
        <v>279656</v>
      </c>
      <c r="I5285" t="s">
        <v>27058</v>
      </c>
      <c r="J5285" t="s">
        <v>27059</v>
      </c>
      <c r="K5285" s="1">
        <v>44692</v>
      </c>
    </row>
    <row r="5286" spans="1:11">
      <c r="A5286">
        <v>5285</v>
      </c>
      <c r="B5286" t="s">
        <v>27060</v>
      </c>
      <c r="C5286" t="s">
        <v>819</v>
      </c>
      <c r="D5286" t="s">
        <v>4579</v>
      </c>
      <c r="E5286" t="s">
        <v>27061</v>
      </c>
      <c r="F5286" t="s">
        <v>27062</v>
      </c>
      <c r="G5286" t="s">
        <v>386</v>
      </c>
      <c r="H5286" s="6">
        <v>168789</v>
      </c>
      <c r="I5286" t="s">
        <v>27063</v>
      </c>
      <c r="J5286" t="s">
        <v>27064</v>
      </c>
      <c r="K5286" s="1">
        <v>44264</v>
      </c>
    </row>
    <row r="5287" spans="1:11">
      <c r="A5287">
        <v>5286</v>
      </c>
      <c r="B5287" t="s">
        <v>27065</v>
      </c>
      <c r="C5287" t="s">
        <v>11080</v>
      </c>
      <c r="D5287" t="s">
        <v>2263</v>
      </c>
      <c r="E5287" t="s">
        <v>27066</v>
      </c>
      <c r="F5287" t="s">
        <v>27067</v>
      </c>
      <c r="G5287" t="s">
        <v>1769</v>
      </c>
      <c r="H5287" s="6">
        <v>223293</v>
      </c>
      <c r="I5287" t="s">
        <v>27068</v>
      </c>
      <c r="J5287" t="s">
        <v>27069</v>
      </c>
      <c r="K5287" s="1">
        <v>44265</v>
      </c>
    </row>
    <row r="5288" spans="1:11">
      <c r="A5288">
        <v>5287</v>
      </c>
      <c r="B5288" t="s">
        <v>27070</v>
      </c>
      <c r="C5288" t="s">
        <v>414</v>
      </c>
      <c r="D5288" t="s">
        <v>1128</v>
      </c>
      <c r="E5288" t="s">
        <v>27071</v>
      </c>
      <c r="F5288" t="s">
        <v>27072</v>
      </c>
      <c r="G5288" t="s">
        <v>1881</v>
      </c>
      <c r="H5288" s="6">
        <v>128829</v>
      </c>
      <c r="I5288" t="s">
        <v>27073</v>
      </c>
      <c r="J5288" t="s">
        <v>27074</v>
      </c>
      <c r="K5288" s="1">
        <v>44055</v>
      </c>
    </row>
    <row r="5289" spans="1:11">
      <c r="A5289">
        <v>5288</v>
      </c>
      <c r="B5289" t="s">
        <v>27075</v>
      </c>
      <c r="C5289" t="s">
        <v>10746</v>
      </c>
      <c r="D5289" t="s">
        <v>989</v>
      </c>
      <c r="E5289" t="s">
        <v>27076</v>
      </c>
      <c r="F5289" t="s">
        <v>27077</v>
      </c>
      <c r="G5289" t="s">
        <v>539</v>
      </c>
      <c r="H5289" s="6">
        <v>275430</v>
      </c>
      <c r="I5289" t="s">
        <v>27078</v>
      </c>
      <c r="J5289" t="s">
        <v>27079</v>
      </c>
      <c r="K5289" s="1">
        <v>43860</v>
      </c>
    </row>
    <row r="5290" spans="1:11">
      <c r="A5290">
        <v>5289</v>
      </c>
      <c r="B5290" t="s">
        <v>27080</v>
      </c>
      <c r="C5290" t="s">
        <v>646</v>
      </c>
      <c r="D5290" t="s">
        <v>1999</v>
      </c>
      <c r="E5290" t="s">
        <v>27081</v>
      </c>
      <c r="F5290" t="s">
        <v>27082</v>
      </c>
      <c r="G5290" t="s">
        <v>86</v>
      </c>
      <c r="H5290" s="6">
        <v>79928</v>
      </c>
      <c r="I5290">
        <v>1144554754</v>
      </c>
      <c r="J5290" t="s">
        <v>27083</v>
      </c>
      <c r="K5290" s="1">
        <v>44406</v>
      </c>
    </row>
    <row r="5291" spans="1:11">
      <c r="A5291">
        <v>5290</v>
      </c>
      <c r="B5291" t="s">
        <v>27084</v>
      </c>
      <c r="C5291" t="s">
        <v>804</v>
      </c>
      <c r="D5291" t="s">
        <v>6424</v>
      </c>
      <c r="E5291" t="s">
        <v>27085</v>
      </c>
      <c r="F5291" t="s">
        <v>27086</v>
      </c>
      <c r="G5291" t="s">
        <v>3027</v>
      </c>
      <c r="H5291" s="6">
        <v>198590</v>
      </c>
      <c r="I5291" t="s">
        <v>27087</v>
      </c>
      <c r="J5291" t="s">
        <v>27088</v>
      </c>
      <c r="K5291" s="1">
        <v>44053</v>
      </c>
    </row>
    <row r="5292" spans="1:11">
      <c r="A5292">
        <v>5291</v>
      </c>
      <c r="B5292" t="s">
        <v>27089</v>
      </c>
      <c r="C5292" t="s">
        <v>8566</v>
      </c>
      <c r="D5292" t="s">
        <v>361</v>
      </c>
      <c r="E5292" t="s">
        <v>27090</v>
      </c>
      <c r="F5292" t="s">
        <v>27091</v>
      </c>
      <c r="G5292" t="s">
        <v>126</v>
      </c>
      <c r="H5292" s="6">
        <v>128554</v>
      </c>
      <c r="I5292" t="s">
        <v>27092</v>
      </c>
      <c r="J5292" t="s">
        <v>27093</v>
      </c>
      <c r="K5292" s="1">
        <v>44237</v>
      </c>
    </row>
    <row r="5293" spans="1:11">
      <c r="A5293">
        <v>5292</v>
      </c>
      <c r="B5293" t="s">
        <v>27094</v>
      </c>
      <c r="C5293" t="s">
        <v>1261</v>
      </c>
      <c r="D5293" t="s">
        <v>2088</v>
      </c>
      <c r="E5293" t="s">
        <v>27095</v>
      </c>
      <c r="F5293" t="s">
        <v>27096</v>
      </c>
      <c r="G5293" t="s">
        <v>680</v>
      </c>
      <c r="H5293" s="6">
        <v>43689</v>
      </c>
      <c r="I5293" t="s">
        <v>27097</v>
      </c>
      <c r="J5293" t="s">
        <v>27098</v>
      </c>
      <c r="K5293" s="1">
        <v>44337</v>
      </c>
    </row>
    <row r="5294" spans="1:11">
      <c r="A5294">
        <v>5293</v>
      </c>
      <c r="B5294" t="s">
        <v>27099</v>
      </c>
      <c r="C5294" t="s">
        <v>2133</v>
      </c>
      <c r="D5294" t="s">
        <v>3852</v>
      </c>
      <c r="E5294" t="s">
        <v>27100</v>
      </c>
      <c r="F5294" t="s">
        <v>27101</v>
      </c>
      <c r="G5294" t="s">
        <v>1396</v>
      </c>
      <c r="H5294" s="6">
        <v>48428</v>
      </c>
      <c r="I5294" t="s">
        <v>27102</v>
      </c>
      <c r="J5294" t="s">
        <v>27103</v>
      </c>
      <c r="K5294" s="1">
        <v>43888</v>
      </c>
    </row>
    <row r="5295" spans="1:11">
      <c r="A5295">
        <v>5294</v>
      </c>
      <c r="B5295" t="s">
        <v>27104</v>
      </c>
      <c r="C5295" t="s">
        <v>3303</v>
      </c>
      <c r="D5295" t="s">
        <v>6797</v>
      </c>
      <c r="E5295" t="s">
        <v>27105</v>
      </c>
      <c r="F5295" t="s">
        <v>24846</v>
      </c>
      <c r="G5295" t="s">
        <v>86</v>
      </c>
      <c r="H5295" s="6">
        <v>276788</v>
      </c>
      <c r="I5295" t="s">
        <v>27106</v>
      </c>
      <c r="J5295" t="s">
        <v>27107</v>
      </c>
      <c r="K5295" s="1">
        <v>44445</v>
      </c>
    </row>
    <row r="5296" spans="1:11">
      <c r="A5296">
        <v>5295</v>
      </c>
      <c r="B5296" t="s">
        <v>27108</v>
      </c>
      <c r="C5296" t="s">
        <v>5189</v>
      </c>
      <c r="D5296" t="s">
        <v>6301</v>
      </c>
      <c r="E5296" t="s">
        <v>27109</v>
      </c>
      <c r="F5296" t="s">
        <v>27110</v>
      </c>
      <c r="G5296" t="s">
        <v>268</v>
      </c>
      <c r="H5296" s="6">
        <v>258075</v>
      </c>
      <c r="I5296">
        <v>1284670415</v>
      </c>
      <c r="J5296" t="s">
        <v>27111</v>
      </c>
      <c r="K5296" s="1">
        <v>44014</v>
      </c>
    </row>
    <row r="5297" spans="1:11">
      <c r="A5297">
        <v>5296</v>
      </c>
      <c r="B5297" t="s">
        <v>27112</v>
      </c>
      <c r="C5297" t="s">
        <v>138</v>
      </c>
      <c r="D5297" t="s">
        <v>1235</v>
      </c>
      <c r="E5297" t="s">
        <v>27113</v>
      </c>
      <c r="F5297" t="s">
        <v>27114</v>
      </c>
      <c r="G5297" t="s">
        <v>969</v>
      </c>
      <c r="H5297" s="6">
        <v>182516</v>
      </c>
      <c r="I5297" t="s">
        <v>27115</v>
      </c>
      <c r="J5297" t="s">
        <v>27116</v>
      </c>
      <c r="K5297" s="1">
        <v>44189</v>
      </c>
    </row>
    <row r="5298" spans="1:11">
      <c r="A5298">
        <v>5297</v>
      </c>
      <c r="B5298" t="s">
        <v>27117</v>
      </c>
      <c r="C5298" t="s">
        <v>2513</v>
      </c>
      <c r="D5298" t="s">
        <v>6973</v>
      </c>
      <c r="E5298" t="s">
        <v>12621</v>
      </c>
      <c r="F5298" t="s">
        <v>27118</v>
      </c>
      <c r="G5298" t="s">
        <v>3792</v>
      </c>
      <c r="H5298" s="6">
        <v>177753</v>
      </c>
      <c r="I5298" t="s">
        <v>27119</v>
      </c>
      <c r="J5298" t="s">
        <v>27120</v>
      </c>
      <c r="K5298" s="1">
        <v>44192</v>
      </c>
    </row>
    <row r="5299" spans="1:11">
      <c r="A5299">
        <v>5298</v>
      </c>
      <c r="B5299" s="2" t="s">
        <v>27121</v>
      </c>
      <c r="C5299" t="s">
        <v>2269</v>
      </c>
      <c r="D5299" t="s">
        <v>2931</v>
      </c>
      <c r="E5299" t="s">
        <v>27122</v>
      </c>
      <c r="F5299" t="s">
        <v>27123</v>
      </c>
      <c r="G5299" t="s">
        <v>1637</v>
      </c>
      <c r="H5299" s="6">
        <v>101315</v>
      </c>
      <c r="I5299" t="s">
        <v>27124</v>
      </c>
      <c r="J5299" t="s">
        <v>27125</v>
      </c>
      <c r="K5299" s="1">
        <v>43850</v>
      </c>
    </row>
    <row r="5300" spans="1:11">
      <c r="A5300">
        <v>5299</v>
      </c>
      <c r="B5300" t="s">
        <v>27126</v>
      </c>
      <c r="C5300" t="s">
        <v>5148</v>
      </c>
      <c r="D5300" t="s">
        <v>3955</v>
      </c>
      <c r="E5300" t="s">
        <v>27127</v>
      </c>
      <c r="F5300" t="s">
        <v>27128</v>
      </c>
      <c r="G5300" t="s">
        <v>1418</v>
      </c>
      <c r="H5300" s="6">
        <v>187570</v>
      </c>
      <c r="I5300" t="s">
        <v>27129</v>
      </c>
      <c r="J5300" t="s">
        <v>27130</v>
      </c>
      <c r="K5300" s="1">
        <v>44666</v>
      </c>
    </row>
    <row r="5301" spans="1:11">
      <c r="A5301">
        <v>5300</v>
      </c>
      <c r="B5301" t="s">
        <v>27131</v>
      </c>
      <c r="C5301" t="s">
        <v>2269</v>
      </c>
      <c r="D5301" t="s">
        <v>3224</v>
      </c>
      <c r="E5301" t="s">
        <v>27132</v>
      </c>
      <c r="F5301" t="s">
        <v>27133</v>
      </c>
      <c r="G5301" t="s">
        <v>1367</v>
      </c>
      <c r="H5301" s="6">
        <v>254093</v>
      </c>
      <c r="I5301">
        <f>1-530-934-2008</f>
        <v>-3471</v>
      </c>
      <c r="J5301" t="s">
        <v>27134</v>
      </c>
      <c r="K5301" s="1">
        <v>44107</v>
      </c>
    </row>
    <row r="5302" spans="1:11">
      <c r="A5302">
        <v>5301</v>
      </c>
      <c r="B5302" t="s">
        <v>27135</v>
      </c>
      <c r="C5302" t="s">
        <v>2595</v>
      </c>
      <c r="D5302" t="s">
        <v>1129</v>
      </c>
      <c r="E5302" t="s">
        <v>27136</v>
      </c>
      <c r="F5302" t="s">
        <v>27137</v>
      </c>
      <c r="G5302" t="s">
        <v>1881</v>
      </c>
      <c r="H5302" s="6">
        <v>179155</v>
      </c>
      <c r="I5302" t="s">
        <v>27138</v>
      </c>
      <c r="J5302" t="s">
        <v>27139</v>
      </c>
      <c r="K5302" s="1">
        <v>44700</v>
      </c>
    </row>
    <row r="5303" spans="1:11">
      <c r="A5303">
        <v>5302</v>
      </c>
      <c r="B5303" t="s">
        <v>27140</v>
      </c>
      <c r="C5303" t="s">
        <v>9664</v>
      </c>
      <c r="D5303" t="s">
        <v>2535</v>
      </c>
      <c r="E5303" t="s">
        <v>27141</v>
      </c>
      <c r="F5303" t="s">
        <v>27142</v>
      </c>
      <c r="G5303" t="s">
        <v>351</v>
      </c>
      <c r="H5303" s="6">
        <v>255395</v>
      </c>
      <c r="I5303" t="s">
        <v>27143</v>
      </c>
      <c r="J5303" t="s">
        <v>27144</v>
      </c>
      <c r="K5303" s="1">
        <v>43976</v>
      </c>
    </row>
    <row r="5304" spans="1:11">
      <c r="A5304">
        <v>5303</v>
      </c>
      <c r="B5304" t="s">
        <v>27145</v>
      </c>
      <c r="C5304" t="s">
        <v>12002</v>
      </c>
      <c r="D5304" t="s">
        <v>483</v>
      </c>
      <c r="E5304" t="s">
        <v>27146</v>
      </c>
      <c r="F5304" t="s">
        <v>7387</v>
      </c>
      <c r="G5304" t="s">
        <v>2008</v>
      </c>
      <c r="H5304" s="6">
        <v>117420</v>
      </c>
      <c r="I5304" t="s">
        <v>27147</v>
      </c>
      <c r="J5304" t="s">
        <v>27148</v>
      </c>
      <c r="K5304" s="1">
        <v>44153</v>
      </c>
    </row>
    <row r="5305" spans="1:11">
      <c r="A5305">
        <v>5304</v>
      </c>
      <c r="B5305" t="s">
        <v>27149</v>
      </c>
      <c r="C5305" t="s">
        <v>1449</v>
      </c>
      <c r="D5305" t="s">
        <v>2757</v>
      </c>
      <c r="E5305" t="s">
        <v>27150</v>
      </c>
      <c r="F5305" t="s">
        <v>20680</v>
      </c>
      <c r="G5305" t="s">
        <v>77</v>
      </c>
      <c r="H5305" s="6">
        <v>47113</v>
      </c>
      <c r="I5305">
        <f>1-19-787-5903</f>
        <v>-6708</v>
      </c>
      <c r="J5305" t="s">
        <v>27151</v>
      </c>
      <c r="K5305" s="1">
        <v>44561</v>
      </c>
    </row>
    <row r="5306" spans="1:11">
      <c r="A5306">
        <v>5305</v>
      </c>
      <c r="B5306" t="s">
        <v>27152</v>
      </c>
      <c r="C5306" t="s">
        <v>1505</v>
      </c>
      <c r="D5306" t="s">
        <v>624</v>
      </c>
      <c r="E5306" t="s">
        <v>27153</v>
      </c>
      <c r="F5306" t="s">
        <v>27154</v>
      </c>
      <c r="G5306" t="s">
        <v>898</v>
      </c>
      <c r="H5306" s="6">
        <v>255248</v>
      </c>
      <c r="I5306">
        <f>1-764-805-7030</f>
        <v>-8598</v>
      </c>
      <c r="J5306" t="s">
        <v>27155</v>
      </c>
      <c r="K5306" s="1">
        <v>43989</v>
      </c>
    </row>
    <row r="5307" spans="1:11">
      <c r="A5307">
        <v>5306</v>
      </c>
      <c r="B5307" t="s">
        <v>27156</v>
      </c>
      <c r="C5307" t="s">
        <v>857</v>
      </c>
      <c r="D5307" t="s">
        <v>2669</v>
      </c>
      <c r="E5307" t="s">
        <v>27157</v>
      </c>
      <c r="F5307" t="s">
        <v>4338</v>
      </c>
      <c r="G5307" t="s">
        <v>1857</v>
      </c>
      <c r="H5307" s="6">
        <v>142141</v>
      </c>
      <c r="I5307" t="s">
        <v>27158</v>
      </c>
      <c r="J5307" t="s">
        <v>27159</v>
      </c>
      <c r="K5307" s="1">
        <v>43947</v>
      </c>
    </row>
    <row r="5308" spans="1:11">
      <c r="A5308">
        <v>5307</v>
      </c>
      <c r="B5308" t="s">
        <v>27160</v>
      </c>
      <c r="C5308" t="s">
        <v>2307</v>
      </c>
      <c r="D5308" t="s">
        <v>10576</v>
      </c>
      <c r="E5308" t="s">
        <v>27161</v>
      </c>
      <c r="F5308" t="s">
        <v>27162</v>
      </c>
      <c r="G5308" t="s">
        <v>1536</v>
      </c>
      <c r="H5308" s="6">
        <v>203144</v>
      </c>
      <c r="I5308" t="s">
        <v>27163</v>
      </c>
      <c r="J5308" t="s">
        <v>27164</v>
      </c>
      <c r="K5308" s="1">
        <v>43864</v>
      </c>
    </row>
    <row r="5309" spans="1:11">
      <c r="A5309">
        <v>5308</v>
      </c>
      <c r="B5309" t="s">
        <v>27165</v>
      </c>
      <c r="C5309" t="s">
        <v>3086</v>
      </c>
      <c r="D5309" t="s">
        <v>2361</v>
      </c>
      <c r="E5309" t="s">
        <v>25978</v>
      </c>
      <c r="F5309" t="s">
        <v>7865</v>
      </c>
      <c r="G5309" t="s">
        <v>823</v>
      </c>
      <c r="H5309" s="6">
        <v>256147</v>
      </c>
      <c r="I5309">
        <v>2801434808</v>
      </c>
      <c r="J5309" t="s">
        <v>27166</v>
      </c>
      <c r="K5309" s="1">
        <v>44671</v>
      </c>
    </row>
    <row r="5310" spans="1:11">
      <c r="A5310">
        <v>5309</v>
      </c>
      <c r="B5310" t="s">
        <v>27167</v>
      </c>
      <c r="C5310" t="s">
        <v>10324</v>
      </c>
      <c r="D5310" t="s">
        <v>2219</v>
      </c>
      <c r="E5310" t="s">
        <v>27168</v>
      </c>
      <c r="F5310" t="s">
        <v>27169</v>
      </c>
      <c r="G5310" t="s">
        <v>1345</v>
      </c>
      <c r="H5310" s="6">
        <v>132833</v>
      </c>
      <c r="I5310" t="s">
        <v>27170</v>
      </c>
      <c r="J5310" t="s">
        <v>27171</v>
      </c>
      <c r="K5310" s="1">
        <v>44274</v>
      </c>
    </row>
    <row r="5311" spans="1:11">
      <c r="A5311">
        <v>5310</v>
      </c>
      <c r="B5311" t="s">
        <v>27172</v>
      </c>
      <c r="C5311" t="s">
        <v>1615</v>
      </c>
      <c r="D5311" t="s">
        <v>2435</v>
      </c>
      <c r="E5311" t="s">
        <v>27173</v>
      </c>
      <c r="F5311" t="s">
        <v>20937</v>
      </c>
      <c r="G5311" t="s">
        <v>977</v>
      </c>
      <c r="H5311" s="6">
        <v>202844</v>
      </c>
      <c r="I5311" t="s">
        <v>27174</v>
      </c>
      <c r="J5311" t="s">
        <v>27175</v>
      </c>
      <c r="K5311" s="1">
        <v>44608</v>
      </c>
    </row>
    <row r="5312" spans="1:11">
      <c r="A5312">
        <v>5311</v>
      </c>
      <c r="B5312" t="s">
        <v>27176</v>
      </c>
      <c r="C5312" t="s">
        <v>4428</v>
      </c>
      <c r="D5312" t="s">
        <v>8321</v>
      </c>
      <c r="E5312" t="s">
        <v>27177</v>
      </c>
      <c r="F5312" t="s">
        <v>21826</v>
      </c>
      <c r="G5312" t="s">
        <v>402</v>
      </c>
      <c r="H5312" s="6">
        <v>156793</v>
      </c>
      <c r="I5312">
        <v>4699810043</v>
      </c>
      <c r="J5312" t="s">
        <v>27178</v>
      </c>
      <c r="K5312" s="1">
        <v>44639</v>
      </c>
    </row>
    <row r="5313" spans="1:11">
      <c r="A5313">
        <v>5312</v>
      </c>
      <c r="B5313" t="s">
        <v>27179</v>
      </c>
      <c r="C5313" t="s">
        <v>3887</v>
      </c>
      <c r="D5313" t="s">
        <v>1609</v>
      </c>
      <c r="E5313" t="s">
        <v>27180</v>
      </c>
      <c r="F5313" t="s">
        <v>27181</v>
      </c>
      <c r="G5313" t="s">
        <v>2158</v>
      </c>
      <c r="H5313" s="6">
        <v>282872</v>
      </c>
      <c r="I5313" t="s">
        <v>27182</v>
      </c>
      <c r="J5313" t="s">
        <v>27183</v>
      </c>
      <c r="K5313" s="1">
        <v>44266</v>
      </c>
    </row>
    <row r="5314" spans="1:11">
      <c r="A5314">
        <v>5313</v>
      </c>
      <c r="B5314" t="s">
        <v>27184</v>
      </c>
      <c r="C5314" t="s">
        <v>2656</v>
      </c>
      <c r="D5314" t="s">
        <v>1099</v>
      </c>
      <c r="E5314" t="s">
        <v>22556</v>
      </c>
      <c r="F5314" t="s">
        <v>27185</v>
      </c>
      <c r="G5314" t="s">
        <v>1110</v>
      </c>
      <c r="H5314" s="6">
        <v>270838</v>
      </c>
      <c r="I5314">
        <f>1-952-405-2075</f>
        <v>-3431</v>
      </c>
      <c r="J5314" t="s">
        <v>27186</v>
      </c>
      <c r="K5314" s="1">
        <v>44537</v>
      </c>
    </row>
    <row r="5315" spans="1:11">
      <c r="A5315">
        <v>5314</v>
      </c>
      <c r="B5315" t="s">
        <v>27187</v>
      </c>
      <c r="C5315" t="s">
        <v>1142</v>
      </c>
      <c r="D5315" t="s">
        <v>2238</v>
      </c>
      <c r="E5315" t="s">
        <v>27188</v>
      </c>
      <c r="F5315" t="s">
        <v>27189</v>
      </c>
      <c r="G5315" t="s">
        <v>853</v>
      </c>
      <c r="H5315" s="6">
        <v>151250</v>
      </c>
      <c r="I5315" t="s">
        <v>27190</v>
      </c>
      <c r="J5315" t="s">
        <v>27191</v>
      </c>
      <c r="K5315" s="1">
        <v>43997</v>
      </c>
    </row>
    <row r="5316" spans="1:11">
      <c r="A5316">
        <v>5315</v>
      </c>
      <c r="B5316" t="s">
        <v>27192</v>
      </c>
      <c r="C5316" t="s">
        <v>310</v>
      </c>
      <c r="D5316" t="s">
        <v>966</v>
      </c>
      <c r="E5316" t="s">
        <v>27193</v>
      </c>
      <c r="F5316" t="s">
        <v>27194</v>
      </c>
      <c r="G5316" t="s">
        <v>1034</v>
      </c>
      <c r="H5316" s="6">
        <v>63723</v>
      </c>
      <c r="I5316" t="s">
        <v>27195</v>
      </c>
      <c r="J5316" t="s">
        <v>27196</v>
      </c>
      <c r="K5316" s="1">
        <v>44450</v>
      </c>
    </row>
    <row r="5317" spans="1:11">
      <c r="A5317">
        <v>5316</v>
      </c>
      <c r="B5317" t="s">
        <v>27197</v>
      </c>
      <c r="C5317" t="s">
        <v>7026</v>
      </c>
      <c r="D5317" t="s">
        <v>8820</v>
      </c>
      <c r="E5317" t="s">
        <v>27198</v>
      </c>
      <c r="F5317" t="s">
        <v>27199</v>
      </c>
      <c r="G5317" t="s">
        <v>386</v>
      </c>
      <c r="H5317" s="6">
        <v>84329</v>
      </c>
      <c r="I5317" t="s">
        <v>27200</v>
      </c>
      <c r="J5317" t="s">
        <v>27201</v>
      </c>
      <c r="K5317" s="1">
        <v>44454</v>
      </c>
    </row>
    <row r="5318" spans="1:11">
      <c r="A5318">
        <v>5317</v>
      </c>
      <c r="B5318" t="s">
        <v>27202</v>
      </c>
      <c r="C5318" t="s">
        <v>4158</v>
      </c>
      <c r="D5318" t="s">
        <v>918</v>
      </c>
      <c r="E5318" t="s">
        <v>27203</v>
      </c>
      <c r="F5318" t="s">
        <v>27204</v>
      </c>
      <c r="G5318" t="s">
        <v>756</v>
      </c>
      <c r="H5318" s="6">
        <v>103222</v>
      </c>
      <c r="I5318" t="s">
        <v>27205</v>
      </c>
      <c r="J5318" t="s">
        <v>27206</v>
      </c>
      <c r="K5318" s="1">
        <v>44280</v>
      </c>
    </row>
    <row r="5319" spans="1:11">
      <c r="A5319">
        <v>5318</v>
      </c>
      <c r="B5319" t="s">
        <v>27207</v>
      </c>
      <c r="C5319" t="s">
        <v>2750</v>
      </c>
      <c r="D5319" t="s">
        <v>4579</v>
      </c>
      <c r="E5319" t="s">
        <v>27208</v>
      </c>
      <c r="F5319" t="s">
        <v>27209</v>
      </c>
      <c r="G5319" t="s">
        <v>711</v>
      </c>
      <c r="H5319" s="6">
        <v>264063</v>
      </c>
      <c r="I5319" t="s">
        <v>27210</v>
      </c>
      <c r="J5319" t="s">
        <v>27211</v>
      </c>
      <c r="K5319" s="1">
        <v>44012</v>
      </c>
    </row>
    <row r="5320" spans="1:11">
      <c r="A5320">
        <v>5319</v>
      </c>
      <c r="B5320" t="s">
        <v>27212</v>
      </c>
      <c r="C5320" t="s">
        <v>2262</v>
      </c>
      <c r="D5320" t="s">
        <v>7899</v>
      </c>
      <c r="E5320" t="s">
        <v>27213</v>
      </c>
      <c r="F5320" t="s">
        <v>27214</v>
      </c>
      <c r="G5320" t="s">
        <v>954</v>
      </c>
      <c r="H5320" s="6">
        <v>63690</v>
      </c>
      <c r="I5320">
        <f>1-627-339-7450</f>
        <v>-8415</v>
      </c>
      <c r="J5320" t="s">
        <v>27215</v>
      </c>
      <c r="K5320" s="1">
        <v>44084</v>
      </c>
    </row>
    <row r="5321" spans="1:11">
      <c r="A5321">
        <v>5320</v>
      </c>
      <c r="B5321" t="s">
        <v>27216</v>
      </c>
      <c r="C5321" t="s">
        <v>6596</v>
      </c>
      <c r="D5321" t="s">
        <v>2684</v>
      </c>
      <c r="E5321" t="s">
        <v>27217</v>
      </c>
      <c r="F5321" t="s">
        <v>4469</v>
      </c>
      <c r="G5321" t="s">
        <v>898</v>
      </c>
      <c r="H5321" s="6">
        <v>99034</v>
      </c>
      <c r="I5321" t="s">
        <v>27218</v>
      </c>
      <c r="J5321" t="s">
        <v>27219</v>
      </c>
      <c r="K5321" s="1">
        <v>44290</v>
      </c>
    </row>
    <row r="5322" spans="1:11">
      <c r="A5322">
        <v>5321</v>
      </c>
      <c r="B5322" t="s">
        <v>27220</v>
      </c>
      <c r="C5322" t="s">
        <v>2719</v>
      </c>
      <c r="D5322" t="s">
        <v>7186</v>
      </c>
      <c r="E5322" t="s">
        <v>27221</v>
      </c>
      <c r="F5322" t="s">
        <v>27222</v>
      </c>
      <c r="G5322" t="s">
        <v>119</v>
      </c>
      <c r="H5322" s="6">
        <v>65254</v>
      </c>
      <c r="I5322" t="s">
        <v>27223</v>
      </c>
      <c r="J5322" t="s">
        <v>27224</v>
      </c>
      <c r="K5322" s="1">
        <v>44480</v>
      </c>
    </row>
    <row r="5323" spans="1:11">
      <c r="A5323">
        <v>5322</v>
      </c>
      <c r="B5323" t="s">
        <v>27225</v>
      </c>
      <c r="C5323" t="s">
        <v>146</v>
      </c>
      <c r="D5323" t="s">
        <v>5630</v>
      </c>
      <c r="E5323" t="s">
        <v>27226</v>
      </c>
      <c r="F5323" t="s">
        <v>27227</v>
      </c>
      <c r="G5323" t="s">
        <v>1881</v>
      </c>
      <c r="H5323" s="6">
        <v>283079</v>
      </c>
      <c r="I5323" t="s">
        <v>27228</v>
      </c>
      <c r="J5323" t="s">
        <v>27229</v>
      </c>
      <c r="K5323" s="1">
        <v>44245</v>
      </c>
    </row>
    <row r="5324" spans="1:11">
      <c r="A5324">
        <v>5323</v>
      </c>
      <c r="B5324" t="s">
        <v>27230</v>
      </c>
      <c r="C5324" t="s">
        <v>6476</v>
      </c>
      <c r="D5324" t="s">
        <v>1179</v>
      </c>
      <c r="E5324" t="s">
        <v>27231</v>
      </c>
      <c r="F5324" t="s">
        <v>27232</v>
      </c>
      <c r="G5324" t="s">
        <v>494</v>
      </c>
      <c r="H5324" s="6">
        <v>46138</v>
      </c>
      <c r="I5324" t="s">
        <v>27233</v>
      </c>
      <c r="J5324" t="s">
        <v>27234</v>
      </c>
      <c r="K5324" s="1">
        <v>44197</v>
      </c>
    </row>
    <row r="5325" spans="1:11">
      <c r="A5325">
        <v>5324</v>
      </c>
      <c r="B5325" t="s">
        <v>27235</v>
      </c>
      <c r="C5325" t="s">
        <v>3758</v>
      </c>
      <c r="D5325" t="s">
        <v>1327</v>
      </c>
      <c r="E5325" t="s">
        <v>27236</v>
      </c>
      <c r="F5325" t="s">
        <v>27237</v>
      </c>
      <c r="G5325" t="s">
        <v>1189</v>
      </c>
      <c r="H5325" s="6">
        <v>69403</v>
      </c>
      <c r="I5325" t="s">
        <v>27238</v>
      </c>
      <c r="J5325" t="s">
        <v>27239</v>
      </c>
      <c r="K5325" s="1">
        <v>44703</v>
      </c>
    </row>
    <row r="5326" spans="1:11">
      <c r="A5326">
        <v>5325</v>
      </c>
      <c r="B5326" t="s">
        <v>27240</v>
      </c>
      <c r="C5326" t="s">
        <v>3920</v>
      </c>
      <c r="D5326" t="s">
        <v>14200</v>
      </c>
      <c r="E5326" t="s">
        <v>27241</v>
      </c>
      <c r="F5326" t="s">
        <v>27242</v>
      </c>
      <c r="G5326" t="s">
        <v>5570</v>
      </c>
      <c r="H5326" s="6">
        <v>243734</v>
      </c>
      <c r="I5326" t="s">
        <v>27243</v>
      </c>
      <c r="J5326" t="s">
        <v>27244</v>
      </c>
      <c r="K5326" s="1">
        <v>44136</v>
      </c>
    </row>
    <row r="5327" spans="1:11">
      <c r="A5327">
        <v>5326</v>
      </c>
      <c r="B5327" t="s">
        <v>27245</v>
      </c>
      <c r="C5327" t="s">
        <v>2457</v>
      </c>
      <c r="D5327" t="s">
        <v>2650</v>
      </c>
      <c r="E5327" t="s">
        <v>27246</v>
      </c>
      <c r="F5327" t="s">
        <v>27247</v>
      </c>
      <c r="G5327" t="s">
        <v>237</v>
      </c>
      <c r="H5327" s="6">
        <v>276830</v>
      </c>
      <c r="I5327">
        <f>1-825-651-4114</f>
        <v>-5589</v>
      </c>
      <c r="J5327" t="s">
        <v>27248</v>
      </c>
      <c r="K5327" s="1">
        <v>44389</v>
      </c>
    </row>
    <row r="5328" spans="1:11">
      <c r="A5328">
        <v>5327</v>
      </c>
      <c r="B5328" t="s">
        <v>27249</v>
      </c>
      <c r="C5328" t="s">
        <v>241</v>
      </c>
      <c r="D5328" t="s">
        <v>27250</v>
      </c>
      <c r="E5328" t="s">
        <v>27251</v>
      </c>
      <c r="F5328" t="s">
        <v>13468</v>
      </c>
      <c r="G5328" t="s">
        <v>546</v>
      </c>
      <c r="H5328" s="6">
        <v>267396</v>
      </c>
      <c r="I5328" t="s">
        <v>27252</v>
      </c>
      <c r="J5328" t="s">
        <v>27253</v>
      </c>
      <c r="K5328" s="1">
        <v>43932</v>
      </c>
    </row>
    <row r="5329" spans="1:11">
      <c r="A5329">
        <v>5328</v>
      </c>
      <c r="B5329" t="s">
        <v>27254</v>
      </c>
      <c r="C5329" t="s">
        <v>7732</v>
      </c>
      <c r="D5329" t="s">
        <v>355</v>
      </c>
      <c r="E5329" t="s">
        <v>27255</v>
      </c>
      <c r="F5329" t="s">
        <v>26918</v>
      </c>
      <c r="G5329" t="s">
        <v>2838</v>
      </c>
      <c r="H5329" s="6">
        <v>225685</v>
      </c>
      <c r="I5329" t="s">
        <v>27256</v>
      </c>
      <c r="J5329" t="s">
        <v>27257</v>
      </c>
      <c r="K5329" s="1">
        <v>44512</v>
      </c>
    </row>
    <row r="5330" spans="1:11">
      <c r="A5330">
        <v>5329</v>
      </c>
      <c r="B5330" t="s">
        <v>27258</v>
      </c>
      <c r="C5330" t="s">
        <v>4121</v>
      </c>
      <c r="D5330" t="s">
        <v>5775</v>
      </c>
      <c r="E5330" t="s">
        <v>27259</v>
      </c>
      <c r="F5330" t="s">
        <v>27260</v>
      </c>
      <c r="G5330" t="s">
        <v>351</v>
      </c>
      <c r="H5330" s="6">
        <v>161663</v>
      </c>
      <c r="I5330" t="s">
        <v>27261</v>
      </c>
      <c r="J5330" t="s">
        <v>27262</v>
      </c>
      <c r="K5330" s="1">
        <v>44338</v>
      </c>
    </row>
    <row r="5331" spans="1:11">
      <c r="A5331">
        <v>5330</v>
      </c>
      <c r="B5331" t="s">
        <v>27263</v>
      </c>
      <c r="C5331" t="s">
        <v>11080</v>
      </c>
      <c r="D5331" t="s">
        <v>3604</v>
      </c>
      <c r="E5331" t="s">
        <v>27264</v>
      </c>
      <c r="F5331" t="s">
        <v>27265</v>
      </c>
      <c r="G5331" t="s">
        <v>2809</v>
      </c>
      <c r="H5331" s="6">
        <v>264453</v>
      </c>
      <c r="I5331">
        <f>1-836-193-5017</f>
        <v>-6045</v>
      </c>
      <c r="J5331" t="s">
        <v>27266</v>
      </c>
      <c r="K5331" s="1">
        <v>44175</v>
      </c>
    </row>
    <row r="5332" spans="1:11">
      <c r="A5332">
        <v>5331</v>
      </c>
      <c r="B5332" t="s">
        <v>27267</v>
      </c>
      <c r="C5332" t="s">
        <v>12002</v>
      </c>
      <c r="D5332" t="s">
        <v>2277</v>
      </c>
      <c r="E5332" t="s">
        <v>27268</v>
      </c>
      <c r="F5332" t="s">
        <v>27269</v>
      </c>
      <c r="G5332" t="s">
        <v>1424</v>
      </c>
      <c r="H5332" s="6">
        <v>105640</v>
      </c>
      <c r="I5332" t="s">
        <v>27270</v>
      </c>
      <c r="J5332" t="s">
        <v>27271</v>
      </c>
      <c r="K5332" s="1">
        <v>44427</v>
      </c>
    </row>
    <row r="5333" spans="1:11">
      <c r="A5333">
        <v>5332</v>
      </c>
      <c r="B5333" t="s">
        <v>27272</v>
      </c>
      <c r="C5333" t="s">
        <v>8045</v>
      </c>
      <c r="D5333" t="s">
        <v>1973</v>
      </c>
      <c r="E5333" t="s">
        <v>27273</v>
      </c>
      <c r="F5333" t="s">
        <v>25576</v>
      </c>
      <c r="G5333" t="s">
        <v>831</v>
      </c>
      <c r="H5333" s="6">
        <v>192512</v>
      </c>
      <c r="I5333" t="s">
        <v>27274</v>
      </c>
      <c r="J5333" t="s">
        <v>27275</v>
      </c>
      <c r="K5333" s="1">
        <v>44283</v>
      </c>
    </row>
    <row r="5334" spans="1:11">
      <c r="A5334">
        <v>5333</v>
      </c>
      <c r="B5334" t="s">
        <v>27276</v>
      </c>
      <c r="C5334" t="s">
        <v>1392</v>
      </c>
      <c r="D5334" t="s">
        <v>1842</v>
      </c>
      <c r="E5334" t="s">
        <v>27277</v>
      </c>
      <c r="F5334" t="s">
        <v>27278</v>
      </c>
      <c r="G5334" t="s">
        <v>33</v>
      </c>
      <c r="H5334" s="6">
        <v>177463</v>
      </c>
      <c r="I5334" t="s">
        <v>27279</v>
      </c>
      <c r="J5334" t="s">
        <v>27280</v>
      </c>
      <c r="K5334" s="1">
        <v>43880</v>
      </c>
    </row>
    <row r="5335" spans="1:11">
      <c r="A5335">
        <v>5334</v>
      </c>
      <c r="B5335" t="s">
        <v>27281</v>
      </c>
      <c r="C5335" t="s">
        <v>398</v>
      </c>
      <c r="D5335" t="s">
        <v>1992</v>
      </c>
      <c r="E5335" t="s">
        <v>27282</v>
      </c>
      <c r="F5335" t="s">
        <v>27283</v>
      </c>
      <c r="G5335" t="s">
        <v>1027</v>
      </c>
      <c r="H5335" s="6">
        <v>162848</v>
      </c>
      <c r="I5335" t="s">
        <v>27284</v>
      </c>
      <c r="J5335" t="s">
        <v>27285</v>
      </c>
      <c r="K5335" s="1">
        <v>43890</v>
      </c>
    </row>
    <row r="5336" spans="1:11">
      <c r="A5336">
        <v>5335</v>
      </c>
      <c r="B5336" t="s">
        <v>27286</v>
      </c>
      <c r="C5336" t="s">
        <v>498</v>
      </c>
      <c r="D5336" t="s">
        <v>4708</v>
      </c>
      <c r="E5336" t="s">
        <v>5718</v>
      </c>
      <c r="F5336" t="s">
        <v>27287</v>
      </c>
      <c r="G5336" t="s">
        <v>1075</v>
      </c>
      <c r="H5336" s="6">
        <v>78377</v>
      </c>
      <c r="I5336">
        <v>6800875364</v>
      </c>
      <c r="J5336" t="s">
        <v>27288</v>
      </c>
      <c r="K5336" s="1">
        <v>44613</v>
      </c>
    </row>
    <row r="5337" spans="1:11">
      <c r="A5337">
        <v>5336</v>
      </c>
      <c r="B5337" t="s">
        <v>27289</v>
      </c>
      <c r="C5337" t="s">
        <v>7262</v>
      </c>
      <c r="D5337" t="s">
        <v>18756</v>
      </c>
      <c r="E5337" t="s">
        <v>27290</v>
      </c>
      <c r="F5337" t="s">
        <v>27291</v>
      </c>
      <c r="G5337" t="s">
        <v>8517</v>
      </c>
      <c r="H5337" s="6">
        <v>216048</v>
      </c>
      <c r="I5337" t="s">
        <v>27292</v>
      </c>
      <c r="J5337" t="s">
        <v>27293</v>
      </c>
      <c r="K5337" s="1">
        <v>44034</v>
      </c>
    </row>
    <row r="5338" spans="1:11">
      <c r="A5338">
        <v>5337</v>
      </c>
      <c r="B5338" t="s">
        <v>27294</v>
      </c>
      <c r="C5338" t="s">
        <v>11767</v>
      </c>
      <c r="D5338" t="s">
        <v>1306</v>
      </c>
      <c r="E5338" t="s">
        <v>27295</v>
      </c>
      <c r="F5338" t="s">
        <v>27296</v>
      </c>
      <c r="G5338" t="s">
        <v>2272</v>
      </c>
      <c r="H5338" s="6">
        <v>165033</v>
      </c>
      <c r="I5338" t="s">
        <v>27297</v>
      </c>
      <c r="J5338" t="s">
        <v>27298</v>
      </c>
      <c r="K5338" s="1">
        <v>44018</v>
      </c>
    </row>
    <row r="5339" spans="1:11">
      <c r="A5339">
        <v>5338</v>
      </c>
      <c r="B5339" t="s">
        <v>27299</v>
      </c>
      <c r="C5339" t="s">
        <v>3880</v>
      </c>
      <c r="D5339" t="s">
        <v>8718</v>
      </c>
      <c r="E5339" t="s">
        <v>27300</v>
      </c>
      <c r="F5339" t="s">
        <v>27301</v>
      </c>
      <c r="G5339" t="s">
        <v>4919</v>
      </c>
      <c r="H5339" s="6">
        <v>190786</v>
      </c>
      <c r="I5339" t="s">
        <v>27302</v>
      </c>
      <c r="J5339" t="s">
        <v>27303</v>
      </c>
      <c r="K5339" s="1">
        <v>44224</v>
      </c>
    </row>
    <row r="5340" spans="1:11">
      <c r="A5340">
        <v>5339</v>
      </c>
      <c r="B5340" t="s">
        <v>27304</v>
      </c>
      <c r="C5340" t="s">
        <v>2087</v>
      </c>
      <c r="D5340" t="s">
        <v>708</v>
      </c>
      <c r="E5340" t="s">
        <v>27305</v>
      </c>
      <c r="F5340" t="s">
        <v>22826</v>
      </c>
      <c r="G5340" t="s">
        <v>51</v>
      </c>
      <c r="H5340" s="6">
        <v>69337</v>
      </c>
      <c r="I5340">
        <v>6556167709</v>
      </c>
      <c r="J5340" t="s">
        <v>27306</v>
      </c>
      <c r="K5340" s="1">
        <v>44071</v>
      </c>
    </row>
    <row r="5341" spans="1:11">
      <c r="A5341">
        <v>5340</v>
      </c>
      <c r="B5341" t="s">
        <v>27307</v>
      </c>
      <c r="C5341" t="s">
        <v>3880</v>
      </c>
      <c r="D5341" t="s">
        <v>12904</v>
      </c>
      <c r="E5341" t="s">
        <v>16334</v>
      </c>
      <c r="F5341" t="s">
        <v>27308</v>
      </c>
      <c r="G5341" t="s">
        <v>3264</v>
      </c>
      <c r="H5341" s="6">
        <v>237092</v>
      </c>
      <c r="I5341">
        <v>2451623774</v>
      </c>
      <c r="J5341" t="s">
        <v>27309</v>
      </c>
      <c r="K5341" s="1">
        <v>44255</v>
      </c>
    </row>
    <row r="5342" spans="1:11">
      <c r="A5342">
        <v>5341</v>
      </c>
      <c r="B5342" t="s">
        <v>27310</v>
      </c>
      <c r="C5342" t="s">
        <v>2119</v>
      </c>
      <c r="D5342" t="s">
        <v>8894</v>
      </c>
      <c r="E5342" t="s">
        <v>27311</v>
      </c>
      <c r="F5342" t="s">
        <v>2652</v>
      </c>
      <c r="G5342" t="s">
        <v>3291</v>
      </c>
      <c r="H5342" s="6">
        <v>223199</v>
      </c>
      <c r="I5342" t="s">
        <v>27312</v>
      </c>
      <c r="J5342" t="s">
        <v>27313</v>
      </c>
      <c r="K5342" s="1">
        <v>44005</v>
      </c>
    </row>
    <row r="5343" spans="1:11">
      <c r="A5343">
        <v>5342</v>
      </c>
      <c r="B5343" t="s">
        <v>27314</v>
      </c>
      <c r="C5343" t="s">
        <v>1485</v>
      </c>
      <c r="D5343" t="s">
        <v>9889</v>
      </c>
      <c r="E5343" t="s">
        <v>27315</v>
      </c>
      <c r="F5343" t="s">
        <v>76</v>
      </c>
      <c r="G5343" t="s">
        <v>2710</v>
      </c>
      <c r="H5343" s="6">
        <v>159846</v>
      </c>
      <c r="I5343" t="s">
        <v>27316</v>
      </c>
      <c r="J5343" t="s">
        <v>27317</v>
      </c>
      <c r="K5343" s="1">
        <v>44188</v>
      </c>
    </row>
    <row r="5344" spans="1:11">
      <c r="A5344">
        <v>5343</v>
      </c>
      <c r="B5344" t="s">
        <v>27318</v>
      </c>
      <c r="C5344" t="s">
        <v>5182</v>
      </c>
      <c r="D5344" t="s">
        <v>3845</v>
      </c>
      <c r="E5344" t="s">
        <v>27319</v>
      </c>
      <c r="F5344" t="s">
        <v>425</v>
      </c>
      <c r="G5344" t="s">
        <v>68</v>
      </c>
      <c r="H5344" s="6">
        <v>146691</v>
      </c>
      <c r="I5344" t="s">
        <v>27320</v>
      </c>
      <c r="J5344" t="s">
        <v>27321</v>
      </c>
      <c r="K5344" s="1">
        <v>44383</v>
      </c>
    </row>
    <row r="5345" spans="1:11">
      <c r="A5345">
        <v>5344</v>
      </c>
      <c r="B5345" t="s">
        <v>27322</v>
      </c>
      <c r="C5345" t="s">
        <v>2919</v>
      </c>
      <c r="D5345" t="s">
        <v>16661</v>
      </c>
      <c r="E5345" t="s">
        <v>27323</v>
      </c>
      <c r="F5345" t="s">
        <v>27324</v>
      </c>
      <c r="G5345" t="s">
        <v>1674</v>
      </c>
      <c r="H5345" s="6">
        <v>180636</v>
      </c>
      <c r="I5345" t="s">
        <v>27325</v>
      </c>
      <c r="J5345" t="s">
        <v>27326</v>
      </c>
      <c r="K5345" s="1">
        <v>44348</v>
      </c>
    </row>
    <row r="5346" spans="1:11">
      <c r="A5346">
        <v>5345</v>
      </c>
      <c r="B5346" t="s">
        <v>27327</v>
      </c>
      <c r="C5346" t="s">
        <v>9629</v>
      </c>
      <c r="D5346" t="s">
        <v>8015</v>
      </c>
      <c r="E5346" t="s">
        <v>27328</v>
      </c>
      <c r="F5346" t="s">
        <v>27329</v>
      </c>
      <c r="G5346" t="s">
        <v>1445</v>
      </c>
      <c r="H5346" s="6">
        <v>261021</v>
      </c>
      <c r="I5346" t="s">
        <v>27330</v>
      </c>
      <c r="J5346" t="s">
        <v>27331</v>
      </c>
      <c r="K5346" s="1">
        <v>44280</v>
      </c>
    </row>
    <row r="5347" spans="1:11">
      <c r="A5347">
        <v>5346</v>
      </c>
      <c r="B5347" t="s">
        <v>27332</v>
      </c>
      <c r="C5347" t="s">
        <v>3533</v>
      </c>
      <c r="D5347" t="s">
        <v>3984</v>
      </c>
      <c r="E5347" t="s">
        <v>27333</v>
      </c>
      <c r="F5347" t="s">
        <v>27334</v>
      </c>
      <c r="G5347" t="s">
        <v>620</v>
      </c>
      <c r="H5347" s="6">
        <v>72162</v>
      </c>
      <c r="I5347" t="s">
        <v>27335</v>
      </c>
      <c r="J5347" t="s">
        <v>27336</v>
      </c>
      <c r="K5347" s="1">
        <v>44620</v>
      </c>
    </row>
    <row r="5348" spans="1:11">
      <c r="A5348">
        <v>5347</v>
      </c>
      <c r="B5348" t="s">
        <v>27337</v>
      </c>
      <c r="C5348" t="s">
        <v>2534</v>
      </c>
      <c r="D5348" t="s">
        <v>3385</v>
      </c>
      <c r="E5348" t="s">
        <v>27338</v>
      </c>
      <c r="F5348" t="s">
        <v>27339</v>
      </c>
      <c r="G5348" t="s">
        <v>5475</v>
      </c>
      <c r="H5348" s="6">
        <v>102371</v>
      </c>
      <c r="I5348" t="s">
        <v>27340</v>
      </c>
      <c r="J5348" t="s">
        <v>27341</v>
      </c>
      <c r="K5348" s="1">
        <v>44074</v>
      </c>
    </row>
    <row r="5349" spans="1:11">
      <c r="A5349">
        <v>5348</v>
      </c>
      <c r="B5349" t="s">
        <v>27342</v>
      </c>
      <c r="C5349" t="s">
        <v>1293</v>
      </c>
      <c r="D5349" t="s">
        <v>3604</v>
      </c>
      <c r="E5349" t="s">
        <v>27343</v>
      </c>
      <c r="F5349" t="s">
        <v>4622</v>
      </c>
      <c r="G5349" t="s">
        <v>3009</v>
      </c>
      <c r="H5349" s="6">
        <v>266068</v>
      </c>
      <c r="I5349" t="s">
        <v>27344</v>
      </c>
      <c r="J5349" t="s">
        <v>27345</v>
      </c>
      <c r="K5349" s="1">
        <v>43954</v>
      </c>
    </row>
    <row r="5350" spans="1:11">
      <c r="A5350">
        <v>5349</v>
      </c>
      <c r="B5350" t="s">
        <v>27346</v>
      </c>
      <c r="C5350" t="s">
        <v>3533</v>
      </c>
      <c r="D5350" t="s">
        <v>1980</v>
      </c>
      <c r="E5350" t="s">
        <v>27347</v>
      </c>
      <c r="F5350" t="s">
        <v>7865</v>
      </c>
      <c r="G5350" t="s">
        <v>454</v>
      </c>
      <c r="H5350" s="6">
        <v>71687</v>
      </c>
      <c r="I5350" t="s">
        <v>27348</v>
      </c>
      <c r="J5350" t="s">
        <v>27349</v>
      </c>
      <c r="K5350" s="1">
        <v>43972</v>
      </c>
    </row>
    <row r="5351" spans="1:11">
      <c r="A5351">
        <v>5350</v>
      </c>
      <c r="B5351" t="s">
        <v>27350</v>
      </c>
      <c r="C5351" t="s">
        <v>8483</v>
      </c>
      <c r="D5351" t="s">
        <v>218</v>
      </c>
      <c r="E5351" t="s">
        <v>27351</v>
      </c>
      <c r="F5351" t="s">
        <v>27352</v>
      </c>
      <c r="G5351" t="s">
        <v>1445</v>
      </c>
      <c r="H5351" s="6">
        <v>210377</v>
      </c>
      <c r="I5351" t="s">
        <v>27353</v>
      </c>
      <c r="J5351" t="s">
        <v>27354</v>
      </c>
      <c r="K5351" s="1">
        <v>44410</v>
      </c>
    </row>
    <row r="5352" spans="1:11">
      <c r="A5352">
        <v>5351</v>
      </c>
      <c r="B5352" t="s">
        <v>27355</v>
      </c>
      <c r="C5352" t="s">
        <v>3676</v>
      </c>
      <c r="D5352" t="s">
        <v>19128</v>
      </c>
      <c r="E5352" t="s">
        <v>26234</v>
      </c>
      <c r="F5352" t="s">
        <v>27356</v>
      </c>
      <c r="G5352" t="s">
        <v>229</v>
      </c>
      <c r="H5352" s="6">
        <v>282249</v>
      </c>
      <c r="I5352" t="s">
        <v>27357</v>
      </c>
      <c r="J5352" t="s">
        <v>27358</v>
      </c>
      <c r="K5352" s="1">
        <v>43962</v>
      </c>
    </row>
    <row r="5353" spans="1:11">
      <c r="A5353">
        <v>5352</v>
      </c>
      <c r="B5353" t="s">
        <v>27359</v>
      </c>
      <c r="C5353" t="s">
        <v>10691</v>
      </c>
      <c r="D5353" t="s">
        <v>1262</v>
      </c>
      <c r="E5353" t="s">
        <v>27360</v>
      </c>
      <c r="F5353" t="s">
        <v>27361</v>
      </c>
      <c r="G5353" t="s">
        <v>462</v>
      </c>
      <c r="H5353" s="6">
        <v>251227</v>
      </c>
      <c r="I5353" t="s">
        <v>27362</v>
      </c>
      <c r="J5353" t="s">
        <v>27363</v>
      </c>
      <c r="K5353" s="1">
        <v>44602</v>
      </c>
    </row>
    <row r="5354" spans="1:11">
      <c r="A5354">
        <v>5353</v>
      </c>
      <c r="B5354" t="s">
        <v>27364</v>
      </c>
      <c r="C5354" t="s">
        <v>5550</v>
      </c>
      <c r="D5354" t="s">
        <v>19128</v>
      </c>
      <c r="E5354" t="s">
        <v>27365</v>
      </c>
      <c r="F5354" t="s">
        <v>27366</v>
      </c>
      <c r="G5354" t="s">
        <v>1674</v>
      </c>
      <c r="H5354" s="6">
        <v>144870</v>
      </c>
      <c r="I5354" t="s">
        <v>27367</v>
      </c>
      <c r="J5354" t="s">
        <v>27368</v>
      </c>
      <c r="K5354" s="1">
        <v>44208</v>
      </c>
    </row>
    <row r="5355" spans="1:11">
      <c r="A5355">
        <v>5354</v>
      </c>
      <c r="B5355" t="s">
        <v>27369</v>
      </c>
      <c r="C5355" t="s">
        <v>1589</v>
      </c>
      <c r="D5355" t="s">
        <v>1780</v>
      </c>
      <c r="E5355" t="s">
        <v>27370</v>
      </c>
      <c r="F5355" t="s">
        <v>27371</v>
      </c>
      <c r="G5355" t="s">
        <v>95</v>
      </c>
      <c r="H5355" s="6">
        <v>214346</v>
      </c>
      <c r="I5355" t="s">
        <v>27372</v>
      </c>
      <c r="J5355" t="s">
        <v>27373</v>
      </c>
      <c r="K5355" s="1">
        <v>44386</v>
      </c>
    </row>
    <row r="5356" spans="1:11">
      <c r="A5356">
        <v>5355</v>
      </c>
      <c r="B5356" t="s">
        <v>27374</v>
      </c>
      <c r="C5356" t="s">
        <v>1891</v>
      </c>
      <c r="D5356" t="s">
        <v>8136</v>
      </c>
      <c r="E5356" t="s">
        <v>27375</v>
      </c>
      <c r="F5356" t="s">
        <v>27376</v>
      </c>
      <c r="G5356" t="s">
        <v>1374</v>
      </c>
      <c r="H5356" s="6">
        <v>253521</v>
      </c>
      <c r="I5356" t="s">
        <v>27377</v>
      </c>
      <c r="J5356" t="s">
        <v>27378</v>
      </c>
      <c r="K5356" s="1">
        <v>44035</v>
      </c>
    </row>
    <row r="5357" spans="1:11">
      <c r="A5357">
        <v>5356</v>
      </c>
      <c r="B5357" t="s">
        <v>27379</v>
      </c>
      <c r="C5357" t="s">
        <v>2500</v>
      </c>
      <c r="D5357" t="s">
        <v>1277</v>
      </c>
      <c r="E5357" t="s">
        <v>27380</v>
      </c>
      <c r="F5357" t="s">
        <v>27381</v>
      </c>
      <c r="G5357" t="s">
        <v>770</v>
      </c>
      <c r="H5357" s="6">
        <v>288520</v>
      </c>
      <c r="I5357" t="s">
        <v>27382</v>
      </c>
      <c r="J5357" t="s">
        <v>27383</v>
      </c>
      <c r="K5357" s="1">
        <v>44112</v>
      </c>
    </row>
    <row r="5358" spans="1:11">
      <c r="A5358">
        <v>5357</v>
      </c>
      <c r="B5358" t="s">
        <v>27384</v>
      </c>
      <c r="C5358" t="s">
        <v>3303</v>
      </c>
      <c r="D5358" t="s">
        <v>1616</v>
      </c>
      <c r="E5358" t="s">
        <v>27385</v>
      </c>
      <c r="F5358" t="s">
        <v>27386</v>
      </c>
      <c r="G5358" t="s">
        <v>33</v>
      </c>
      <c r="H5358" s="6">
        <v>71223</v>
      </c>
      <c r="I5358">
        <v>5282748394</v>
      </c>
      <c r="J5358" t="s">
        <v>27387</v>
      </c>
      <c r="K5358" s="1">
        <v>43888</v>
      </c>
    </row>
    <row r="5359" spans="1:11">
      <c r="A5359">
        <v>5358</v>
      </c>
      <c r="B5359" t="s">
        <v>27388</v>
      </c>
      <c r="C5359" t="s">
        <v>2191</v>
      </c>
      <c r="D5359" t="s">
        <v>8093</v>
      </c>
      <c r="E5359" t="s">
        <v>19939</v>
      </c>
      <c r="F5359" t="s">
        <v>27389</v>
      </c>
      <c r="G5359" t="s">
        <v>51</v>
      </c>
      <c r="H5359" s="6">
        <v>55350</v>
      </c>
      <c r="I5359" t="s">
        <v>27390</v>
      </c>
      <c r="J5359" t="s">
        <v>27391</v>
      </c>
      <c r="K5359" s="1">
        <v>44069</v>
      </c>
    </row>
    <row r="5360" spans="1:11">
      <c r="A5360">
        <v>5359</v>
      </c>
      <c r="B5360" t="s">
        <v>27392</v>
      </c>
      <c r="C5360" t="s">
        <v>3169</v>
      </c>
      <c r="D5360" t="s">
        <v>5822</v>
      </c>
      <c r="E5360" t="s">
        <v>27393</v>
      </c>
      <c r="F5360" t="s">
        <v>9515</v>
      </c>
      <c r="G5360" t="s">
        <v>2844</v>
      </c>
      <c r="H5360" s="6">
        <v>281197</v>
      </c>
      <c r="I5360" t="s">
        <v>27394</v>
      </c>
      <c r="J5360" t="s">
        <v>27395</v>
      </c>
      <c r="K5360" s="1">
        <v>44260</v>
      </c>
    </row>
    <row r="5361" spans="1:11">
      <c r="A5361">
        <v>5360</v>
      </c>
      <c r="B5361" t="s">
        <v>27396</v>
      </c>
      <c r="C5361" t="s">
        <v>7619</v>
      </c>
      <c r="D5361" t="s">
        <v>451</v>
      </c>
      <c r="E5361" t="s">
        <v>22638</v>
      </c>
      <c r="F5361" t="s">
        <v>27397</v>
      </c>
      <c r="G5361" t="s">
        <v>2809</v>
      </c>
      <c r="H5361" s="6">
        <v>154567</v>
      </c>
      <c r="I5361" t="s">
        <v>27398</v>
      </c>
      <c r="J5361" t="s">
        <v>27399</v>
      </c>
      <c r="K5361" s="1">
        <v>44657</v>
      </c>
    </row>
    <row r="5362" spans="1:11">
      <c r="A5362">
        <v>5361</v>
      </c>
      <c r="B5362" t="s">
        <v>27400</v>
      </c>
      <c r="C5362" t="s">
        <v>398</v>
      </c>
      <c r="D5362" t="s">
        <v>6259</v>
      </c>
      <c r="E5362" t="s">
        <v>27401</v>
      </c>
      <c r="F5362" t="s">
        <v>27402</v>
      </c>
      <c r="G5362" t="s">
        <v>2905</v>
      </c>
      <c r="H5362" s="6">
        <v>247627</v>
      </c>
      <c r="I5362" t="s">
        <v>27403</v>
      </c>
      <c r="J5362" t="s">
        <v>27404</v>
      </c>
      <c r="K5362" s="1">
        <v>44580</v>
      </c>
    </row>
    <row r="5363" spans="1:11">
      <c r="A5363">
        <v>5362</v>
      </c>
      <c r="B5363" t="s">
        <v>27405</v>
      </c>
      <c r="C5363" t="s">
        <v>5286</v>
      </c>
      <c r="D5363" t="s">
        <v>8425</v>
      </c>
      <c r="E5363" t="s">
        <v>27406</v>
      </c>
      <c r="F5363" t="s">
        <v>27407</v>
      </c>
      <c r="G5363" t="s">
        <v>688</v>
      </c>
      <c r="H5363" s="6">
        <v>94347</v>
      </c>
      <c r="I5363" t="s">
        <v>27408</v>
      </c>
      <c r="J5363" t="s">
        <v>27409</v>
      </c>
      <c r="K5363" s="1">
        <v>44218</v>
      </c>
    </row>
    <row r="5364" spans="1:11">
      <c r="A5364">
        <v>5363</v>
      </c>
      <c r="B5364" t="s">
        <v>27410</v>
      </c>
      <c r="C5364" t="s">
        <v>2737</v>
      </c>
      <c r="D5364" t="s">
        <v>1862</v>
      </c>
      <c r="E5364" t="s">
        <v>1922</v>
      </c>
      <c r="F5364" t="s">
        <v>8400</v>
      </c>
      <c r="G5364" t="s">
        <v>103</v>
      </c>
      <c r="H5364" s="6">
        <v>120387</v>
      </c>
      <c r="I5364" t="s">
        <v>27411</v>
      </c>
      <c r="J5364" t="s">
        <v>27412</v>
      </c>
      <c r="K5364" s="1">
        <v>44230</v>
      </c>
    </row>
    <row r="5365" spans="1:11">
      <c r="A5365">
        <v>5364</v>
      </c>
      <c r="B5365" t="s">
        <v>27413</v>
      </c>
      <c r="C5365" t="s">
        <v>7732</v>
      </c>
      <c r="D5365" t="s">
        <v>663</v>
      </c>
      <c r="E5365" t="s">
        <v>27414</v>
      </c>
      <c r="F5365" t="s">
        <v>27415</v>
      </c>
      <c r="G5365" t="s">
        <v>1027</v>
      </c>
      <c r="H5365" s="6">
        <v>228479</v>
      </c>
      <c r="I5365" t="s">
        <v>27416</v>
      </c>
      <c r="J5365" t="s">
        <v>27417</v>
      </c>
      <c r="K5365" s="1">
        <v>44575</v>
      </c>
    </row>
    <row r="5366" spans="1:11">
      <c r="A5366">
        <v>5365</v>
      </c>
      <c r="B5366" t="s">
        <v>27418</v>
      </c>
      <c r="C5366" t="s">
        <v>1663</v>
      </c>
      <c r="D5366" t="s">
        <v>944</v>
      </c>
      <c r="E5366" t="s">
        <v>11501</v>
      </c>
      <c r="F5366" t="s">
        <v>27419</v>
      </c>
      <c r="G5366" t="s">
        <v>3314</v>
      </c>
      <c r="H5366" s="6">
        <v>267574</v>
      </c>
      <c r="I5366" t="s">
        <v>27420</v>
      </c>
      <c r="J5366" t="s">
        <v>27421</v>
      </c>
      <c r="K5366" s="1">
        <v>44417</v>
      </c>
    </row>
    <row r="5367" spans="1:11">
      <c r="A5367">
        <v>5366</v>
      </c>
      <c r="B5367" t="s">
        <v>27422</v>
      </c>
      <c r="C5367" t="s">
        <v>6967</v>
      </c>
      <c r="D5367" t="s">
        <v>1780</v>
      </c>
      <c r="E5367" t="s">
        <v>27423</v>
      </c>
      <c r="F5367" t="s">
        <v>27424</v>
      </c>
      <c r="G5367" t="s">
        <v>1189</v>
      </c>
      <c r="H5367" s="6">
        <v>60653</v>
      </c>
      <c r="I5367" t="s">
        <v>27425</v>
      </c>
      <c r="J5367" t="s">
        <v>27426</v>
      </c>
      <c r="K5367" s="1">
        <v>43845</v>
      </c>
    </row>
    <row r="5368" spans="1:11">
      <c r="A5368">
        <v>5367</v>
      </c>
      <c r="B5368" t="s">
        <v>27427</v>
      </c>
      <c r="C5368" t="s">
        <v>1662</v>
      </c>
      <c r="D5368" t="s">
        <v>1590</v>
      </c>
      <c r="E5368" t="s">
        <v>27428</v>
      </c>
      <c r="F5368" t="s">
        <v>27429</v>
      </c>
      <c r="G5368" t="s">
        <v>268</v>
      </c>
      <c r="H5368" s="6">
        <v>101615</v>
      </c>
      <c r="I5368" t="s">
        <v>27430</v>
      </c>
      <c r="J5368" t="s">
        <v>27431</v>
      </c>
      <c r="K5368" s="1">
        <v>44322</v>
      </c>
    </row>
    <row r="5369" spans="1:11">
      <c r="A5369">
        <v>5368</v>
      </c>
      <c r="B5369" t="s">
        <v>27432</v>
      </c>
      <c r="C5369" t="s">
        <v>162</v>
      </c>
      <c r="D5369" t="s">
        <v>5428</v>
      </c>
      <c r="E5369" t="s">
        <v>27433</v>
      </c>
      <c r="F5369" t="s">
        <v>27434</v>
      </c>
      <c r="G5369" t="s">
        <v>158</v>
      </c>
      <c r="H5369" s="6">
        <v>87776</v>
      </c>
      <c r="I5369" t="s">
        <v>27435</v>
      </c>
      <c r="J5369" t="s">
        <v>27436</v>
      </c>
      <c r="K5369" s="1">
        <v>44539</v>
      </c>
    </row>
    <row r="5370" spans="1:11">
      <c r="A5370">
        <v>5369</v>
      </c>
      <c r="B5370" t="s">
        <v>27437</v>
      </c>
      <c r="C5370" t="s">
        <v>6606</v>
      </c>
      <c r="D5370" t="s">
        <v>1869</v>
      </c>
      <c r="E5370" t="s">
        <v>27438</v>
      </c>
      <c r="F5370" t="s">
        <v>27439</v>
      </c>
      <c r="G5370" t="s">
        <v>2123</v>
      </c>
      <c r="H5370" s="6">
        <v>148330</v>
      </c>
      <c r="I5370" t="s">
        <v>27440</v>
      </c>
      <c r="J5370" t="s">
        <v>27441</v>
      </c>
      <c r="K5370" s="1">
        <v>44371</v>
      </c>
    </row>
    <row r="5371" spans="1:11">
      <c r="A5371">
        <v>5370</v>
      </c>
      <c r="B5371" t="s">
        <v>27442</v>
      </c>
      <c r="C5371" t="s">
        <v>302</v>
      </c>
      <c r="D5371" t="s">
        <v>6973</v>
      </c>
      <c r="E5371" t="s">
        <v>27443</v>
      </c>
      <c r="F5371" t="s">
        <v>27444</v>
      </c>
      <c r="G5371" t="s">
        <v>906</v>
      </c>
      <c r="H5371" s="6">
        <v>266850</v>
      </c>
      <c r="I5371" t="s">
        <v>27445</v>
      </c>
      <c r="J5371" t="s">
        <v>27446</v>
      </c>
      <c r="K5371" s="1">
        <v>44181</v>
      </c>
    </row>
    <row r="5372" spans="1:11">
      <c r="A5372">
        <v>5371</v>
      </c>
      <c r="B5372" t="s">
        <v>27447</v>
      </c>
      <c r="C5372" t="s">
        <v>9832</v>
      </c>
      <c r="D5372" t="s">
        <v>7526</v>
      </c>
      <c r="E5372" t="s">
        <v>27448</v>
      </c>
      <c r="F5372" t="s">
        <v>27449</v>
      </c>
      <c r="G5372" t="s">
        <v>2966</v>
      </c>
      <c r="H5372" s="6">
        <v>212909</v>
      </c>
      <c r="I5372" t="s">
        <v>27450</v>
      </c>
      <c r="J5372" t="s">
        <v>27451</v>
      </c>
      <c r="K5372" s="1">
        <v>44662</v>
      </c>
    </row>
    <row r="5373" spans="1:11">
      <c r="A5373">
        <v>5372</v>
      </c>
      <c r="B5373" t="s">
        <v>27452</v>
      </c>
      <c r="C5373" t="s">
        <v>13145</v>
      </c>
      <c r="D5373" t="s">
        <v>195</v>
      </c>
      <c r="E5373" t="s">
        <v>27453</v>
      </c>
      <c r="F5373" t="s">
        <v>27454</v>
      </c>
      <c r="G5373" t="s">
        <v>1330</v>
      </c>
      <c r="H5373" s="6">
        <v>96217</v>
      </c>
      <c r="I5373" t="s">
        <v>27455</v>
      </c>
      <c r="J5373" t="s">
        <v>27456</v>
      </c>
      <c r="K5373" s="1">
        <v>44213</v>
      </c>
    </row>
    <row r="5374" spans="1:11">
      <c r="A5374">
        <v>5373</v>
      </c>
      <c r="B5374" t="s">
        <v>27457</v>
      </c>
      <c r="C5374" t="s">
        <v>1853</v>
      </c>
      <c r="D5374" t="s">
        <v>1270</v>
      </c>
      <c r="E5374" t="s">
        <v>27458</v>
      </c>
      <c r="F5374" t="s">
        <v>27459</v>
      </c>
      <c r="G5374" t="s">
        <v>998</v>
      </c>
      <c r="H5374" s="6">
        <v>171566</v>
      </c>
      <c r="I5374" t="s">
        <v>27460</v>
      </c>
      <c r="J5374" t="s">
        <v>27461</v>
      </c>
      <c r="K5374" s="1">
        <v>44405</v>
      </c>
    </row>
    <row r="5375" spans="1:11">
      <c r="A5375">
        <v>5374</v>
      </c>
      <c r="B5375" t="s">
        <v>27462</v>
      </c>
      <c r="C5375" t="s">
        <v>1979</v>
      </c>
      <c r="D5375" t="s">
        <v>6387</v>
      </c>
      <c r="E5375" t="s">
        <v>27463</v>
      </c>
      <c r="F5375" t="s">
        <v>27464</v>
      </c>
      <c r="G5375" t="s">
        <v>1473</v>
      </c>
      <c r="H5375" s="6">
        <v>180318</v>
      </c>
      <c r="I5375" t="s">
        <v>27465</v>
      </c>
      <c r="J5375" t="s">
        <v>27466</v>
      </c>
      <c r="K5375" s="1">
        <v>44558</v>
      </c>
    </row>
    <row r="5376" spans="1:11">
      <c r="A5376">
        <v>5375</v>
      </c>
      <c r="B5376" t="s">
        <v>27467</v>
      </c>
      <c r="C5376" t="s">
        <v>2199</v>
      </c>
      <c r="D5376" t="s">
        <v>20440</v>
      </c>
      <c r="E5376" t="s">
        <v>27468</v>
      </c>
      <c r="F5376" t="s">
        <v>27469</v>
      </c>
      <c r="G5376" t="s">
        <v>634</v>
      </c>
      <c r="H5376" s="6">
        <v>143363</v>
      </c>
      <c r="I5376" t="s">
        <v>27470</v>
      </c>
      <c r="J5376" t="s">
        <v>27471</v>
      </c>
      <c r="K5376" s="1">
        <v>44355</v>
      </c>
    </row>
    <row r="5377" spans="1:11">
      <c r="A5377">
        <v>5376</v>
      </c>
      <c r="B5377" t="s">
        <v>27472</v>
      </c>
      <c r="C5377" t="s">
        <v>3581</v>
      </c>
      <c r="D5377" t="s">
        <v>4637</v>
      </c>
      <c r="E5377" t="s">
        <v>27473</v>
      </c>
      <c r="F5377" t="s">
        <v>20509</v>
      </c>
      <c r="G5377" t="s">
        <v>3435</v>
      </c>
      <c r="H5377" s="6">
        <v>86905</v>
      </c>
      <c r="I5377" t="s">
        <v>27474</v>
      </c>
      <c r="J5377" t="s">
        <v>27475</v>
      </c>
      <c r="K5377" s="1">
        <v>44136</v>
      </c>
    </row>
    <row r="5378" spans="1:11">
      <c r="A5378">
        <v>5377</v>
      </c>
      <c r="B5378" t="s">
        <v>27476</v>
      </c>
      <c r="C5378" t="s">
        <v>2094</v>
      </c>
      <c r="D5378" t="s">
        <v>670</v>
      </c>
      <c r="E5378" t="s">
        <v>27477</v>
      </c>
      <c r="F5378" t="s">
        <v>27478</v>
      </c>
      <c r="G5378" t="s">
        <v>462</v>
      </c>
      <c r="H5378" s="6">
        <v>100897</v>
      </c>
      <c r="I5378" t="s">
        <v>27479</v>
      </c>
      <c r="J5378" t="s">
        <v>27480</v>
      </c>
      <c r="K5378" s="1">
        <v>44326</v>
      </c>
    </row>
    <row r="5379" spans="1:11">
      <c r="A5379">
        <v>5378</v>
      </c>
      <c r="B5379" t="s">
        <v>27481</v>
      </c>
      <c r="C5379" t="s">
        <v>1741</v>
      </c>
      <c r="D5379" t="s">
        <v>2107</v>
      </c>
      <c r="E5379" t="s">
        <v>27482</v>
      </c>
      <c r="F5379" t="s">
        <v>27483</v>
      </c>
      <c r="G5379" t="s">
        <v>1424</v>
      </c>
      <c r="H5379" s="6">
        <v>146007</v>
      </c>
      <c r="I5379" t="s">
        <v>27484</v>
      </c>
      <c r="J5379" t="s">
        <v>27485</v>
      </c>
      <c r="K5379" s="1">
        <v>44556</v>
      </c>
    </row>
    <row r="5380" spans="1:11">
      <c r="A5380">
        <v>5379</v>
      </c>
      <c r="B5380" t="s">
        <v>27486</v>
      </c>
      <c r="C5380" t="s">
        <v>5274</v>
      </c>
      <c r="D5380" t="s">
        <v>8739</v>
      </c>
      <c r="E5380" t="s">
        <v>27487</v>
      </c>
      <c r="F5380" t="s">
        <v>27488</v>
      </c>
      <c r="G5380" t="s">
        <v>13278</v>
      </c>
      <c r="H5380" s="6">
        <v>55339</v>
      </c>
      <c r="I5380" t="s">
        <v>27489</v>
      </c>
      <c r="J5380" t="s">
        <v>27490</v>
      </c>
      <c r="K5380" s="1">
        <v>44520</v>
      </c>
    </row>
    <row r="5381" spans="1:11">
      <c r="A5381">
        <v>5380</v>
      </c>
      <c r="B5381" t="s">
        <v>27491</v>
      </c>
      <c r="C5381" t="s">
        <v>1091</v>
      </c>
      <c r="D5381" t="s">
        <v>1914</v>
      </c>
      <c r="E5381" t="s">
        <v>27492</v>
      </c>
      <c r="F5381" t="s">
        <v>27493</v>
      </c>
      <c r="G5381" t="s">
        <v>2844</v>
      </c>
      <c r="H5381" s="6">
        <v>51725</v>
      </c>
      <c r="I5381" t="s">
        <v>27494</v>
      </c>
      <c r="J5381" t="s">
        <v>27495</v>
      </c>
      <c r="K5381" s="1">
        <v>44108</v>
      </c>
    </row>
    <row r="5382" spans="1:11">
      <c r="A5382">
        <v>5381</v>
      </c>
      <c r="B5382" t="s">
        <v>27496</v>
      </c>
      <c r="C5382" t="s">
        <v>4024</v>
      </c>
      <c r="D5382" t="s">
        <v>1921</v>
      </c>
      <c r="E5382" t="s">
        <v>27497</v>
      </c>
      <c r="F5382" t="s">
        <v>27498</v>
      </c>
      <c r="G5382" t="s">
        <v>6088</v>
      </c>
      <c r="H5382" s="6">
        <v>240161</v>
      </c>
      <c r="I5382" t="s">
        <v>27499</v>
      </c>
      <c r="J5382" t="s">
        <v>27500</v>
      </c>
      <c r="K5382" s="1">
        <v>43839</v>
      </c>
    </row>
    <row r="5383" spans="1:11">
      <c r="A5383">
        <v>5382</v>
      </c>
      <c r="B5383" t="s">
        <v>27501</v>
      </c>
      <c r="C5383" t="s">
        <v>586</v>
      </c>
      <c r="D5383" t="s">
        <v>6301</v>
      </c>
      <c r="E5383" t="s">
        <v>27502</v>
      </c>
      <c r="F5383" t="s">
        <v>27503</v>
      </c>
      <c r="G5383" t="s">
        <v>2861</v>
      </c>
      <c r="H5383" s="6">
        <v>149602</v>
      </c>
      <c r="I5383" t="s">
        <v>27504</v>
      </c>
      <c r="J5383" t="s">
        <v>27505</v>
      </c>
      <c r="K5383" s="1">
        <v>44173</v>
      </c>
    </row>
    <row r="5384" spans="1:11">
      <c r="A5384">
        <v>5383</v>
      </c>
      <c r="B5384" t="s">
        <v>27506</v>
      </c>
      <c r="C5384" t="s">
        <v>450</v>
      </c>
      <c r="D5384" t="s">
        <v>2334</v>
      </c>
      <c r="E5384" t="s">
        <v>27507</v>
      </c>
      <c r="F5384" t="s">
        <v>13916</v>
      </c>
      <c r="G5384" t="s">
        <v>2378</v>
      </c>
      <c r="H5384" s="6">
        <v>221878</v>
      </c>
      <c r="I5384" t="s">
        <v>27508</v>
      </c>
      <c r="J5384" t="s">
        <v>27509</v>
      </c>
      <c r="K5384" s="1">
        <v>44683</v>
      </c>
    </row>
    <row r="5385" spans="1:11">
      <c r="A5385">
        <v>5384</v>
      </c>
      <c r="B5385" t="s">
        <v>27510</v>
      </c>
      <c r="C5385" t="s">
        <v>2087</v>
      </c>
      <c r="D5385" t="s">
        <v>3296</v>
      </c>
      <c r="E5385" t="s">
        <v>15706</v>
      </c>
      <c r="F5385" t="s">
        <v>27511</v>
      </c>
      <c r="G5385" t="s">
        <v>3554</v>
      </c>
      <c r="H5385" s="6">
        <v>256161</v>
      </c>
      <c r="I5385" t="s">
        <v>27512</v>
      </c>
      <c r="J5385" t="s">
        <v>27513</v>
      </c>
      <c r="K5385" s="1">
        <v>44699</v>
      </c>
    </row>
    <row r="5386" spans="1:11">
      <c r="A5386">
        <v>5385</v>
      </c>
      <c r="B5386" t="s">
        <v>27514</v>
      </c>
      <c r="C5386" t="s">
        <v>99</v>
      </c>
      <c r="D5386" t="s">
        <v>929</v>
      </c>
      <c r="E5386" t="s">
        <v>27515</v>
      </c>
      <c r="F5386" t="s">
        <v>27516</v>
      </c>
      <c r="G5386" t="s">
        <v>337</v>
      </c>
      <c r="H5386" s="6">
        <v>124136</v>
      </c>
      <c r="I5386" t="s">
        <v>27517</v>
      </c>
      <c r="J5386" t="s">
        <v>27518</v>
      </c>
      <c r="K5386" s="1">
        <v>44161</v>
      </c>
    </row>
    <row r="5387" spans="1:11">
      <c r="A5387">
        <v>5386</v>
      </c>
      <c r="B5387" t="s">
        <v>27519</v>
      </c>
      <c r="C5387" t="s">
        <v>4557</v>
      </c>
      <c r="D5387" t="s">
        <v>9255</v>
      </c>
      <c r="E5387" t="s">
        <v>27520</v>
      </c>
      <c r="F5387" t="s">
        <v>27521</v>
      </c>
      <c r="G5387" t="s">
        <v>1569</v>
      </c>
      <c r="H5387" s="6">
        <v>143153</v>
      </c>
      <c r="I5387" t="s">
        <v>27522</v>
      </c>
      <c r="J5387" t="s">
        <v>27523</v>
      </c>
      <c r="K5387" s="1">
        <v>44696</v>
      </c>
    </row>
    <row r="5388" spans="1:11">
      <c r="A5388">
        <v>5387</v>
      </c>
      <c r="B5388" t="s">
        <v>27524</v>
      </c>
      <c r="C5388" t="s">
        <v>10038</v>
      </c>
      <c r="D5388" t="s">
        <v>775</v>
      </c>
      <c r="E5388" t="s">
        <v>27525</v>
      </c>
      <c r="F5388" t="s">
        <v>27526</v>
      </c>
      <c r="G5388" t="s">
        <v>1696</v>
      </c>
      <c r="H5388" s="6">
        <v>253748</v>
      </c>
      <c r="I5388" t="s">
        <v>27527</v>
      </c>
      <c r="J5388" t="s">
        <v>27528</v>
      </c>
      <c r="K5388" s="1">
        <v>44631</v>
      </c>
    </row>
    <row r="5389" spans="1:11">
      <c r="A5389">
        <v>5388</v>
      </c>
      <c r="B5389" t="s">
        <v>27529</v>
      </c>
      <c r="C5389" t="s">
        <v>6454</v>
      </c>
      <c r="D5389" t="s">
        <v>1679</v>
      </c>
      <c r="E5389" t="s">
        <v>27530</v>
      </c>
      <c r="F5389" t="s">
        <v>27531</v>
      </c>
      <c r="G5389" t="s">
        <v>252</v>
      </c>
      <c r="H5389" s="6">
        <v>157806</v>
      </c>
      <c r="I5389" t="s">
        <v>27532</v>
      </c>
      <c r="J5389" t="s">
        <v>27533</v>
      </c>
      <c r="K5389" s="1">
        <v>44166</v>
      </c>
    </row>
    <row r="5390" spans="1:11">
      <c r="A5390">
        <v>5389</v>
      </c>
      <c r="B5390" t="s">
        <v>27534</v>
      </c>
      <c r="C5390" t="s">
        <v>8373</v>
      </c>
      <c r="D5390" t="s">
        <v>27535</v>
      </c>
      <c r="E5390" t="s">
        <v>27536</v>
      </c>
      <c r="F5390" t="s">
        <v>27537</v>
      </c>
      <c r="G5390" t="s">
        <v>3449</v>
      </c>
      <c r="H5390" s="6">
        <v>225202</v>
      </c>
      <c r="I5390" t="s">
        <v>27538</v>
      </c>
      <c r="J5390" t="s">
        <v>27539</v>
      </c>
      <c r="K5390" s="1">
        <v>43855</v>
      </c>
    </row>
    <row r="5391" spans="1:11">
      <c r="A5391">
        <v>5390</v>
      </c>
      <c r="B5391" t="s">
        <v>27540</v>
      </c>
      <c r="C5391" t="s">
        <v>4216</v>
      </c>
      <c r="D5391" t="s">
        <v>8820</v>
      </c>
      <c r="E5391" t="s">
        <v>27541</v>
      </c>
      <c r="F5391" t="s">
        <v>27542</v>
      </c>
      <c r="G5391" t="s">
        <v>3291</v>
      </c>
      <c r="H5391" s="6">
        <v>104595</v>
      </c>
      <c r="I5391">
        <f>1-77-147-3908</f>
        <v>-4131</v>
      </c>
      <c r="J5391" t="s">
        <v>27543</v>
      </c>
      <c r="K5391" s="1">
        <v>44645</v>
      </c>
    </row>
    <row r="5392" spans="1:11">
      <c r="A5392">
        <v>5391</v>
      </c>
      <c r="B5392" t="s">
        <v>27544</v>
      </c>
      <c r="C5392" t="s">
        <v>2719</v>
      </c>
      <c r="D5392" t="s">
        <v>663</v>
      </c>
      <c r="E5392" t="s">
        <v>27545</v>
      </c>
      <c r="F5392" t="s">
        <v>27546</v>
      </c>
      <c r="G5392" t="s">
        <v>3566</v>
      </c>
      <c r="H5392" s="6">
        <v>60710</v>
      </c>
      <c r="I5392" t="s">
        <v>27547</v>
      </c>
      <c r="J5392" t="s">
        <v>27548</v>
      </c>
      <c r="K5392" s="1">
        <v>44013</v>
      </c>
    </row>
    <row r="5393" spans="1:11">
      <c r="A5393">
        <v>5392</v>
      </c>
      <c r="B5393" t="s">
        <v>27549</v>
      </c>
      <c r="C5393" t="s">
        <v>995</v>
      </c>
      <c r="D5393" t="s">
        <v>27550</v>
      </c>
      <c r="E5393" t="s">
        <v>27551</v>
      </c>
      <c r="F5393" t="s">
        <v>1494</v>
      </c>
      <c r="G5393" t="s">
        <v>3102</v>
      </c>
      <c r="H5393" s="6">
        <v>148205</v>
      </c>
      <c r="I5393" t="s">
        <v>27552</v>
      </c>
      <c r="J5393" t="s">
        <v>27553</v>
      </c>
      <c r="K5393" s="1">
        <v>44321</v>
      </c>
    </row>
    <row r="5394" spans="1:11">
      <c r="A5394">
        <v>5393</v>
      </c>
      <c r="B5394" t="s">
        <v>27554</v>
      </c>
      <c r="C5394" t="s">
        <v>3248</v>
      </c>
      <c r="D5394" t="s">
        <v>1742</v>
      </c>
      <c r="E5394" t="s">
        <v>27555</v>
      </c>
      <c r="F5394" t="s">
        <v>17331</v>
      </c>
      <c r="G5394" t="s">
        <v>13278</v>
      </c>
      <c r="H5394" s="6">
        <v>91767</v>
      </c>
      <c r="I5394">
        <f>1-501-352-5655</f>
        <v>-6507</v>
      </c>
      <c r="J5394" t="s">
        <v>27556</v>
      </c>
      <c r="K5394" s="1">
        <v>44264</v>
      </c>
    </row>
    <row r="5395" spans="1:11">
      <c r="A5395">
        <v>5394</v>
      </c>
      <c r="B5395" t="s">
        <v>27557</v>
      </c>
      <c r="C5395" t="s">
        <v>8373</v>
      </c>
      <c r="D5395" t="s">
        <v>3714</v>
      </c>
      <c r="E5395" t="s">
        <v>27558</v>
      </c>
      <c r="F5395" t="s">
        <v>27559</v>
      </c>
      <c r="G5395" t="s">
        <v>1652</v>
      </c>
      <c r="H5395" s="6">
        <v>55744</v>
      </c>
      <c r="I5395" t="s">
        <v>27560</v>
      </c>
      <c r="J5395" t="s">
        <v>27561</v>
      </c>
      <c r="K5395" s="1">
        <v>44106</v>
      </c>
    </row>
    <row r="5396" spans="1:11">
      <c r="A5396">
        <v>5395</v>
      </c>
      <c r="B5396" t="s">
        <v>27562</v>
      </c>
      <c r="C5396" t="s">
        <v>3551</v>
      </c>
      <c r="D5396" t="s">
        <v>1017</v>
      </c>
      <c r="E5396" t="s">
        <v>27563</v>
      </c>
      <c r="F5396" t="s">
        <v>27564</v>
      </c>
      <c r="G5396" t="s">
        <v>158</v>
      </c>
      <c r="H5396" s="6">
        <v>218889</v>
      </c>
      <c r="I5396" t="s">
        <v>27565</v>
      </c>
      <c r="J5396" t="s">
        <v>27566</v>
      </c>
      <c r="K5396" s="1">
        <v>44082</v>
      </c>
    </row>
    <row r="5397" spans="1:11">
      <c r="A5397">
        <v>5396</v>
      </c>
      <c r="B5397" t="s">
        <v>27567</v>
      </c>
      <c r="C5397" t="s">
        <v>2415</v>
      </c>
      <c r="D5397" t="s">
        <v>3454</v>
      </c>
      <c r="E5397" t="s">
        <v>27568</v>
      </c>
      <c r="F5397" t="s">
        <v>7392</v>
      </c>
      <c r="G5397" t="s">
        <v>808</v>
      </c>
      <c r="H5397" s="6">
        <v>205122</v>
      </c>
      <c r="I5397" t="s">
        <v>27569</v>
      </c>
      <c r="J5397" t="s">
        <v>27570</v>
      </c>
      <c r="K5397" s="1">
        <v>44054</v>
      </c>
    </row>
    <row r="5398" spans="1:11">
      <c r="A5398">
        <v>5397</v>
      </c>
      <c r="B5398" t="s">
        <v>27571</v>
      </c>
      <c r="C5398" t="s">
        <v>20693</v>
      </c>
      <c r="D5398" t="s">
        <v>2606</v>
      </c>
      <c r="E5398" t="s">
        <v>11361</v>
      </c>
      <c r="F5398" t="s">
        <v>27572</v>
      </c>
      <c r="G5398" t="s">
        <v>5929</v>
      </c>
      <c r="H5398" s="6">
        <v>249509</v>
      </c>
      <c r="I5398" t="s">
        <v>27573</v>
      </c>
      <c r="J5398" t="s">
        <v>27574</v>
      </c>
      <c r="K5398" s="1">
        <v>43987</v>
      </c>
    </row>
    <row r="5399" spans="1:11">
      <c r="A5399">
        <v>5398</v>
      </c>
      <c r="B5399" t="s">
        <v>27575</v>
      </c>
      <c r="C5399" t="s">
        <v>2996</v>
      </c>
      <c r="D5399" t="s">
        <v>2763</v>
      </c>
      <c r="E5399" t="s">
        <v>27576</v>
      </c>
      <c r="F5399" t="s">
        <v>27577</v>
      </c>
      <c r="G5399" t="s">
        <v>1881</v>
      </c>
      <c r="H5399" s="6">
        <v>117158</v>
      </c>
      <c r="I5399" t="s">
        <v>27578</v>
      </c>
      <c r="J5399" t="s">
        <v>27579</v>
      </c>
      <c r="K5399" s="1">
        <v>44393</v>
      </c>
    </row>
    <row r="5400" spans="1:11">
      <c r="A5400">
        <v>5399</v>
      </c>
      <c r="B5400" t="s">
        <v>27580</v>
      </c>
      <c r="C5400" t="s">
        <v>542</v>
      </c>
      <c r="D5400" t="s">
        <v>2226</v>
      </c>
      <c r="E5400" t="s">
        <v>27581</v>
      </c>
      <c r="F5400" t="s">
        <v>27582</v>
      </c>
      <c r="G5400" t="s">
        <v>394</v>
      </c>
      <c r="H5400" s="6">
        <v>181637</v>
      </c>
      <c r="I5400" t="s">
        <v>27583</v>
      </c>
      <c r="J5400" t="s">
        <v>27584</v>
      </c>
      <c r="K5400" s="1">
        <v>44566</v>
      </c>
    </row>
    <row r="5401" spans="1:11">
      <c r="A5401">
        <v>5400</v>
      </c>
      <c r="B5401" t="s">
        <v>27585</v>
      </c>
      <c r="C5401" t="s">
        <v>2249</v>
      </c>
      <c r="D5401" t="s">
        <v>1742</v>
      </c>
      <c r="E5401" t="s">
        <v>27586</v>
      </c>
      <c r="F5401" t="s">
        <v>5452</v>
      </c>
      <c r="G5401" t="s">
        <v>4061</v>
      </c>
      <c r="H5401" s="6">
        <v>95605</v>
      </c>
      <c r="I5401" t="s">
        <v>27587</v>
      </c>
      <c r="J5401" t="s">
        <v>27588</v>
      </c>
      <c r="K5401" s="1">
        <v>44575</v>
      </c>
    </row>
    <row r="5402" spans="1:11">
      <c r="A5402">
        <v>5401</v>
      </c>
      <c r="B5402" t="s">
        <v>27589</v>
      </c>
      <c r="C5402" t="s">
        <v>1641</v>
      </c>
      <c r="D5402" t="s">
        <v>1634</v>
      </c>
      <c r="E5402" t="s">
        <v>27590</v>
      </c>
      <c r="F5402" t="s">
        <v>4526</v>
      </c>
      <c r="G5402" t="s">
        <v>853</v>
      </c>
      <c r="H5402" s="6">
        <v>252673</v>
      </c>
      <c r="I5402" t="s">
        <v>27591</v>
      </c>
      <c r="J5402" t="s">
        <v>27592</v>
      </c>
      <c r="K5402" s="1">
        <v>44623</v>
      </c>
    </row>
    <row r="5403" spans="1:11">
      <c r="A5403">
        <v>5402</v>
      </c>
      <c r="B5403" t="s">
        <v>27593</v>
      </c>
      <c r="C5403" t="s">
        <v>4537</v>
      </c>
      <c r="D5403" t="s">
        <v>3887</v>
      </c>
      <c r="E5403" t="s">
        <v>27594</v>
      </c>
      <c r="F5403" t="s">
        <v>27595</v>
      </c>
      <c r="G5403" t="s">
        <v>329</v>
      </c>
      <c r="H5403" s="6">
        <v>66351</v>
      </c>
      <c r="I5403" t="s">
        <v>27596</v>
      </c>
      <c r="J5403" t="s">
        <v>27597</v>
      </c>
      <c r="K5403" s="1">
        <v>44552</v>
      </c>
    </row>
    <row r="5404" spans="1:11">
      <c r="A5404">
        <v>5403</v>
      </c>
      <c r="B5404" t="s">
        <v>27598</v>
      </c>
      <c r="C5404" t="s">
        <v>3493</v>
      </c>
      <c r="D5404" t="s">
        <v>5287</v>
      </c>
      <c r="E5404" t="s">
        <v>27599</v>
      </c>
      <c r="F5404" t="s">
        <v>27600</v>
      </c>
      <c r="G5404" t="s">
        <v>1309</v>
      </c>
      <c r="H5404" s="6">
        <v>48884</v>
      </c>
      <c r="I5404" t="s">
        <v>27601</v>
      </c>
      <c r="J5404" t="s">
        <v>27602</v>
      </c>
      <c r="K5404" s="1">
        <v>44171</v>
      </c>
    </row>
    <row r="5405" spans="1:11">
      <c r="A5405">
        <v>5404</v>
      </c>
      <c r="B5405" t="s">
        <v>27603</v>
      </c>
      <c r="C5405" t="s">
        <v>4714</v>
      </c>
      <c r="D5405" t="s">
        <v>3249</v>
      </c>
      <c r="E5405" t="s">
        <v>27604</v>
      </c>
      <c r="F5405" t="s">
        <v>27605</v>
      </c>
      <c r="G5405" t="s">
        <v>13278</v>
      </c>
      <c r="H5405" s="6">
        <v>76520</v>
      </c>
      <c r="I5405" t="s">
        <v>27606</v>
      </c>
      <c r="J5405" t="s">
        <v>27607</v>
      </c>
      <c r="K5405" s="1">
        <v>44531</v>
      </c>
    </row>
    <row r="5406" spans="1:11">
      <c r="A5406">
        <v>5405</v>
      </c>
      <c r="B5406" t="s">
        <v>27608</v>
      </c>
      <c r="C5406" t="s">
        <v>2422</v>
      </c>
      <c r="D5406" t="s">
        <v>9758</v>
      </c>
      <c r="E5406" t="s">
        <v>27609</v>
      </c>
      <c r="F5406" t="s">
        <v>27610</v>
      </c>
      <c r="G5406" t="s">
        <v>237</v>
      </c>
      <c r="H5406" s="6">
        <v>148528</v>
      </c>
      <c r="I5406" t="s">
        <v>27611</v>
      </c>
      <c r="J5406" t="s">
        <v>27612</v>
      </c>
      <c r="K5406" s="1">
        <v>44214</v>
      </c>
    </row>
    <row r="5407" spans="1:11">
      <c r="A5407">
        <v>5406</v>
      </c>
      <c r="B5407" t="s">
        <v>27613</v>
      </c>
      <c r="C5407" t="s">
        <v>542</v>
      </c>
      <c r="D5407" t="s">
        <v>1031</v>
      </c>
      <c r="E5407" t="s">
        <v>27614</v>
      </c>
      <c r="F5407" t="s">
        <v>27615</v>
      </c>
      <c r="G5407" t="s">
        <v>1396</v>
      </c>
      <c r="H5407" s="6">
        <v>232588</v>
      </c>
      <c r="I5407" t="s">
        <v>27616</v>
      </c>
      <c r="J5407" t="s">
        <v>27617</v>
      </c>
      <c r="K5407" s="1">
        <v>44272</v>
      </c>
    </row>
    <row r="5408" spans="1:11">
      <c r="A5408">
        <v>5407</v>
      </c>
      <c r="B5408" t="s">
        <v>27618</v>
      </c>
      <c r="C5408" t="s">
        <v>3839</v>
      </c>
      <c r="D5408" t="s">
        <v>7800</v>
      </c>
      <c r="E5408" t="s">
        <v>27619</v>
      </c>
      <c r="F5408" t="s">
        <v>11759</v>
      </c>
      <c r="G5408" t="s">
        <v>1418</v>
      </c>
      <c r="H5408" s="6">
        <v>154160</v>
      </c>
      <c r="I5408" t="s">
        <v>27620</v>
      </c>
      <c r="J5408" t="s">
        <v>27621</v>
      </c>
      <c r="K5408" s="1">
        <v>44144</v>
      </c>
    </row>
    <row r="5409" spans="1:11">
      <c r="A5409">
        <v>5408</v>
      </c>
      <c r="B5409" t="s">
        <v>27622</v>
      </c>
      <c r="C5409" t="s">
        <v>2126</v>
      </c>
      <c r="D5409" t="s">
        <v>1999</v>
      </c>
      <c r="E5409" t="s">
        <v>27623</v>
      </c>
      <c r="F5409" t="s">
        <v>27624</v>
      </c>
      <c r="G5409" t="s">
        <v>620</v>
      </c>
      <c r="H5409" s="6">
        <v>195885</v>
      </c>
      <c r="I5409" t="s">
        <v>27625</v>
      </c>
      <c r="J5409" t="s">
        <v>27626</v>
      </c>
      <c r="K5409" s="1">
        <v>44009</v>
      </c>
    </row>
    <row r="5410" spans="1:11">
      <c r="A5410">
        <v>5409</v>
      </c>
      <c r="B5410" t="s">
        <v>27627</v>
      </c>
      <c r="C5410" t="s">
        <v>2776</v>
      </c>
      <c r="D5410" t="s">
        <v>2263</v>
      </c>
      <c r="E5410" t="s">
        <v>11421</v>
      </c>
      <c r="F5410" t="s">
        <v>27628</v>
      </c>
      <c r="G5410" t="s">
        <v>3382</v>
      </c>
      <c r="H5410" s="6">
        <v>66327</v>
      </c>
      <c r="I5410" t="s">
        <v>27629</v>
      </c>
      <c r="J5410" t="s">
        <v>27630</v>
      </c>
      <c r="K5410" s="1">
        <v>44660</v>
      </c>
    </row>
    <row r="5411" spans="1:11">
      <c r="A5411">
        <v>5410</v>
      </c>
      <c r="B5411" t="s">
        <v>27631</v>
      </c>
      <c r="C5411" t="s">
        <v>2012</v>
      </c>
      <c r="D5411" t="s">
        <v>887</v>
      </c>
      <c r="E5411" t="s">
        <v>27632</v>
      </c>
      <c r="F5411" t="s">
        <v>27633</v>
      </c>
      <c r="G5411" t="s">
        <v>2419</v>
      </c>
      <c r="H5411" s="6">
        <v>263508</v>
      </c>
      <c r="I5411" t="s">
        <v>27634</v>
      </c>
      <c r="J5411" t="s">
        <v>27635</v>
      </c>
      <c r="K5411" s="1">
        <v>44536</v>
      </c>
    </row>
    <row r="5412" spans="1:11">
      <c r="A5412">
        <v>5411</v>
      </c>
      <c r="B5412" t="s">
        <v>27636</v>
      </c>
      <c r="C5412" t="s">
        <v>6362</v>
      </c>
      <c r="D5412" t="s">
        <v>10178</v>
      </c>
      <c r="E5412" t="s">
        <v>27637</v>
      </c>
      <c r="F5412" t="s">
        <v>6338</v>
      </c>
      <c r="G5412" t="s">
        <v>748</v>
      </c>
      <c r="H5412" s="6">
        <v>230026</v>
      </c>
      <c r="I5412" t="s">
        <v>27638</v>
      </c>
      <c r="J5412" t="s">
        <v>27639</v>
      </c>
      <c r="K5412" s="1">
        <v>43953</v>
      </c>
    </row>
    <row r="5413" spans="1:11">
      <c r="A5413">
        <v>5412</v>
      </c>
      <c r="B5413" t="s">
        <v>27640</v>
      </c>
      <c r="C5413" t="s">
        <v>11317</v>
      </c>
      <c r="D5413" t="s">
        <v>2663</v>
      </c>
      <c r="E5413" t="s">
        <v>2714</v>
      </c>
      <c r="F5413" t="s">
        <v>2986</v>
      </c>
      <c r="G5413" t="s">
        <v>1337</v>
      </c>
      <c r="H5413" s="6">
        <v>212623</v>
      </c>
      <c r="I5413" t="s">
        <v>27641</v>
      </c>
      <c r="J5413" t="s">
        <v>27642</v>
      </c>
      <c r="K5413" s="1">
        <v>44172</v>
      </c>
    </row>
    <row r="5414" spans="1:11">
      <c r="A5414">
        <v>5413</v>
      </c>
      <c r="B5414" t="s">
        <v>27643</v>
      </c>
      <c r="C5414" t="s">
        <v>4518</v>
      </c>
      <c r="D5414" t="s">
        <v>4241</v>
      </c>
      <c r="E5414" t="s">
        <v>27644</v>
      </c>
      <c r="F5414" t="s">
        <v>27645</v>
      </c>
      <c r="G5414" t="s">
        <v>847</v>
      </c>
      <c r="H5414" s="6">
        <v>210613</v>
      </c>
      <c r="I5414">
        <f>1-568-310-9711</f>
        <v>-10588</v>
      </c>
      <c r="J5414" t="s">
        <v>27646</v>
      </c>
      <c r="K5414" s="1">
        <v>43940</v>
      </c>
    </row>
    <row r="5415" spans="1:11">
      <c r="A5415">
        <v>5414</v>
      </c>
      <c r="B5415" t="s">
        <v>27647</v>
      </c>
      <c r="C5415" t="s">
        <v>4851</v>
      </c>
      <c r="D5415" t="s">
        <v>1590</v>
      </c>
      <c r="E5415" t="s">
        <v>27648</v>
      </c>
      <c r="F5415" t="s">
        <v>27649</v>
      </c>
      <c r="G5415" t="s">
        <v>126</v>
      </c>
      <c r="H5415" s="6">
        <v>133331</v>
      </c>
      <c r="I5415">
        <v>7651722701</v>
      </c>
      <c r="J5415" t="s">
        <v>27650</v>
      </c>
      <c r="K5415" s="1">
        <v>44187</v>
      </c>
    </row>
    <row r="5416" spans="1:11">
      <c r="A5416">
        <v>5415</v>
      </c>
      <c r="B5416" t="s">
        <v>27651</v>
      </c>
      <c r="C5416" t="s">
        <v>2793</v>
      </c>
      <c r="D5416" t="s">
        <v>14631</v>
      </c>
      <c r="E5416" t="s">
        <v>27652</v>
      </c>
      <c r="F5416" t="s">
        <v>27653</v>
      </c>
      <c r="G5416" t="s">
        <v>1473</v>
      </c>
      <c r="H5416" s="6">
        <v>73895</v>
      </c>
      <c r="I5416" t="s">
        <v>27654</v>
      </c>
      <c r="J5416" t="s">
        <v>27655</v>
      </c>
      <c r="K5416" s="1">
        <v>44661</v>
      </c>
    </row>
    <row r="5417" spans="1:11">
      <c r="A5417">
        <v>5416</v>
      </c>
      <c r="B5417" t="s">
        <v>27656</v>
      </c>
      <c r="C5417" t="s">
        <v>4331</v>
      </c>
      <c r="D5417" t="s">
        <v>13818</v>
      </c>
      <c r="E5417" t="s">
        <v>27657</v>
      </c>
      <c r="F5417" t="s">
        <v>9914</v>
      </c>
      <c r="G5417" t="s">
        <v>2905</v>
      </c>
      <c r="H5417" s="6">
        <v>253753</v>
      </c>
      <c r="I5417" t="s">
        <v>27658</v>
      </c>
      <c r="J5417" t="s">
        <v>27659</v>
      </c>
      <c r="K5417" s="1">
        <v>44534</v>
      </c>
    </row>
    <row r="5418" spans="1:11">
      <c r="A5418">
        <v>5417</v>
      </c>
      <c r="B5418" t="s">
        <v>27660</v>
      </c>
      <c r="C5418" t="s">
        <v>662</v>
      </c>
      <c r="D5418" t="s">
        <v>2535</v>
      </c>
      <c r="E5418" t="s">
        <v>27661</v>
      </c>
      <c r="F5418" t="s">
        <v>27662</v>
      </c>
      <c r="G5418" t="s">
        <v>5708</v>
      </c>
      <c r="H5418" s="6">
        <v>81442</v>
      </c>
      <c r="I5418" t="s">
        <v>27663</v>
      </c>
      <c r="J5418" t="s">
        <v>27664</v>
      </c>
      <c r="K5418" s="1">
        <v>43876</v>
      </c>
    </row>
    <row r="5419" spans="1:11">
      <c r="A5419">
        <v>5418</v>
      </c>
      <c r="B5419" t="s">
        <v>27665</v>
      </c>
      <c r="C5419" t="s">
        <v>646</v>
      </c>
      <c r="D5419" t="s">
        <v>7020</v>
      </c>
      <c r="E5419" t="s">
        <v>27666</v>
      </c>
      <c r="F5419" t="s">
        <v>27667</v>
      </c>
      <c r="G5419" t="s">
        <v>1652</v>
      </c>
      <c r="H5419" s="6">
        <v>217121</v>
      </c>
      <c r="I5419" t="s">
        <v>27668</v>
      </c>
      <c r="J5419" t="s">
        <v>27669</v>
      </c>
      <c r="K5419" s="1">
        <v>43840</v>
      </c>
    </row>
    <row r="5420" spans="1:11">
      <c r="A5420">
        <v>5419</v>
      </c>
      <c r="B5420" t="s">
        <v>27670</v>
      </c>
      <c r="C5420" t="s">
        <v>2059</v>
      </c>
      <c r="D5420" t="s">
        <v>4210</v>
      </c>
      <c r="E5420" t="s">
        <v>27671</v>
      </c>
      <c r="F5420" t="s">
        <v>20161</v>
      </c>
      <c r="G5420" t="s">
        <v>1824</v>
      </c>
      <c r="H5420" s="6">
        <v>166377</v>
      </c>
      <c r="I5420" t="s">
        <v>27672</v>
      </c>
      <c r="J5420" t="s">
        <v>27673</v>
      </c>
      <c r="K5420" s="1">
        <v>43958</v>
      </c>
    </row>
    <row r="5421" spans="1:11">
      <c r="A5421">
        <v>5420</v>
      </c>
      <c r="B5421" t="s">
        <v>27674</v>
      </c>
      <c r="C5421" t="s">
        <v>1477</v>
      </c>
      <c r="D5421" t="s">
        <v>1227</v>
      </c>
      <c r="E5421" t="s">
        <v>27675</v>
      </c>
      <c r="F5421" t="s">
        <v>27676</v>
      </c>
      <c r="G5421" t="s">
        <v>221</v>
      </c>
      <c r="H5421" s="6">
        <v>239909</v>
      </c>
      <c r="I5421" t="s">
        <v>27677</v>
      </c>
      <c r="J5421" t="s">
        <v>27678</v>
      </c>
      <c r="K5421" s="1">
        <v>44571</v>
      </c>
    </row>
    <row r="5422" spans="1:11">
      <c r="A5422">
        <v>5421</v>
      </c>
      <c r="B5422" t="s">
        <v>27679</v>
      </c>
      <c r="C5422" t="s">
        <v>3113</v>
      </c>
      <c r="D5422" t="s">
        <v>3269</v>
      </c>
      <c r="E5422" t="s">
        <v>27680</v>
      </c>
      <c r="F5422" t="s">
        <v>27681</v>
      </c>
      <c r="G5422" t="s">
        <v>86</v>
      </c>
      <c r="H5422" s="6">
        <v>220873</v>
      </c>
      <c r="I5422" t="s">
        <v>27682</v>
      </c>
      <c r="J5422" t="s">
        <v>27683</v>
      </c>
      <c r="K5422" s="1">
        <v>44132</v>
      </c>
    </row>
    <row r="5423" spans="1:11">
      <c r="A5423">
        <v>5422</v>
      </c>
      <c r="B5423" t="s">
        <v>27684</v>
      </c>
      <c r="C5423" t="s">
        <v>6158</v>
      </c>
      <c r="D5423" t="s">
        <v>3269</v>
      </c>
      <c r="E5423" t="s">
        <v>27685</v>
      </c>
      <c r="F5423" t="s">
        <v>24764</v>
      </c>
      <c r="G5423" t="s">
        <v>60</v>
      </c>
      <c r="H5423" s="6">
        <v>213993</v>
      </c>
      <c r="I5423" t="s">
        <v>27686</v>
      </c>
      <c r="J5423" t="s">
        <v>27687</v>
      </c>
      <c r="K5423" s="1">
        <v>44569</v>
      </c>
    </row>
    <row r="5424" spans="1:11">
      <c r="A5424">
        <v>5423</v>
      </c>
      <c r="B5424" t="s">
        <v>27688</v>
      </c>
      <c r="C5424" t="s">
        <v>4260</v>
      </c>
      <c r="D5424" t="s">
        <v>2937</v>
      </c>
      <c r="E5424" t="s">
        <v>27689</v>
      </c>
      <c r="F5424" t="s">
        <v>27690</v>
      </c>
      <c r="G5424" t="s">
        <v>1689</v>
      </c>
      <c r="H5424" s="6">
        <v>112549</v>
      </c>
      <c r="I5424" t="s">
        <v>27691</v>
      </c>
      <c r="J5424" t="s">
        <v>27692</v>
      </c>
      <c r="K5424" s="1">
        <v>44030</v>
      </c>
    </row>
    <row r="5425" spans="1:11">
      <c r="A5425">
        <v>5424</v>
      </c>
      <c r="B5425" s="2" t="s">
        <v>27693</v>
      </c>
      <c r="C5425" t="s">
        <v>1414</v>
      </c>
      <c r="D5425" t="s">
        <v>7625</v>
      </c>
      <c r="E5425" t="s">
        <v>27694</v>
      </c>
      <c r="F5425" t="s">
        <v>27695</v>
      </c>
      <c r="G5425" t="s">
        <v>86</v>
      </c>
      <c r="H5425" s="6">
        <v>185390</v>
      </c>
      <c r="I5425" t="s">
        <v>27696</v>
      </c>
      <c r="J5425" t="s">
        <v>27697</v>
      </c>
      <c r="K5425" s="1">
        <v>44078</v>
      </c>
    </row>
    <row r="5426" spans="1:11">
      <c r="A5426">
        <v>5425</v>
      </c>
      <c r="B5426" t="s">
        <v>27698</v>
      </c>
      <c r="C5426" t="s">
        <v>2321</v>
      </c>
      <c r="D5426" t="s">
        <v>7171</v>
      </c>
      <c r="E5426" t="s">
        <v>27699</v>
      </c>
      <c r="F5426" t="s">
        <v>27700</v>
      </c>
      <c r="G5426" t="s">
        <v>337</v>
      </c>
      <c r="H5426" s="6">
        <v>234553</v>
      </c>
      <c r="I5426" t="s">
        <v>27701</v>
      </c>
      <c r="J5426" t="s">
        <v>27702</v>
      </c>
      <c r="K5426" s="1">
        <v>44425</v>
      </c>
    </row>
    <row r="5427" spans="1:11">
      <c r="A5427">
        <v>5426</v>
      </c>
      <c r="B5427" t="s">
        <v>27703</v>
      </c>
      <c r="C5427" t="s">
        <v>390</v>
      </c>
      <c r="D5427" t="s">
        <v>12215</v>
      </c>
      <c r="E5427" t="s">
        <v>27704</v>
      </c>
      <c r="F5427" t="s">
        <v>27705</v>
      </c>
      <c r="G5427" t="s">
        <v>1769</v>
      </c>
      <c r="H5427" s="6">
        <v>144846</v>
      </c>
      <c r="I5427" t="s">
        <v>27706</v>
      </c>
      <c r="J5427" t="s">
        <v>27707</v>
      </c>
      <c r="K5427" s="1">
        <v>44120</v>
      </c>
    </row>
    <row r="5428" spans="1:11">
      <c r="A5428">
        <v>5427</v>
      </c>
      <c r="B5428" t="s">
        <v>27708</v>
      </c>
      <c r="C5428" t="s">
        <v>11080</v>
      </c>
      <c r="D5428" t="s">
        <v>24655</v>
      </c>
      <c r="E5428" t="s">
        <v>27709</v>
      </c>
      <c r="F5428" t="s">
        <v>27710</v>
      </c>
      <c r="G5428" t="s">
        <v>221</v>
      </c>
      <c r="H5428" s="6">
        <v>237899</v>
      </c>
      <c r="I5428" t="s">
        <v>27711</v>
      </c>
      <c r="J5428" t="s">
        <v>27712</v>
      </c>
      <c r="K5428" s="1">
        <v>44178</v>
      </c>
    </row>
    <row r="5429" spans="1:11">
      <c r="A5429">
        <v>5428</v>
      </c>
      <c r="B5429" t="s">
        <v>27713</v>
      </c>
      <c r="C5429" t="s">
        <v>5352</v>
      </c>
      <c r="D5429" t="s">
        <v>82</v>
      </c>
      <c r="E5429" t="s">
        <v>27714</v>
      </c>
      <c r="F5429" t="s">
        <v>27715</v>
      </c>
      <c r="G5429" t="s">
        <v>1309</v>
      </c>
      <c r="H5429" s="6">
        <v>88665</v>
      </c>
      <c r="I5429" t="s">
        <v>27716</v>
      </c>
      <c r="J5429" t="s">
        <v>27717</v>
      </c>
      <c r="K5429" s="1">
        <v>44648</v>
      </c>
    </row>
    <row r="5430" spans="1:11">
      <c r="A5430">
        <v>5429</v>
      </c>
      <c r="B5430" t="s">
        <v>27718</v>
      </c>
      <c r="C5430" t="s">
        <v>3488</v>
      </c>
      <c r="D5430" t="s">
        <v>8404</v>
      </c>
      <c r="E5430" t="s">
        <v>27719</v>
      </c>
      <c r="F5430" t="s">
        <v>27720</v>
      </c>
      <c r="G5430" t="s">
        <v>1508</v>
      </c>
      <c r="H5430" s="6">
        <v>105981</v>
      </c>
      <c r="I5430" t="s">
        <v>27721</v>
      </c>
      <c r="J5430" t="s">
        <v>27722</v>
      </c>
      <c r="K5430" s="1">
        <v>44143</v>
      </c>
    </row>
    <row r="5431" spans="1:11">
      <c r="A5431">
        <v>5430</v>
      </c>
      <c r="B5431" t="s">
        <v>27723</v>
      </c>
      <c r="C5431" t="s">
        <v>15396</v>
      </c>
      <c r="D5431" t="s">
        <v>6164</v>
      </c>
      <c r="E5431" t="s">
        <v>13135</v>
      </c>
      <c r="F5431" t="s">
        <v>27724</v>
      </c>
      <c r="G5431" t="s">
        <v>642</v>
      </c>
      <c r="H5431" s="6">
        <v>202125</v>
      </c>
      <c r="I5431" t="s">
        <v>27725</v>
      </c>
      <c r="J5431" t="s">
        <v>27726</v>
      </c>
      <c r="K5431" s="1">
        <v>44653</v>
      </c>
    </row>
    <row r="5432" spans="1:11">
      <c r="A5432">
        <v>5431</v>
      </c>
      <c r="B5432" t="s">
        <v>27727</v>
      </c>
      <c r="C5432" t="s">
        <v>1648</v>
      </c>
      <c r="D5432" t="s">
        <v>24882</v>
      </c>
      <c r="E5432" t="s">
        <v>27728</v>
      </c>
      <c r="F5432" t="s">
        <v>27729</v>
      </c>
      <c r="G5432" t="s">
        <v>134</v>
      </c>
      <c r="H5432" s="6">
        <v>77513</v>
      </c>
      <c r="I5432" t="s">
        <v>27730</v>
      </c>
      <c r="J5432" t="s">
        <v>27731</v>
      </c>
      <c r="K5432" s="1">
        <v>44380</v>
      </c>
    </row>
    <row r="5433" spans="1:11">
      <c r="A5433">
        <v>5432</v>
      </c>
      <c r="B5433" t="s">
        <v>27732</v>
      </c>
      <c r="C5433" t="s">
        <v>7009</v>
      </c>
      <c r="D5433" t="s">
        <v>8692</v>
      </c>
      <c r="E5433" t="s">
        <v>27733</v>
      </c>
      <c r="F5433" t="s">
        <v>27734</v>
      </c>
      <c r="G5433" t="s">
        <v>1374</v>
      </c>
      <c r="H5433" s="6">
        <v>118547</v>
      </c>
      <c r="I5433" t="s">
        <v>27735</v>
      </c>
      <c r="J5433" t="s">
        <v>27736</v>
      </c>
      <c r="K5433" s="1">
        <v>44703</v>
      </c>
    </row>
    <row r="5434" spans="1:11">
      <c r="A5434">
        <v>5433</v>
      </c>
      <c r="B5434" t="s">
        <v>27737</v>
      </c>
      <c r="C5434" t="s">
        <v>6860</v>
      </c>
      <c r="D5434" t="s">
        <v>944</v>
      </c>
      <c r="E5434" t="s">
        <v>27738</v>
      </c>
      <c r="F5434" t="s">
        <v>27739</v>
      </c>
      <c r="G5434" t="s">
        <v>3554</v>
      </c>
      <c r="H5434" s="6">
        <v>131369</v>
      </c>
      <c r="I5434" t="s">
        <v>27740</v>
      </c>
      <c r="J5434" t="s">
        <v>27741</v>
      </c>
      <c r="K5434" s="1">
        <v>44405</v>
      </c>
    </row>
    <row r="5435" spans="1:11">
      <c r="A5435">
        <v>5434</v>
      </c>
      <c r="B5435" t="s">
        <v>27742</v>
      </c>
      <c r="C5435" t="s">
        <v>2520</v>
      </c>
      <c r="D5435" t="s">
        <v>5538</v>
      </c>
      <c r="E5435" t="s">
        <v>27743</v>
      </c>
      <c r="F5435" t="s">
        <v>27744</v>
      </c>
      <c r="G5435" t="s">
        <v>977</v>
      </c>
      <c r="H5435" s="6">
        <v>94826</v>
      </c>
      <c r="I5435" t="s">
        <v>27745</v>
      </c>
      <c r="J5435" t="s">
        <v>27746</v>
      </c>
      <c r="K5435" s="1">
        <v>44535</v>
      </c>
    </row>
    <row r="5436" spans="1:11">
      <c r="A5436">
        <v>5435</v>
      </c>
      <c r="B5436" t="s">
        <v>27747</v>
      </c>
      <c r="C5436" t="s">
        <v>1670</v>
      </c>
      <c r="D5436" t="s">
        <v>295</v>
      </c>
      <c r="E5436" t="s">
        <v>27748</v>
      </c>
      <c r="F5436" t="s">
        <v>27749</v>
      </c>
      <c r="G5436" t="s">
        <v>778</v>
      </c>
      <c r="H5436" s="6">
        <v>196301</v>
      </c>
      <c r="I5436" t="s">
        <v>27750</v>
      </c>
      <c r="J5436" t="s">
        <v>27751</v>
      </c>
      <c r="K5436" s="1">
        <v>44476</v>
      </c>
    </row>
    <row r="5437" spans="1:11">
      <c r="A5437">
        <v>5436</v>
      </c>
      <c r="B5437" t="s">
        <v>27752</v>
      </c>
      <c r="C5437" t="s">
        <v>3211</v>
      </c>
      <c r="D5437" t="s">
        <v>3385</v>
      </c>
      <c r="E5437" t="s">
        <v>27753</v>
      </c>
      <c r="F5437" t="s">
        <v>27754</v>
      </c>
      <c r="G5437" t="s">
        <v>51</v>
      </c>
      <c r="H5437" s="6">
        <v>80052</v>
      </c>
      <c r="I5437" t="s">
        <v>27755</v>
      </c>
      <c r="J5437" t="s">
        <v>27756</v>
      </c>
      <c r="K5437" s="1">
        <v>44333</v>
      </c>
    </row>
    <row r="5438" spans="1:11">
      <c r="A5438">
        <v>5437</v>
      </c>
      <c r="B5438" t="s">
        <v>27757</v>
      </c>
      <c r="C5438" t="s">
        <v>10038</v>
      </c>
      <c r="D5438" t="s">
        <v>3796</v>
      </c>
      <c r="E5438" t="s">
        <v>27758</v>
      </c>
      <c r="F5438" t="s">
        <v>27759</v>
      </c>
      <c r="G5438" t="s">
        <v>111</v>
      </c>
      <c r="H5438" s="6">
        <v>148144</v>
      </c>
      <c r="I5438" t="s">
        <v>27760</v>
      </c>
      <c r="J5438" t="s">
        <v>27761</v>
      </c>
      <c r="K5438" s="1">
        <v>44469</v>
      </c>
    </row>
    <row r="5439" spans="1:11">
      <c r="A5439">
        <v>5438</v>
      </c>
      <c r="B5439" t="s">
        <v>27762</v>
      </c>
      <c r="C5439" t="s">
        <v>1428</v>
      </c>
      <c r="D5439" t="s">
        <v>6064</v>
      </c>
      <c r="E5439" t="s">
        <v>27763</v>
      </c>
      <c r="F5439" t="s">
        <v>8852</v>
      </c>
      <c r="G5439" t="s">
        <v>1067</v>
      </c>
      <c r="H5439" s="6">
        <v>113481</v>
      </c>
      <c r="I5439" t="s">
        <v>27764</v>
      </c>
      <c r="J5439" t="s">
        <v>27765</v>
      </c>
      <c r="K5439" s="1">
        <v>44027</v>
      </c>
    </row>
    <row r="5440" spans="1:11">
      <c r="A5440">
        <v>5439</v>
      </c>
      <c r="B5440" t="s">
        <v>27766</v>
      </c>
      <c r="C5440" t="s">
        <v>9051</v>
      </c>
      <c r="D5440" t="s">
        <v>40</v>
      </c>
      <c r="E5440" t="s">
        <v>27767</v>
      </c>
      <c r="F5440" t="s">
        <v>27768</v>
      </c>
      <c r="G5440" t="s">
        <v>5929</v>
      </c>
      <c r="H5440" s="6">
        <v>249435</v>
      </c>
      <c r="I5440" t="s">
        <v>27769</v>
      </c>
      <c r="J5440" t="s">
        <v>27770</v>
      </c>
      <c r="K5440" s="1">
        <v>44098</v>
      </c>
    </row>
    <row r="5441" spans="1:11">
      <c r="A5441">
        <v>5440</v>
      </c>
      <c r="B5441" t="s">
        <v>27771</v>
      </c>
      <c r="C5441" t="s">
        <v>2480</v>
      </c>
      <c r="D5441" t="s">
        <v>17862</v>
      </c>
      <c r="E5441" t="s">
        <v>5325</v>
      </c>
      <c r="F5441" t="s">
        <v>27772</v>
      </c>
      <c r="G5441" t="s">
        <v>190</v>
      </c>
      <c r="H5441" s="6">
        <v>95864</v>
      </c>
      <c r="I5441" t="s">
        <v>27773</v>
      </c>
      <c r="J5441" t="s">
        <v>27774</v>
      </c>
      <c r="K5441" s="1">
        <v>44203</v>
      </c>
    </row>
    <row r="5442" spans="1:11">
      <c r="A5442">
        <v>5441</v>
      </c>
      <c r="B5442" t="s">
        <v>27775</v>
      </c>
      <c r="C5442" t="s">
        <v>4757</v>
      </c>
      <c r="D5442" t="s">
        <v>11723</v>
      </c>
      <c r="E5442" t="s">
        <v>27776</v>
      </c>
      <c r="F5442" t="s">
        <v>27777</v>
      </c>
      <c r="G5442" t="s">
        <v>1776</v>
      </c>
      <c r="H5442" s="6">
        <v>181360</v>
      </c>
      <c r="I5442" t="s">
        <v>27778</v>
      </c>
      <c r="J5442" t="s">
        <v>27779</v>
      </c>
      <c r="K5442" s="1">
        <v>44038</v>
      </c>
    </row>
    <row r="5443" spans="1:11">
      <c r="A5443">
        <v>5442</v>
      </c>
      <c r="B5443" t="s">
        <v>27780</v>
      </c>
      <c r="C5443" t="s">
        <v>4530</v>
      </c>
      <c r="D5443" t="s">
        <v>19752</v>
      </c>
      <c r="E5443" t="s">
        <v>27781</v>
      </c>
      <c r="F5443" t="s">
        <v>27782</v>
      </c>
      <c r="G5443" t="s">
        <v>1865</v>
      </c>
      <c r="H5443" s="6">
        <v>198933</v>
      </c>
      <c r="I5443" t="s">
        <v>27783</v>
      </c>
      <c r="J5443" t="s">
        <v>27784</v>
      </c>
      <c r="K5443" s="1">
        <v>44680</v>
      </c>
    </row>
    <row r="5444" spans="1:11">
      <c r="A5444">
        <v>5443</v>
      </c>
      <c r="B5444" t="s">
        <v>27785</v>
      </c>
      <c r="C5444" t="s">
        <v>1700</v>
      </c>
      <c r="D5444" t="s">
        <v>1294</v>
      </c>
      <c r="E5444" t="s">
        <v>27786</v>
      </c>
      <c r="F5444" t="s">
        <v>27787</v>
      </c>
      <c r="G5444" t="s">
        <v>2615</v>
      </c>
      <c r="H5444" s="6">
        <v>69999</v>
      </c>
      <c r="I5444" t="s">
        <v>27788</v>
      </c>
      <c r="J5444" t="s">
        <v>27789</v>
      </c>
      <c r="K5444" s="1">
        <v>44519</v>
      </c>
    </row>
    <row r="5445" spans="1:11">
      <c r="A5445">
        <v>5444</v>
      </c>
      <c r="B5445" t="s">
        <v>27790</v>
      </c>
      <c r="C5445" t="s">
        <v>1477</v>
      </c>
      <c r="D5445" t="s">
        <v>303</v>
      </c>
      <c r="E5445" t="s">
        <v>27791</v>
      </c>
      <c r="F5445" t="s">
        <v>27792</v>
      </c>
      <c r="G5445" t="s">
        <v>1273</v>
      </c>
      <c r="H5445" s="6">
        <v>100627</v>
      </c>
      <c r="I5445">
        <f>1-982-98-7700</f>
        <v>-8779</v>
      </c>
      <c r="J5445" t="s">
        <v>27793</v>
      </c>
      <c r="K5445" s="1">
        <v>44523</v>
      </c>
    </row>
    <row r="5446" spans="1:11">
      <c r="A5446">
        <v>5445</v>
      </c>
      <c r="B5446" t="s">
        <v>27794</v>
      </c>
      <c r="C5446" t="s">
        <v>4530</v>
      </c>
      <c r="D5446" t="s">
        <v>171</v>
      </c>
      <c r="E5446" t="s">
        <v>27795</v>
      </c>
      <c r="F5446" t="s">
        <v>27796</v>
      </c>
      <c r="G5446" t="s">
        <v>3291</v>
      </c>
      <c r="H5446" s="6">
        <v>72862</v>
      </c>
      <c r="I5446" t="s">
        <v>27797</v>
      </c>
      <c r="J5446" t="s">
        <v>27798</v>
      </c>
      <c r="K5446" s="1">
        <v>44205</v>
      </c>
    </row>
    <row r="5447" spans="1:11">
      <c r="A5447">
        <v>5446</v>
      </c>
      <c r="B5447" t="s">
        <v>27799</v>
      </c>
      <c r="C5447" t="s">
        <v>1722</v>
      </c>
      <c r="D5447" t="s">
        <v>16820</v>
      </c>
      <c r="E5447" t="s">
        <v>27800</v>
      </c>
      <c r="F5447" t="s">
        <v>27801</v>
      </c>
      <c r="G5447" t="s">
        <v>1689</v>
      </c>
      <c r="H5447" s="6">
        <v>166596</v>
      </c>
      <c r="I5447" t="s">
        <v>27802</v>
      </c>
      <c r="J5447" t="s">
        <v>27803</v>
      </c>
      <c r="K5447" s="1">
        <v>43913</v>
      </c>
    </row>
    <row r="5448" spans="1:11">
      <c r="A5448">
        <v>5447</v>
      </c>
      <c r="B5448" t="s">
        <v>27804</v>
      </c>
      <c r="C5448" t="s">
        <v>1596</v>
      </c>
      <c r="D5448" t="s">
        <v>6030</v>
      </c>
      <c r="E5448" t="s">
        <v>27805</v>
      </c>
      <c r="F5448" t="s">
        <v>27806</v>
      </c>
      <c r="G5448" t="s">
        <v>1663</v>
      </c>
      <c r="H5448" s="6">
        <v>231479</v>
      </c>
      <c r="I5448" t="s">
        <v>27807</v>
      </c>
      <c r="J5448" t="s">
        <v>27808</v>
      </c>
      <c r="K5448" s="1">
        <v>44286</v>
      </c>
    </row>
    <row r="5449" spans="1:11">
      <c r="A5449">
        <v>5448</v>
      </c>
      <c r="B5449" t="s">
        <v>27809</v>
      </c>
      <c r="C5449" t="s">
        <v>4001</v>
      </c>
      <c r="D5449" t="s">
        <v>8045</v>
      </c>
      <c r="E5449" t="s">
        <v>27810</v>
      </c>
      <c r="F5449" t="s">
        <v>27811</v>
      </c>
      <c r="G5449" t="s">
        <v>1418</v>
      </c>
      <c r="H5449" s="6">
        <v>213601</v>
      </c>
      <c r="I5449" t="s">
        <v>27812</v>
      </c>
      <c r="J5449" t="s">
        <v>27813</v>
      </c>
      <c r="K5449" s="1">
        <v>44169</v>
      </c>
    </row>
    <row r="5450" spans="1:11">
      <c r="A5450">
        <v>5449</v>
      </c>
      <c r="B5450" t="s">
        <v>27814</v>
      </c>
      <c r="C5450" t="s">
        <v>2415</v>
      </c>
      <c r="D5450" t="s">
        <v>738</v>
      </c>
      <c r="E5450" t="s">
        <v>4538</v>
      </c>
      <c r="F5450" t="s">
        <v>27815</v>
      </c>
      <c r="G5450" t="s">
        <v>4632</v>
      </c>
      <c r="H5450" s="6">
        <v>76603</v>
      </c>
      <c r="I5450" t="s">
        <v>27816</v>
      </c>
      <c r="J5450" t="s">
        <v>27817</v>
      </c>
      <c r="K5450" s="1">
        <v>44315</v>
      </c>
    </row>
    <row r="5451" spans="1:11">
      <c r="A5451">
        <v>5450</v>
      </c>
      <c r="B5451" t="s">
        <v>27818</v>
      </c>
      <c r="C5451" t="s">
        <v>2328</v>
      </c>
      <c r="D5451" t="s">
        <v>10370</v>
      </c>
      <c r="E5451" t="s">
        <v>27819</v>
      </c>
      <c r="F5451" t="s">
        <v>12476</v>
      </c>
      <c r="G5451" t="s">
        <v>823</v>
      </c>
      <c r="H5451" s="6">
        <v>87640</v>
      </c>
      <c r="I5451" t="s">
        <v>27820</v>
      </c>
      <c r="J5451" t="s">
        <v>27821</v>
      </c>
      <c r="K5451" s="1">
        <v>43836</v>
      </c>
    </row>
    <row r="5452" spans="1:11">
      <c r="A5452">
        <v>5451</v>
      </c>
      <c r="B5452" t="s">
        <v>27822</v>
      </c>
      <c r="C5452" t="s">
        <v>1519</v>
      </c>
      <c r="D5452" t="s">
        <v>147</v>
      </c>
      <c r="E5452" t="s">
        <v>27823</v>
      </c>
      <c r="F5452" t="s">
        <v>27824</v>
      </c>
      <c r="G5452" t="s">
        <v>402</v>
      </c>
      <c r="H5452" s="6">
        <v>58977</v>
      </c>
      <c r="I5452" t="s">
        <v>27825</v>
      </c>
      <c r="J5452" t="s">
        <v>27826</v>
      </c>
      <c r="K5452" s="1">
        <v>44138</v>
      </c>
    </row>
    <row r="5453" spans="1:11">
      <c r="A5453">
        <v>5452</v>
      </c>
      <c r="B5453" t="s">
        <v>27827</v>
      </c>
      <c r="C5453" t="s">
        <v>1349</v>
      </c>
      <c r="D5453" t="s">
        <v>3063</v>
      </c>
      <c r="E5453" t="s">
        <v>27828</v>
      </c>
      <c r="F5453" t="s">
        <v>27829</v>
      </c>
      <c r="G5453" t="s">
        <v>1508</v>
      </c>
      <c r="H5453" s="6">
        <v>137786</v>
      </c>
      <c r="I5453" t="s">
        <v>27830</v>
      </c>
      <c r="J5453" t="s">
        <v>27831</v>
      </c>
      <c r="K5453" s="1">
        <v>44302</v>
      </c>
    </row>
    <row r="5454" spans="1:11">
      <c r="A5454">
        <v>5453</v>
      </c>
      <c r="B5454" t="s">
        <v>27832</v>
      </c>
      <c r="C5454" t="s">
        <v>3186</v>
      </c>
      <c r="D5454" t="s">
        <v>7048</v>
      </c>
      <c r="E5454" t="s">
        <v>27833</v>
      </c>
      <c r="F5454" t="s">
        <v>3263</v>
      </c>
      <c r="G5454" t="s">
        <v>150</v>
      </c>
      <c r="H5454" s="6">
        <v>262605</v>
      </c>
      <c r="I5454">
        <f>1-342-925-6404</f>
        <v>-7670</v>
      </c>
      <c r="J5454" t="s">
        <v>27834</v>
      </c>
      <c r="K5454" s="1">
        <v>43980</v>
      </c>
    </row>
    <row r="5455" spans="1:11">
      <c r="A5455">
        <v>5454</v>
      </c>
      <c r="B5455" t="s">
        <v>27835</v>
      </c>
      <c r="C5455" t="s">
        <v>3012</v>
      </c>
      <c r="D5455" t="s">
        <v>20832</v>
      </c>
      <c r="E5455" t="s">
        <v>27836</v>
      </c>
      <c r="F5455" t="s">
        <v>27837</v>
      </c>
      <c r="G5455" t="s">
        <v>2898</v>
      </c>
      <c r="H5455" s="6">
        <v>216958</v>
      </c>
      <c r="I5455" t="s">
        <v>27838</v>
      </c>
      <c r="J5455" t="s">
        <v>27839</v>
      </c>
      <c r="K5455" s="1">
        <v>44645</v>
      </c>
    </row>
    <row r="5456" spans="1:11">
      <c r="A5456">
        <v>5455</v>
      </c>
      <c r="B5456" t="s">
        <v>27840</v>
      </c>
      <c r="C5456" t="s">
        <v>1540</v>
      </c>
      <c r="D5456" t="s">
        <v>2757</v>
      </c>
      <c r="E5456" t="s">
        <v>27841</v>
      </c>
      <c r="F5456" t="s">
        <v>27842</v>
      </c>
      <c r="G5456" t="s">
        <v>1501</v>
      </c>
      <c r="H5456" s="6">
        <v>104765</v>
      </c>
      <c r="I5456" t="s">
        <v>27843</v>
      </c>
      <c r="J5456" t="s">
        <v>27844</v>
      </c>
      <c r="K5456" s="1">
        <v>44402</v>
      </c>
    </row>
    <row r="5457" spans="1:11">
      <c r="A5457">
        <v>5456</v>
      </c>
      <c r="B5457" t="s">
        <v>27845</v>
      </c>
      <c r="C5457" t="s">
        <v>442</v>
      </c>
      <c r="D5457" t="s">
        <v>11900</v>
      </c>
      <c r="E5457" t="s">
        <v>27846</v>
      </c>
      <c r="F5457" t="s">
        <v>27847</v>
      </c>
      <c r="G5457" t="s">
        <v>2392</v>
      </c>
      <c r="H5457" s="6">
        <v>262585</v>
      </c>
      <c r="I5457" t="s">
        <v>27848</v>
      </c>
      <c r="J5457" t="s">
        <v>27849</v>
      </c>
      <c r="K5457" s="1">
        <v>44159</v>
      </c>
    </row>
    <row r="5458" spans="1:11">
      <c r="A5458">
        <v>5457</v>
      </c>
      <c r="B5458" t="s">
        <v>27850</v>
      </c>
      <c r="C5458" t="s">
        <v>325</v>
      </c>
      <c r="D5458" t="s">
        <v>6208</v>
      </c>
      <c r="E5458" t="s">
        <v>27851</v>
      </c>
      <c r="F5458" t="s">
        <v>27852</v>
      </c>
      <c r="G5458" t="s">
        <v>89</v>
      </c>
      <c r="H5458" s="6">
        <v>279124</v>
      </c>
      <c r="I5458" t="s">
        <v>27853</v>
      </c>
      <c r="J5458" t="s">
        <v>27854</v>
      </c>
      <c r="K5458" s="1">
        <v>44394</v>
      </c>
    </row>
    <row r="5459" spans="1:11">
      <c r="A5459">
        <v>5458</v>
      </c>
      <c r="B5459" t="s">
        <v>27855</v>
      </c>
      <c r="C5459" t="s">
        <v>1648</v>
      </c>
      <c r="D5459" t="s">
        <v>19370</v>
      </c>
      <c r="E5459" t="s">
        <v>17169</v>
      </c>
      <c r="F5459" t="s">
        <v>27856</v>
      </c>
      <c r="G5459" t="s">
        <v>6088</v>
      </c>
      <c r="H5459" s="6">
        <v>131936</v>
      </c>
      <c r="I5459" t="s">
        <v>27857</v>
      </c>
      <c r="J5459" t="s">
        <v>27858</v>
      </c>
      <c r="K5459" s="1">
        <v>44520</v>
      </c>
    </row>
    <row r="5460" spans="1:11">
      <c r="A5460">
        <v>5459</v>
      </c>
      <c r="B5460" t="s">
        <v>27859</v>
      </c>
      <c r="C5460" t="s">
        <v>4216</v>
      </c>
      <c r="D5460" t="s">
        <v>22596</v>
      </c>
      <c r="E5460" t="s">
        <v>27860</v>
      </c>
      <c r="F5460" t="s">
        <v>27861</v>
      </c>
      <c r="G5460" t="s">
        <v>998</v>
      </c>
      <c r="H5460" s="6">
        <v>282789</v>
      </c>
      <c r="I5460" t="s">
        <v>27862</v>
      </c>
      <c r="J5460" t="s">
        <v>27863</v>
      </c>
      <c r="K5460" s="1">
        <v>44642</v>
      </c>
    </row>
    <row r="5461" spans="1:11">
      <c r="A5461">
        <v>5460</v>
      </c>
      <c r="B5461" t="s">
        <v>27864</v>
      </c>
      <c r="C5461" t="s">
        <v>2656</v>
      </c>
      <c r="D5461" t="s">
        <v>3688</v>
      </c>
      <c r="E5461" t="s">
        <v>27865</v>
      </c>
      <c r="F5461" t="s">
        <v>27866</v>
      </c>
      <c r="G5461" t="s">
        <v>8517</v>
      </c>
      <c r="H5461" s="6">
        <v>287082</v>
      </c>
      <c r="I5461" t="s">
        <v>27867</v>
      </c>
      <c r="J5461" t="s">
        <v>27868</v>
      </c>
      <c r="K5461" s="1">
        <v>43933</v>
      </c>
    </row>
    <row r="5462" spans="1:11">
      <c r="A5462">
        <v>5461</v>
      </c>
      <c r="B5462" t="s">
        <v>27869</v>
      </c>
      <c r="C5462" t="s">
        <v>1877</v>
      </c>
      <c r="D5462" t="s">
        <v>218</v>
      </c>
      <c r="E5462" t="s">
        <v>27870</v>
      </c>
      <c r="F5462" t="s">
        <v>27871</v>
      </c>
      <c r="G5462" t="s">
        <v>1243</v>
      </c>
      <c r="H5462" s="6">
        <v>266380</v>
      </c>
      <c r="I5462">
        <f>1-281-158-10</f>
        <v>-448</v>
      </c>
      <c r="J5462" t="s">
        <v>27872</v>
      </c>
      <c r="K5462" s="1">
        <v>44482</v>
      </c>
    </row>
    <row r="5463" spans="1:11">
      <c r="A5463">
        <v>5462</v>
      </c>
      <c r="B5463" t="s">
        <v>27873</v>
      </c>
      <c r="C5463" t="s">
        <v>7953</v>
      </c>
      <c r="D5463" t="s">
        <v>3147</v>
      </c>
      <c r="E5463" t="s">
        <v>27874</v>
      </c>
      <c r="F5463" t="s">
        <v>27875</v>
      </c>
      <c r="G5463" t="s">
        <v>1396</v>
      </c>
      <c r="H5463" s="6">
        <v>222002</v>
      </c>
      <c r="I5463" t="s">
        <v>27876</v>
      </c>
      <c r="J5463" t="s">
        <v>27877</v>
      </c>
      <c r="K5463" s="1">
        <v>44220</v>
      </c>
    </row>
    <row r="5464" spans="1:11">
      <c r="A5464">
        <v>5463</v>
      </c>
      <c r="B5464" t="s">
        <v>27878</v>
      </c>
      <c r="C5464" t="s">
        <v>466</v>
      </c>
      <c r="D5464" t="s">
        <v>1277</v>
      </c>
      <c r="E5464" t="s">
        <v>27879</v>
      </c>
      <c r="F5464" t="s">
        <v>27880</v>
      </c>
      <c r="G5464" t="s">
        <v>1243</v>
      </c>
      <c r="H5464" s="6">
        <v>212709</v>
      </c>
      <c r="I5464" t="s">
        <v>27881</v>
      </c>
      <c r="J5464" t="s">
        <v>27882</v>
      </c>
      <c r="K5464" s="1">
        <v>44691</v>
      </c>
    </row>
    <row r="5465" spans="1:11">
      <c r="A5465">
        <v>5464</v>
      </c>
      <c r="B5465" t="s">
        <v>27883</v>
      </c>
      <c r="C5465" t="s">
        <v>1920</v>
      </c>
      <c r="D5465" t="s">
        <v>1450</v>
      </c>
      <c r="E5465" t="s">
        <v>27884</v>
      </c>
      <c r="F5465" t="s">
        <v>27885</v>
      </c>
      <c r="G5465" t="s">
        <v>868</v>
      </c>
      <c r="H5465" s="6">
        <v>108149</v>
      </c>
      <c r="I5465" t="s">
        <v>27886</v>
      </c>
      <c r="J5465" t="s">
        <v>27887</v>
      </c>
      <c r="K5465" s="1">
        <v>44293</v>
      </c>
    </row>
    <row r="5466" spans="1:11">
      <c r="A5466">
        <v>5465</v>
      </c>
      <c r="B5466" t="s">
        <v>27888</v>
      </c>
      <c r="C5466" t="s">
        <v>3699</v>
      </c>
      <c r="D5466" t="s">
        <v>701</v>
      </c>
      <c r="E5466" t="s">
        <v>27889</v>
      </c>
      <c r="F5466" t="s">
        <v>19216</v>
      </c>
      <c r="G5466" t="s">
        <v>282</v>
      </c>
      <c r="H5466" s="6">
        <v>249016</v>
      </c>
      <c r="I5466" t="s">
        <v>27890</v>
      </c>
      <c r="J5466" t="s">
        <v>27891</v>
      </c>
      <c r="K5466" s="1">
        <v>44235</v>
      </c>
    </row>
    <row r="5467" spans="1:11">
      <c r="A5467">
        <v>5466</v>
      </c>
      <c r="B5467" t="s">
        <v>27892</v>
      </c>
      <c r="C5467" t="s">
        <v>4714</v>
      </c>
      <c r="D5467" t="s">
        <v>6019</v>
      </c>
      <c r="E5467" t="s">
        <v>27893</v>
      </c>
      <c r="F5467" t="s">
        <v>27894</v>
      </c>
      <c r="G5467" t="s">
        <v>2898</v>
      </c>
      <c r="H5467" s="6">
        <v>169446</v>
      </c>
      <c r="I5467" t="s">
        <v>27895</v>
      </c>
      <c r="J5467" t="s">
        <v>27896</v>
      </c>
      <c r="K5467" s="1">
        <v>44217</v>
      </c>
    </row>
    <row r="5468" spans="1:11">
      <c r="A5468">
        <v>5467</v>
      </c>
      <c r="B5468" t="s">
        <v>27897</v>
      </c>
      <c r="C5468" t="s">
        <v>819</v>
      </c>
      <c r="D5468" t="s">
        <v>1247</v>
      </c>
      <c r="E5468" t="s">
        <v>27898</v>
      </c>
      <c r="F5468" t="s">
        <v>27899</v>
      </c>
      <c r="G5468" t="s">
        <v>597</v>
      </c>
      <c r="H5468" s="6">
        <v>122114</v>
      </c>
      <c r="I5468" t="s">
        <v>27900</v>
      </c>
      <c r="J5468" t="s">
        <v>27901</v>
      </c>
      <c r="K5468" s="1">
        <v>44654</v>
      </c>
    </row>
    <row r="5469" spans="1:11">
      <c r="A5469">
        <v>5468</v>
      </c>
      <c r="B5469" t="s">
        <v>27902</v>
      </c>
      <c r="C5469" t="s">
        <v>752</v>
      </c>
      <c r="D5469" t="s">
        <v>15308</v>
      </c>
      <c r="E5469" t="s">
        <v>24275</v>
      </c>
      <c r="F5469" t="s">
        <v>27903</v>
      </c>
      <c r="G5469" t="s">
        <v>1924</v>
      </c>
      <c r="H5469" s="6">
        <v>142585</v>
      </c>
      <c r="I5469" t="s">
        <v>27904</v>
      </c>
      <c r="J5469" t="s">
        <v>27905</v>
      </c>
      <c r="K5469" s="1">
        <v>44308</v>
      </c>
    </row>
    <row r="5470" spans="1:11">
      <c r="A5470">
        <v>5469</v>
      </c>
      <c r="B5470" t="s">
        <v>27906</v>
      </c>
      <c r="C5470" t="s">
        <v>162</v>
      </c>
      <c r="D5470" t="s">
        <v>3729</v>
      </c>
      <c r="E5470" t="s">
        <v>27907</v>
      </c>
      <c r="F5470" t="s">
        <v>27908</v>
      </c>
      <c r="G5470" t="s">
        <v>875</v>
      </c>
      <c r="H5470" s="6">
        <v>212941</v>
      </c>
      <c r="I5470" t="s">
        <v>27909</v>
      </c>
      <c r="J5470" t="s">
        <v>27910</v>
      </c>
      <c r="K5470" s="1">
        <v>44103</v>
      </c>
    </row>
    <row r="5471" spans="1:11">
      <c r="A5471">
        <v>5470</v>
      </c>
      <c r="B5471" t="s">
        <v>27911</v>
      </c>
      <c r="C5471" t="s">
        <v>2074</v>
      </c>
      <c r="D5471" t="s">
        <v>5012</v>
      </c>
      <c r="E5471" t="s">
        <v>27912</v>
      </c>
      <c r="F5471" t="s">
        <v>27913</v>
      </c>
      <c r="G5471" t="s">
        <v>3264</v>
      </c>
      <c r="H5471" s="6">
        <v>57676</v>
      </c>
      <c r="I5471" t="s">
        <v>27914</v>
      </c>
      <c r="J5471" t="s">
        <v>27915</v>
      </c>
      <c r="K5471" s="1">
        <v>44064</v>
      </c>
    </row>
    <row r="5472" spans="1:11">
      <c r="A5472">
        <v>5471</v>
      </c>
      <c r="B5472" t="s">
        <v>27916</v>
      </c>
      <c r="C5472" t="s">
        <v>835</v>
      </c>
      <c r="D5472" t="s">
        <v>3752</v>
      </c>
      <c r="E5472" t="s">
        <v>27917</v>
      </c>
      <c r="F5472" t="s">
        <v>27918</v>
      </c>
      <c r="G5472" t="s">
        <v>103</v>
      </c>
      <c r="H5472" s="6">
        <v>282067</v>
      </c>
      <c r="I5472" t="s">
        <v>27919</v>
      </c>
      <c r="J5472" t="s">
        <v>27920</v>
      </c>
      <c r="K5472" s="1">
        <v>43908</v>
      </c>
    </row>
    <row r="5473" spans="1:11">
      <c r="A5473">
        <v>5472</v>
      </c>
      <c r="B5473" t="s">
        <v>27921</v>
      </c>
      <c r="C5473" t="s">
        <v>2813</v>
      </c>
      <c r="D5473" t="s">
        <v>131</v>
      </c>
      <c r="E5473" t="s">
        <v>6103</v>
      </c>
      <c r="F5473" t="s">
        <v>27922</v>
      </c>
      <c r="G5473" t="s">
        <v>2123</v>
      </c>
      <c r="H5473" s="6">
        <v>98770</v>
      </c>
      <c r="I5473" t="s">
        <v>27923</v>
      </c>
      <c r="J5473" t="s">
        <v>27924</v>
      </c>
      <c r="K5473" s="1">
        <v>44641</v>
      </c>
    </row>
    <row r="5474" spans="1:11">
      <c r="A5474">
        <v>5473</v>
      </c>
      <c r="B5474" t="s">
        <v>27925</v>
      </c>
      <c r="C5474" t="s">
        <v>7833</v>
      </c>
      <c r="D5474" t="s">
        <v>8850</v>
      </c>
      <c r="E5474" t="s">
        <v>27926</v>
      </c>
      <c r="F5474" t="s">
        <v>27927</v>
      </c>
      <c r="G5474" t="s">
        <v>3566</v>
      </c>
      <c r="H5474" s="6">
        <v>244043</v>
      </c>
      <c r="I5474" t="s">
        <v>27928</v>
      </c>
      <c r="J5474" t="s">
        <v>27929</v>
      </c>
      <c r="K5474" s="1">
        <v>44406</v>
      </c>
    </row>
    <row r="5475" spans="1:11">
      <c r="A5475">
        <v>5474</v>
      </c>
      <c r="B5475" t="s">
        <v>27930</v>
      </c>
      <c r="C5475" t="s">
        <v>3858</v>
      </c>
      <c r="D5475" t="s">
        <v>1135</v>
      </c>
      <c r="E5475" t="s">
        <v>5615</v>
      </c>
      <c r="F5475" t="s">
        <v>27931</v>
      </c>
      <c r="G5475" t="s">
        <v>1075</v>
      </c>
      <c r="H5475" s="6">
        <v>148589</v>
      </c>
      <c r="I5475" t="s">
        <v>27932</v>
      </c>
      <c r="J5475" t="s">
        <v>27933</v>
      </c>
      <c r="K5475" s="1">
        <v>44341</v>
      </c>
    </row>
    <row r="5476" spans="1:11">
      <c r="A5476">
        <v>5475</v>
      </c>
      <c r="B5476" t="s">
        <v>27934</v>
      </c>
      <c r="C5476" t="s">
        <v>1470</v>
      </c>
      <c r="D5476" t="s">
        <v>1123</v>
      </c>
      <c r="E5476" t="s">
        <v>27935</v>
      </c>
      <c r="F5476" t="s">
        <v>27936</v>
      </c>
      <c r="G5476" t="s">
        <v>3046</v>
      </c>
      <c r="H5476" s="6">
        <v>218412</v>
      </c>
      <c r="I5476" t="s">
        <v>27937</v>
      </c>
      <c r="J5476" t="s">
        <v>27938</v>
      </c>
      <c r="K5476" s="1">
        <v>44200</v>
      </c>
    </row>
    <row r="5477" spans="1:11">
      <c r="A5477">
        <v>5476</v>
      </c>
      <c r="B5477" t="s">
        <v>27939</v>
      </c>
      <c r="C5477" t="s">
        <v>64</v>
      </c>
      <c r="D5477" t="s">
        <v>789</v>
      </c>
      <c r="E5477" t="s">
        <v>27940</v>
      </c>
      <c r="F5477" t="s">
        <v>18360</v>
      </c>
      <c r="G5477" t="s">
        <v>2343</v>
      </c>
      <c r="H5477" s="6">
        <v>124567</v>
      </c>
      <c r="I5477">
        <v>7900361682</v>
      </c>
      <c r="J5477" t="s">
        <v>27941</v>
      </c>
      <c r="K5477" s="1">
        <v>44614</v>
      </c>
    </row>
    <row r="5478" spans="1:11">
      <c r="A5478">
        <v>5477</v>
      </c>
      <c r="B5478" t="s">
        <v>27942</v>
      </c>
      <c r="C5478" t="s">
        <v>1485</v>
      </c>
      <c r="D5478" t="s">
        <v>4285</v>
      </c>
      <c r="E5478" t="s">
        <v>27943</v>
      </c>
      <c r="F5478" t="s">
        <v>27944</v>
      </c>
      <c r="G5478" t="s">
        <v>3566</v>
      </c>
      <c r="H5478" s="6">
        <v>62202</v>
      </c>
      <c r="I5478" t="s">
        <v>27945</v>
      </c>
      <c r="J5478" t="s">
        <v>27946</v>
      </c>
      <c r="K5478" s="1">
        <v>44459</v>
      </c>
    </row>
    <row r="5479" spans="1:11">
      <c r="A5479">
        <v>5478</v>
      </c>
      <c r="B5479" t="s">
        <v>27947</v>
      </c>
      <c r="C5479" t="s">
        <v>154</v>
      </c>
      <c r="D5479" t="s">
        <v>20</v>
      </c>
      <c r="E5479" t="s">
        <v>27948</v>
      </c>
      <c r="F5479" t="s">
        <v>27949</v>
      </c>
      <c r="G5479" t="s">
        <v>839</v>
      </c>
      <c r="H5479" s="6">
        <v>41432</v>
      </c>
      <c r="I5479" t="s">
        <v>27950</v>
      </c>
      <c r="J5479" t="s">
        <v>27951</v>
      </c>
      <c r="K5479" s="1">
        <v>44022</v>
      </c>
    </row>
    <row r="5480" spans="1:11">
      <c r="A5480">
        <v>5479</v>
      </c>
      <c r="B5480" t="s">
        <v>27952</v>
      </c>
      <c r="C5480" t="s">
        <v>5781</v>
      </c>
      <c r="D5480" t="s">
        <v>951</v>
      </c>
      <c r="E5480" t="s">
        <v>27953</v>
      </c>
      <c r="F5480" t="s">
        <v>27954</v>
      </c>
      <c r="G5480" t="s">
        <v>13278</v>
      </c>
      <c r="H5480" s="6">
        <v>89994</v>
      </c>
      <c r="I5480" t="s">
        <v>27955</v>
      </c>
      <c r="J5480" t="s">
        <v>27956</v>
      </c>
      <c r="K5480" s="1">
        <v>44171</v>
      </c>
    </row>
    <row r="5481" spans="1:11">
      <c r="A5481">
        <v>5480</v>
      </c>
      <c r="B5481" t="s">
        <v>27957</v>
      </c>
      <c r="C5481" t="s">
        <v>1128</v>
      </c>
      <c r="D5481" t="s">
        <v>10886</v>
      </c>
      <c r="E5481" t="s">
        <v>27958</v>
      </c>
      <c r="F5481" t="s">
        <v>27959</v>
      </c>
      <c r="G5481" t="s">
        <v>446</v>
      </c>
      <c r="H5481" s="6">
        <v>254599</v>
      </c>
      <c r="I5481" t="s">
        <v>27960</v>
      </c>
      <c r="J5481" t="s">
        <v>27961</v>
      </c>
      <c r="K5481" s="1">
        <v>44173</v>
      </c>
    </row>
    <row r="5482" spans="1:11">
      <c r="A5482">
        <v>5481</v>
      </c>
      <c r="B5482" t="s">
        <v>27962</v>
      </c>
      <c r="C5482" t="s">
        <v>3362</v>
      </c>
      <c r="D5482" t="s">
        <v>3281</v>
      </c>
      <c r="E5482" t="s">
        <v>27963</v>
      </c>
      <c r="F5482" t="s">
        <v>27964</v>
      </c>
      <c r="G5482" t="s">
        <v>711</v>
      </c>
      <c r="H5482" s="6">
        <v>84879</v>
      </c>
      <c r="I5482" t="s">
        <v>27965</v>
      </c>
      <c r="J5482" t="s">
        <v>27966</v>
      </c>
      <c r="K5482" s="1">
        <v>44627</v>
      </c>
    </row>
    <row r="5483" spans="1:11">
      <c r="A5483">
        <v>5482</v>
      </c>
      <c r="B5483" t="s">
        <v>27967</v>
      </c>
      <c r="C5483" t="s">
        <v>1142</v>
      </c>
      <c r="D5483" t="s">
        <v>13259</v>
      </c>
      <c r="E5483" t="s">
        <v>27968</v>
      </c>
      <c r="F5483" t="s">
        <v>26835</v>
      </c>
      <c r="G5483" t="s">
        <v>770</v>
      </c>
      <c r="H5483" s="6">
        <v>140120</v>
      </c>
      <c r="I5483">
        <f>1-523-745-6893</f>
        <v>-8160</v>
      </c>
      <c r="J5483" t="s">
        <v>27969</v>
      </c>
      <c r="K5483" s="1">
        <v>44505</v>
      </c>
    </row>
    <row r="5484" spans="1:11">
      <c r="A5484">
        <v>5483</v>
      </c>
      <c r="B5484" t="s">
        <v>27970</v>
      </c>
      <c r="C5484" t="s">
        <v>450</v>
      </c>
      <c r="D5484" t="s">
        <v>443</v>
      </c>
      <c r="E5484" t="s">
        <v>27971</v>
      </c>
      <c r="F5484" t="s">
        <v>27972</v>
      </c>
      <c r="G5484" t="s">
        <v>314</v>
      </c>
      <c r="H5484" s="6">
        <v>172571</v>
      </c>
      <c r="I5484" t="s">
        <v>27973</v>
      </c>
      <c r="J5484" t="s">
        <v>27974</v>
      </c>
      <c r="K5484" s="1">
        <v>44666</v>
      </c>
    </row>
    <row r="5485" spans="1:11">
      <c r="A5485">
        <v>5484</v>
      </c>
      <c r="B5485" t="s">
        <v>27975</v>
      </c>
      <c r="C5485" t="s">
        <v>1628</v>
      </c>
      <c r="D5485" t="s">
        <v>8384</v>
      </c>
      <c r="E5485" t="s">
        <v>27976</v>
      </c>
      <c r="F5485" t="s">
        <v>27977</v>
      </c>
      <c r="G5485" t="s">
        <v>2343</v>
      </c>
      <c r="H5485" s="6">
        <v>46891</v>
      </c>
      <c r="I5485" t="s">
        <v>27978</v>
      </c>
      <c r="J5485" t="s">
        <v>27979</v>
      </c>
      <c r="K5485" s="1">
        <v>43941</v>
      </c>
    </row>
    <row r="5486" spans="1:11">
      <c r="A5486">
        <v>5485</v>
      </c>
      <c r="B5486" t="s">
        <v>27980</v>
      </c>
      <c r="C5486" t="s">
        <v>902</v>
      </c>
      <c r="D5486" t="s">
        <v>257</v>
      </c>
      <c r="E5486" t="s">
        <v>27981</v>
      </c>
      <c r="F5486" t="s">
        <v>27982</v>
      </c>
      <c r="G5486" t="s">
        <v>1776</v>
      </c>
      <c r="H5486" s="6">
        <v>205389</v>
      </c>
      <c r="I5486" t="s">
        <v>27983</v>
      </c>
      <c r="J5486" t="s">
        <v>27984</v>
      </c>
      <c r="K5486" s="1">
        <v>44505</v>
      </c>
    </row>
    <row r="5487" spans="1:11">
      <c r="A5487">
        <v>5486</v>
      </c>
      <c r="B5487" t="s">
        <v>27985</v>
      </c>
      <c r="C5487" t="s">
        <v>2881</v>
      </c>
      <c r="D5487" t="s">
        <v>8883</v>
      </c>
      <c r="E5487" t="s">
        <v>27986</v>
      </c>
      <c r="F5487" t="s">
        <v>5616</v>
      </c>
      <c r="G5487" t="s">
        <v>2838</v>
      </c>
      <c r="H5487" s="6">
        <v>206346</v>
      </c>
      <c r="I5487" t="s">
        <v>27987</v>
      </c>
      <c r="J5487" t="s">
        <v>27988</v>
      </c>
      <c r="K5487" s="1">
        <v>44420</v>
      </c>
    </row>
    <row r="5488" spans="1:11">
      <c r="A5488">
        <v>5487</v>
      </c>
      <c r="B5488" t="s">
        <v>27989</v>
      </c>
      <c r="C5488" t="s">
        <v>1907</v>
      </c>
      <c r="D5488" t="s">
        <v>701</v>
      </c>
      <c r="E5488" t="s">
        <v>15902</v>
      </c>
      <c r="F5488" t="s">
        <v>13908</v>
      </c>
      <c r="G5488" t="s">
        <v>553</v>
      </c>
      <c r="H5488" s="6">
        <v>60242</v>
      </c>
      <c r="I5488" t="s">
        <v>27990</v>
      </c>
      <c r="J5488" t="s">
        <v>27991</v>
      </c>
      <c r="K5488" s="1">
        <v>43873</v>
      </c>
    </row>
    <row r="5489" spans="1:11">
      <c r="A5489">
        <v>5488</v>
      </c>
      <c r="B5489" t="s">
        <v>27992</v>
      </c>
      <c r="C5489" t="s">
        <v>10681</v>
      </c>
      <c r="D5489" t="s">
        <v>2554</v>
      </c>
      <c r="E5489" t="s">
        <v>11548</v>
      </c>
      <c r="F5489" t="s">
        <v>27993</v>
      </c>
      <c r="G5489" t="s">
        <v>150</v>
      </c>
      <c r="H5489" s="6">
        <v>191086</v>
      </c>
      <c r="I5489" t="s">
        <v>27994</v>
      </c>
      <c r="J5489" t="s">
        <v>27995</v>
      </c>
      <c r="K5489" s="1">
        <v>43968</v>
      </c>
    </row>
    <row r="5490" spans="1:11">
      <c r="A5490">
        <v>5489</v>
      </c>
      <c r="B5490" t="s">
        <v>27996</v>
      </c>
      <c r="C5490" t="s">
        <v>1038</v>
      </c>
      <c r="D5490" t="s">
        <v>1700</v>
      </c>
      <c r="E5490" t="s">
        <v>27997</v>
      </c>
      <c r="F5490" t="s">
        <v>27998</v>
      </c>
      <c r="G5490" t="s">
        <v>926</v>
      </c>
      <c r="H5490" s="6">
        <v>149912</v>
      </c>
      <c r="I5490" t="s">
        <v>27999</v>
      </c>
      <c r="J5490" t="s">
        <v>28000</v>
      </c>
      <c r="K5490" s="1">
        <v>44375</v>
      </c>
    </row>
    <row r="5491" spans="1:11">
      <c r="A5491">
        <v>5490</v>
      </c>
      <c r="B5491" t="s">
        <v>28001</v>
      </c>
      <c r="C5491" t="s">
        <v>248</v>
      </c>
      <c r="D5491" t="s">
        <v>3154</v>
      </c>
      <c r="E5491" t="s">
        <v>28002</v>
      </c>
      <c r="F5491" t="s">
        <v>28003</v>
      </c>
      <c r="G5491" t="s">
        <v>1222</v>
      </c>
      <c r="H5491" s="6">
        <v>154162</v>
      </c>
      <c r="I5491" t="s">
        <v>28004</v>
      </c>
      <c r="J5491" t="s">
        <v>28005</v>
      </c>
      <c r="K5491" s="1">
        <v>44171</v>
      </c>
    </row>
    <row r="5492" spans="1:11">
      <c r="A5492">
        <v>5491</v>
      </c>
      <c r="B5492" t="s">
        <v>28006</v>
      </c>
      <c r="C5492" t="s">
        <v>2743</v>
      </c>
      <c r="D5492" t="s">
        <v>287</v>
      </c>
      <c r="E5492" t="s">
        <v>28007</v>
      </c>
      <c r="F5492" t="s">
        <v>28008</v>
      </c>
      <c r="G5492" t="s">
        <v>509</v>
      </c>
      <c r="H5492" s="6">
        <v>244309</v>
      </c>
      <c r="I5492" t="s">
        <v>28009</v>
      </c>
      <c r="J5492" t="s">
        <v>28010</v>
      </c>
      <c r="K5492" s="1">
        <v>43911</v>
      </c>
    </row>
    <row r="5493" spans="1:11">
      <c r="A5493">
        <v>5492</v>
      </c>
      <c r="B5493" t="s">
        <v>28011</v>
      </c>
      <c r="C5493" t="s">
        <v>5996</v>
      </c>
      <c r="D5493" t="s">
        <v>19991</v>
      </c>
      <c r="E5493" t="s">
        <v>28012</v>
      </c>
      <c r="F5493" t="s">
        <v>28013</v>
      </c>
      <c r="G5493" t="s">
        <v>1522</v>
      </c>
      <c r="H5493" s="6">
        <v>89453</v>
      </c>
      <c r="I5493" t="s">
        <v>28014</v>
      </c>
      <c r="J5493" t="s">
        <v>28015</v>
      </c>
      <c r="K5493" s="1">
        <v>44506</v>
      </c>
    </row>
    <row r="5494" spans="1:11">
      <c r="A5494">
        <v>5493</v>
      </c>
      <c r="B5494" t="s">
        <v>28016</v>
      </c>
      <c r="C5494" t="s">
        <v>2081</v>
      </c>
      <c r="D5494" t="s">
        <v>15616</v>
      </c>
      <c r="E5494" t="s">
        <v>28017</v>
      </c>
      <c r="F5494" t="s">
        <v>28018</v>
      </c>
      <c r="G5494" t="s">
        <v>969</v>
      </c>
      <c r="H5494" s="6">
        <v>147261</v>
      </c>
      <c r="I5494" t="s">
        <v>28019</v>
      </c>
      <c r="J5494" t="s">
        <v>28020</v>
      </c>
      <c r="K5494" s="1">
        <v>43951</v>
      </c>
    </row>
    <row r="5495" spans="1:11">
      <c r="A5495">
        <v>5494</v>
      </c>
      <c r="B5495" t="s">
        <v>28021</v>
      </c>
      <c r="C5495" t="s">
        <v>5011</v>
      </c>
      <c r="D5495" t="s">
        <v>2416</v>
      </c>
      <c r="E5495" t="s">
        <v>28022</v>
      </c>
      <c r="F5495" t="s">
        <v>28023</v>
      </c>
      <c r="G5495" t="s">
        <v>2419</v>
      </c>
      <c r="H5495" s="6">
        <v>247486</v>
      </c>
      <c r="I5495" t="s">
        <v>28024</v>
      </c>
      <c r="J5495" t="s">
        <v>28025</v>
      </c>
      <c r="K5495" s="1">
        <v>44163</v>
      </c>
    </row>
    <row r="5496" spans="1:11">
      <c r="A5496">
        <v>5495</v>
      </c>
      <c r="B5496" t="s">
        <v>28026</v>
      </c>
      <c r="C5496" t="s">
        <v>3533</v>
      </c>
      <c r="D5496" t="s">
        <v>2931</v>
      </c>
      <c r="E5496" t="s">
        <v>28027</v>
      </c>
      <c r="F5496" t="s">
        <v>28028</v>
      </c>
      <c r="G5496" t="s">
        <v>1075</v>
      </c>
      <c r="H5496" s="6">
        <v>78299</v>
      </c>
      <c r="I5496" t="s">
        <v>28029</v>
      </c>
      <c r="J5496" t="s">
        <v>28030</v>
      </c>
      <c r="K5496" s="1">
        <v>44168</v>
      </c>
    </row>
    <row r="5497" spans="1:11">
      <c r="A5497">
        <v>5496</v>
      </c>
      <c r="B5497" t="s">
        <v>28031</v>
      </c>
      <c r="C5497" t="s">
        <v>1512</v>
      </c>
      <c r="D5497" t="s">
        <v>5906</v>
      </c>
      <c r="E5497" t="s">
        <v>28032</v>
      </c>
      <c r="F5497" t="s">
        <v>28033</v>
      </c>
      <c r="G5497" t="s">
        <v>60</v>
      </c>
      <c r="H5497" s="6">
        <v>136977</v>
      </c>
      <c r="I5497">
        <v>8249238804</v>
      </c>
      <c r="J5497" t="s">
        <v>28034</v>
      </c>
      <c r="K5497" s="1">
        <v>44375</v>
      </c>
    </row>
    <row r="5498" spans="1:11">
      <c r="A5498">
        <v>5497</v>
      </c>
      <c r="B5498" t="s">
        <v>28035</v>
      </c>
      <c r="C5498" t="s">
        <v>6137</v>
      </c>
      <c r="D5498" t="s">
        <v>1247</v>
      </c>
      <c r="E5498" t="s">
        <v>28036</v>
      </c>
      <c r="F5498" t="s">
        <v>28037</v>
      </c>
      <c r="G5498" t="s">
        <v>4188</v>
      </c>
      <c r="H5498" s="6">
        <v>232253</v>
      </c>
      <c r="I5498" t="s">
        <v>28038</v>
      </c>
      <c r="J5498" t="s">
        <v>28039</v>
      </c>
      <c r="K5498" s="1">
        <v>44204</v>
      </c>
    </row>
    <row r="5499" spans="1:11">
      <c r="A5499">
        <v>5498</v>
      </c>
      <c r="B5499" t="s">
        <v>28040</v>
      </c>
      <c r="C5499" t="s">
        <v>3937</v>
      </c>
      <c r="D5499" t="s">
        <v>513</v>
      </c>
      <c r="E5499" t="s">
        <v>28041</v>
      </c>
      <c r="F5499" t="s">
        <v>28042</v>
      </c>
      <c r="G5499" t="s">
        <v>1337</v>
      </c>
      <c r="H5499" s="6">
        <v>173901</v>
      </c>
      <c r="I5499" t="s">
        <v>28043</v>
      </c>
      <c r="J5499" t="s">
        <v>28044</v>
      </c>
      <c r="K5499" s="1">
        <v>43912</v>
      </c>
    </row>
    <row r="5500" spans="1:11">
      <c r="A5500">
        <v>5499</v>
      </c>
      <c r="B5500" t="s">
        <v>28045</v>
      </c>
      <c r="C5500" t="s">
        <v>2119</v>
      </c>
      <c r="D5500" t="s">
        <v>4248</v>
      </c>
      <c r="E5500" t="s">
        <v>14509</v>
      </c>
      <c r="F5500" t="s">
        <v>28046</v>
      </c>
      <c r="G5500" t="s">
        <v>2966</v>
      </c>
      <c r="H5500" s="6">
        <v>171289</v>
      </c>
      <c r="I5500" t="s">
        <v>28047</v>
      </c>
      <c r="J5500" t="s">
        <v>28048</v>
      </c>
      <c r="K5500" s="1">
        <v>44446</v>
      </c>
    </row>
    <row r="5501" spans="1:11">
      <c r="A5501">
        <v>5500</v>
      </c>
      <c r="B5501" t="s">
        <v>28049</v>
      </c>
      <c r="C5501" t="s">
        <v>3839</v>
      </c>
      <c r="D5501" t="s">
        <v>5544</v>
      </c>
      <c r="E5501" t="s">
        <v>28050</v>
      </c>
      <c r="F5501" t="s">
        <v>28051</v>
      </c>
      <c r="G5501" t="s">
        <v>494</v>
      </c>
      <c r="H5501" s="6">
        <v>49303</v>
      </c>
      <c r="I5501" t="s">
        <v>28052</v>
      </c>
      <c r="J5501" t="s">
        <v>28053</v>
      </c>
      <c r="K5501" s="1">
        <v>43895</v>
      </c>
    </row>
    <row r="5502" spans="1:11">
      <c r="A5502">
        <v>5501</v>
      </c>
      <c r="B5502" t="s">
        <v>28054</v>
      </c>
      <c r="C5502" t="s">
        <v>3676</v>
      </c>
      <c r="D5502" t="s">
        <v>8728</v>
      </c>
      <c r="E5502" t="s">
        <v>28055</v>
      </c>
      <c r="F5502" t="s">
        <v>28056</v>
      </c>
      <c r="G5502" t="s">
        <v>1873</v>
      </c>
      <c r="H5502" s="6">
        <v>218257</v>
      </c>
      <c r="I5502" t="s">
        <v>28057</v>
      </c>
      <c r="J5502" t="s">
        <v>28058</v>
      </c>
      <c r="K5502" s="1">
        <v>44559</v>
      </c>
    </row>
    <row r="5503" spans="1:11">
      <c r="A5503">
        <v>5502</v>
      </c>
      <c r="B5503" t="s">
        <v>28059</v>
      </c>
      <c r="C5503" t="s">
        <v>586</v>
      </c>
      <c r="D5503" t="s">
        <v>6552</v>
      </c>
      <c r="E5503" t="s">
        <v>28060</v>
      </c>
      <c r="F5503" t="s">
        <v>28061</v>
      </c>
      <c r="G5503" t="s">
        <v>539</v>
      </c>
      <c r="H5503" s="6">
        <v>178078</v>
      </c>
      <c r="I5503">
        <f>1-621-912-2987</f>
        <v>-4519</v>
      </c>
      <c r="J5503" t="s">
        <v>28062</v>
      </c>
      <c r="K5503" s="1">
        <v>44106</v>
      </c>
    </row>
    <row r="5504" spans="1:11">
      <c r="A5504">
        <v>5503</v>
      </c>
      <c r="B5504" t="s">
        <v>28063</v>
      </c>
      <c r="C5504" t="s">
        <v>843</v>
      </c>
      <c r="D5504" t="s">
        <v>4524</v>
      </c>
      <c r="E5504" t="s">
        <v>28064</v>
      </c>
      <c r="F5504" t="s">
        <v>28065</v>
      </c>
      <c r="G5504" t="s">
        <v>2710</v>
      </c>
      <c r="H5504" s="6">
        <v>286933</v>
      </c>
      <c r="I5504" t="s">
        <v>28066</v>
      </c>
      <c r="J5504" t="s">
        <v>28067</v>
      </c>
      <c r="K5504" s="1">
        <v>44514</v>
      </c>
    </row>
    <row r="5505" spans="1:11">
      <c r="A5505">
        <v>5504</v>
      </c>
      <c r="B5505" t="s">
        <v>28068</v>
      </c>
      <c r="C5505" t="s">
        <v>1572</v>
      </c>
      <c r="D5505" t="s">
        <v>1212</v>
      </c>
      <c r="E5505" t="s">
        <v>28069</v>
      </c>
      <c r="F5505" t="s">
        <v>28070</v>
      </c>
      <c r="G5505" t="s">
        <v>1118</v>
      </c>
      <c r="H5505" s="6">
        <v>212762</v>
      </c>
      <c r="I5505" t="s">
        <v>28071</v>
      </c>
      <c r="J5505" t="s">
        <v>28072</v>
      </c>
      <c r="K5505" s="1">
        <v>44707</v>
      </c>
    </row>
    <row r="5506" spans="1:11">
      <c r="A5506">
        <v>5505</v>
      </c>
      <c r="B5506" t="s">
        <v>28073</v>
      </c>
      <c r="C5506" t="s">
        <v>1663</v>
      </c>
      <c r="D5506" t="s">
        <v>2882</v>
      </c>
      <c r="E5506" t="s">
        <v>28074</v>
      </c>
      <c r="F5506" t="s">
        <v>28075</v>
      </c>
      <c r="G5506" t="s">
        <v>103</v>
      </c>
      <c r="H5506" s="6">
        <v>124960</v>
      </c>
      <c r="I5506" t="s">
        <v>28076</v>
      </c>
      <c r="J5506" t="s">
        <v>28077</v>
      </c>
      <c r="K5506" s="1">
        <v>44673</v>
      </c>
    </row>
    <row r="5507" spans="1:11">
      <c r="A5507">
        <v>5506</v>
      </c>
      <c r="B5507" t="s">
        <v>28078</v>
      </c>
      <c r="C5507" t="s">
        <v>8045</v>
      </c>
      <c r="D5507" t="s">
        <v>8814</v>
      </c>
      <c r="E5507" t="s">
        <v>28079</v>
      </c>
      <c r="F5507" t="s">
        <v>28080</v>
      </c>
      <c r="G5507" t="s">
        <v>410</v>
      </c>
      <c r="H5507" s="6">
        <v>186974</v>
      </c>
      <c r="I5507" t="s">
        <v>28081</v>
      </c>
      <c r="J5507" t="s">
        <v>28082</v>
      </c>
      <c r="K5507" s="1">
        <v>44107</v>
      </c>
    </row>
    <row r="5508" spans="1:11">
      <c r="A5508">
        <v>5507</v>
      </c>
      <c r="B5508" t="s">
        <v>28083</v>
      </c>
      <c r="C5508" t="s">
        <v>442</v>
      </c>
      <c r="D5508" t="s">
        <v>536</v>
      </c>
      <c r="E5508" t="s">
        <v>16391</v>
      </c>
      <c r="F5508" t="s">
        <v>7590</v>
      </c>
      <c r="G5508" t="s">
        <v>3443</v>
      </c>
      <c r="H5508" s="6">
        <v>231982</v>
      </c>
      <c r="I5508" t="s">
        <v>28084</v>
      </c>
      <c r="J5508" t="s">
        <v>28085</v>
      </c>
      <c r="K5508" s="1">
        <v>44123</v>
      </c>
    </row>
    <row r="5509" spans="1:11">
      <c r="A5509">
        <v>5508</v>
      </c>
      <c r="B5509" t="s">
        <v>28086</v>
      </c>
      <c r="C5509" t="s">
        <v>11767</v>
      </c>
      <c r="D5509" t="s">
        <v>2231</v>
      </c>
      <c r="E5509" t="s">
        <v>28087</v>
      </c>
      <c r="F5509" t="s">
        <v>28088</v>
      </c>
      <c r="G5509" t="s">
        <v>553</v>
      </c>
      <c r="H5509" s="6">
        <v>112486</v>
      </c>
      <c r="I5509" t="s">
        <v>28089</v>
      </c>
      <c r="J5509" t="s">
        <v>28090</v>
      </c>
      <c r="K5509" s="1">
        <v>44341</v>
      </c>
    </row>
    <row r="5510" spans="1:11">
      <c r="A5510">
        <v>5509</v>
      </c>
      <c r="B5510" t="s">
        <v>28091</v>
      </c>
      <c r="C5510" t="s">
        <v>414</v>
      </c>
      <c r="D5510" t="s">
        <v>13238</v>
      </c>
      <c r="E5510" t="s">
        <v>28092</v>
      </c>
      <c r="F5510" t="s">
        <v>4871</v>
      </c>
      <c r="G5510" t="s">
        <v>1330</v>
      </c>
      <c r="H5510" s="6">
        <v>107989</v>
      </c>
      <c r="I5510" t="s">
        <v>28093</v>
      </c>
      <c r="J5510" t="s">
        <v>28094</v>
      </c>
      <c r="K5510" s="1">
        <v>44318</v>
      </c>
    </row>
    <row r="5511" spans="1:11">
      <c r="A5511">
        <v>5510</v>
      </c>
      <c r="B5511" t="s">
        <v>28095</v>
      </c>
      <c r="C5511" t="s">
        <v>701</v>
      </c>
      <c r="D5511" t="s">
        <v>13957</v>
      </c>
      <c r="E5511" t="s">
        <v>28096</v>
      </c>
      <c r="F5511" t="s">
        <v>28097</v>
      </c>
      <c r="G5511" t="s">
        <v>658</v>
      </c>
      <c r="H5511" s="6">
        <v>61983</v>
      </c>
      <c r="I5511" t="s">
        <v>28098</v>
      </c>
      <c r="J5511" t="s">
        <v>28099</v>
      </c>
      <c r="K5511" s="1">
        <v>44706</v>
      </c>
    </row>
    <row r="5512" spans="1:11">
      <c r="A5512">
        <v>5511</v>
      </c>
      <c r="B5512" t="s">
        <v>28100</v>
      </c>
      <c r="C5512" t="s">
        <v>294</v>
      </c>
      <c r="D5512" t="s">
        <v>3296</v>
      </c>
      <c r="E5512" t="s">
        <v>28101</v>
      </c>
      <c r="F5512" t="s">
        <v>28102</v>
      </c>
      <c r="G5512" t="s">
        <v>1637</v>
      </c>
      <c r="H5512" s="6">
        <v>184319</v>
      </c>
      <c r="I5512" t="s">
        <v>28103</v>
      </c>
      <c r="J5512" t="s">
        <v>28104</v>
      </c>
      <c r="K5512" s="1">
        <v>44561</v>
      </c>
    </row>
    <row r="5513" spans="1:11">
      <c r="A5513">
        <v>5512</v>
      </c>
      <c r="B5513" t="s">
        <v>28105</v>
      </c>
      <c r="C5513" t="s">
        <v>3337</v>
      </c>
      <c r="D5513" t="s">
        <v>18298</v>
      </c>
      <c r="E5513" t="s">
        <v>28106</v>
      </c>
      <c r="F5513" t="s">
        <v>28107</v>
      </c>
      <c r="G5513" t="s">
        <v>3314</v>
      </c>
      <c r="H5513" s="6">
        <v>45623</v>
      </c>
      <c r="I5513">
        <v>304982075</v>
      </c>
      <c r="J5513" t="s">
        <v>28108</v>
      </c>
      <c r="K5513" s="1">
        <v>44464</v>
      </c>
    </row>
    <row r="5514" spans="1:11">
      <c r="A5514">
        <v>5513</v>
      </c>
      <c r="B5514" t="s">
        <v>28109</v>
      </c>
      <c r="C5514" t="s">
        <v>4104</v>
      </c>
      <c r="D5514" t="s">
        <v>1079</v>
      </c>
      <c r="E5514" t="s">
        <v>28110</v>
      </c>
      <c r="F5514" t="s">
        <v>28111</v>
      </c>
      <c r="G5514" t="s">
        <v>3945</v>
      </c>
      <c r="H5514" s="6">
        <v>94078</v>
      </c>
      <c r="I5514" t="s">
        <v>28112</v>
      </c>
      <c r="J5514" t="s">
        <v>28113</v>
      </c>
      <c r="K5514" s="1">
        <v>44154</v>
      </c>
    </row>
    <row r="5515" spans="1:11">
      <c r="A5515">
        <v>5514</v>
      </c>
      <c r="B5515" t="s">
        <v>28114</v>
      </c>
      <c r="C5515" t="s">
        <v>194</v>
      </c>
      <c r="D5515" t="s">
        <v>7693</v>
      </c>
      <c r="E5515" t="s">
        <v>27136</v>
      </c>
      <c r="F5515" t="s">
        <v>28115</v>
      </c>
      <c r="G5515" t="s">
        <v>2638</v>
      </c>
      <c r="H5515" s="6">
        <v>241100</v>
      </c>
      <c r="I5515" t="s">
        <v>28116</v>
      </c>
      <c r="J5515" t="s">
        <v>28117</v>
      </c>
      <c r="K5515" s="1">
        <v>43868</v>
      </c>
    </row>
    <row r="5516" spans="1:11">
      <c r="A5516">
        <v>5515</v>
      </c>
      <c r="B5516" t="s">
        <v>28118</v>
      </c>
      <c r="C5516" t="s">
        <v>6242</v>
      </c>
      <c r="D5516" t="s">
        <v>13037</v>
      </c>
      <c r="E5516" t="s">
        <v>28119</v>
      </c>
      <c r="F5516" t="s">
        <v>9325</v>
      </c>
      <c r="G5516" t="s">
        <v>2392</v>
      </c>
      <c r="H5516" s="6">
        <v>52689</v>
      </c>
      <c r="I5516" t="s">
        <v>28120</v>
      </c>
      <c r="J5516" t="s">
        <v>28121</v>
      </c>
      <c r="K5516" s="1">
        <v>44003</v>
      </c>
    </row>
    <row r="5517" spans="1:11">
      <c r="A5517">
        <v>5516</v>
      </c>
      <c r="B5517" t="s">
        <v>28122</v>
      </c>
      <c r="C5517" t="s">
        <v>6968</v>
      </c>
      <c r="D5517" t="s">
        <v>7437</v>
      </c>
      <c r="E5517" t="s">
        <v>28123</v>
      </c>
      <c r="F5517" t="s">
        <v>28124</v>
      </c>
      <c r="G5517" t="s">
        <v>4729</v>
      </c>
      <c r="H5517" s="6">
        <v>267502</v>
      </c>
      <c r="I5517" t="s">
        <v>28125</v>
      </c>
      <c r="J5517" t="s">
        <v>28126</v>
      </c>
      <c r="K5517" s="1">
        <v>44627</v>
      </c>
    </row>
    <row r="5518" spans="1:11">
      <c r="A5518">
        <v>5517</v>
      </c>
      <c r="B5518" t="s">
        <v>28127</v>
      </c>
      <c r="C5518" t="s">
        <v>3695</v>
      </c>
      <c r="D5518" t="s">
        <v>3984</v>
      </c>
      <c r="E5518" t="s">
        <v>22479</v>
      </c>
      <c r="F5518" t="s">
        <v>28128</v>
      </c>
      <c r="G5518" t="s">
        <v>213</v>
      </c>
      <c r="H5518" s="6">
        <v>174508</v>
      </c>
      <c r="I5518" t="s">
        <v>28129</v>
      </c>
      <c r="J5518" t="s">
        <v>28130</v>
      </c>
      <c r="K5518" s="1">
        <v>44155</v>
      </c>
    </row>
    <row r="5519" spans="1:11">
      <c r="A5519">
        <v>5518</v>
      </c>
      <c r="B5519" t="s">
        <v>28131</v>
      </c>
      <c r="C5519" t="s">
        <v>122</v>
      </c>
      <c r="D5519" t="s">
        <v>6434</v>
      </c>
      <c r="E5519" t="s">
        <v>28132</v>
      </c>
      <c r="F5519" t="s">
        <v>28133</v>
      </c>
      <c r="G5519" t="s">
        <v>4729</v>
      </c>
      <c r="H5519" s="6">
        <v>49663</v>
      </c>
      <c r="I5519" t="s">
        <v>28134</v>
      </c>
      <c r="J5519" t="s">
        <v>28135</v>
      </c>
      <c r="K5519" s="1">
        <v>44378</v>
      </c>
    </row>
    <row r="5520" spans="1:11">
      <c r="A5520">
        <v>5519</v>
      </c>
      <c r="B5520" t="s">
        <v>28136</v>
      </c>
      <c r="C5520" t="s">
        <v>256</v>
      </c>
      <c r="D5520" t="s">
        <v>24655</v>
      </c>
      <c r="E5520" t="s">
        <v>28137</v>
      </c>
      <c r="F5520" t="s">
        <v>28138</v>
      </c>
      <c r="G5520" t="s">
        <v>3046</v>
      </c>
      <c r="H5520" s="6">
        <v>190650</v>
      </c>
      <c r="I5520" t="s">
        <v>28139</v>
      </c>
      <c r="J5520" t="s">
        <v>28140</v>
      </c>
      <c r="K5520" s="1">
        <v>44233</v>
      </c>
    </row>
    <row r="5521" spans="1:11">
      <c r="A5521">
        <v>5520</v>
      </c>
      <c r="B5521" t="s">
        <v>28141</v>
      </c>
      <c r="C5521" t="s">
        <v>178</v>
      </c>
      <c r="D5521" t="s">
        <v>355</v>
      </c>
      <c r="E5521" t="s">
        <v>28142</v>
      </c>
      <c r="F5521" t="s">
        <v>28143</v>
      </c>
      <c r="G5521" t="s">
        <v>3554</v>
      </c>
      <c r="H5521" s="6">
        <v>283372</v>
      </c>
      <c r="I5521" t="s">
        <v>28144</v>
      </c>
      <c r="J5521" t="s">
        <v>28145</v>
      </c>
      <c r="K5521" s="1">
        <v>44041</v>
      </c>
    </row>
    <row r="5522" spans="1:11">
      <c r="A5522">
        <v>5521</v>
      </c>
      <c r="B5522" t="s">
        <v>28146</v>
      </c>
      <c r="C5522" t="s">
        <v>4325</v>
      </c>
      <c r="D5522" t="s">
        <v>5407</v>
      </c>
      <c r="E5522" t="s">
        <v>28147</v>
      </c>
      <c r="F5522" t="s">
        <v>16377</v>
      </c>
      <c r="G5522" t="s">
        <v>134</v>
      </c>
      <c r="H5522" s="6">
        <v>264569</v>
      </c>
      <c r="I5522" t="s">
        <v>28148</v>
      </c>
      <c r="J5522" t="s">
        <v>28149</v>
      </c>
      <c r="K5522" s="1">
        <v>44689</v>
      </c>
    </row>
    <row r="5523" spans="1:11">
      <c r="A5523">
        <v>5522</v>
      </c>
      <c r="B5523" t="s">
        <v>28150</v>
      </c>
      <c r="C5523" t="s">
        <v>3815</v>
      </c>
      <c r="D5523" t="s">
        <v>6325</v>
      </c>
      <c r="E5523" t="s">
        <v>28151</v>
      </c>
      <c r="F5523" t="s">
        <v>28152</v>
      </c>
      <c r="G5523" t="s">
        <v>954</v>
      </c>
      <c r="H5523" s="6">
        <v>155396</v>
      </c>
      <c r="I5523" t="s">
        <v>28153</v>
      </c>
      <c r="J5523" t="s">
        <v>28154</v>
      </c>
      <c r="K5523" s="1">
        <v>44042</v>
      </c>
    </row>
    <row r="5524" spans="1:11">
      <c r="A5524">
        <v>5523</v>
      </c>
      <c r="B5524" t="s">
        <v>28155</v>
      </c>
      <c r="C5524" t="s">
        <v>2126</v>
      </c>
      <c r="D5524" t="s">
        <v>2127</v>
      </c>
      <c r="E5524" t="s">
        <v>28156</v>
      </c>
      <c r="F5524" t="s">
        <v>28157</v>
      </c>
      <c r="G5524" t="s">
        <v>2817</v>
      </c>
      <c r="H5524" s="6">
        <v>60439</v>
      </c>
      <c r="I5524" t="s">
        <v>28158</v>
      </c>
      <c r="J5524" t="s">
        <v>28159</v>
      </c>
      <c r="K5524" s="1">
        <v>44569</v>
      </c>
    </row>
    <row r="5525" spans="1:11">
      <c r="A5525">
        <v>5524</v>
      </c>
      <c r="B5525" t="s">
        <v>28160</v>
      </c>
      <c r="C5525" t="s">
        <v>2589</v>
      </c>
      <c r="D5525" t="s">
        <v>989</v>
      </c>
      <c r="E5525" t="s">
        <v>28161</v>
      </c>
      <c r="F5525" t="s">
        <v>28162</v>
      </c>
      <c r="G5525" t="s">
        <v>3474</v>
      </c>
      <c r="H5525" s="6">
        <v>288079</v>
      </c>
      <c r="I5525" t="s">
        <v>28163</v>
      </c>
      <c r="J5525" t="s">
        <v>28164</v>
      </c>
      <c r="K5525" s="1">
        <v>43929</v>
      </c>
    </row>
    <row r="5526" spans="1:11">
      <c r="A5526">
        <v>5525</v>
      </c>
      <c r="B5526" t="s">
        <v>28165</v>
      </c>
      <c r="C5526" t="s">
        <v>3493</v>
      </c>
      <c r="D5526" t="s">
        <v>5061</v>
      </c>
      <c r="E5526" t="s">
        <v>7381</v>
      </c>
      <c r="F5526" t="s">
        <v>28166</v>
      </c>
      <c r="G5526" t="s">
        <v>1881</v>
      </c>
      <c r="H5526" s="6">
        <v>185218</v>
      </c>
      <c r="I5526" t="s">
        <v>28167</v>
      </c>
      <c r="J5526" t="s">
        <v>28168</v>
      </c>
      <c r="K5526" s="1">
        <v>44296</v>
      </c>
    </row>
    <row r="5527" spans="1:11">
      <c r="A5527">
        <v>5526</v>
      </c>
      <c r="B5527" t="s">
        <v>28169</v>
      </c>
      <c r="C5527" t="s">
        <v>318</v>
      </c>
      <c r="D5527" t="s">
        <v>506</v>
      </c>
      <c r="E5527" t="s">
        <v>11198</v>
      </c>
      <c r="F5527" t="s">
        <v>28170</v>
      </c>
      <c r="G5527" t="s">
        <v>823</v>
      </c>
      <c r="H5527" s="6">
        <v>97676</v>
      </c>
      <c r="I5527" t="s">
        <v>28171</v>
      </c>
      <c r="J5527" t="s">
        <v>28172</v>
      </c>
      <c r="K5527" s="1">
        <v>44010</v>
      </c>
    </row>
    <row r="5528" spans="1:11">
      <c r="A5528">
        <v>5527</v>
      </c>
      <c r="B5528" t="s">
        <v>28173</v>
      </c>
      <c r="C5528" t="s">
        <v>4260</v>
      </c>
      <c r="D5528" t="s">
        <v>4680</v>
      </c>
      <c r="E5528" t="s">
        <v>28174</v>
      </c>
      <c r="F5528" t="s">
        <v>28175</v>
      </c>
      <c r="G5528" t="s">
        <v>2419</v>
      </c>
      <c r="H5528" s="6">
        <v>114649</v>
      </c>
      <c r="I5528" t="s">
        <v>28176</v>
      </c>
      <c r="J5528" t="s">
        <v>28177</v>
      </c>
      <c r="K5528" s="1">
        <v>44104</v>
      </c>
    </row>
    <row r="5529" spans="1:11">
      <c r="A5529">
        <v>5528</v>
      </c>
      <c r="B5529" t="s">
        <v>28178</v>
      </c>
      <c r="C5529" t="s">
        <v>2374</v>
      </c>
      <c r="D5529" t="s">
        <v>9569</v>
      </c>
      <c r="E5529" t="s">
        <v>28179</v>
      </c>
      <c r="F5529" t="s">
        <v>28180</v>
      </c>
      <c r="G5529" t="s">
        <v>2615</v>
      </c>
      <c r="H5529" s="6">
        <v>171492</v>
      </c>
      <c r="I5529" t="s">
        <v>28181</v>
      </c>
      <c r="J5529" t="s">
        <v>28182</v>
      </c>
      <c r="K5529" s="1">
        <v>43954</v>
      </c>
    </row>
    <row r="5530" spans="1:11">
      <c r="A5530">
        <v>5529</v>
      </c>
      <c r="B5530" t="s">
        <v>28183</v>
      </c>
      <c r="C5530" t="s">
        <v>3851</v>
      </c>
      <c r="D5530" t="s">
        <v>11947</v>
      </c>
      <c r="E5530" t="s">
        <v>28184</v>
      </c>
      <c r="F5530" t="s">
        <v>28185</v>
      </c>
      <c r="G5530" t="s">
        <v>3306</v>
      </c>
      <c r="H5530" s="6">
        <v>261116</v>
      </c>
      <c r="I5530" t="s">
        <v>28186</v>
      </c>
      <c r="J5530" t="s">
        <v>28187</v>
      </c>
      <c r="K5530" s="1">
        <v>44353</v>
      </c>
    </row>
    <row r="5531" spans="1:11">
      <c r="A5531">
        <v>5530</v>
      </c>
      <c r="B5531" t="s">
        <v>28188</v>
      </c>
      <c r="C5531" t="s">
        <v>1313</v>
      </c>
      <c r="D5531" t="s">
        <v>6580</v>
      </c>
      <c r="E5531" t="s">
        <v>28189</v>
      </c>
      <c r="F5531" t="s">
        <v>28190</v>
      </c>
      <c r="G5531" t="s">
        <v>237</v>
      </c>
      <c r="H5531" s="6">
        <v>161135</v>
      </c>
      <c r="I5531">
        <v>2552418437</v>
      </c>
      <c r="J5531" t="s">
        <v>28191</v>
      </c>
      <c r="K5531" s="1">
        <v>43938</v>
      </c>
    </row>
    <row r="5532" spans="1:11">
      <c r="A5532">
        <v>5531</v>
      </c>
      <c r="B5532" t="s">
        <v>28192</v>
      </c>
      <c r="C5532" t="s">
        <v>3062</v>
      </c>
      <c r="D5532" t="s">
        <v>1679</v>
      </c>
      <c r="E5532" t="s">
        <v>28193</v>
      </c>
      <c r="F5532" t="s">
        <v>28194</v>
      </c>
      <c r="G5532" t="s">
        <v>1944</v>
      </c>
      <c r="H5532" s="6">
        <v>134374</v>
      </c>
      <c r="I5532">
        <v>5367053156</v>
      </c>
      <c r="J5532" t="s">
        <v>28195</v>
      </c>
      <c r="K5532" s="1">
        <v>44360</v>
      </c>
    </row>
    <row r="5533" spans="1:11">
      <c r="A5533">
        <v>5532</v>
      </c>
      <c r="B5533" t="s">
        <v>28196</v>
      </c>
      <c r="C5533" t="s">
        <v>1877</v>
      </c>
      <c r="D5533" t="s">
        <v>7220</v>
      </c>
      <c r="E5533" t="s">
        <v>28197</v>
      </c>
      <c r="F5533" t="s">
        <v>28198</v>
      </c>
      <c r="G5533" t="s">
        <v>517</v>
      </c>
      <c r="H5533" s="6">
        <v>69079</v>
      </c>
      <c r="I5533">
        <v>8931524762</v>
      </c>
      <c r="J5533" t="s">
        <v>28199</v>
      </c>
      <c r="K5533" s="1">
        <v>44031</v>
      </c>
    </row>
    <row r="5534" spans="1:11">
      <c r="A5534">
        <v>5533</v>
      </c>
      <c r="B5534" t="s">
        <v>28200</v>
      </c>
      <c r="C5534" t="s">
        <v>4768</v>
      </c>
      <c r="D5534" t="s">
        <v>28201</v>
      </c>
      <c r="E5534" t="s">
        <v>28202</v>
      </c>
      <c r="F5534" t="s">
        <v>6975</v>
      </c>
      <c r="G5534" t="s">
        <v>770</v>
      </c>
      <c r="H5534" s="6">
        <v>186998</v>
      </c>
      <c r="I5534" t="s">
        <v>28203</v>
      </c>
      <c r="J5534" t="s">
        <v>28204</v>
      </c>
      <c r="K5534" s="1">
        <v>43965</v>
      </c>
    </row>
    <row r="5535" spans="1:11">
      <c r="A5535">
        <v>5534</v>
      </c>
      <c r="B5535" t="s">
        <v>28205</v>
      </c>
      <c r="C5535" t="s">
        <v>6648</v>
      </c>
      <c r="D5535" t="s">
        <v>443</v>
      </c>
      <c r="E5535" t="s">
        <v>28206</v>
      </c>
      <c r="F5535" t="s">
        <v>28207</v>
      </c>
      <c r="G5535" t="s">
        <v>1473</v>
      </c>
      <c r="H5535" s="6">
        <v>100918</v>
      </c>
      <c r="I5535" t="s">
        <v>28208</v>
      </c>
      <c r="J5535" t="s">
        <v>28209</v>
      </c>
      <c r="K5535" s="1">
        <v>44612</v>
      </c>
    </row>
    <row r="5536" spans="1:11">
      <c r="A5536">
        <v>5535</v>
      </c>
      <c r="B5536" t="s">
        <v>28210</v>
      </c>
      <c r="C5536" t="s">
        <v>1773</v>
      </c>
      <c r="D5536" t="s">
        <v>6047</v>
      </c>
      <c r="E5536" t="s">
        <v>28211</v>
      </c>
      <c r="F5536" t="s">
        <v>28212</v>
      </c>
      <c r="G5536" t="s">
        <v>438</v>
      </c>
      <c r="H5536" s="6">
        <v>91116</v>
      </c>
      <c r="I5536" t="s">
        <v>28213</v>
      </c>
      <c r="J5536" t="s">
        <v>28214</v>
      </c>
      <c r="K5536" s="1">
        <v>44013</v>
      </c>
    </row>
    <row r="5537" spans="1:11">
      <c r="A5537">
        <v>5536</v>
      </c>
      <c r="B5537" t="s">
        <v>28215</v>
      </c>
      <c r="C5537" t="s">
        <v>8514</v>
      </c>
      <c r="D5537" t="s">
        <v>14730</v>
      </c>
      <c r="E5537" t="s">
        <v>28216</v>
      </c>
      <c r="F5537" t="s">
        <v>28217</v>
      </c>
      <c r="G5537" t="s">
        <v>823</v>
      </c>
      <c r="H5537" s="6">
        <v>194366</v>
      </c>
      <c r="I5537" t="s">
        <v>28218</v>
      </c>
      <c r="J5537" t="s">
        <v>28219</v>
      </c>
      <c r="K5537" s="1">
        <v>44551</v>
      </c>
    </row>
    <row r="5538" spans="1:11">
      <c r="A5538">
        <v>5537</v>
      </c>
      <c r="B5538" t="s">
        <v>28220</v>
      </c>
      <c r="C5538" t="s">
        <v>8871</v>
      </c>
      <c r="D5538" t="s">
        <v>2361</v>
      </c>
      <c r="E5538" t="s">
        <v>28221</v>
      </c>
      <c r="F5538" t="s">
        <v>28222</v>
      </c>
      <c r="G5538" t="s">
        <v>883</v>
      </c>
      <c r="H5538" s="6">
        <v>58967</v>
      </c>
      <c r="I5538" t="s">
        <v>28223</v>
      </c>
      <c r="J5538" t="s">
        <v>28224</v>
      </c>
      <c r="K5538" s="1">
        <v>44046</v>
      </c>
    </row>
    <row r="5539" spans="1:11">
      <c r="A5539">
        <v>5538</v>
      </c>
      <c r="B5539" t="s">
        <v>28225</v>
      </c>
      <c r="C5539" t="s">
        <v>6362</v>
      </c>
      <c r="D5539" t="s">
        <v>3160</v>
      </c>
      <c r="E5539" t="s">
        <v>28226</v>
      </c>
      <c r="F5539" t="s">
        <v>28227</v>
      </c>
      <c r="G5539" t="s">
        <v>1865</v>
      </c>
      <c r="H5539" s="6">
        <v>88018</v>
      </c>
      <c r="I5539" t="s">
        <v>28228</v>
      </c>
      <c r="J5539" t="s">
        <v>28229</v>
      </c>
      <c r="K5539" s="1">
        <v>43838</v>
      </c>
    </row>
    <row r="5540" spans="1:11">
      <c r="A5540">
        <v>5539</v>
      </c>
      <c r="B5540" t="s">
        <v>28230</v>
      </c>
      <c r="C5540" t="s">
        <v>2776</v>
      </c>
      <c r="D5540" t="s">
        <v>6634</v>
      </c>
      <c r="E5540" t="s">
        <v>28231</v>
      </c>
      <c r="F5540" t="s">
        <v>28232</v>
      </c>
      <c r="G5540" t="s">
        <v>119</v>
      </c>
      <c r="H5540" s="6">
        <v>192667</v>
      </c>
      <c r="I5540" t="s">
        <v>28233</v>
      </c>
      <c r="J5540" t="s">
        <v>28234</v>
      </c>
      <c r="K5540" s="1">
        <v>44103</v>
      </c>
    </row>
    <row r="5541" spans="1:11">
      <c r="A5541">
        <v>5540</v>
      </c>
      <c r="B5541" t="s">
        <v>28235</v>
      </c>
      <c r="C5541" t="s">
        <v>835</v>
      </c>
      <c r="D5541" t="s">
        <v>3453</v>
      </c>
      <c r="E5541" t="s">
        <v>28236</v>
      </c>
      <c r="F5541" t="s">
        <v>28237</v>
      </c>
      <c r="G5541" t="s">
        <v>2927</v>
      </c>
      <c r="H5541" s="6">
        <v>258907</v>
      </c>
      <c r="I5541" t="s">
        <v>28238</v>
      </c>
      <c r="J5541" t="s">
        <v>28239</v>
      </c>
      <c r="K5541" s="1">
        <v>44650</v>
      </c>
    </row>
    <row r="5542" spans="1:11">
      <c r="A5542">
        <v>5541</v>
      </c>
      <c r="B5542" t="s">
        <v>28240</v>
      </c>
      <c r="C5542" t="s">
        <v>1920</v>
      </c>
      <c r="D5542" t="s">
        <v>57</v>
      </c>
      <c r="E5542" t="s">
        <v>28241</v>
      </c>
      <c r="F5542" t="s">
        <v>28242</v>
      </c>
      <c r="G5542" t="s">
        <v>3435</v>
      </c>
      <c r="H5542" s="6">
        <v>48580</v>
      </c>
      <c r="I5542" t="s">
        <v>28243</v>
      </c>
      <c r="J5542" t="s">
        <v>28244</v>
      </c>
      <c r="K5542" s="1">
        <v>44014</v>
      </c>
    </row>
    <row r="5543" spans="1:11">
      <c r="A5543">
        <v>5542</v>
      </c>
      <c r="B5543" t="s">
        <v>28245</v>
      </c>
      <c r="C5543" t="s">
        <v>1960</v>
      </c>
      <c r="D5543" t="s">
        <v>2514</v>
      </c>
      <c r="E5543" t="s">
        <v>28246</v>
      </c>
      <c r="F5543" t="s">
        <v>28247</v>
      </c>
      <c r="G5543" t="s">
        <v>418</v>
      </c>
      <c r="H5543" s="6">
        <v>243665</v>
      </c>
      <c r="I5543" t="s">
        <v>28248</v>
      </c>
      <c r="J5543" t="s">
        <v>28249</v>
      </c>
      <c r="K5543" s="1">
        <v>44554</v>
      </c>
    </row>
    <row r="5544" spans="1:11">
      <c r="A5544">
        <v>5543</v>
      </c>
      <c r="B5544" t="s">
        <v>28250</v>
      </c>
      <c r="C5544" t="s">
        <v>981</v>
      </c>
      <c r="D5544" t="s">
        <v>28251</v>
      </c>
      <c r="E5544" t="s">
        <v>14176</v>
      </c>
      <c r="F5544" t="s">
        <v>28252</v>
      </c>
      <c r="G5544" t="s">
        <v>1881</v>
      </c>
      <c r="H5544" s="6">
        <v>140576</v>
      </c>
      <c r="I5544" t="s">
        <v>28253</v>
      </c>
      <c r="J5544" t="s">
        <v>28254</v>
      </c>
      <c r="K5544" s="1">
        <v>44158</v>
      </c>
    </row>
    <row r="5545" spans="1:11">
      <c r="A5545">
        <v>5544</v>
      </c>
      <c r="B5545" t="s">
        <v>28255</v>
      </c>
      <c r="C5545" t="s">
        <v>3965</v>
      </c>
      <c r="D5545" t="s">
        <v>7165</v>
      </c>
      <c r="E5545" t="s">
        <v>28256</v>
      </c>
      <c r="F5545" t="s">
        <v>28257</v>
      </c>
      <c r="G5545" t="s">
        <v>5570</v>
      </c>
      <c r="H5545" s="6">
        <v>81946</v>
      </c>
      <c r="I5545" t="s">
        <v>28258</v>
      </c>
      <c r="J5545" t="s">
        <v>28259</v>
      </c>
      <c r="K5545" s="1">
        <v>43931</v>
      </c>
    </row>
    <row r="5546" spans="1:11">
      <c r="A5546">
        <v>5545</v>
      </c>
      <c r="B5546" t="s">
        <v>28260</v>
      </c>
      <c r="C5546" t="s">
        <v>3471</v>
      </c>
      <c r="D5546" t="s">
        <v>24882</v>
      </c>
      <c r="E5546" t="s">
        <v>28261</v>
      </c>
      <c r="F5546" t="s">
        <v>28262</v>
      </c>
      <c r="G5546" t="s">
        <v>1769</v>
      </c>
      <c r="H5546" s="6">
        <v>237127</v>
      </c>
      <c r="I5546" t="s">
        <v>28263</v>
      </c>
      <c r="J5546" t="s">
        <v>28264</v>
      </c>
      <c r="K5546" s="1">
        <v>44188</v>
      </c>
    </row>
    <row r="5547" spans="1:11">
      <c r="A5547">
        <v>5546</v>
      </c>
      <c r="B5547" t="s">
        <v>28265</v>
      </c>
      <c r="C5547" t="s">
        <v>9664</v>
      </c>
      <c r="D5547" t="s">
        <v>2469</v>
      </c>
      <c r="E5547" t="s">
        <v>28266</v>
      </c>
      <c r="F5547" t="s">
        <v>28267</v>
      </c>
      <c r="G5547" t="s">
        <v>1795</v>
      </c>
      <c r="H5547" s="6">
        <v>124797</v>
      </c>
      <c r="I5547" t="s">
        <v>28268</v>
      </c>
      <c r="J5547" t="s">
        <v>28269</v>
      </c>
      <c r="K5547" s="1">
        <v>44564</v>
      </c>
    </row>
    <row r="5548" spans="1:11">
      <c r="A5548">
        <v>5547</v>
      </c>
      <c r="B5548" t="s">
        <v>28270</v>
      </c>
      <c r="C5548" t="s">
        <v>7337</v>
      </c>
      <c r="D5548" t="s">
        <v>3611</v>
      </c>
      <c r="E5548" t="s">
        <v>28271</v>
      </c>
      <c r="F5548" t="s">
        <v>28272</v>
      </c>
      <c r="G5548" t="s">
        <v>290</v>
      </c>
      <c r="H5548" s="6">
        <v>191826</v>
      </c>
      <c r="I5548" t="s">
        <v>28273</v>
      </c>
      <c r="J5548" t="s">
        <v>28274</v>
      </c>
      <c r="K5548" s="1">
        <v>43965</v>
      </c>
    </row>
    <row r="5549" spans="1:11">
      <c r="A5549">
        <v>5548</v>
      </c>
      <c r="B5549" t="s">
        <v>28275</v>
      </c>
      <c r="C5549" t="s">
        <v>943</v>
      </c>
      <c r="D5549" t="s">
        <v>9089</v>
      </c>
      <c r="E5549" t="s">
        <v>16641</v>
      </c>
      <c r="F5549" t="s">
        <v>28276</v>
      </c>
      <c r="G5549" t="s">
        <v>1404</v>
      </c>
      <c r="H5549" s="6">
        <v>82935</v>
      </c>
      <c r="I5549" t="s">
        <v>28277</v>
      </c>
      <c r="J5549" t="s">
        <v>28278</v>
      </c>
      <c r="K5549" s="1">
        <v>43907</v>
      </c>
    </row>
    <row r="5550" spans="1:11">
      <c r="A5550">
        <v>5549</v>
      </c>
      <c r="B5550" t="s">
        <v>28279</v>
      </c>
      <c r="C5550" t="s">
        <v>2446</v>
      </c>
      <c r="D5550" t="s">
        <v>3160</v>
      </c>
      <c r="E5550" t="s">
        <v>28280</v>
      </c>
      <c r="F5550" t="s">
        <v>28281</v>
      </c>
      <c r="G5550" t="s">
        <v>4560</v>
      </c>
      <c r="H5550" s="6">
        <v>112667</v>
      </c>
      <c r="I5550">
        <f>1-733-47-7872</f>
        <v>-8651</v>
      </c>
      <c r="J5550" t="s">
        <v>28282</v>
      </c>
      <c r="K5550" s="1">
        <v>44013</v>
      </c>
    </row>
    <row r="5551" spans="1:11">
      <c r="A5551">
        <v>5550</v>
      </c>
      <c r="B5551" t="s">
        <v>28283</v>
      </c>
      <c r="C5551" t="s">
        <v>5182</v>
      </c>
      <c r="D5551" t="s">
        <v>11947</v>
      </c>
      <c r="E5551" t="s">
        <v>13027</v>
      </c>
      <c r="F5551" t="s">
        <v>28284</v>
      </c>
      <c r="G5551" t="s">
        <v>470</v>
      </c>
      <c r="H5551" s="6">
        <v>58896</v>
      </c>
      <c r="I5551" t="s">
        <v>28285</v>
      </c>
      <c r="J5551" t="s">
        <v>28286</v>
      </c>
      <c r="K5551" s="1">
        <v>44154</v>
      </c>
    </row>
    <row r="5552" spans="1:11">
      <c r="A5552">
        <v>5551</v>
      </c>
      <c r="B5552" t="s">
        <v>28287</v>
      </c>
      <c r="C5552" t="s">
        <v>9747</v>
      </c>
      <c r="D5552" t="s">
        <v>6634</v>
      </c>
      <c r="E5552" t="s">
        <v>28288</v>
      </c>
      <c r="F5552" t="s">
        <v>28289</v>
      </c>
      <c r="G5552" t="s">
        <v>597</v>
      </c>
      <c r="H5552" s="6">
        <v>124154</v>
      </c>
      <c r="I5552" t="s">
        <v>28290</v>
      </c>
      <c r="J5552" t="s">
        <v>28291</v>
      </c>
      <c r="K5552" s="1">
        <v>43854</v>
      </c>
    </row>
    <row r="5553" spans="1:11">
      <c r="A5553">
        <v>5552</v>
      </c>
      <c r="B5553" t="s">
        <v>28292</v>
      </c>
      <c r="C5553" t="s">
        <v>513</v>
      </c>
      <c r="D5553" t="s">
        <v>1143</v>
      </c>
      <c r="E5553" t="s">
        <v>28293</v>
      </c>
      <c r="F5553" t="s">
        <v>28294</v>
      </c>
      <c r="G5553" t="s">
        <v>2817</v>
      </c>
      <c r="H5553" s="6">
        <v>194950</v>
      </c>
      <c r="I5553" t="s">
        <v>28295</v>
      </c>
      <c r="J5553" t="s">
        <v>28296</v>
      </c>
      <c r="K5553" s="1">
        <v>43920</v>
      </c>
    </row>
    <row r="5554" spans="1:11">
      <c r="A5554">
        <v>5553</v>
      </c>
      <c r="B5554" t="s">
        <v>28297</v>
      </c>
      <c r="C5554" t="s">
        <v>2706</v>
      </c>
      <c r="D5554" t="s">
        <v>7552</v>
      </c>
      <c r="E5554" t="s">
        <v>28298</v>
      </c>
      <c r="F5554" t="s">
        <v>28299</v>
      </c>
      <c r="G5554" t="s">
        <v>402</v>
      </c>
      <c r="H5554" s="6">
        <v>124466</v>
      </c>
      <c r="I5554" t="s">
        <v>28300</v>
      </c>
      <c r="J5554" t="s">
        <v>28301</v>
      </c>
      <c r="K5554" s="1">
        <v>44089</v>
      </c>
    </row>
    <row r="5555" spans="1:11">
      <c r="A5555">
        <v>5554</v>
      </c>
      <c r="B5555" t="s">
        <v>28302</v>
      </c>
      <c r="C5555" t="s">
        <v>13305</v>
      </c>
      <c r="D5555" t="s">
        <v>1513</v>
      </c>
      <c r="E5555" t="s">
        <v>28303</v>
      </c>
      <c r="F5555" t="s">
        <v>28304</v>
      </c>
      <c r="G5555" t="s">
        <v>2070</v>
      </c>
      <c r="H5555" s="6">
        <v>97574</v>
      </c>
      <c r="I5555">
        <v>9641430198</v>
      </c>
      <c r="J5555" t="s">
        <v>28305</v>
      </c>
      <c r="K5555" s="1">
        <v>43856</v>
      </c>
    </row>
    <row r="5556" spans="1:11">
      <c r="A5556">
        <v>5555</v>
      </c>
      <c r="B5556" t="s">
        <v>28306</v>
      </c>
      <c r="C5556" t="s">
        <v>5456</v>
      </c>
      <c r="D5556" t="s">
        <v>4762</v>
      </c>
      <c r="E5556" t="s">
        <v>28307</v>
      </c>
      <c r="F5556" t="s">
        <v>4026</v>
      </c>
      <c r="G5556" t="s">
        <v>612</v>
      </c>
      <c r="H5556" s="6">
        <v>136706</v>
      </c>
      <c r="I5556" t="s">
        <v>28308</v>
      </c>
      <c r="J5556" t="s">
        <v>28309</v>
      </c>
      <c r="K5556" s="1">
        <v>44561</v>
      </c>
    </row>
    <row r="5557" spans="1:11">
      <c r="A5557">
        <v>5556</v>
      </c>
      <c r="B5557" t="s">
        <v>28310</v>
      </c>
      <c r="C5557" t="s">
        <v>19</v>
      </c>
      <c r="D5557" t="s">
        <v>15725</v>
      </c>
      <c r="E5557" t="s">
        <v>15210</v>
      </c>
      <c r="F5557" t="s">
        <v>6489</v>
      </c>
      <c r="G5557" t="s">
        <v>5475</v>
      </c>
      <c r="H5557" s="6">
        <v>134661</v>
      </c>
      <c r="I5557" t="s">
        <v>28311</v>
      </c>
      <c r="J5557" t="s">
        <v>28312</v>
      </c>
      <c r="K5557" s="1">
        <v>44710</v>
      </c>
    </row>
    <row r="5558" spans="1:11">
      <c r="A5558">
        <v>5557</v>
      </c>
      <c r="B5558" t="s">
        <v>28313</v>
      </c>
      <c r="C5558" t="s">
        <v>1512</v>
      </c>
      <c r="D5558" t="s">
        <v>5517</v>
      </c>
      <c r="E5558" t="s">
        <v>28314</v>
      </c>
      <c r="F5558" t="s">
        <v>28315</v>
      </c>
      <c r="G5558" t="s">
        <v>329</v>
      </c>
      <c r="H5558" s="6">
        <v>110177</v>
      </c>
      <c r="I5558" t="s">
        <v>28316</v>
      </c>
      <c r="J5558" t="s">
        <v>28317</v>
      </c>
      <c r="K5558" s="1">
        <v>44585</v>
      </c>
    </row>
    <row r="5559" spans="1:11">
      <c r="A5559">
        <v>5558</v>
      </c>
      <c r="B5559" t="s">
        <v>28318</v>
      </c>
      <c r="C5559" t="s">
        <v>2834</v>
      </c>
      <c r="D5559" t="s">
        <v>7070</v>
      </c>
      <c r="E5559" t="s">
        <v>28319</v>
      </c>
      <c r="F5559" t="s">
        <v>28320</v>
      </c>
      <c r="G5559" t="s">
        <v>306</v>
      </c>
      <c r="H5559" s="6">
        <v>67155</v>
      </c>
      <c r="I5559" t="s">
        <v>28321</v>
      </c>
      <c r="J5559" t="s">
        <v>28322</v>
      </c>
      <c r="K5559" s="1">
        <v>44708</v>
      </c>
    </row>
    <row r="5560" spans="1:11">
      <c r="A5560">
        <v>5559</v>
      </c>
      <c r="B5560" t="s">
        <v>28323</v>
      </c>
      <c r="C5560" t="s">
        <v>5253</v>
      </c>
      <c r="D5560" t="s">
        <v>3421</v>
      </c>
      <c r="E5560" t="s">
        <v>17717</v>
      </c>
      <c r="F5560" t="s">
        <v>28324</v>
      </c>
      <c r="G5560" t="s">
        <v>3264</v>
      </c>
      <c r="H5560" s="6">
        <v>182412</v>
      </c>
      <c r="I5560" t="s">
        <v>28325</v>
      </c>
      <c r="J5560" t="s">
        <v>28326</v>
      </c>
      <c r="K5560" s="1">
        <v>44107</v>
      </c>
    </row>
    <row r="5561" spans="1:11">
      <c r="A5561">
        <v>5560</v>
      </c>
      <c r="B5561" t="s">
        <v>28327</v>
      </c>
      <c r="C5561" t="s">
        <v>29</v>
      </c>
      <c r="D5561" t="s">
        <v>19370</v>
      </c>
      <c r="E5561" t="s">
        <v>28328</v>
      </c>
      <c r="F5561" t="s">
        <v>28329</v>
      </c>
      <c r="G5561" t="s">
        <v>6088</v>
      </c>
      <c r="H5561" s="6">
        <v>74412</v>
      </c>
      <c r="I5561" t="s">
        <v>28330</v>
      </c>
      <c r="J5561" t="s">
        <v>28331</v>
      </c>
      <c r="K5561" s="1">
        <v>44094</v>
      </c>
    </row>
    <row r="5562" spans="1:11">
      <c r="A5562">
        <v>5561</v>
      </c>
      <c r="B5562" t="s">
        <v>28332</v>
      </c>
      <c r="C5562" t="s">
        <v>5336</v>
      </c>
      <c r="D5562" t="s">
        <v>1136</v>
      </c>
      <c r="E5562" t="s">
        <v>28333</v>
      </c>
      <c r="F5562" t="s">
        <v>28334</v>
      </c>
      <c r="G5562" t="s">
        <v>190</v>
      </c>
      <c r="H5562" s="6">
        <v>168330</v>
      </c>
      <c r="I5562">
        <f>1-661-669-8127</f>
        <v>-9456</v>
      </c>
      <c r="J5562" t="s">
        <v>28335</v>
      </c>
      <c r="K5562" s="1">
        <v>44234</v>
      </c>
    </row>
    <row r="5563" spans="1:11">
      <c r="A5563">
        <v>5562</v>
      </c>
      <c r="B5563" t="s">
        <v>28336</v>
      </c>
      <c r="C5563" t="s">
        <v>24834</v>
      </c>
      <c r="D5563" t="s">
        <v>1547</v>
      </c>
      <c r="E5563" t="s">
        <v>5986</v>
      </c>
      <c r="F5563" t="s">
        <v>28337</v>
      </c>
      <c r="G5563" t="s">
        <v>3183</v>
      </c>
      <c r="H5563" s="6">
        <v>170594</v>
      </c>
      <c r="I5563" t="s">
        <v>28338</v>
      </c>
      <c r="J5563" t="s">
        <v>28339</v>
      </c>
      <c r="K5563" s="1">
        <v>44174</v>
      </c>
    </row>
    <row r="5564" spans="1:11">
      <c r="A5564">
        <v>5563</v>
      </c>
      <c r="B5564" t="s">
        <v>28340</v>
      </c>
      <c r="C5564" t="s">
        <v>2191</v>
      </c>
      <c r="D5564" t="s">
        <v>671</v>
      </c>
      <c r="E5564" t="s">
        <v>28341</v>
      </c>
      <c r="F5564" t="s">
        <v>28342</v>
      </c>
      <c r="G5564" t="s">
        <v>734</v>
      </c>
      <c r="H5564" s="6">
        <v>172360</v>
      </c>
      <c r="I5564" t="s">
        <v>28343</v>
      </c>
      <c r="J5564" t="s">
        <v>28344</v>
      </c>
      <c r="K5564" s="1">
        <v>43962</v>
      </c>
    </row>
    <row r="5565" spans="1:11">
      <c r="A5565">
        <v>5564</v>
      </c>
      <c r="B5565" t="s">
        <v>28345</v>
      </c>
      <c r="C5565" t="s">
        <v>950</v>
      </c>
      <c r="D5565" t="s">
        <v>966</v>
      </c>
      <c r="E5565" t="s">
        <v>28346</v>
      </c>
      <c r="F5565" t="s">
        <v>28347</v>
      </c>
      <c r="G5565" t="s">
        <v>2898</v>
      </c>
      <c r="H5565" s="6">
        <v>254787</v>
      </c>
      <c r="I5565" t="s">
        <v>28348</v>
      </c>
      <c r="J5565" t="s">
        <v>28349</v>
      </c>
      <c r="K5565" s="1">
        <v>44535</v>
      </c>
    </row>
    <row r="5566" spans="1:11">
      <c r="A5566">
        <v>5565</v>
      </c>
      <c r="B5566" t="s">
        <v>28350</v>
      </c>
      <c r="C5566" t="s">
        <v>3268</v>
      </c>
      <c r="D5566" t="s">
        <v>2185</v>
      </c>
      <c r="E5566" t="s">
        <v>28351</v>
      </c>
      <c r="F5566" t="s">
        <v>28352</v>
      </c>
      <c r="G5566" t="s">
        <v>3291</v>
      </c>
      <c r="H5566" s="6">
        <v>64602</v>
      </c>
      <c r="I5566" t="s">
        <v>28353</v>
      </c>
      <c r="J5566" t="s">
        <v>28354</v>
      </c>
      <c r="K5566" s="1">
        <v>44421</v>
      </c>
    </row>
    <row r="5567" spans="1:11">
      <c r="A5567">
        <v>5566</v>
      </c>
      <c r="B5567" t="s">
        <v>28355</v>
      </c>
      <c r="C5567" t="s">
        <v>434</v>
      </c>
      <c r="D5567" t="s">
        <v>4152</v>
      </c>
      <c r="E5567" t="s">
        <v>28356</v>
      </c>
      <c r="F5567" t="s">
        <v>28357</v>
      </c>
      <c r="G5567" t="s">
        <v>86</v>
      </c>
      <c r="H5567" s="6">
        <v>219337</v>
      </c>
      <c r="I5567">
        <f>1-780-476-2431</f>
        <v>-3686</v>
      </c>
      <c r="J5567" t="s">
        <v>28358</v>
      </c>
      <c r="K5567" s="1">
        <v>43877</v>
      </c>
    </row>
    <row r="5568" spans="1:11">
      <c r="A5568">
        <v>5567</v>
      </c>
      <c r="B5568" t="s">
        <v>28359</v>
      </c>
      <c r="C5568" t="s">
        <v>7571</v>
      </c>
      <c r="D5568" t="s">
        <v>147</v>
      </c>
      <c r="E5568" t="s">
        <v>28360</v>
      </c>
      <c r="F5568" t="s">
        <v>28361</v>
      </c>
      <c r="G5568" t="s">
        <v>1189</v>
      </c>
      <c r="H5568" s="6">
        <v>48098</v>
      </c>
      <c r="I5568" t="s">
        <v>28362</v>
      </c>
      <c r="J5568" t="s">
        <v>28363</v>
      </c>
      <c r="K5568" s="1">
        <v>44207</v>
      </c>
    </row>
    <row r="5569" spans="1:11">
      <c r="A5569">
        <v>5568</v>
      </c>
      <c r="B5569" t="s">
        <v>28364</v>
      </c>
      <c r="C5569" t="s">
        <v>5045</v>
      </c>
      <c r="D5569" t="s">
        <v>57</v>
      </c>
      <c r="E5569" t="s">
        <v>28365</v>
      </c>
      <c r="F5569" t="s">
        <v>28366</v>
      </c>
      <c r="G5569" t="s">
        <v>89</v>
      </c>
      <c r="H5569" s="6">
        <v>108796</v>
      </c>
      <c r="I5569" t="s">
        <v>28367</v>
      </c>
      <c r="J5569" t="s">
        <v>28368</v>
      </c>
      <c r="K5569" s="1">
        <v>44365</v>
      </c>
    </row>
    <row r="5570" spans="1:11">
      <c r="A5570">
        <v>5569</v>
      </c>
      <c r="B5570" t="s">
        <v>28369</v>
      </c>
      <c r="C5570" t="s">
        <v>5555</v>
      </c>
      <c r="D5570" t="s">
        <v>789</v>
      </c>
      <c r="E5570" t="s">
        <v>28370</v>
      </c>
      <c r="F5570" t="s">
        <v>28371</v>
      </c>
      <c r="G5570" t="s">
        <v>298</v>
      </c>
      <c r="H5570" s="6">
        <v>107377</v>
      </c>
      <c r="I5570" t="s">
        <v>28372</v>
      </c>
      <c r="J5570" t="s">
        <v>28373</v>
      </c>
      <c r="K5570" s="1">
        <v>43928</v>
      </c>
    </row>
    <row r="5571" spans="1:11">
      <c r="A5571">
        <v>5570</v>
      </c>
      <c r="B5571" t="s">
        <v>28374</v>
      </c>
      <c r="C5571" t="s">
        <v>3192</v>
      </c>
      <c r="D5571" t="s">
        <v>3995</v>
      </c>
      <c r="E5571" t="s">
        <v>28375</v>
      </c>
      <c r="F5571" t="s">
        <v>28376</v>
      </c>
      <c r="G5571" t="s">
        <v>2078</v>
      </c>
      <c r="H5571" s="6">
        <v>250369</v>
      </c>
      <c r="I5571" t="s">
        <v>28377</v>
      </c>
      <c r="J5571" t="s">
        <v>28378</v>
      </c>
      <c r="K5571" s="1">
        <v>44390</v>
      </c>
    </row>
    <row r="5572" spans="1:11">
      <c r="A5572">
        <v>5571</v>
      </c>
      <c r="B5572" t="s">
        <v>28379</v>
      </c>
      <c r="C5572" t="s">
        <v>1553</v>
      </c>
      <c r="D5572" t="s">
        <v>7027</v>
      </c>
      <c r="E5572" t="s">
        <v>28380</v>
      </c>
      <c r="F5572" t="s">
        <v>28381</v>
      </c>
      <c r="G5572" t="s">
        <v>3009</v>
      </c>
      <c r="H5572" s="6">
        <v>134238</v>
      </c>
      <c r="I5572" t="s">
        <v>28382</v>
      </c>
      <c r="J5572" t="s">
        <v>28383</v>
      </c>
      <c r="K5572" s="1">
        <v>44647</v>
      </c>
    </row>
    <row r="5573" spans="1:11">
      <c r="A5573">
        <v>5572</v>
      </c>
      <c r="B5573" t="s">
        <v>28384</v>
      </c>
      <c r="C5573" t="s">
        <v>8647</v>
      </c>
      <c r="D5573" t="s">
        <v>17004</v>
      </c>
      <c r="E5573" t="s">
        <v>28385</v>
      </c>
      <c r="F5573" t="s">
        <v>28386</v>
      </c>
      <c r="G5573" t="s">
        <v>634</v>
      </c>
      <c r="H5573" s="6">
        <v>222796</v>
      </c>
      <c r="I5573" t="s">
        <v>28387</v>
      </c>
      <c r="J5573" t="s">
        <v>28388</v>
      </c>
      <c r="K5573" s="1">
        <v>44401</v>
      </c>
    </row>
    <row r="5574" spans="1:11">
      <c r="A5574">
        <v>5573</v>
      </c>
      <c r="B5574" t="s">
        <v>28389</v>
      </c>
      <c r="C5574" t="s">
        <v>3050</v>
      </c>
      <c r="D5574" t="s">
        <v>6725</v>
      </c>
      <c r="E5574" t="s">
        <v>28390</v>
      </c>
      <c r="F5574" t="s">
        <v>17472</v>
      </c>
      <c r="G5574" t="s">
        <v>1726</v>
      </c>
      <c r="H5574" s="6">
        <v>219724</v>
      </c>
      <c r="I5574" t="s">
        <v>28391</v>
      </c>
      <c r="J5574" t="s">
        <v>28392</v>
      </c>
      <c r="K5574" s="1">
        <v>44599</v>
      </c>
    </row>
    <row r="5575" spans="1:11">
      <c r="A5575">
        <v>5574</v>
      </c>
      <c r="B5575" t="s">
        <v>28393</v>
      </c>
      <c r="C5575" t="s">
        <v>7732</v>
      </c>
      <c r="D5575" t="s">
        <v>8351</v>
      </c>
      <c r="E5575" t="s">
        <v>28394</v>
      </c>
      <c r="F5575" t="s">
        <v>25067</v>
      </c>
      <c r="G5575" t="s">
        <v>977</v>
      </c>
      <c r="H5575" s="6">
        <v>50226</v>
      </c>
      <c r="I5575" t="s">
        <v>28395</v>
      </c>
      <c r="J5575" t="s">
        <v>28396</v>
      </c>
      <c r="K5575" s="1">
        <v>44396</v>
      </c>
    </row>
    <row r="5576" spans="1:11">
      <c r="A5576">
        <v>5575</v>
      </c>
      <c r="B5576" t="s">
        <v>28397</v>
      </c>
      <c r="C5576" t="s">
        <v>1135</v>
      </c>
      <c r="D5576" t="s">
        <v>28251</v>
      </c>
      <c r="E5576" t="s">
        <v>28398</v>
      </c>
      <c r="F5576" t="s">
        <v>28399</v>
      </c>
      <c r="G5576" t="s">
        <v>839</v>
      </c>
      <c r="H5576" s="6">
        <v>165161</v>
      </c>
      <c r="I5576" t="s">
        <v>28400</v>
      </c>
      <c r="J5576" t="s">
        <v>28401</v>
      </c>
      <c r="K5576" s="1">
        <v>43838</v>
      </c>
    </row>
    <row r="5577" spans="1:11">
      <c r="A5577">
        <v>5576</v>
      </c>
      <c r="B5577" t="s">
        <v>28402</v>
      </c>
      <c r="C5577" t="s">
        <v>8006</v>
      </c>
      <c r="D5577" t="s">
        <v>2963</v>
      </c>
      <c r="E5577" t="s">
        <v>28403</v>
      </c>
      <c r="F5577" t="s">
        <v>28404</v>
      </c>
      <c r="G5577" t="s">
        <v>1944</v>
      </c>
      <c r="H5577" s="6">
        <v>149445</v>
      </c>
      <c r="I5577" t="s">
        <v>28405</v>
      </c>
      <c r="J5577" t="s">
        <v>28406</v>
      </c>
      <c r="K5577" s="1">
        <v>44330</v>
      </c>
    </row>
    <row r="5578" spans="1:11">
      <c r="A5578">
        <v>5577</v>
      </c>
      <c r="B5578" t="s">
        <v>28407</v>
      </c>
      <c r="C5578" t="s">
        <v>4668</v>
      </c>
      <c r="D5578" t="s">
        <v>1283</v>
      </c>
      <c r="E5578" t="s">
        <v>28408</v>
      </c>
      <c r="F5578" t="s">
        <v>28409</v>
      </c>
      <c r="G5578" t="s">
        <v>3058</v>
      </c>
      <c r="H5578" s="6">
        <v>147046</v>
      </c>
      <c r="I5578" t="s">
        <v>28410</v>
      </c>
      <c r="J5578" t="s">
        <v>28411</v>
      </c>
      <c r="K5578" s="1">
        <v>43990</v>
      </c>
    </row>
    <row r="5579" spans="1:11">
      <c r="A5579">
        <v>5578</v>
      </c>
      <c r="B5579" t="s">
        <v>28412</v>
      </c>
      <c r="C5579" t="s">
        <v>24834</v>
      </c>
      <c r="D5579" t="s">
        <v>1179</v>
      </c>
      <c r="E5579" t="s">
        <v>28413</v>
      </c>
      <c r="F5579" t="s">
        <v>5777</v>
      </c>
      <c r="G5579" t="s">
        <v>1067</v>
      </c>
      <c r="H5579" s="6">
        <v>208650</v>
      </c>
      <c r="I5579" t="s">
        <v>28414</v>
      </c>
      <c r="J5579" t="s">
        <v>28415</v>
      </c>
      <c r="K5579" s="1">
        <v>44040</v>
      </c>
    </row>
    <row r="5580" spans="1:11">
      <c r="A5580">
        <v>5579</v>
      </c>
      <c r="B5580" t="s">
        <v>28416</v>
      </c>
      <c r="C5580" t="s">
        <v>5103</v>
      </c>
      <c r="D5580" t="s">
        <v>7220</v>
      </c>
      <c r="E5580" t="s">
        <v>28417</v>
      </c>
      <c r="F5580" t="s">
        <v>28418</v>
      </c>
      <c r="G5580" t="s">
        <v>756</v>
      </c>
      <c r="H5580" s="6">
        <v>288523</v>
      </c>
      <c r="I5580" t="s">
        <v>28419</v>
      </c>
      <c r="J5580" t="s">
        <v>28420</v>
      </c>
      <c r="K5580" s="1">
        <v>44075</v>
      </c>
    </row>
    <row r="5581" spans="1:11">
      <c r="A5581">
        <v>5580</v>
      </c>
      <c r="B5581" t="s">
        <v>28421</v>
      </c>
      <c r="C5581" t="s">
        <v>2493</v>
      </c>
      <c r="D5581" t="s">
        <v>8790</v>
      </c>
      <c r="E5581" t="s">
        <v>28422</v>
      </c>
      <c r="F5581" t="s">
        <v>28423</v>
      </c>
      <c r="G5581" t="s">
        <v>314</v>
      </c>
      <c r="H5581" s="6">
        <v>207866</v>
      </c>
      <c r="I5581" t="s">
        <v>28424</v>
      </c>
      <c r="J5581" t="s">
        <v>28425</v>
      </c>
      <c r="K5581" s="1">
        <v>44162</v>
      </c>
    </row>
    <row r="5582" spans="1:11">
      <c r="A5582">
        <v>5581</v>
      </c>
      <c r="B5582" t="s">
        <v>28426</v>
      </c>
      <c r="C5582" t="s">
        <v>1765</v>
      </c>
      <c r="D5582" t="s">
        <v>1634</v>
      </c>
      <c r="E5582" t="s">
        <v>28427</v>
      </c>
      <c r="F5582" t="s">
        <v>28428</v>
      </c>
      <c r="G5582" t="s">
        <v>778</v>
      </c>
      <c r="H5582" s="6">
        <v>244080</v>
      </c>
      <c r="I5582" t="s">
        <v>28429</v>
      </c>
      <c r="J5582" t="s">
        <v>28430</v>
      </c>
      <c r="K5582" s="1">
        <v>43875</v>
      </c>
    </row>
    <row r="5583" spans="1:11">
      <c r="A5583">
        <v>5582</v>
      </c>
      <c r="B5583" t="s">
        <v>28431</v>
      </c>
      <c r="C5583" t="s">
        <v>2328</v>
      </c>
      <c r="D5583" t="s">
        <v>1968</v>
      </c>
      <c r="E5583" t="s">
        <v>25482</v>
      </c>
      <c r="F5583" t="s">
        <v>28432</v>
      </c>
      <c r="G5583" t="s">
        <v>1396</v>
      </c>
      <c r="H5583" s="6">
        <v>167187</v>
      </c>
      <c r="I5583" t="s">
        <v>28433</v>
      </c>
      <c r="J5583" t="s">
        <v>28434</v>
      </c>
      <c r="K5583" s="1">
        <v>44097</v>
      </c>
    </row>
    <row r="5584" spans="1:11">
      <c r="A5584">
        <v>5583</v>
      </c>
      <c r="B5584" t="s">
        <v>28435</v>
      </c>
      <c r="C5584" t="s">
        <v>1615</v>
      </c>
      <c r="D5584" t="s">
        <v>1706</v>
      </c>
      <c r="E5584" t="s">
        <v>28436</v>
      </c>
      <c r="F5584" t="s">
        <v>5730</v>
      </c>
      <c r="G5584" t="s">
        <v>4729</v>
      </c>
      <c r="H5584" s="6">
        <v>248761</v>
      </c>
      <c r="I5584" t="s">
        <v>28437</v>
      </c>
      <c r="J5584" t="s">
        <v>28438</v>
      </c>
      <c r="K5584" s="1">
        <v>44615</v>
      </c>
    </row>
    <row r="5585" spans="1:11">
      <c r="A5585">
        <v>5584</v>
      </c>
      <c r="B5585" t="s">
        <v>28439</v>
      </c>
      <c r="C5585" t="s">
        <v>11958</v>
      </c>
      <c r="D5585" t="s">
        <v>7338</v>
      </c>
      <c r="E5585" t="s">
        <v>26170</v>
      </c>
      <c r="F5585" t="s">
        <v>28440</v>
      </c>
      <c r="G5585" t="s">
        <v>3058</v>
      </c>
      <c r="H5585" s="6">
        <v>270290</v>
      </c>
      <c r="I5585" t="s">
        <v>28441</v>
      </c>
      <c r="J5585" t="s">
        <v>28442</v>
      </c>
      <c r="K5585" s="1">
        <v>44102</v>
      </c>
    </row>
    <row r="5586" spans="1:11">
      <c r="A5586">
        <v>5585</v>
      </c>
      <c r="B5586" t="s">
        <v>28443</v>
      </c>
      <c r="C5586" t="s">
        <v>10681</v>
      </c>
      <c r="D5586" t="s">
        <v>2048</v>
      </c>
      <c r="E5586" t="s">
        <v>22319</v>
      </c>
      <c r="F5586" t="s">
        <v>28444</v>
      </c>
      <c r="G5586" t="s">
        <v>454</v>
      </c>
      <c r="H5586" s="6">
        <v>232819</v>
      </c>
      <c r="I5586" t="s">
        <v>28445</v>
      </c>
      <c r="J5586" t="s">
        <v>28446</v>
      </c>
      <c r="K5586" s="1">
        <v>44373</v>
      </c>
    </row>
    <row r="5587" spans="1:11">
      <c r="A5587">
        <v>5586</v>
      </c>
      <c r="B5587" t="s">
        <v>28447</v>
      </c>
      <c r="C5587" t="s">
        <v>3415</v>
      </c>
      <c r="D5587" t="s">
        <v>12226</v>
      </c>
      <c r="E5587" t="s">
        <v>28448</v>
      </c>
      <c r="F5587" t="s">
        <v>28449</v>
      </c>
      <c r="G5587" t="s">
        <v>5475</v>
      </c>
      <c r="H5587" s="6">
        <v>288395</v>
      </c>
      <c r="I5587" t="s">
        <v>28450</v>
      </c>
      <c r="J5587" t="s">
        <v>28451</v>
      </c>
      <c r="K5587" s="1">
        <v>43984</v>
      </c>
    </row>
    <row r="5588" spans="1:11">
      <c r="A5588">
        <v>5587</v>
      </c>
      <c r="B5588" t="s">
        <v>28452</v>
      </c>
      <c r="C5588" t="s">
        <v>827</v>
      </c>
      <c r="D5588" t="s">
        <v>3275</v>
      </c>
      <c r="E5588" t="s">
        <v>28453</v>
      </c>
      <c r="F5588" t="s">
        <v>28454</v>
      </c>
      <c r="G5588" t="s">
        <v>1013</v>
      </c>
      <c r="H5588" s="6">
        <v>253000</v>
      </c>
      <c r="I5588" t="s">
        <v>28455</v>
      </c>
      <c r="J5588" t="s">
        <v>28456</v>
      </c>
      <c r="K5588" s="1">
        <v>44081</v>
      </c>
    </row>
    <row r="5589" spans="1:11">
      <c r="A5589">
        <v>5588</v>
      </c>
      <c r="B5589" t="s">
        <v>28457</v>
      </c>
      <c r="C5589" t="s">
        <v>201</v>
      </c>
      <c r="D5589" t="s">
        <v>30</v>
      </c>
      <c r="E5589" t="s">
        <v>28458</v>
      </c>
      <c r="F5589" t="s">
        <v>16738</v>
      </c>
      <c r="G5589" t="s">
        <v>2195</v>
      </c>
      <c r="H5589" s="6">
        <v>46183</v>
      </c>
      <c r="I5589" t="s">
        <v>28459</v>
      </c>
      <c r="J5589" t="s">
        <v>28460</v>
      </c>
      <c r="K5589" s="1">
        <v>44230</v>
      </c>
    </row>
    <row r="5590" spans="1:11">
      <c r="A5590">
        <v>5589</v>
      </c>
      <c r="B5590" t="s">
        <v>28461</v>
      </c>
      <c r="C5590" t="s">
        <v>707</v>
      </c>
      <c r="D5590" t="s">
        <v>3099</v>
      </c>
      <c r="E5590" t="s">
        <v>17225</v>
      </c>
      <c r="F5590" t="s">
        <v>28462</v>
      </c>
      <c r="G5590" t="s">
        <v>770</v>
      </c>
      <c r="H5590" s="6">
        <v>152924</v>
      </c>
      <c r="I5590" t="s">
        <v>28463</v>
      </c>
      <c r="J5590" t="s">
        <v>28464</v>
      </c>
      <c r="K5590" s="1">
        <v>43870</v>
      </c>
    </row>
    <row r="5591" spans="1:11">
      <c r="A5591">
        <v>5590</v>
      </c>
      <c r="B5591" t="s">
        <v>28465</v>
      </c>
      <c r="C5591" t="s">
        <v>4284</v>
      </c>
      <c r="D5591" t="s">
        <v>738</v>
      </c>
      <c r="E5591" t="s">
        <v>28466</v>
      </c>
      <c r="F5591" t="s">
        <v>28467</v>
      </c>
      <c r="G5591" t="s">
        <v>2927</v>
      </c>
      <c r="H5591" s="6">
        <v>101817</v>
      </c>
      <c r="I5591" t="s">
        <v>28468</v>
      </c>
      <c r="J5591" t="s">
        <v>28469</v>
      </c>
      <c r="K5591" s="1">
        <v>44234</v>
      </c>
    </row>
    <row r="5592" spans="1:11">
      <c r="A5592">
        <v>5591</v>
      </c>
      <c r="B5592" t="s">
        <v>28470</v>
      </c>
      <c r="C5592" t="s">
        <v>2794</v>
      </c>
      <c r="D5592" t="s">
        <v>7447</v>
      </c>
      <c r="E5592" t="s">
        <v>28471</v>
      </c>
      <c r="F5592" t="s">
        <v>28472</v>
      </c>
      <c r="G5592" t="s">
        <v>190</v>
      </c>
      <c r="H5592" s="6">
        <v>97636</v>
      </c>
      <c r="I5592" t="s">
        <v>28473</v>
      </c>
      <c r="J5592" t="s">
        <v>28474</v>
      </c>
      <c r="K5592" s="1">
        <v>44545</v>
      </c>
    </row>
    <row r="5593" spans="1:11">
      <c r="A5593">
        <v>5592</v>
      </c>
      <c r="B5593" t="s">
        <v>28475</v>
      </c>
      <c r="C5593" t="s">
        <v>2662</v>
      </c>
      <c r="D5593" t="s">
        <v>2882</v>
      </c>
      <c r="E5593" t="s">
        <v>28476</v>
      </c>
      <c r="F5593" t="s">
        <v>28477</v>
      </c>
      <c r="G5593" t="s">
        <v>80</v>
      </c>
      <c r="H5593" s="6">
        <v>258765</v>
      </c>
      <c r="I5593" t="s">
        <v>28478</v>
      </c>
      <c r="J5593" t="s">
        <v>28479</v>
      </c>
      <c r="K5593" s="1">
        <v>44644</v>
      </c>
    </row>
    <row r="5594" spans="1:11">
      <c r="A5594">
        <v>5593</v>
      </c>
      <c r="B5594" t="s">
        <v>28480</v>
      </c>
      <c r="C5594" t="s">
        <v>796</v>
      </c>
      <c r="D5594" t="s">
        <v>10670</v>
      </c>
      <c r="E5594" t="s">
        <v>19307</v>
      </c>
      <c r="F5594" t="s">
        <v>28481</v>
      </c>
      <c r="G5594" t="s">
        <v>2885</v>
      </c>
      <c r="H5594" s="6">
        <v>174085</v>
      </c>
      <c r="I5594" t="s">
        <v>28482</v>
      </c>
      <c r="J5594" t="s">
        <v>28483</v>
      </c>
      <c r="K5594" s="1">
        <v>44325</v>
      </c>
    </row>
    <row r="5595" spans="1:11">
      <c r="A5595">
        <v>5594</v>
      </c>
      <c r="B5595" t="s">
        <v>28484</v>
      </c>
      <c r="C5595" t="s">
        <v>5444</v>
      </c>
      <c r="D5595" t="s">
        <v>6164</v>
      </c>
      <c r="E5595" t="s">
        <v>28485</v>
      </c>
      <c r="F5595" t="s">
        <v>1395</v>
      </c>
      <c r="G5595" t="s">
        <v>2844</v>
      </c>
      <c r="H5595" s="6">
        <v>259093</v>
      </c>
      <c r="I5595" t="s">
        <v>28486</v>
      </c>
      <c r="J5595" t="s">
        <v>28487</v>
      </c>
      <c r="K5595" s="1">
        <v>43934</v>
      </c>
    </row>
    <row r="5596" spans="1:11">
      <c r="A5596">
        <v>5595</v>
      </c>
      <c r="B5596" t="s">
        <v>28488</v>
      </c>
      <c r="C5596" t="s">
        <v>4051</v>
      </c>
      <c r="D5596" t="s">
        <v>28489</v>
      </c>
      <c r="E5596" t="s">
        <v>28490</v>
      </c>
      <c r="F5596" t="s">
        <v>28491</v>
      </c>
      <c r="G5596" t="s">
        <v>756</v>
      </c>
      <c r="H5596" s="6">
        <v>198486</v>
      </c>
      <c r="I5596" t="s">
        <v>28492</v>
      </c>
      <c r="J5596" t="s">
        <v>28493</v>
      </c>
      <c r="K5596" s="1">
        <v>44546</v>
      </c>
    </row>
    <row r="5597" spans="1:11">
      <c r="A5597">
        <v>5596</v>
      </c>
      <c r="B5597" t="s">
        <v>28494</v>
      </c>
      <c r="C5597" t="s">
        <v>3506</v>
      </c>
      <c r="D5597" t="s">
        <v>326</v>
      </c>
      <c r="E5597" t="s">
        <v>28495</v>
      </c>
      <c r="F5597" t="s">
        <v>28496</v>
      </c>
      <c r="G5597" t="s">
        <v>8517</v>
      </c>
      <c r="H5597" s="6">
        <v>192009</v>
      </c>
      <c r="I5597" t="s">
        <v>28497</v>
      </c>
      <c r="J5597" t="s">
        <v>28498</v>
      </c>
      <c r="K5597" s="1">
        <v>44258</v>
      </c>
    </row>
    <row r="5598" spans="1:11">
      <c r="A5598">
        <v>5597</v>
      </c>
      <c r="B5598" t="s">
        <v>28499</v>
      </c>
      <c r="C5598" t="s">
        <v>2328</v>
      </c>
      <c r="D5598" t="s">
        <v>617</v>
      </c>
      <c r="E5598" t="s">
        <v>28500</v>
      </c>
      <c r="F5598" t="s">
        <v>28501</v>
      </c>
      <c r="G5598" t="s">
        <v>1230</v>
      </c>
      <c r="H5598" s="6">
        <v>133971</v>
      </c>
      <c r="I5598" t="s">
        <v>28502</v>
      </c>
      <c r="J5598" t="s">
        <v>28503</v>
      </c>
      <c r="K5598" s="1">
        <v>43988</v>
      </c>
    </row>
    <row r="5599" spans="1:11">
      <c r="A5599">
        <v>5598</v>
      </c>
      <c r="B5599" t="s">
        <v>28504</v>
      </c>
      <c r="C5599" t="s">
        <v>6313</v>
      </c>
      <c r="D5599" t="s">
        <v>2548</v>
      </c>
      <c r="E5599" t="s">
        <v>28505</v>
      </c>
      <c r="F5599" t="s">
        <v>28506</v>
      </c>
      <c r="G5599" t="s">
        <v>371</v>
      </c>
      <c r="H5599" s="6">
        <v>40869</v>
      </c>
      <c r="I5599" t="s">
        <v>28507</v>
      </c>
      <c r="J5599" t="s">
        <v>28508</v>
      </c>
      <c r="K5599" s="1">
        <v>44652</v>
      </c>
    </row>
    <row r="5600" spans="1:11">
      <c r="A5600">
        <v>5599</v>
      </c>
      <c r="B5600" t="s">
        <v>28509</v>
      </c>
      <c r="C5600" t="s">
        <v>3113</v>
      </c>
      <c r="D5600" t="s">
        <v>693</v>
      </c>
      <c r="E5600" t="s">
        <v>28510</v>
      </c>
      <c r="F5600" t="s">
        <v>28511</v>
      </c>
      <c r="G5600" t="s">
        <v>1418</v>
      </c>
      <c r="H5600" s="6">
        <v>43664</v>
      </c>
      <c r="I5600" t="s">
        <v>28512</v>
      </c>
      <c r="J5600" t="s">
        <v>28513</v>
      </c>
      <c r="K5600" s="1">
        <v>44441</v>
      </c>
    </row>
    <row r="5601" spans="1:11">
      <c r="A5601">
        <v>5600</v>
      </c>
      <c r="B5601" t="s">
        <v>28514</v>
      </c>
      <c r="C5601" t="s">
        <v>9648</v>
      </c>
      <c r="D5601" t="s">
        <v>11060</v>
      </c>
      <c r="E5601" t="s">
        <v>28515</v>
      </c>
      <c r="F5601" t="s">
        <v>28516</v>
      </c>
      <c r="G5601" t="s">
        <v>77</v>
      </c>
      <c r="H5601" s="6">
        <v>94460</v>
      </c>
      <c r="I5601" t="s">
        <v>28517</v>
      </c>
      <c r="J5601" t="s">
        <v>28518</v>
      </c>
      <c r="K5601" s="1">
        <v>44486</v>
      </c>
    </row>
    <row r="5602" spans="1:11">
      <c r="A5602">
        <v>5601</v>
      </c>
      <c r="B5602" s="2" t="s">
        <v>28519</v>
      </c>
      <c r="C5602" t="s">
        <v>3302</v>
      </c>
      <c r="D5602" t="s">
        <v>17063</v>
      </c>
      <c r="E5602" t="s">
        <v>28520</v>
      </c>
      <c r="F5602" t="s">
        <v>28521</v>
      </c>
      <c r="G5602" t="s">
        <v>298</v>
      </c>
      <c r="H5602" s="6">
        <v>44755</v>
      </c>
      <c r="I5602" t="s">
        <v>28522</v>
      </c>
      <c r="J5602" t="s">
        <v>28523</v>
      </c>
      <c r="K5602" s="1">
        <v>43883</v>
      </c>
    </row>
    <row r="5603" spans="1:11">
      <c r="A5603">
        <v>5602</v>
      </c>
      <c r="B5603" t="s">
        <v>28524</v>
      </c>
      <c r="C5603" t="s">
        <v>630</v>
      </c>
      <c r="D5603" t="s">
        <v>3204</v>
      </c>
      <c r="E5603" t="s">
        <v>28525</v>
      </c>
      <c r="F5603" t="s">
        <v>28526</v>
      </c>
      <c r="G5603" t="s">
        <v>620</v>
      </c>
      <c r="H5603" s="6">
        <v>160358</v>
      </c>
      <c r="I5603" t="s">
        <v>28527</v>
      </c>
      <c r="J5603" t="s">
        <v>28528</v>
      </c>
      <c r="K5603" s="1">
        <v>44300</v>
      </c>
    </row>
    <row r="5604" spans="1:11">
      <c r="A5604">
        <v>5603</v>
      </c>
      <c r="B5604" t="s">
        <v>28529</v>
      </c>
      <c r="C5604" t="s">
        <v>1853</v>
      </c>
      <c r="D5604" t="s">
        <v>6158</v>
      </c>
      <c r="E5604" t="s">
        <v>28530</v>
      </c>
      <c r="F5604" t="s">
        <v>28531</v>
      </c>
      <c r="G5604" t="s">
        <v>1865</v>
      </c>
      <c r="H5604" s="6">
        <v>240699</v>
      </c>
      <c r="I5604" t="s">
        <v>28532</v>
      </c>
      <c r="J5604" t="s">
        <v>28533</v>
      </c>
      <c r="K5604" s="1">
        <v>43904</v>
      </c>
    </row>
    <row r="5605" spans="1:11">
      <c r="A5605">
        <v>5604</v>
      </c>
      <c r="B5605" t="s">
        <v>28534</v>
      </c>
      <c r="C5605" t="s">
        <v>2415</v>
      </c>
      <c r="D5605" t="s">
        <v>91</v>
      </c>
      <c r="E5605" t="s">
        <v>28535</v>
      </c>
      <c r="F5605" t="s">
        <v>28536</v>
      </c>
      <c r="G5605" t="s">
        <v>1257</v>
      </c>
      <c r="H5605" s="6">
        <v>216496</v>
      </c>
      <c r="I5605">
        <v>4164559869</v>
      </c>
      <c r="J5605" t="s">
        <v>28537</v>
      </c>
      <c r="K5605" s="1">
        <v>44319</v>
      </c>
    </row>
    <row r="5606" spans="1:11">
      <c r="A5606">
        <v>5605</v>
      </c>
      <c r="B5606" t="s">
        <v>28538</v>
      </c>
      <c r="C5606" t="s">
        <v>14595</v>
      </c>
      <c r="D5606" t="s">
        <v>4893</v>
      </c>
      <c r="E5606" t="s">
        <v>28539</v>
      </c>
      <c r="F5606" t="s">
        <v>28540</v>
      </c>
      <c r="G5606" t="s">
        <v>998</v>
      </c>
      <c r="H5606" s="6">
        <v>273727</v>
      </c>
      <c r="I5606" t="s">
        <v>28541</v>
      </c>
      <c r="J5606" t="s">
        <v>28542</v>
      </c>
      <c r="K5606" s="1">
        <v>44110</v>
      </c>
    </row>
    <row r="5607" spans="1:11">
      <c r="A5607">
        <v>5606</v>
      </c>
      <c r="B5607" t="s">
        <v>28543</v>
      </c>
      <c r="C5607" t="s">
        <v>2396</v>
      </c>
      <c r="D5607" t="s">
        <v>2506</v>
      </c>
      <c r="E5607" t="s">
        <v>28544</v>
      </c>
      <c r="F5607" t="s">
        <v>28545</v>
      </c>
      <c r="G5607" t="s">
        <v>954</v>
      </c>
      <c r="H5607" s="6">
        <v>85224</v>
      </c>
      <c r="I5607">
        <v>728216305</v>
      </c>
      <c r="J5607" t="s">
        <v>28546</v>
      </c>
      <c r="K5607" s="1">
        <v>43882</v>
      </c>
    </row>
    <row r="5608" spans="1:11">
      <c r="A5608">
        <v>5607</v>
      </c>
      <c r="B5608" t="s">
        <v>28547</v>
      </c>
      <c r="C5608" t="s">
        <v>4376</v>
      </c>
      <c r="D5608" t="s">
        <v>587</v>
      </c>
      <c r="E5608" t="s">
        <v>28548</v>
      </c>
      <c r="F5608" t="s">
        <v>28549</v>
      </c>
      <c r="G5608" t="s">
        <v>68</v>
      </c>
      <c r="H5608" s="6">
        <v>128357</v>
      </c>
      <c r="I5608" t="s">
        <v>28550</v>
      </c>
      <c r="J5608" t="s">
        <v>28551</v>
      </c>
      <c r="K5608" s="1">
        <v>44109</v>
      </c>
    </row>
    <row r="5609" spans="1:11">
      <c r="A5609">
        <v>5608</v>
      </c>
      <c r="B5609" t="s">
        <v>28552</v>
      </c>
      <c r="C5609" t="s">
        <v>3217</v>
      </c>
      <c r="D5609" t="s">
        <v>5712</v>
      </c>
      <c r="E5609" t="s">
        <v>28553</v>
      </c>
      <c r="F5609" t="s">
        <v>28554</v>
      </c>
      <c r="G5609" t="s">
        <v>3770</v>
      </c>
      <c r="H5609" s="6">
        <v>254662</v>
      </c>
      <c r="I5609" t="s">
        <v>28555</v>
      </c>
      <c r="J5609" t="s">
        <v>28556</v>
      </c>
      <c r="K5609" s="1">
        <v>43932</v>
      </c>
    </row>
    <row r="5610" spans="1:11">
      <c r="A5610">
        <v>5609</v>
      </c>
      <c r="B5610" t="s">
        <v>28557</v>
      </c>
      <c r="C5610" t="s">
        <v>1449</v>
      </c>
      <c r="D5610" t="s">
        <v>3006</v>
      </c>
      <c r="E5610" t="s">
        <v>28558</v>
      </c>
      <c r="F5610" t="s">
        <v>28559</v>
      </c>
      <c r="G5610" t="s">
        <v>5077</v>
      </c>
      <c r="H5610" s="6">
        <v>46624</v>
      </c>
      <c r="I5610" t="s">
        <v>28560</v>
      </c>
      <c r="J5610" t="s">
        <v>28561</v>
      </c>
      <c r="K5610" s="1">
        <v>44084</v>
      </c>
    </row>
    <row r="5611" spans="1:11">
      <c r="A5611">
        <v>5610</v>
      </c>
      <c r="B5611" t="s">
        <v>28562</v>
      </c>
      <c r="C5611" t="s">
        <v>557</v>
      </c>
      <c r="D5611" t="s">
        <v>1334</v>
      </c>
      <c r="E5611" t="s">
        <v>16261</v>
      </c>
      <c r="F5611" t="s">
        <v>28563</v>
      </c>
      <c r="G5611" t="s">
        <v>1857</v>
      </c>
      <c r="H5611" s="6">
        <v>284196</v>
      </c>
      <c r="I5611" t="s">
        <v>28564</v>
      </c>
      <c r="J5611" t="s">
        <v>28565</v>
      </c>
      <c r="K5611" s="1">
        <v>44038</v>
      </c>
    </row>
    <row r="5612" spans="1:11">
      <c r="A5612">
        <v>5611</v>
      </c>
      <c r="B5612" t="s">
        <v>28566</v>
      </c>
      <c r="C5612" t="s">
        <v>2066</v>
      </c>
      <c r="D5612" t="s">
        <v>10138</v>
      </c>
      <c r="E5612" t="s">
        <v>28567</v>
      </c>
      <c r="F5612" t="s">
        <v>28568</v>
      </c>
      <c r="G5612" t="s">
        <v>80</v>
      </c>
      <c r="H5612" s="6">
        <v>256950</v>
      </c>
      <c r="I5612" t="s">
        <v>28569</v>
      </c>
      <c r="J5612" t="s">
        <v>28570</v>
      </c>
      <c r="K5612" s="1">
        <v>44387</v>
      </c>
    </row>
    <row r="5613" spans="1:11">
      <c r="A5613">
        <v>5612</v>
      </c>
      <c r="B5613" t="s">
        <v>28571</v>
      </c>
      <c r="C5613" t="s">
        <v>2813</v>
      </c>
      <c r="D5613" t="s">
        <v>3141</v>
      </c>
      <c r="E5613" t="s">
        <v>20262</v>
      </c>
      <c r="F5613" t="s">
        <v>28572</v>
      </c>
      <c r="G5613" t="s">
        <v>1424</v>
      </c>
      <c r="H5613" s="6">
        <v>198760</v>
      </c>
      <c r="I5613" t="s">
        <v>28573</v>
      </c>
      <c r="J5613" t="s">
        <v>28574</v>
      </c>
      <c r="K5613" s="1">
        <v>44045</v>
      </c>
    </row>
    <row r="5614" spans="1:11">
      <c r="A5614">
        <v>5613</v>
      </c>
      <c r="B5614" t="s">
        <v>28575</v>
      </c>
      <c r="C5614" t="s">
        <v>4473</v>
      </c>
      <c r="D5614" t="s">
        <v>2027</v>
      </c>
      <c r="E5614" t="s">
        <v>28576</v>
      </c>
      <c r="F5614" t="s">
        <v>28577</v>
      </c>
      <c r="G5614" t="s">
        <v>3554</v>
      </c>
      <c r="H5614" s="6">
        <v>63730</v>
      </c>
      <c r="I5614">
        <v>2041966156</v>
      </c>
      <c r="J5614" t="s">
        <v>28578</v>
      </c>
      <c r="K5614" s="1">
        <v>43863</v>
      </c>
    </row>
    <row r="5615" spans="1:11">
      <c r="A5615">
        <v>5614</v>
      </c>
      <c r="B5615" t="s">
        <v>28579</v>
      </c>
      <c r="C5615" t="s">
        <v>2649</v>
      </c>
      <c r="D5615" t="s">
        <v>4786</v>
      </c>
      <c r="E5615" t="s">
        <v>28580</v>
      </c>
      <c r="F5615" t="s">
        <v>9485</v>
      </c>
      <c r="G5615" t="s">
        <v>1374</v>
      </c>
      <c r="H5615" s="6">
        <v>102888</v>
      </c>
      <c r="I5615" t="s">
        <v>28581</v>
      </c>
      <c r="J5615" t="s">
        <v>28582</v>
      </c>
      <c r="K5615" s="1">
        <v>44358</v>
      </c>
    </row>
    <row r="5616" spans="1:11">
      <c r="A5616">
        <v>5615</v>
      </c>
      <c r="B5616" t="s">
        <v>28583</v>
      </c>
      <c r="C5616" t="s">
        <v>4228</v>
      </c>
      <c r="D5616" t="s">
        <v>83</v>
      </c>
      <c r="E5616" t="s">
        <v>28584</v>
      </c>
      <c r="F5616" t="s">
        <v>28585</v>
      </c>
      <c r="G5616" t="s">
        <v>13278</v>
      </c>
      <c r="H5616" s="6">
        <v>235339</v>
      </c>
      <c r="I5616">
        <f>1-102-50-9785</f>
        <v>-9936</v>
      </c>
      <c r="J5616" t="s">
        <v>28586</v>
      </c>
      <c r="K5616" s="1">
        <v>43912</v>
      </c>
    </row>
    <row r="5617" spans="1:11">
      <c r="A5617">
        <v>5616</v>
      </c>
      <c r="B5617" t="s">
        <v>28587</v>
      </c>
      <c r="C5617" t="s">
        <v>4714</v>
      </c>
      <c r="D5617" t="s">
        <v>5775</v>
      </c>
      <c r="E5617" t="s">
        <v>28588</v>
      </c>
      <c r="F5617" t="s">
        <v>28589</v>
      </c>
      <c r="G5617" t="s">
        <v>2137</v>
      </c>
      <c r="H5617" s="6">
        <v>60733</v>
      </c>
      <c r="I5617" t="s">
        <v>28590</v>
      </c>
      <c r="J5617" t="s">
        <v>28591</v>
      </c>
      <c r="K5617" s="1">
        <v>44158</v>
      </c>
    </row>
    <row r="5618" spans="1:11">
      <c r="A5618">
        <v>5617</v>
      </c>
      <c r="B5618" t="s">
        <v>28592</v>
      </c>
      <c r="C5618" t="s">
        <v>217</v>
      </c>
      <c r="D5618" t="s">
        <v>2725</v>
      </c>
      <c r="E5618" t="s">
        <v>28593</v>
      </c>
      <c r="F5618" t="s">
        <v>28594</v>
      </c>
      <c r="G5618" t="s">
        <v>620</v>
      </c>
      <c r="H5618" s="6">
        <v>75960</v>
      </c>
      <c r="I5618" t="s">
        <v>28595</v>
      </c>
      <c r="J5618" t="s">
        <v>28596</v>
      </c>
      <c r="K5618" s="1">
        <v>44560</v>
      </c>
    </row>
    <row r="5619" spans="1:11">
      <c r="A5619">
        <v>5618</v>
      </c>
      <c r="B5619" t="s">
        <v>28597</v>
      </c>
      <c r="C5619" t="s">
        <v>6242</v>
      </c>
      <c r="D5619" t="s">
        <v>13259</v>
      </c>
      <c r="E5619" t="s">
        <v>28598</v>
      </c>
      <c r="F5619" t="s">
        <v>822</v>
      </c>
      <c r="G5619" t="s">
        <v>1404</v>
      </c>
      <c r="H5619" s="6">
        <v>144823</v>
      </c>
      <c r="I5619">
        <v>239473510</v>
      </c>
      <c r="J5619" t="s">
        <v>28599</v>
      </c>
      <c r="K5619" s="1">
        <v>44514</v>
      </c>
    </row>
    <row r="5620" spans="1:11">
      <c r="A5620">
        <v>5619</v>
      </c>
      <c r="B5620" t="s">
        <v>28600</v>
      </c>
      <c r="C5620" t="s">
        <v>6158</v>
      </c>
      <c r="D5620" t="s">
        <v>966</v>
      </c>
      <c r="E5620" t="s">
        <v>28601</v>
      </c>
      <c r="F5620" t="s">
        <v>28602</v>
      </c>
      <c r="G5620" t="s">
        <v>1230</v>
      </c>
      <c r="H5620" s="6">
        <v>277839</v>
      </c>
      <c r="I5620" t="s">
        <v>28603</v>
      </c>
      <c r="J5620" t="s">
        <v>28604</v>
      </c>
      <c r="K5620" s="1">
        <v>44442</v>
      </c>
    </row>
    <row r="5621" spans="1:11">
      <c r="A5621">
        <v>5620</v>
      </c>
      <c r="B5621" t="s">
        <v>28605</v>
      </c>
      <c r="C5621" t="s">
        <v>1462</v>
      </c>
      <c r="D5621" t="s">
        <v>2452</v>
      </c>
      <c r="E5621" t="s">
        <v>28606</v>
      </c>
      <c r="F5621" t="s">
        <v>1201</v>
      </c>
      <c r="G5621" t="s">
        <v>1924</v>
      </c>
      <c r="H5621" s="6">
        <v>65148</v>
      </c>
      <c r="I5621" t="s">
        <v>28607</v>
      </c>
      <c r="J5621" t="s">
        <v>28608</v>
      </c>
      <c r="K5621" s="1">
        <v>44666</v>
      </c>
    </row>
    <row r="5622" spans="1:11">
      <c r="A5622">
        <v>5621</v>
      </c>
      <c r="B5622" t="s">
        <v>28609</v>
      </c>
      <c r="C5622" t="s">
        <v>513</v>
      </c>
      <c r="D5622" t="s">
        <v>6025</v>
      </c>
      <c r="E5622" t="s">
        <v>28610</v>
      </c>
      <c r="F5622" t="s">
        <v>28611</v>
      </c>
      <c r="G5622" t="s">
        <v>77</v>
      </c>
      <c r="H5622" s="6">
        <v>151970</v>
      </c>
      <c r="I5622" t="s">
        <v>28612</v>
      </c>
      <c r="J5622" t="s">
        <v>28613</v>
      </c>
      <c r="K5622" s="1">
        <v>44231</v>
      </c>
    </row>
    <row r="5623" spans="1:11">
      <c r="A5623">
        <v>5622</v>
      </c>
      <c r="B5623" t="s">
        <v>28614</v>
      </c>
      <c r="C5623" t="s">
        <v>5956</v>
      </c>
      <c r="D5623" t="s">
        <v>5822</v>
      </c>
      <c r="E5623" t="s">
        <v>28615</v>
      </c>
      <c r="F5623" t="s">
        <v>28616</v>
      </c>
      <c r="G5623" t="s">
        <v>2195</v>
      </c>
      <c r="H5623" s="6">
        <v>277881</v>
      </c>
      <c r="I5623" t="s">
        <v>28617</v>
      </c>
      <c r="J5623" t="s">
        <v>28618</v>
      </c>
      <c r="K5623" s="1">
        <v>44699</v>
      </c>
    </row>
    <row r="5624" spans="1:11">
      <c r="A5624">
        <v>5623</v>
      </c>
      <c r="B5624" t="s">
        <v>28619</v>
      </c>
      <c r="C5624" t="s">
        <v>4192</v>
      </c>
      <c r="D5624" t="s">
        <v>3281</v>
      </c>
      <c r="E5624" t="s">
        <v>28620</v>
      </c>
      <c r="F5624" t="s">
        <v>28621</v>
      </c>
      <c r="G5624" t="s">
        <v>612</v>
      </c>
      <c r="H5624" s="6">
        <v>208672</v>
      </c>
      <c r="I5624" t="s">
        <v>28622</v>
      </c>
      <c r="J5624" t="s">
        <v>28623</v>
      </c>
      <c r="K5624" s="1">
        <v>44680</v>
      </c>
    </row>
    <row r="5625" spans="1:11">
      <c r="A5625">
        <v>5624</v>
      </c>
      <c r="B5625" t="s">
        <v>28624</v>
      </c>
      <c r="C5625" t="s">
        <v>13305</v>
      </c>
      <c r="D5625" t="s">
        <v>1199</v>
      </c>
      <c r="E5625" t="s">
        <v>28625</v>
      </c>
      <c r="F5625" t="s">
        <v>28626</v>
      </c>
      <c r="G5625" t="s">
        <v>1095</v>
      </c>
      <c r="H5625" s="6">
        <v>180872</v>
      </c>
      <c r="I5625" t="s">
        <v>28627</v>
      </c>
      <c r="J5625" t="s">
        <v>28628</v>
      </c>
      <c r="K5625" s="1">
        <v>44049</v>
      </c>
    </row>
    <row r="5626" spans="1:11">
      <c r="A5626">
        <v>5625</v>
      </c>
      <c r="B5626" t="s">
        <v>28629</v>
      </c>
      <c r="C5626" t="s">
        <v>1050</v>
      </c>
      <c r="D5626" t="s">
        <v>1415</v>
      </c>
      <c r="E5626" t="s">
        <v>28630</v>
      </c>
      <c r="F5626" t="s">
        <v>28631</v>
      </c>
      <c r="G5626" t="s">
        <v>1034</v>
      </c>
      <c r="H5626" s="6">
        <v>260809</v>
      </c>
      <c r="I5626" t="s">
        <v>28632</v>
      </c>
      <c r="J5626" t="s">
        <v>28633</v>
      </c>
      <c r="K5626" s="1">
        <v>43904</v>
      </c>
    </row>
    <row r="5627" spans="1:11">
      <c r="A5627">
        <v>5626</v>
      </c>
      <c r="B5627" t="s">
        <v>28634</v>
      </c>
      <c r="C5627" t="s">
        <v>2888</v>
      </c>
      <c r="D5627" t="s">
        <v>210</v>
      </c>
      <c r="E5627" t="s">
        <v>28635</v>
      </c>
      <c r="F5627" t="s">
        <v>28636</v>
      </c>
      <c r="G5627" t="s">
        <v>221</v>
      </c>
      <c r="H5627" s="6">
        <v>119728</v>
      </c>
      <c r="I5627" t="s">
        <v>28637</v>
      </c>
      <c r="J5627" t="s">
        <v>28638</v>
      </c>
      <c r="K5627" s="1">
        <v>44521</v>
      </c>
    </row>
    <row r="5628" spans="1:11">
      <c r="A5628">
        <v>5627</v>
      </c>
      <c r="B5628" t="s">
        <v>28639</v>
      </c>
      <c r="C5628" t="s">
        <v>3415</v>
      </c>
      <c r="D5628" t="s">
        <v>459</v>
      </c>
      <c r="E5628" t="s">
        <v>28640</v>
      </c>
      <c r="F5628" t="s">
        <v>28641</v>
      </c>
      <c r="G5628" t="s">
        <v>546</v>
      </c>
      <c r="H5628" s="6">
        <v>124525</v>
      </c>
      <c r="I5628" t="s">
        <v>28642</v>
      </c>
      <c r="J5628" t="s">
        <v>28643</v>
      </c>
      <c r="K5628" s="1">
        <v>44376</v>
      </c>
    </row>
    <row r="5629" spans="1:11">
      <c r="A5629">
        <v>5628</v>
      </c>
      <c r="B5629" t="s">
        <v>28644</v>
      </c>
      <c r="C5629" t="s">
        <v>11899</v>
      </c>
      <c r="D5629" t="s">
        <v>8321</v>
      </c>
      <c r="E5629" t="s">
        <v>13735</v>
      </c>
      <c r="F5629" t="s">
        <v>28645</v>
      </c>
      <c r="G5629" t="s">
        <v>539</v>
      </c>
      <c r="H5629" s="6">
        <v>267916</v>
      </c>
      <c r="I5629" t="s">
        <v>28646</v>
      </c>
      <c r="J5629" t="s">
        <v>28647</v>
      </c>
      <c r="K5629" s="1">
        <v>44405</v>
      </c>
    </row>
    <row r="5630" spans="1:11">
      <c r="A5630">
        <v>5629</v>
      </c>
      <c r="B5630" t="s">
        <v>28648</v>
      </c>
      <c r="C5630" t="s">
        <v>2212</v>
      </c>
      <c r="D5630" t="s">
        <v>3296</v>
      </c>
      <c r="E5630" t="s">
        <v>28649</v>
      </c>
      <c r="F5630" t="s">
        <v>28650</v>
      </c>
      <c r="G5630" t="s">
        <v>1424</v>
      </c>
      <c r="H5630" s="6">
        <v>66608</v>
      </c>
      <c r="I5630">
        <v>7945064210</v>
      </c>
      <c r="J5630" t="s">
        <v>28651</v>
      </c>
      <c r="K5630" s="1">
        <v>43967</v>
      </c>
    </row>
    <row r="5631" spans="1:11">
      <c r="A5631">
        <v>5630</v>
      </c>
      <c r="B5631" t="s">
        <v>28652</v>
      </c>
      <c r="C5631" t="s">
        <v>7337</v>
      </c>
      <c r="D5631" t="s">
        <v>17004</v>
      </c>
      <c r="E5631" t="s">
        <v>28653</v>
      </c>
      <c r="F5631" t="s">
        <v>28654</v>
      </c>
      <c r="G5631" t="s">
        <v>1309</v>
      </c>
      <c r="H5631" s="6">
        <v>137104</v>
      </c>
      <c r="I5631" t="s">
        <v>28655</v>
      </c>
      <c r="J5631" t="s">
        <v>28656</v>
      </c>
      <c r="K5631" s="1">
        <v>44474</v>
      </c>
    </row>
    <row r="5632" spans="1:11">
      <c r="A5632">
        <v>5631</v>
      </c>
      <c r="B5632" t="s">
        <v>28657</v>
      </c>
      <c r="C5632" t="s">
        <v>775</v>
      </c>
      <c r="D5632" t="s">
        <v>7969</v>
      </c>
      <c r="E5632" t="s">
        <v>28658</v>
      </c>
      <c r="F5632" t="s">
        <v>28659</v>
      </c>
      <c r="G5632" t="s">
        <v>906</v>
      </c>
      <c r="H5632" s="6">
        <v>226327</v>
      </c>
      <c r="I5632" t="s">
        <v>28660</v>
      </c>
      <c r="J5632" t="s">
        <v>28661</v>
      </c>
      <c r="K5632" s="1">
        <v>44690</v>
      </c>
    </row>
    <row r="5633" spans="1:11">
      <c r="A5633">
        <v>5632</v>
      </c>
      <c r="B5633" t="s">
        <v>28662</v>
      </c>
      <c r="C5633" t="s">
        <v>1853</v>
      </c>
      <c r="D5633" t="s">
        <v>4159</v>
      </c>
      <c r="E5633" t="s">
        <v>28663</v>
      </c>
      <c r="F5633" t="s">
        <v>28664</v>
      </c>
      <c r="G5633" t="s">
        <v>1337</v>
      </c>
      <c r="H5633" s="6">
        <v>201070</v>
      </c>
      <c r="I5633" t="s">
        <v>28665</v>
      </c>
      <c r="J5633" t="s">
        <v>28666</v>
      </c>
      <c r="K5633" s="1">
        <v>44405</v>
      </c>
    </row>
    <row r="5634" spans="1:11">
      <c r="A5634">
        <v>5633</v>
      </c>
      <c r="B5634" t="s">
        <v>28667</v>
      </c>
      <c r="C5634" t="s">
        <v>442</v>
      </c>
      <c r="D5634" t="s">
        <v>40</v>
      </c>
      <c r="E5634" t="s">
        <v>28668</v>
      </c>
      <c r="F5634" t="s">
        <v>28669</v>
      </c>
      <c r="G5634" t="s">
        <v>2317</v>
      </c>
      <c r="H5634" s="6">
        <v>257565</v>
      </c>
      <c r="I5634" t="s">
        <v>28670</v>
      </c>
      <c r="J5634" t="s">
        <v>28671</v>
      </c>
      <c r="K5634" s="1">
        <v>44277</v>
      </c>
    </row>
    <row r="5635" spans="1:11">
      <c r="A5635">
        <v>5634</v>
      </c>
      <c r="B5635" t="s">
        <v>28672</v>
      </c>
      <c r="C5635" t="s">
        <v>2206</v>
      </c>
      <c r="D5635" t="s">
        <v>5097</v>
      </c>
      <c r="E5635" t="s">
        <v>28673</v>
      </c>
      <c r="F5635" t="s">
        <v>28674</v>
      </c>
      <c r="G5635" t="s">
        <v>1404</v>
      </c>
      <c r="H5635" s="6">
        <v>224965</v>
      </c>
      <c r="I5635" t="s">
        <v>28675</v>
      </c>
      <c r="J5635" t="s">
        <v>28676</v>
      </c>
      <c r="K5635" s="1">
        <v>44281</v>
      </c>
    </row>
    <row r="5636" spans="1:11">
      <c r="A5636">
        <v>5635</v>
      </c>
      <c r="B5636" t="s">
        <v>28677</v>
      </c>
      <c r="C5636" t="s">
        <v>7979</v>
      </c>
      <c r="D5636" t="s">
        <v>4965</v>
      </c>
      <c r="E5636" t="s">
        <v>28678</v>
      </c>
      <c r="F5636" t="s">
        <v>28679</v>
      </c>
      <c r="G5636" t="s">
        <v>51</v>
      </c>
      <c r="H5636" s="6">
        <v>248410</v>
      </c>
      <c r="I5636" t="s">
        <v>28680</v>
      </c>
      <c r="J5636" t="s">
        <v>28681</v>
      </c>
      <c r="K5636" s="1">
        <v>44444</v>
      </c>
    </row>
    <row r="5637" spans="1:11">
      <c r="A5637">
        <v>5636</v>
      </c>
      <c r="B5637" t="s">
        <v>28682</v>
      </c>
      <c r="C5637" t="s">
        <v>2328</v>
      </c>
      <c r="D5637" t="s">
        <v>753</v>
      </c>
      <c r="E5637" t="s">
        <v>28683</v>
      </c>
      <c r="F5637" t="s">
        <v>28684</v>
      </c>
      <c r="G5637" t="s">
        <v>1795</v>
      </c>
      <c r="H5637" s="6">
        <v>242211</v>
      </c>
      <c r="I5637" t="s">
        <v>28685</v>
      </c>
      <c r="J5637" t="s">
        <v>28686</v>
      </c>
      <c r="K5637" s="1">
        <v>44437</v>
      </c>
    </row>
    <row r="5638" spans="1:11">
      <c r="A5638">
        <v>5637</v>
      </c>
      <c r="B5638" t="s">
        <v>28687</v>
      </c>
      <c r="C5638" t="s">
        <v>482</v>
      </c>
      <c r="D5638" t="s">
        <v>257</v>
      </c>
      <c r="E5638" t="s">
        <v>28688</v>
      </c>
      <c r="F5638" t="s">
        <v>28689</v>
      </c>
      <c r="G5638" t="s">
        <v>1924</v>
      </c>
      <c r="H5638" s="6">
        <v>115975</v>
      </c>
      <c r="I5638" t="s">
        <v>28690</v>
      </c>
      <c r="J5638" t="s">
        <v>28691</v>
      </c>
      <c r="K5638" s="1">
        <v>44616</v>
      </c>
    </row>
    <row r="5639" spans="1:11">
      <c r="A5639">
        <v>5638</v>
      </c>
      <c r="B5639" t="s">
        <v>28692</v>
      </c>
      <c r="C5639" t="s">
        <v>3439</v>
      </c>
      <c r="D5639" t="s">
        <v>2919</v>
      </c>
      <c r="E5639" t="s">
        <v>28693</v>
      </c>
      <c r="F5639" t="s">
        <v>28694</v>
      </c>
      <c r="G5639" t="s">
        <v>229</v>
      </c>
      <c r="H5639" s="6">
        <v>127363</v>
      </c>
      <c r="I5639" t="s">
        <v>28695</v>
      </c>
      <c r="J5639" t="s">
        <v>28696</v>
      </c>
      <c r="K5639" s="1">
        <v>44118</v>
      </c>
    </row>
    <row r="5640" spans="1:11">
      <c r="A5640">
        <v>5639</v>
      </c>
      <c r="B5640" t="s">
        <v>28697</v>
      </c>
      <c r="C5640" t="s">
        <v>3362</v>
      </c>
      <c r="D5640" t="s">
        <v>11104</v>
      </c>
      <c r="E5640" t="s">
        <v>28698</v>
      </c>
      <c r="F5640" t="s">
        <v>28699</v>
      </c>
      <c r="G5640" t="s">
        <v>119</v>
      </c>
      <c r="H5640" s="6">
        <v>117793</v>
      </c>
      <c r="I5640" t="s">
        <v>28700</v>
      </c>
      <c r="J5640" t="s">
        <v>28701</v>
      </c>
      <c r="K5640" s="1">
        <v>44184</v>
      </c>
    </row>
    <row r="5641" spans="1:11">
      <c r="A5641">
        <v>5640</v>
      </c>
      <c r="B5641" t="s">
        <v>28702</v>
      </c>
      <c r="C5641" t="s">
        <v>5899</v>
      </c>
      <c r="D5641" t="s">
        <v>6325</v>
      </c>
      <c r="E5641" t="s">
        <v>28703</v>
      </c>
      <c r="F5641" t="s">
        <v>28704</v>
      </c>
      <c r="G5641" t="s">
        <v>3945</v>
      </c>
      <c r="H5641" s="6">
        <v>55613</v>
      </c>
      <c r="I5641" t="s">
        <v>28705</v>
      </c>
      <c r="J5641" t="s">
        <v>28706</v>
      </c>
      <c r="K5641" s="1">
        <v>44010</v>
      </c>
    </row>
    <row r="5642" spans="1:11">
      <c r="A5642">
        <v>5641</v>
      </c>
      <c r="B5642" t="s">
        <v>28707</v>
      </c>
      <c r="C5642" t="s">
        <v>7794</v>
      </c>
      <c r="D5642" t="s">
        <v>4613</v>
      </c>
      <c r="E5642" t="s">
        <v>28708</v>
      </c>
      <c r="F5642" t="s">
        <v>28709</v>
      </c>
      <c r="G5642" t="s">
        <v>4188</v>
      </c>
      <c r="H5642" s="6">
        <v>166898</v>
      </c>
      <c r="I5642" t="s">
        <v>28710</v>
      </c>
      <c r="J5642" t="s">
        <v>28711</v>
      </c>
      <c r="K5642" s="1">
        <v>44041</v>
      </c>
    </row>
    <row r="5643" spans="1:11">
      <c r="A5643">
        <v>5642</v>
      </c>
      <c r="B5643" t="s">
        <v>28712</v>
      </c>
      <c r="C5643" t="s">
        <v>3318</v>
      </c>
      <c r="D5643" t="s">
        <v>4474</v>
      </c>
      <c r="E5643" t="s">
        <v>28713</v>
      </c>
      <c r="F5643" t="s">
        <v>28714</v>
      </c>
      <c r="G5643" t="s">
        <v>985</v>
      </c>
      <c r="H5643" s="6">
        <v>283290</v>
      </c>
      <c r="I5643" t="s">
        <v>28715</v>
      </c>
      <c r="J5643" t="s">
        <v>28716</v>
      </c>
      <c r="K5643" s="1">
        <v>44399</v>
      </c>
    </row>
    <row r="5644" spans="1:11">
      <c r="A5644">
        <v>5643</v>
      </c>
      <c r="B5644" t="s">
        <v>28717</v>
      </c>
      <c r="C5644" t="s">
        <v>5070</v>
      </c>
      <c r="D5644" t="s">
        <v>887</v>
      </c>
      <c r="E5644" t="s">
        <v>28718</v>
      </c>
      <c r="F5644" t="s">
        <v>28719</v>
      </c>
      <c r="G5644" t="s">
        <v>711</v>
      </c>
      <c r="H5644" s="6">
        <v>250834</v>
      </c>
      <c r="I5644" t="s">
        <v>28720</v>
      </c>
      <c r="J5644" t="s">
        <v>28721</v>
      </c>
      <c r="K5644" s="1">
        <v>43854</v>
      </c>
    </row>
    <row r="5645" spans="1:11">
      <c r="A5645">
        <v>5644</v>
      </c>
      <c r="B5645" t="s">
        <v>28722</v>
      </c>
      <c r="C5645" t="s">
        <v>2996</v>
      </c>
      <c r="D5645" t="s">
        <v>918</v>
      </c>
      <c r="E5645" t="s">
        <v>28723</v>
      </c>
      <c r="F5645" t="s">
        <v>28724</v>
      </c>
      <c r="G5645" t="s">
        <v>182</v>
      </c>
      <c r="H5645" s="6">
        <v>117085</v>
      </c>
      <c r="I5645" t="s">
        <v>28725</v>
      </c>
      <c r="J5645" t="s">
        <v>28726</v>
      </c>
      <c r="K5645" s="1">
        <v>44153</v>
      </c>
    </row>
    <row r="5646" spans="1:11">
      <c r="A5646">
        <v>5645</v>
      </c>
      <c r="B5646" t="s">
        <v>28727</v>
      </c>
      <c r="C5646" t="s">
        <v>2283</v>
      </c>
      <c r="D5646" t="s">
        <v>5789</v>
      </c>
      <c r="E5646" t="s">
        <v>28728</v>
      </c>
      <c r="F5646" t="s">
        <v>28729</v>
      </c>
      <c r="G5646" t="s">
        <v>2158</v>
      </c>
      <c r="H5646" s="6">
        <v>287665</v>
      </c>
      <c r="I5646" t="s">
        <v>28730</v>
      </c>
      <c r="J5646" t="s">
        <v>28731</v>
      </c>
      <c r="K5646" s="1">
        <v>44299</v>
      </c>
    </row>
    <row r="5647" spans="1:11">
      <c r="A5647">
        <v>5646</v>
      </c>
      <c r="B5647" t="s">
        <v>28732</v>
      </c>
      <c r="C5647" t="s">
        <v>2360</v>
      </c>
      <c r="D5647" t="s">
        <v>10108</v>
      </c>
      <c r="E5647" t="s">
        <v>28733</v>
      </c>
      <c r="F5647" t="s">
        <v>28734</v>
      </c>
      <c r="G5647" t="s">
        <v>134</v>
      </c>
      <c r="H5647" s="6">
        <v>259130</v>
      </c>
      <c r="I5647" t="s">
        <v>28735</v>
      </c>
      <c r="J5647" t="s">
        <v>28736</v>
      </c>
      <c r="K5647" s="1">
        <v>43915</v>
      </c>
    </row>
    <row r="5648" spans="1:11">
      <c r="A5648">
        <v>5647</v>
      </c>
      <c r="B5648" t="s">
        <v>28737</v>
      </c>
      <c r="C5648" t="s">
        <v>8373</v>
      </c>
      <c r="D5648" t="s">
        <v>4098</v>
      </c>
      <c r="E5648" t="s">
        <v>28394</v>
      </c>
      <c r="F5648" t="s">
        <v>28738</v>
      </c>
      <c r="G5648" t="s">
        <v>1095</v>
      </c>
      <c r="H5648" s="6">
        <v>87084</v>
      </c>
      <c r="I5648" t="s">
        <v>28739</v>
      </c>
      <c r="J5648" t="s">
        <v>28740</v>
      </c>
      <c r="K5648" s="1">
        <v>44056</v>
      </c>
    </row>
    <row r="5649" spans="1:11">
      <c r="A5649">
        <v>5648</v>
      </c>
      <c r="B5649" t="s">
        <v>28741</v>
      </c>
      <c r="C5649" t="s">
        <v>865</v>
      </c>
      <c r="D5649" t="s">
        <v>1559</v>
      </c>
      <c r="E5649" t="s">
        <v>28742</v>
      </c>
      <c r="F5649" t="s">
        <v>28743</v>
      </c>
      <c r="G5649" t="s">
        <v>2844</v>
      </c>
      <c r="H5649" s="6">
        <v>149571</v>
      </c>
      <c r="I5649" t="s">
        <v>28744</v>
      </c>
      <c r="J5649" t="s">
        <v>28745</v>
      </c>
      <c r="K5649" s="1">
        <v>44218</v>
      </c>
    </row>
    <row r="5650" spans="1:11">
      <c r="A5650">
        <v>5649</v>
      </c>
      <c r="B5650" t="s">
        <v>28746</v>
      </c>
      <c r="C5650" t="s">
        <v>3113</v>
      </c>
      <c r="D5650" t="s">
        <v>4389</v>
      </c>
      <c r="E5650" t="s">
        <v>28747</v>
      </c>
      <c r="F5650" t="s">
        <v>28748</v>
      </c>
      <c r="G5650" t="s">
        <v>3945</v>
      </c>
      <c r="H5650" s="6">
        <v>120039</v>
      </c>
      <c r="I5650" t="s">
        <v>28749</v>
      </c>
      <c r="J5650" t="s">
        <v>28750</v>
      </c>
      <c r="K5650" s="1">
        <v>44341</v>
      </c>
    </row>
    <row r="5651" spans="1:11">
      <c r="A5651">
        <v>5650</v>
      </c>
      <c r="B5651" t="s">
        <v>28751</v>
      </c>
      <c r="C5651" t="s">
        <v>1253</v>
      </c>
      <c r="D5651" t="s">
        <v>17431</v>
      </c>
      <c r="E5651" t="s">
        <v>28752</v>
      </c>
      <c r="F5651" t="s">
        <v>28753</v>
      </c>
      <c r="G5651" t="s">
        <v>1189</v>
      </c>
      <c r="H5651" s="6">
        <v>69786</v>
      </c>
      <c r="I5651" t="s">
        <v>28754</v>
      </c>
      <c r="J5651" t="s">
        <v>28755</v>
      </c>
      <c r="K5651" s="1">
        <v>43856</v>
      </c>
    </row>
    <row r="5652" spans="1:11">
      <c r="A5652">
        <v>5651</v>
      </c>
      <c r="B5652" t="s">
        <v>28756</v>
      </c>
      <c r="C5652" t="s">
        <v>1057</v>
      </c>
      <c r="D5652" t="s">
        <v>5760</v>
      </c>
      <c r="E5652" t="s">
        <v>28757</v>
      </c>
      <c r="F5652" t="s">
        <v>28758</v>
      </c>
      <c r="G5652" t="s">
        <v>410</v>
      </c>
      <c r="H5652" s="6">
        <v>162233</v>
      </c>
      <c r="I5652">
        <f>1-663-917-9102</f>
        <v>-10681</v>
      </c>
      <c r="J5652" t="s">
        <v>28759</v>
      </c>
      <c r="K5652" s="1">
        <v>44481</v>
      </c>
    </row>
    <row r="5653" spans="1:11">
      <c r="A5653">
        <v>5652</v>
      </c>
      <c r="B5653" t="s">
        <v>28760</v>
      </c>
      <c r="C5653" t="s">
        <v>19283</v>
      </c>
      <c r="D5653" t="s">
        <v>996</v>
      </c>
      <c r="E5653" t="s">
        <v>28761</v>
      </c>
      <c r="F5653" t="s">
        <v>28762</v>
      </c>
      <c r="G5653" t="s">
        <v>4560</v>
      </c>
      <c r="H5653" s="6">
        <v>79256</v>
      </c>
      <c r="I5653">
        <v>3952038506</v>
      </c>
      <c r="J5653" t="s">
        <v>28763</v>
      </c>
      <c r="K5653" s="1">
        <v>44709</v>
      </c>
    </row>
    <row r="5654" spans="1:11">
      <c r="A5654">
        <v>5653</v>
      </c>
      <c r="B5654" t="s">
        <v>28764</v>
      </c>
      <c r="C5654" t="s">
        <v>3663</v>
      </c>
      <c r="D5654" t="s">
        <v>17431</v>
      </c>
      <c r="E5654" t="s">
        <v>13605</v>
      </c>
      <c r="F5654" t="s">
        <v>28765</v>
      </c>
      <c r="G5654" t="s">
        <v>1230</v>
      </c>
      <c r="H5654" s="6">
        <v>206954</v>
      </c>
      <c r="I5654" t="s">
        <v>28766</v>
      </c>
      <c r="J5654" t="s">
        <v>28767</v>
      </c>
      <c r="K5654" s="1">
        <v>44108</v>
      </c>
    </row>
    <row r="5655" spans="1:11">
      <c r="A5655">
        <v>5654</v>
      </c>
      <c r="B5655" t="s">
        <v>28768</v>
      </c>
      <c r="C5655" t="s">
        <v>663</v>
      </c>
      <c r="D5655" t="s">
        <v>1450</v>
      </c>
      <c r="E5655" t="s">
        <v>28769</v>
      </c>
      <c r="F5655" t="s">
        <v>28770</v>
      </c>
      <c r="G5655" t="s">
        <v>2030</v>
      </c>
      <c r="H5655" s="6">
        <v>229761</v>
      </c>
      <c r="I5655" t="s">
        <v>28771</v>
      </c>
      <c r="J5655" t="s">
        <v>28772</v>
      </c>
      <c r="K5655" s="1">
        <v>44438</v>
      </c>
    </row>
    <row r="5656" spans="1:11">
      <c r="A5656">
        <v>5655</v>
      </c>
      <c r="B5656" t="s">
        <v>28773</v>
      </c>
      <c r="C5656" t="s">
        <v>3024</v>
      </c>
      <c r="D5656" t="s">
        <v>5957</v>
      </c>
      <c r="E5656" t="s">
        <v>28774</v>
      </c>
      <c r="F5656" t="s">
        <v>28775</v>
      </c>
      <c r="G5656" t="s">
        <v>1182</v>
      </c>
      <c r="H5656" s="6">
        <v>63779</v>
      </c>
      <c r="I5656" t="s">
        <v>28776</v>
      </c>
      <c r="J5656" t="s">
        <v>28777</v>
      </c>
      <c r="K5656" s="1">
        <v>44125</v>
      </c>
    </row>
    <row r="5657" spans="1:11">
      <c r="A5657">
        <v>5656</v>
      </c>
      <c r="B5657" t="s">
        <v>28778</v>
      </c>
      <c r="C5657" t="s">
        <v>872</v>
      </c>
      <c r="D5657" t="s">
        <v>2403</v>
      </c>
      <c r="E5657" t="s">
        <v>23040</v>
      </c>
      <c r="F5657" t="s">
        <v>16921</v>
      </c>
      <c r="G5657" t="s">
        <v>2351</v>
      </c>
      <c r="H5657" s="6">
        <v>145676</v>
      </c>
      <c r="I5657">
        <v>3168912917</v>
      </c>
      <c r="J5657" t="s">
        <v>28779</v>
      </c>
      <c r="K5657" s="1">
        <v>44667</v>
      </c>
    </row>
    <row r="5658" spans="1:11">
      <c r="A5658">
        <v>5657</v>
      </c>
      <c r="B5658" t="s">
        <v>28780</v>
      </c>
      <c r="C5658" t="s">
        <v>5815</v>
      </c>
      <c r="D5658" t="s">
        <v>1149</v>
      </c>
      <c r="E5658" t="s">
        <v>28781</v>
      </c>
      <c r="F5658" t="s">
        <v>28782</v>
      </c>
      <c r="G5658" t="s">
        <v>756</v>
      </c>
      <c r="H5658" s="6">
        <v>193952</v>
      </c>
      <c r="I5658" t="s">
        <v>28783</v>
      </c>
      <c r="J5658" t="s">
        <v>28784</v>
      </c>
      <c r="K5658" s="1">
        <v>44258</v>
      </c>
    </row>
    <row r="5659" spans="1:11">
      <c r="A5659">
        <v>5658</v>
      </c>
      <c r="B5659" t="s">
        <v>28785</v>
      </c>
      <c r="C5659" t="s">
        <v>3815</v>
      </c>
      <c r="D5659" t="s">
        <v>745</v>
      </c>
      <c r="E5659" t="s">
        <v>28786</v>
      </c>
      <c r="F5659" t="s">
        <v>14420</v>
      </c>
      <c r="G5659" t="s">
        <v>2123</v>
      </c>
      <c r="H5659" s="6">
        <v>47279</v>
      </c>
      <c r="I5659" t="s">
        <v>28787</v>
      </c>
      <c r="J5659" t="s">
        <v>28788</v>
      </c>
      <c r="K5659" s="1">
        <v>43872</v>
      </c>
    </row>
    <row r="5660" spans="1:11">
      <c r="A5660">
        <v>5659</v>
      </c>
      <c r="B5660" t="s">
        <v>28789</v>
      </c>
      <c r="C5660" t="s">
        <v>1834</v>
      </c>
      <c r="D5660" t="s">
        <v>6455</v>
      </c>
      <c r="E5660" t="s">
        <v>28790</v>
      </c>
      <c r="F5660" t="s">
        <v>28791</v>
      </c>
      <c r="G5660" t="s">
        <v>134</v>
      </c>
      <c r="H5660" s="6">
        <v>186526</v>
      </c>
      <c r="I5660" t="s">
        <v>28792</v>
      </c>
      <c r="J5660" t="s">
        <v>28793</v>
      </c>
      <c r="K5660" s="1">
        <v>44222</v>
      </c>
    </row>
    <row r="5661" spans="1:11">
      <c r="A5661">
        <v>5660</v>
      </c>
      <c r="B5661" t="s">
        <v>28794</v>
      </c>
      <c r="C5661" t="s">
        <v>1533</v>
      </c>
      <c r="D5661" t="s">
        <v>6221</v>
      </c>
      <c r="E5661" t="s">
        <v>28795</v>
      </c>
      <c r="F5661" t="s">
        <v>28796</v>
      </c>
      <c r="G5661" t="s">
        <v>831</v>
      </c>
      <c r="H5661" s="6">
        <v>89143</v>
      </c>
      <c r="I5661" t="s">
        <v>28797</v>
      </c>
      <c r="J5661" t="s">
        <v>28798</v>
      </c>
      <c r="K5661" s="1">
        <v>44316</v>
      </c>
    </row>
    <row r="5662" spans="1:11">
      <c r="A5662">
        <v>5661</v>
      </c>
      <c r="B5662" t="s">
        <v>28799</v>
      </c>
      <c r="C5662" t="s">
        <v>3024</v>
      </c>
      <c r="D5662" t="s">
        <v>3740</v>
      </c>
      <c r="E5662" t="s">
        <v>28800</v>
      </c>
      <c r="F5662" t="s">
        <v>28801</v>
      </c>
      <c r="G5662" t="s">
        <v>2030</v>
      </c>
      <c r="H5662" s="6">
        <v>180979</v>
      </c>
      <c r="I5662" t="s">
        <v>28802</v>
      </c>
      <c r="J5662" t="s">
        <v>28803</v>
      </c>
      <c r="K5662" s="1">
        <v>43857</v>
      </c>
    </row>
    <row r="5663" spans="1:11">
      <c r="A5663">
        <v>5662</v>
      </c>
      <c r="B5663" t="s">
        <v>28804</v>
      </c>
      <c r="C5663" t="s">
        <v>482</v>
      </c>
      <c r="D5663" t="s">
        <v>2178</v>
      </c>
      <c r="E5663" t="s">
        <v>28805</v>
      </c>
      <c r="F5663" t="s">
        <v>28806</v>
      </c>
      <c r="G5663" t="s">
        <v>134</v>
      </c>
      <c r="H5663" s="6">
        <v>162944</v>
      </c>
      <c r="I5663">
        <v>7549053988</v>
      </c>
      <c r="J5663" t="s">
        <v>28807</v>
      </c>
      <c r="K5663" s="1">
        <v>44256</v>
      </c>
    </row>
    <row r="5664" spans="1:11">
      <c r="A5664">
        <v>5663</v>
      </c>
      <c r="B5664" t="s">
        <v>28808</v>
      </c>
      <c r="C5664" t="s">
        <v>715</v>
      </c>
      <c r="D5664" t="s">
        <v>7463</v>
      </c>
      <c r="E5664" t="s">
        <v>28809</v>
      </c>
      <c r="F5664" t="s">
        <v>28810</v>
      </c>
      <c r="G5664" t="s">
        <v>119</v>
      </c>
      <c r="H5664" s="6">
        <v>133293</v>
      </c>
      <c r="I5664" t="s">
        <v>28811</v>
      </c>
      <c r="J5664" t="s">
        <v>28812</v>
      </c>
      <c r="K5664" s="1">
        <v>44245</v>
      </c>
    </row>
    <row r="5665" spans="1:11">
      <c r="A5665">
        <v>5664</v>
      </c>
      <c r="B5665" t="s">
        <v>28813</v>
      </c>
      <c r="C5665" t="s">
        <v>8446</v>
      </c>
      <c r="D5665" t="s">
        <v>944</v>
      </c>
      <c r="E5665" t="s">
        <v>28814</v>
      </c>
      <c r="F5665" t="s">
        <v>16224</v>
      </c>
      <c r="G5665" t="s">
        <v>1944</v>
      </c>
      <c r="H5665" s="6">
        <v>118012</v>
      </c>
      <c r="I5665" t="s">
        <v>28815</v>
      </c>
      <c r="J5665" t="s">
        <v>28816</v>
      </c>
      <c r="K5665" s="1">
        <v>44316</v>
      </c>
    </row>
    <row r="5666" spans="1:11">
      <c r="A5666">
        <v>5665</v>
      </c>
      <c r="B5666" t="s">
        <v>28817</v>
      </c>
      <c r="C5666" t="s">
        <v>4184</v>
      </c>
      <c r="D5666" t="s">
        <v>3099</v>
      </c>
      <c r="E5666" t="s">
        <v>28818</v>
      </c>
      <c r="F5666" t="s">
        <v>28819</v>
      </c>
      <c r="G5666" t="s">
        <v>1243</v>
      </c>
      <c r="H5666" s="6">
        <v>216971</v>
      </c>
      <c r="I5666" t="s">
        <v>28820</v>
      </c>
      <c r="J5666" t="s">
        <v>28821</v>
      </c>
      <c r="K5666" s="1">
        <v>44325</v>
      </c>
    </row>
    <row r="5667" spans="1:11">
      <c r="A5667">
        <v>5666</v>
      </c>
      <c r="B5667" t="s">
        <v>28822</v>
      </c>
      <c r="C5667" t="s">
        <v>565</v>
      </c>
      <c r="D5667" t="s">
        <v>1663</v>
      </c>
      <c r="E5667" t="s">
        <v>28823</v>
      </c>
      <c r="F5667" t="s">
        <v>28824</v>
      </c>
      <c r="G5667" t="s">
        <v>847</v>
      </c>
      <c r="H5667" s="6">
        <v>163646</v>
      </c>
      <c r="I5667" t="s">
        <v>28825</v>
      </c>
      <c r="J5667" t="s">
        <v>28826</v>
      </c>
      <c r="K5667" s="1">
        <v>44249</v>
      </c>
    </row>
    <row r="5668" spans="1:11">
      <c r="A5668">
        <v>5667</v>
      </c>
      <c r="B5668" t="s">
        <v>28827</v>
      </c>
      <c r="C5668" t="s">
        <v>3903</v>
      </c>
      <c r="D5668" t="s">
        <v>1199</v>
      </c>
      <c r="E5668" t="s">
        <v>28828</v>
      </c>
      <c r="F5668" t="s">
        <v>28829</v>
      </c>
      <c r="G5668" t="s">
        <v>33</v>
      </c>
      <c r="H5668" s="6">
        <v>52283</v>
      </c>
      <c r="I5668" t="s">
        <v>28830</v>
      </c>
      <c r="J5668" t="s">
        <v>28831</v>
      </c>
      <c r="K5668" s="1">
        <v>44095</v>
      </c>
    </row>
    <row r="5669" spans="1:11">
      <c r="A5669">
        <v>5668</v>
      </c>
      <c r="B5669" t="s">
        <v>28832</v>
      </c>
      <c r="C5669" t="s">
        <v>2713</v>
      </c>
      <c r="D5669" t="s">
        <v>6053</v>
      </c>
      <c r="E5669" t="s">
        <v>28833</v>
      </c>
      <c r="F5669" t="s">
        <v>28834</v>
      </c>
      <c r="G5669" t="s">
        <v>4805</v>
      </c>
      <c r="H5669" s="6">
        <v>132060</v>
      </c>
      <c r="I5669" t="s">
        <v>28835</v>
      </c>
      <c r="J5669" t="s">
        <v>28836</v>
      </c>
      <c r="K5669" s="1">
        <v>43982</v>
      </c>
    </row>
    <row r="5670" spans="1:11">
      <c r="A5670">
        <v>5669</v>
      </c>
      <c r="B5670" t="s">
        <v>28837</v>
      </c>
      <c r="C5670" t="s">
        <v>318</v>
      </c>
      <c r="D5670" t="s">
        <v>2452</v>
      </c>
      <c r="E5670" t="s">
        <v>28838</v>
      </c>
      <c r="F5670" t="s">
        <v>28839</v>
      </c>
      <c r="G5670" t="s">
        <v>853</v>
      </c>
      <c r="H5670" s="6">
        <v>118425</v>
      </c>
      <c r="I5670" t="s">
        <v>28840</v>
      </c>
      <c r="J5670" t="s">
        <v>28841</v>
      </c>
      <c r="K5670" s="1">
        <v>44594</v>
      </c>
    </row>
    <row r="5671" spans="1:11">
      <c r="A5671">
        <v>5670</v>
      </c>
      <c r="B5671" t="s">
        <v>28842</v>
      </c>
      <c r="C5671" t="s">
        <v>5274</v>
      </c>
      <c r="D5671" t="s">
        <v>3688</v>
      </c>
      <c r="E5671" t="s">
        <v>28843</v>
      </c>
      <c r="F5671" t="s">
        <v>28844</v>
      </c>
      <c r="G5671" t="s">
        <v>696</v>
      </c>
      <c r="H5671" s="6">
        <v>125444</v>
      </c>
      <c r="I5671" t="s">
        <v>28845</v>
      </c>
      <c r="J5671" t="s">
        <v>28846</v>
      </c>
      <c r="K5671" s="1">
        <v>44621</v>
      </c>
    </row>
    <row r="5672" spans="1:11">
      <c r="A5672">
        <v>5671</v>
      </c>
      <c r="B5672" t="s">
        <v>28847</v>
      </c>
      <c r="C5672" t="s">
        <v>929</v>
      </c>
      <c r="D5672" t="s">
        <v>5222</v>
      </c>
      <c r="E5672" t="s">
        <v>28848</v>
      </c>
      <c r="F5672" t="s">
        <v>28849</v>
      </c>
      <c r="G5672" t="s">
        <v>756</v>
      </c>
      <c r="H5672" s="6">
        <v>119763</v>
      </c>
      <c r="I5672" t="s">
        <v>28850</v>
      </c>
      <c r="J5672" t="s">
        <v>28851</v>
      </c>
      <c r="K5672" s="1">
        <v>44258</v>
      </c>
    </row>
    <row r="5673" spans="1:11">
      <c r="A5673">
        <v>5672</v>
      </c>
      <c r="B5673" t="s">
        <v>28852</v>
      </c>
      <c r="C5673" t="s">
        <v>2154</v>
      </c>
      <c r="D5673" t="s">
        <v>8067</v>
      </c>
      <c r="E5673" t="s">
        <v>28853</v>
      </c>
      <c r="F5673" t="s">
        <v>28854</v>
      </c>
      <c r="G5673" t="s">
        <v>1345</v>
      </c>
      <c r="H5673" s="6">
        <v>73230</v>
      </c>
      <c r="I5673" t="s">
        <v>28855</v>
      </c>
      <c r="J5673" t="s">
        <v>28856</v>
      </c>
      <c r="K5673" s="1">
        <v>44118</v>
      </c>
    </row>
    <row r="5674" spans="1:11">
      <c r="A5674">
        <v>5673</v>
      </c>
      <c r="B5674" t="s">
        <v>28857</v>
      </c>
      <c r="C5674" t="s">
        <v>1809</v>
      </c>
      <c r="D5674" t="s">
        <v>483</v>
      </c>
      <c r="E5674" t="s">
        <v>28858</v>
      </c>
      <c r="F5674" t="s">
        <v>28859</v>
      </c>
      <c r="G5674" t="s">
        <v>2378</v>
      </c>
      <c r="H5674" s="6">
        <v>84711</v>
      </c>
      <c r="I5674" t="s">
        <v>28860</v>
      </c>
      <c r="J5674" t="s">
        <v>28861</v>
      </c>
      <c r="K5674" s="1">
        <v>44512</v>
      </c>
    </row>
    <row r="5675" spans="1:11">
      <c r="A5675">
        <v>5674</v>
      </c>
      <c r="B5675" t="s">
        <v>28862</v>
      </c>
      <c r="C5675" t="s">
        <v>1428</v>
      </c>
      <c r="D5675" t="s">
        <v>1135</v>
      </c>
      <c r="E5675" t="s">
        <v>22769</v>
      </c>
      <c r="F5675" t="s">
        <v>28863</v>
      </c>
      <c r="G5675" t="s">
        <v>847</v>
      </c>
      <c r="H5675" s="6">
        <v>226941</v>
      </c>
      <c r="I5675" t="s">
        <v>28864</v>
      </c>
      <c r="J5675" t="s">
        <v>28865</v>
      </c>
      <c r="K5675" s="1">
        <v>44197</v>
      </c>
    </row>
    <row r="5676" spans="1:11">
      <c r="A5676">
        <v>5675</v>
      </c>
      <c r="B5676" t="s">
        <v>28866</v>
      </c>
      <c r="C5676" t="s">
        <v>5306</v>
      </c>
      <c r="D5676" t="s">
        <v>671</v>
      </c>
      <c r="E5676" t="s">
        <v>5986</v>
      </c>
      <c r="F5676" t="s">
        <v>10805</v>
      </c>
      <c r="G5676" t="s">
        <v>4587</v>
      </c>
      <c r="H5676" s="6">
        <v>141250</v>
      </c>
      <c r="I5676" t="s">
        <v>28867</v>
      </c>
      <c r="J5676" t="s">
        <v>28868</v>
      </c>
      <c r="K5676" s="1">
        <v>44458</v>
      </c>
    </row>
    <row r="5677" spans="1:11">
      <c r="A5677">
        <v>5676</v>
      </c>
      <c r="B5677" t="s">
        <v>28869</v>
      </c>
      <c r="C5677" t="s">
        <v>528</v>
      </c>
      <c r="D5677" t="s">
        <v>8531</v>
      </c>
      <c r="E5677" t="s">
        <v>28870</v>
      </c>
      <c r="F5677" t="s">
        <v>28871</v>
      </c>
      <c r="G5677" t="s">
        <v>1102</v>
      </c>
      <c r="H5677" s="6">
        <v>166159</v>
      </c>
      <c r="I5677" t="s">
        <v>28872</v>
      </c>
      <c r="J5677" t="s">
        <v>28873</v>
      </c>
      <c r="K5677" s="1">
        <v>44614</v>
      </c>
    </row>
    <row r="5678" spans="1:11">
      <c r="A5678">
        <v>5677</v>
      </c>
      <c r="B5678" t="s">
        <v>28874</v>
      </c>
      <c r="C5678" t="s">
        <v>1226</v>
      </c>
      <c r="D5678" t="s">
        <v>12023</v>
      </c>
      <c r="E5678" t="s">
        <v>16357</v>
      </c>
      <c r="F5678" t="s">
        <v>28875</v>
      </c>
      <c r="G5678" t="s">
        <v>2008</v>
      </c>
      <c r="H5678" s="6">
        <v>208475</v>
      </c>
      <c r="I5678" t="s">
        <v>28876</v>
      </c>
      <c r="J5678" t="s">
        <v>28877</v>
      </c>
      <c r="K5678" s="1">
        <v>43911</v>
      </c>
    </row>
    <row r="5679" spans="1:11">
      <c r="A5679">
        <v>5678</v>
      </c>
      <c r="B5679" t="s">
        <v>28878</v>
      </c>
      <c r="C5679" t="s">
        <v>6860</v>
      </c>
      <c r="D5679" t="s">
        <v>428</v>
      </c>
      <c r="E5679" t="s">
        <v>28879</v>
      </c>
      <c r="F5679" t="s">
        <v>28880</v>
      </c>
      <c r="G5679" t="s">
        <v>985</v>
      </c>
      <c r="H5679" s="6">
        <v>241983</v>
      </c>
      <c r="I5679">
        <v>3489685029</v>
      </c>
      <c r="J5679" t="s">
        <v>28881</v>
      </c>
      <c r="K5679" s="1">
        <v>44196</v>
      </c>
    </row>
    <row r="5680" spans="1:11">
      <c r="A5680">
        <v>5679</v>
      </c>
      <c r="B5680" t="s">
        <v>28882</v>
      </c>
      <c r="C5680" t="s">
        <v>3675</v>
      </c>
      <c r="D5680" t="s">
        <v>9067</v>
      </c>
      <c r="E5680" t="s">
        <v>28883</v>
      </c>
      <c r="F5680" t="s">
        <v>28884</v>
      </c>
      <c r="G5680" t="s">
        <v>5929</v>
      </c>
      <c r="H5680" s="6">
        <v>147004</v>
      </c>
      <c r="I5680" t="s">
        <v>28885</v>
      </c>
      <c r="J5680" t="s">
        <v>28886</v>
      </c>
      <c r="K5680" s="1">
        <v>44323</v>
      </c>
    </row>
    <row r="5681" spans="1:11">
      <c r="A5681">
        <v>5680</v>
      </c>
      <c r="B5681" t="s">
        <v>28887</v>
      </c>
      <c r="C5681" t="s">
        <v>1165</v>
      </c>
      <c r="D5681" t="s">
        <v>1283</v>
      </c>
      <c r="E5681" t="s">
        <v>28888</v>
      </c>
      <c r="F5681" t="s">
        <v>28889</v>
      </c>
      <c r="G5681" t="s">
        <v>2070</v>
      </c>
      <c r="H5681" s="6">
        <v>114883</v>
      </c>
      <c r="I5681" t="s">
        <v>28890</v>
      </c>
      <c r="J5681" t="s">
        <v>28891</v>
      </c>
      <c r="K5681" s="1">
        <v>43884</v>
      </c>
    </row>
    <row r="5682" spans="1:11">
      <c r="A5682">
        <v>5681</v>
      </c>
      <c r="B5682" t="s">
        <v>28892</v>
      </c>
      <c r="C5682" t="s">
        <v>958</v>
      </c>
      <c r="D5682" t="s">
        <v>1547</v>
      </c>
      <c r="E5682" t="s">
        <v>3433</v>
      </c>
      <c r="F5682" t="s">
        <v>28893</v>
      </c>
      <c r="G5682" t="s">
        <v>77</v>
      </c>
      <c r="H5682" s="6">
        <v>213259</v>
      </c>
      <c r="I5682" t="s">
        <v>28894</v>
      </c>
      <c r="J5682" t="s">
        <v>28895</v>
      </c>
      <c r="K5682" s="1">
        <v>44278</v>
      </c>
    </row>
    <row r="5683" spans="1:11">
      <c r="A5683">
        <v>5682</v>
      </c>
      <c r="B5683" t="s">
        <v>28896</v>
      </c>
      <c r="C5683" t="s">
        <v>2756</v>
      </c>
      <c r="D5683" t="s">
        <v>5822</v>
      </c>
      <c r="E5683" t="s">
        <v>28897</v>
      </c>
      <c r="F5683" t="s">
        <v>28898</v>
      </c>
      <c r="G5683" t="s">
        <v>642</v>
      </c>
      <c r="H5683" s="6">
        <v>101782</v>
      </c>
      <c r="I5683" t="s">
        <v>28899</v>
      </c>
      <c r="J5683" t="s">
        <v>28900</v>
      </c>
      <c r="K5683" s="1">
        <v>44389</v>
      </c>
    </row>
    <row r="5684" spans="1:11">
      <c r="A5684">
        <v>5683</v>
      </c>
      <c r="B5684" t="s">
        <v>28901</v>
      </c>
      <c r="C5684" t="s">
        <v>4400</v>
      </c>
      <c r="D5684" t="s">
        <v>179</v>
      </c>
      <c r="E5684" t="s">
        <v>12185</v>
      </c>
      <c r="F5684" t="s">
        <v>23994</v>
      </c>
      <c r="G5684" t="s">
        <v>3264</v>
      </c>
      <c r="H5684" s="6">
        <v>232389</v>
      </c>
      <c r="I5684">
        <f>1-283-109-1879</f>
        <v>-2270</v>
      </c>
      <c r="J5684" t="s">
        <v>28902</v>
      </c>
      <c r="K5684" s="1">
        <v>44076</v>
      </c>
    </row>
    <row r="5685" spans="1:11">
      <c r="A5685">
        <v>5684</v>
      </c>
      <c r="B5685" t="s">
        <v>28903</v>
      </c>
      <c r="C5685" t="s">
        <v>14894</v>
      </c>
      <c r="D5685" t="s">
        <v>14657</v>
      </c>
      <c r="E5685" t="s">
        <v>28904</v>
      </c>
      <c r="F5685" t="s">
        <v>28905</v>
      </c>
      <c r="G5685" t="s">
        <v>666</v>
      </c>
      <c r="H5685" s="6">
        <v>215737</v>
      </c>
      <c r="I5685">
        <f>1-602-665-1321</f>
        <v>-2587</v>
      </c>
      <c r="J5685" t="s">
        <v>28906</v>
      </c>
      <c r="K5685" s="1">
        <v>44246</v>
      </c>
    </row>
    <row r="5686" spans="1:11">
      <c r="A5686">
        <v>5685</v>
      </c>
      <c r="B5686" t="s">
        <v>28907</v>
      </c>
      <c r="C5686" t="s">
        <v>4601</v>
      </c>
      <c r="D5686" t="s">
        <v>4602</v>
      </c>
      <c r="E5686" t="s">
        <v>28908</v>
      </c>
      <c r="F5686" t="s">
        <v>28909</v>
      </c>
      <c r="G5686" t="s">
        <v>2364</v>
      </c>
      <c r="H5686" s="6">
        <v>80849</v>
      </c>
      <c r="I5686" t="s">
        <v>28910</v>
      </c>
      <c r="J5686" t="s">
        <v>28911</v>
      </c>
      <c r="K5686" s="1">
        <v>44679</v>
      </c>
    </row>
    <row r="5687" spans="1:11">
      <c r="A5687">
        <v>5686</v>
      </c>
      <c r="B5687" t="s">
        <v>28912</v>
      </c>
      <c r="C5687" t="s">
        <v>3551</v>
      </c>
      <c r="D5687" t="s">
        <v>9219</v>
      </c>
      <c r="E5687" t="s">
        <v>28913</v>
      </c>
      <c r="F5687" t="s">
        <v>28719</v>
      </c>
      <c r="G5687" t="s">
        <v>2710</v>
      </c>
      <c r="H5687" s="6">
        <v>83951</v>
      </c>
      <c r="I5687">
        <f>1-605-838-9276</f>
        <v>-10718</v>
      </c>
      <c r="J5687" t="s">
        <v>28914</v>
      </c>
      <c r="K5687" s="1">
        <v>44207</v>
      </c>
    </row>
    <row r="5688" spans="1:11">
      <c r="A5688">
        <v>5687</v>
      </c>
      <c r="B5688" t="s">
        <v>28915</v>
      </c>
      <c r="C5688" t="s">
        <v>1421</v>
      </c>
      <c r="D5688" t="s">
        <v>5103</v>
      </c>
      <c r="E5688" t="s">
        <v>28916</v>
      </c>
      <c r="F5688" t="s">
        <v>28917</v>
      </c>
      <c r="G5688" t="s">
        <v>1424</v>
      </c>
      <c r="H5688" s="6">
        <v>109447</v>
      </c>
      <c r="I5688" t="s">
        <v>28918</v>
      </c>
      <c r="J5688" t="s">
        <v>28919</v>
      </c>
      <c r="K5688" s="1">
        <v>44385</v>
      </c>
    </row>
    <row r="5689" spans="1:11">
      <c r="A5689">
        <v>5688</v>
      </c>
      <c r="B5689" s="2" t="s">
        <v>28920</v>
      </c>
      <c r="C5689" t="s">
        <v>3186</v>
      </c>
      <c r="D5689" t="s">
        <v>8499</v>
      </c>
      <c r="E5689" t="s">
        <v>6080</v>
      </c>
      <c r="F5689" t="s">
        <v>28921</v>
      </c>
      <c r="G5689" t="s">
        <v>1182</v>
      </c>
      <c r="H5689" s="6">
        <v>156533</v>
      </c>
      <c r="I5689" t="s">
        <v>28922</v>
      </c>
      <c r="J5689" t="s">
        <v>28923</v>
      </c>
      <c r="K5689" s="1">
        <v>44625</v>
      </c>
    </row>
    <row r="5690" spans="1:11">
      <c r="A5690">
        <v>5689</v>
      </c>
      <c r="B5690" t="s">
        <v>28924</v>
      </c>
      <c r="C5690" t="s">
        <v>7344</v>
      </c>
      <c r="D5690" t="s">
        <v>2521</v>
      </c>
      <c r="E5690" t="s">
        <v>28925</v>
      </c>
      <c r="F5690" t="s">
        <v>28926</v>
      </c>
      <c r="G5690" t="s">
        <v>2509</v>
      </c>
      <c r="H5690" s="6">
        <v>195408</v>
      </c>
      <c r="I5690" t="s">
        <v>28927</v>
      </c>
      <c r="J5690" t="s">
        <v>28928</v>
      </c>
      <c r="K5690" s="1">
        <v>43910</v>
      </c>
    </row>
    <row r="5691" spans="1:11">
      <c r="A5691">
        <v>5690</v>
      </c>
      <c r="B5691" t="s">
        <v>28929</v>
      </c>
      <c r="C5691" t="s">
        <v>4668</v>
      </c>
      <c r="D5691" t="s">
        <v>2626</v>
      </c>
      <c r="E5691" t="s">
        <v>20406</v>
      </c>
      <c r="F5691" t="s">
        <v>21495</v>
      </c>
      <c r="G5691" t="s">
        <v>1473</v>
      </c>
      <c r="H5691" s="6">
        <v>46685</v>
      </c>
      <c r="I5691" t="s">
        <v>28930</v>
      </c>
      <c r="J5691" t="s">
        <v>28931</v>
      </c>
      <c r="K5691" s="1">
        <v>44235</v>
      </c>
    </row>
    <row r="5692" spans="1:11">
      <c r="A5692">
        <v>5691</v>
      </c>
      <c r="B5692" t="s">
        <v>28932</v>
      </c>
      <c r="C5692" t="s">
        <v>4881</v>
      </c>
      <c r="D5692" t="s">
        <v>467</v>
      </c>
      <c r="E5692" t="s">
        <v>28933</v>
      </c>
      <c r="F5692" t="s">
        <v>28934</v>
      </c>
      <c r="G5692" t="s">
        <v>1857</v>
      </c>
      <c r="H5692" s="6">
        <v>143131</v>
      </c>
      <c r="I5692" t="s">
        <v>28935</v>
      </c>
      <c r="J5692" t="s">
        <v>28936</v>
      </c>
      <c r="K5692" s="1">
        <v>44630</v>
      </c>
    </row>
    <row r="5693" spans="1:11">
      <c r="A5693">
        <v>5692</v>
      </c>
      <c r="B5693" t="s">
        <v>28937</v>
      </c>
      <c r="C5693" t="s">
        <v>99</v>
      </c>
      <c r="D5693" t="s">
        <v>1679</v>
      </c>
      <c r="E5693" t="s">
        <v>28938</v>
      </c>
      <c r="F5693" t="s">
        <v>28939</v>
      </c>
      <c r="G5693" t="s">
        <v>792</v>
      </c>
      <c r="H5693" s="6">
        <v>90467</v>
      </c>
      <c r="I5693" t="s">
        <v>28940</v>
      </c>
      <c r="J5693" t="s">
        <v>28941</v>
      </c>
      <c r="K5693" s="1">
        <v>43960</v>
      </c>
    </row>
    <row r="5694" spans="1:11">
      <c r="A5694">
        <v>5693</v>
      </c>
      <c r="B5694" t="s">
        <v>28942</v>
      </c>
      <c r="C5694" t="s">
        <v>2895</v>
      </c>
      <c r="D5694" t="s">
        <v>303</v>
      </c>
      <c r="E5694" t="s">
        <v>28943</v>
      </c>
      <c r="F5694" t="s">
        <v>28944</v>
      </c>
      <c r="G5694" t="s">
        <v>3394</v>
      </c>
      <c r="H5694" s="6">
        <v>169230</v>
      </c>
      <c r="I5694" t="s">
        <v>28945</v>
      </c>
      <c r="J5694" t="s">
        <v>28946</v>
      </c>
      <c r="K5694" s="1">
        <v>44626</v>
      </c>
    </row>
    <row r="5695" spans="1:11">
      <c r="A5695">
        <v>5694</v>
      </c>
      <c r="B5695" t="s">
        <v>28947</v>
      </c>
      <c r="C5695" t="s">
        <v>2513</v>
      </c>
      <c r="D5695" t="s">
        <v>1842</v>
      </c>
      <c r="E5695" t="s">
        <v>28948</v>
      </c>
      <c r="F5695" t="s">
        <v>28949</v>
      </c>
      <c r="G5695" t="s">
        <v>2008</v>
      </c>
      <c r="H5695" s="6">
        <v>188316</v>
      </c>
      <c r="I5695" t="s">
        <v>28950</v>
      </c>
      <c r="J5695" t="s">
        <v>28951</v>
      </c>
      <c r="K5695" s="1">
        <v>44119</v>
      </c>
    </row>
    <row r="5696" spans="1:11">
      <c r="A5696">
        <v>5695</v>
      </c>
      <c r="B5696" t="s">
        <v>28952</v>
      </c>
      <c r="C5696" t="s">
        <v>1045</v>
      </c>
      <c r="D5696" t="s">
        <v>7915</v>
      </c>
      <c r="E5696" t="s">
        <v>28953</v>
      </c>
      <c r="F5696" t="s">
        <v>28954</v>
      </c>
      <c r="G5696" t="s">
        <v>792</v>
      </c>
      <c r="H5696" s="6">
        <v>47390</v>
      </c>
      <c r="I5696" t="s">
        <v>28955</v>
      </c>
      <c r="J5696" t="s">
        <v>28956</v>
      </c>
      <c r="K5696" s="1">
        <v>44196</v>
      </c>
    </row>
    <row r="5697" spans="1:11">
      <c r="A5697">
        <v>5696</v>
      </c>
      <c r="B5697" t="s">
        <v>28957</v>
      </c>
      <c r="C5697" t="s">
        <v>1960</v>
      </c>
      <c r="D5697" t="s">
        <v>9184</v>
      </c>
      <c r="E5697" t="s">
        <v>28958</v>
      </c>
      <c r="F5697" t="s">
        <v>28959</v>
      </c>
      <c r="G5697" t="s">
        <v>3009</v>
      </c>
      <c r="H5697" s="6">
        <v>239030</v>
      </c>
      <c r="I5697" t="s">
        <v>28960</v>
      </c>
      <c r="J5697" t="s">
        <v>28961</v>
      </c>
      <c r="K5697" s="1">
        <v>44338</v>
      </c>
    </row>
    <row r="5698" spans="1:11">
      <c r="A5698">
        <v>5697</v>
      </c>
      <c r="B5698" t="s">
        <v>28962</v>
      </c>
      <c r="C5698" t="s">
        <v>11007</v>
      </c>
      <c r="D5698" t="s">
        <v>218</v>
      </c>
      <c r="E5698" t="s">
        <v>28963</v>
      </c>
      <c r="F5698" t="s">
        <v>7188</v>
      </c>
      <c r="G5698" t="s">
        <v>1466</v>
      </c>
      <c r="H5698" s="6">
        <v>126840</v>
      </c>
      <c r="I5698" t="s">
        <v>28964</v>
      </c>
      <c r="J5698" t="s">
        <v>28965</v>
      </c>
      <c r="K5698" s="1">
        <v>43863</v>
      </c>
    </row>
    <row r="5699" spans="1:11">
      <c r="A5699">
        <v>5698</v>
      </c>
      <c r="B5699" t="s">
        <v>28966</v>
      </c>
      <c r="C5699" t="s">
        <v>6933</v>
      </c>
      <c r="D5699" t="s">
        <v>1342</v>
      </c>
      <c r="E5699" t="s">
        <v>28967</v>
      </c>
      <c r="F5699" t="s">
        <v>28968</v>
      </c>
      <c r="G5699" t="s">
        <v>815</v>
      </c>
      <c r="H5699" s="6">
        <v>189584</v>
      </c>
      <c r="I5699" t="s">
        <v>28969</v>
      </c>
      <c r="J5699" t="s">
        <v>28970</v>
      </c>
      <c r="K5699" s="1">
        <v>44438</v>
      </c>
    </row>
    <row r="5700" spans="1:11">
      <c r="A5700">
        <v>5699</v>
      </c>
      <c r="B5700" t="s">
        <v>28971</v>
      </c>
      <c r="C5700" t="s">
        <v>4400</v>
      </c>
      <c r="D5700" t="s">
        <v>3231</v>
      </c>
      <c r="E5700" t="s">
        <v>28972</v>
      </c>
      <c r="F5700" t="s">
        <v>28973</v>
      </c>
      <c r="G5700" t="s">
        <v>470</v>
      </c>
      <c r="H5700" s="6">
        <v>69533</v>
      </c>
      <c r="I5700" t="s">
        <v>28974</v>
      </c>
      <c r="J5700" t="s">
        <v>28975</v>
      </c>
      <c r="K5700" s="1">
        <v>44240</v>
      </c>
    </row>
    <row r="5701" spans="1:11">
      <c r="A5701">
        <v>5700</v>
      </c>
      <c r="B5701" t="s">
        <v>28976</v>
      </c>
      <c r="C5701" t="s">
        <v>2005</v>
      </c>
      <c r="D5701" t="s">
        <v>6025</v>
      </c>
      <c r="E5701" t="s">
        <v>28977</v>
      </c>
      <c r="F5701" t="s">
        <v>28978</v>
      </c>
      <c r="G5701" t="s">
        <v>875</v>
      </c>
      <c r="H5701" s="6">
        <v>266182</v>
      </c>
      <c r="I5701" t="s">
        <v>28979</v>
      </c>
      <c r="J5701" t="s">
        <v>28980</v>
      </c>
      <c r="K5701" s="1">
        <v>44632</v>
      </c>
    </row>
    <row r="5702" spans="1:11">
      <c r="A5702">
        <v>5701</v>
      </c>
      <c r="B5702" t="s">
        <v>28981</v>
      </c>
      <c r="C5702" t="s">
        <v>325</v>
      </c>
      <c r="D5702" t="s">
        <v>4235</v>
      </c>
      <c r="E5702" t="s">
        <v>28982</v>
      </c>
      <c r="F5702" t="s">
        <v>28983</v>
      </c>
      <c r="G5702" t="s">
        <v>3382</v>
      </c>
      <c r="H5702" s="6">
        <v>241749</v>
      </c>
      <c r="I5702">
        <v>5234175843</v>
      </c>
      <c r="J5702" t="s">
        <v>28984</v>
      </c>
      <c r="K5702" s="1">
        <v>43957</v>
      </c>
    </row>
    <row r="5703" spans="1:11">
      <c r="A5703">
        <v>5702</v>
      </c>
      <c r="B5703" t="s">
        <v>28985</v>
      </c>
      <c r="C5703" t="s">
        <v>10814</v>
      </c>
      <c r="D5703" t="s">
        <v>9685</v>
      </c>
      <c r="E5703" t="s">
        <v>28986</v>
      </c>
      <c r="F5703" t="s">
        <v>28987</v>
      </c>
      <c r="G5703" t="s">
        <v>3095</v>
      </c>
      <c r="H5703" s="6">
        <v>252438</v>
      </c>
      <c r="I5703">
        <v>2979664806</v>
      </c>
      <c r="J5703" t="s">
        <v>28988</v>
      </c>
      <c r="K5703" s="1">
        <v>44488</v>
      </c>
    </row>
    <row r="5704" spans="1:11">
      <c r="A5704">
        <v>5703</v>
      </c>
      <c r="B5704" t="s">
        <v>28989</v>
      </c>
      <c r="C5704" t="s">
        <v>973</v>
      </c>
      <c r="D5704" t="s">
        <v>257</v>
      </c>
      <c r="E5704" t="s">
        <v>28990</v>
      </c>
      <c r="F5704" t="s">
        <v>27222</v>
      </c>
      <c r="G5704" t="s">
        <v>4188</v>
      </c>
      <c r="H5704" s="6">
        <v>285560</v>
      </c>
      <c r="I5704">
        <f>1-924-23-9744</f>
        <v>-10690</v>
      </c>
      <c r="J5704" t="s">
        <v>28991</v>
      </c>
      <c r="K5704" s="1">
        <v>44655</v>
      </c>
    </row>
    <row r="5705" spans="1:11">
      <c r="A5705">
        <v>5704</v>
      </c>
      <c r="B5705" t="s">
        <v>28992</v>
      </c>
      <c r="C5705" t="s">
        <v>2731</v>
      </c>
      <c r="D5705" t="s">
        <v>4359</v>
      </c>
      <c r="E5705" t="s">
        <v>28993</v>
      </c>
      <c r="F5705" t="s">
        <v>28994</v>
      </c>
      <c r="G5705" t="s">
        <v>883</v>
      </c>
      <c r="H5705" s="6">
        <v>183994</v>
      </c>
      <c r="I5705" t="s">
        <v>28995</v>
      </c>
      <c r="J5705" t="s">
        <v>28996</v>
      </c>
      <c r="K5705" s="1">
        <v>43901</v>
      </c>
    </row>
    <row r="5706" spans="1:11">
      <c r="A5706">
        <v>5705</v>
      </c>
      <c r="B5706" t="s">
        <v>28997</v>
      </c>
      <c r="C5706" t="s">
        <v>775</v>
      </c>
      <c r="D5706" t="s">
        <v>7720</v>
      </c>
      <c r="E5706" t="s">
        <v>28998</v>
      </c>
      <c r="F5706" t="s">
        <v>28999</v>
      </c>
      <c r="G5706" t="s">
        <v>1522</v>
      </c>
      <c r="H5706" s="6">
        <v>146757</v>
      </c>
      <c r="I5706" t="s">
        <v>29000</v>
      </c>
      <c r="J5706" t="s">
        <v>29001</v>
      </c>
      <c r="K5706" s="1">
        <v>44116</v>
      </c>
    </row>
    <row r="5707" spans="1:11">
      <c r="A5707">
        <v>5706</v>
      </c>
      <c r="B5707" t="s">
        <v>29002</v>
      </c>
      <c r="C5707" t="s">
        <v>767</v>
      </c>
      <c r="D5707" t="s">
        <v>82</v>
      </c>
      <c r="E5707" t="s">
        <v>29003</v>
      </c>
      <c r="F5707" t="s">
        <v>29004</v>
      </c>
      <c r="G5707" t="s">
        <v>800</v>
      </c>
      <c r="H5707" s="6">
        <v>127607</v>
      </c>
      <c r="I5707" t="s">
        <v>29005</v>
      </c>
      <c r="J5707" t="s">
        <v>29006</v>
      </c>
      <c r="K5707" s="1">
        <v>44694</v>
      </c>
    </row>
    <row r="5708" spans="1:11">
      <c r="A5708">
        <v>5707</v>
      </c>
      <c r="B5708" t="s">
        <v>29007</v>
      </c>
      <c r="C5708" t="s">
        <v>1891</v>
      </c>
      <c r="D5708" t="s">
        <v>8927</v>
      </c>
      <c r="E5708" t="s">
        <v>29008</v>
      </c>
      <c r="F5708" t="s">
        <v>29009</v>
      </c>
      <c r="G5708" t="s">
        <v>3382</v>
      </c>
      <c r="H5708" s="6">
        <v>188223</v>
      </c>
      <c r="I5708" t="s">
        <v>29010</v>
      </c>
      <c r="J5708" t="s">
        <v>29011</v>
      </c>
      <c r="K5708" s="1">
        <v>44561</v>
      </c>
    </row>
    <row r="5709" spans="1:11">
      <c r="A5709">
        <v>5708</v>
      </c>
      <c r="B5709" t="s">
        <v>29012</v>
      </c>
      <c r="C5709" t="s">
        <v>2919</v>
      </c>
      <c r="D5709" t="s">
        <v>9524</v>
      </c>
      <c r="E5709" t="s">
        <v>29013</v>
      </c>
      <c r="F5709" t="s">
        <v>29014</v>
      </c>
      <c r="G5709" t="s">
        <v>1013</v>
      </c>
      <c r="H5709" s="6">
        <v>242813</v>
      </c>
      <c r="I5709" t="s">
        <v>29015</v>
      </c>
      <c r="J5709" t="s">
        <v>29016</v>
      </c>
      <c r="K5709" s="1">
        <v>44132</v>
      </c>
    </row>
    <row r="5710" spans="1:11">
      <c r="A5710">
        <v>5709</v>
      </c>
      <c r="B5710" t="s">
        <v>29017</v>
      </c>
      <c r="C5710" t="s">
        <v>2500</v>
      </c>
      <c r="D5710" t="s">
        <v>28489</v>
      </c>
      <c r="E5710" t="s">
        <v>29018</v>
      </c>
      <c r="F5710" t="s">
        <v>29019</v>
      </c>
      <c r="G5710" t="s">
        <v>1605</v>
      </c>
      <c r="H5710" s="6">
        <v>244965</v>
      </c>
      <c r="I5710" t="s">
        <v>29020</v>
      </c>
      <c r="J5710" t="s">
        <v>29021</v>
      </c>
      <c r="K5710" s="1">
        <v>44341</v>
      </c>
    </row>
    <row r="5711" spans="1:11">
      <c r="A5711">
        <v>5710</v>
      </c>
      <c r="B5711" t="s">
        <v>29022</v>
      </c>
      <c r="C5711" t="s">
        <v>3656</v>
      </c>
      <c r="D5711" t="s">
        <v>1735</v>
      </c>
      <c r="E5711" t="s">
        <v>29023</v>
      </c>
      <c r="F5711" t="s">
        <v>29024</v>
      </c>
      <c r="G5711" t="s">
        <v>1824</v>
      </c>
      <c r="H5711" s="6">
        <v>200679</v>
      </c>
      <c r="I5711" t="s">
        <v>29025</v>
      </c>
      <c r="J5711" t="s">
        <v>29026</v>
      </c>
      <c r="K5711" s="1">
        <v>44096</v>
      </c>
    </row>
    <row r="5712" spans="1:11">
      <c r="A5712">
        <v>5711</v>
      </c>
      <c r="B5712" t="s">
        <v>29027</v>
      </c>
      <c r="C5712" t="s">
        <v>7953</v>
      </c>
      <c r="D5712" t="s">
        <v>1099</v>
      </c>
      <c r="E5712" t="s">
        <v>29028</v>
      </c>
      <c r="F5712" t="s">
        <v>29029</v>
      </c>
      <c r="G5712" t="s">
        <v>868</v>
      </c>
      <c r="H5712" s="6">
        <v>116123</v>
      </c>
      <c r="I5712" t="s">
        <v>29030</v>
      </c>
      <c r="J5712" t="s">
        <v>29031</v>
      </c>
      <c r="K5712" s="1">
        <v>44492</v>
      </c>
    </row>
    <row r="5713" spans="1:11">
      <c r="A5713">
        <v>5712</v>
      </c>
      <c r="B5713" t="s">
        <v>29032</v>
      </c>
      <c r="C5713" t="s">
        <v>2865</v>
      </c>
      <c r="D5713" t="s">
        <v>4203</v>
      </c>
      <c r="E5713" t="s">
        <v>29033</v>
      </c>
      <c r="F5713" t="s">
        <v>29034</v>
      </c>
      <c r="G5713" t="s">
        <v>5179</v>
      </c>
      <c r="H5713" s="6">
        <v>175465</v>
      </c>
      <c r="I5713">
        <v>7663763712</v>
      </c>
      <c r="J5713" t="s">
        <v>29035</v>
      </c>
      <c r="K5713" s="1">
        <v>44324</v>
      </c>
    </row>
    <row r="5714" spans="1:11">
      <c r="A5714">
        <v>5713</v>
      </c>
      <c r="B5714" t="s">
        <v>29036</v>
      </c>
      <c r="C5714" t="s">
        <v>5274</v>
      </c>
      <c r="D5714" t="s">
        <v>2294</v>
      </c>
      <c r="E5714" t="s">
        <v>29037</v>
      </c>
      <c r="F5714" t="s">
        <v>29038</v>
      </c>
      <c r="G5714" t="s">
        <v>329</v>
      </c>
      <c r="H5714" s="6">
        <v>246790</v>
      </c>
      <c r="I5714" t="s">
        <v>29039</v>
      </c>
      <c r="J5714" t="s">
        <v>29040</v>
      </c>
      <c r="K5714" s="1">
        <v>44510</v>
      </c>
    </row>
    <row r="5715" spans="1:11">
      <c r="A5715">
        <v>5714</v>
      </c>
      <c r="B5715" t="s">
        <v>29041</v>
      </c>
      <c r="C5715" t="s">
        <v>12372</v>
      </c>
      <c r="D5715" t="s">
        <v>1663</v>
      </c>
      <c r="E5715" t="s">
        <v>29042</v>
      </c>
      <c r="F5715" t="s">
        <v>29043</v>
      </c>
      <c r="G5715" t="s">
        <v>509</v>
      </c>
      <c r="H5715" s="6">
        <v>50143</v>
      </c>
      <c r="I5715" t="s">
        <v>29044</v>
      </c>
      <c r="J5715" t="s">
        <v>29045</v>
      </c>
      <c r="K5715" s="1">
        <v>44121</v>
      </c>
    </row>
    <row r="5716" spans="1:11">
      <c r="A5716">
        <v>5715</v>
      </c>
      <c r="B5716" t="s">
        <v>29046</v>
      </c>
      <c r="C5716" t="s">
        <v>2184</v>
      </c>
      <c r="D5716" t="s">
        <v>7733</v>
      </c>
      <c r="E5716" t="s">
        <v>29047</v>
      </c>
      <c r="F5716" t="s">
        <v>29048</v>
      </c>
      <c r="G5716" t="s">
        <v>1689</v>
      </c>
      <c r="H5716" s="6">
        <v>284800</v>
      </c>
      <c r="I5716" t="s">
        <v>29049</v>
      </c>
      <c r="J5716" t="s">
        <v>29050</v>
      </c>
      <c r="K5716" s="1">
        <v>44029</v>
      </c>
    </row>
    <row r="5717" spans="1:11">
      <c r="A5717">
        <v>5716</v>
      </c>
      <c r="B5717" t="s">
        <v>29051</v>
      </c>
      <c r="C5717" t="s">
        <v>5494</v>
      </c>
      <c r="D5717" t="s">
        <v>1435</v>
      </c>
      <c r="E5717" t="s">
        <v>29052</v>
      </c>
      <c r="F5717" t="s">
        <v>29053</v>
      </c>
      <c r="G5717" t="s">
        <v>126</v>
      </c>
      <c r="H5717" s="6">
        <v>188245</v>
      </c>
      <c r="I5717" t="s">
        <v>29054</v>
      </c>
      <c r="J5717" t="s">
        <v>29055</v>
      </c>
      <c r="K5717" s="1">
        <v>44058</v>
      </c>
    </row>
    <row r="5718" spans="1:11">
      <c r="A5718">
        <v>5717</v>
      </c>
      <c r="B5718" t="s">
        <v>29056</v>
      </c>
      <c r="C5718" t="s">
        <v>1565</v>
      </c>
      <c r="D5718" t="s">
        <v>5556</v>
      </c>
      <c r="E5718" t="s">
        <v>29057</v>
      </c>
      <c r="F5718" t="s">
        <v>13396</v>
      </c>
      <c r="G5718" t="s">
        <v>371</v>
      </c>
      <c r="H5718" s="6">
        <v>86776</v>
      </c>
      <c r="I5718" t="s">
        <v>29058</v>
      </c>
      <c r="J5718" t="s">
        <v>29059</v>
      </c>
      <c r="K5718" s="1">
        <v>44470</v>
      </c>
    </row>
    <row r="5719" spans="1:11">
      <c r="A5719">
        <v>5718</v>
      </c>
      <c r="B5719" t="s">
        <v>29060</v>
      </c>
      <c r="C5719" t="s">
        <v>4768</v>
      </c>
      <c r="D5719" t="s">
        <v>249</v>
      </c>
      <c r="E5719" t="s">
        <v>29061</v>
      </c>
      <c r="F5719" t="s">
        <v>29062</v>
      </c>
      <c r="G5719" t="s">
        <v>3968</v>
      </c>
      <c r="H5719" s="6">
        <v>261621</v>
      </c>
      <c r="I5719" t="s">
        <v>29063</v>
      </c>
      <c r="J5719" t="s">
        <v>29064</v>
      </c>
      <c r="K5719" s="1">
        <v>44070</v>
      </c>
    </row>
    <row r="5720" spans="1:11">
      <c r="A5720">
        <v>5719</v>
      </c>
      <c r="B5720" t="s">
        <v>29065</v>
      </c>
      <c r="C5720" t="s">
        <v>17044</v>
      </c>
      <c r="D5720" t="s">
        <v>1527</v>
      </c>
      <c r="E5720" t="s">
        <v>29066</v>
      </c>
      <c r="F5720" t="s">
        <v>21971</v>
      </c>
      <c r="G5720" t="s">
        <v>597</v>
      </c>
      <c r="H5720" s="6">
        <v>74884</v>
      </c>
      <c r="I5720" t="s">
        <v>29067</v>
      </c>
      <c r="J5720" t="s">
        <v>29068</v>
      </c>
      <c r="K5720" s="1">
        <v>44553</v>
      </c>
    </row>
    <row r="5721" spans="1:11">
      <c r="A5721">
        <v>5720</v>
      </c>
      <c r="B5721" t="s">
        <v>29069</v>
      </c>
      <c r="C5721" t="s">
        <v>7009</v>
      </c>
      <c r="D5721" t="s">
        <v>4490</v>
      </c>
      <c r="E5721" t="s">
        <v>29070</v>
      </c>
      <c r="F5721" t="s">
        <v>29071</v>
      </c>
      <c r="G5721" t="s">
        <v>237</v>
      </c>
      <c r="H5721" s="6">
        <v>160056</v>
      </c>
      <c r="I5721" t="s">
        <v>29072</v>
      </c>
      <c r="J5721" t="s">
        <v>29073</v>
      </c>
      <c r="K5721" s="1">
        <v>44424</v>
      </c>
    </row>
    <row r="5722" spans="1:11">
      <c r="A5722">
        <v>5721</v>
      </c>
      <c r="B5722" t="s">
        <v>29074</v>
      </c>
      <c r="C5722" t="s">
        <v>47</v>
      </c>
      <c r="D5722" t="s">
        <v>5544</v>
      </c>
      <c r="E5722" t="s">
        <v>15617</v>
      </c>
      <c r="F5722" t="s">
        <v>29075</v>
      </c>
      <c r="G5722" t="s">
        <v>3554</v>
      </c>
      <c r="H5722" s="6">
        <v>245595</v>
      </c>
      <c r="I5722" t="s">
        <v>29076</v>
      </c>
      <c r="J5722" t="s">
        <v>29077</v>
      </c>
      <c r="K5722" s="1">
        <v>44182</v>
      </c>
    </row>
    <row r="5723" spans="1:11">
      <c r="A5723">
        <v>5722</v>
      </c>
      <c r="B5723" t="s">
        <v>29078</v>
      </c>
      <c r="C5723" t="s">
        <v>8663</v>
      </c>
      <c r="D5723" t="s">
        <v>3198</v>
      </c>
      <c r="E5723" t="s">
        <v>29079</v>
      </c>
      <c r="F5723" t="s">
        <v>29080</v>
      </c>
      <c r="G5723" t="s">
        <v>268</v>
      </c>
      <c r="H5723" s="6">
        <v>258495</v>
      </c>
      <c r="I5723" t="s">
        <v>29081</v>
      </c>
      <c r="J5723" t="s">
        <v>29082</v>
      </c>
      <c r="K5723" s="1">
        <v>44158</v>
      </c>
    </row>
    <row r="5724" spans="1:11">
      <c r="A5724">
        <v>5723</v>
      </c>
      <c r="B5724" t="s">
        <v>29083</v>
      </c>
      <c r="C5724" t="s">
        <v>2147</v>
      </c>
      <c r="D5724" t="s">
        <v>2231</v>
      </c>
      <c r="E5724" t="s">
        <v>29084</v>
      </c>
      <c r="F5724" t="s">
        <v>15260</v>
      </c>
      <c r="G5724" t="s">
        <v>3183</v>
      </c>
      <c r="H5724" s="6">
        <v>61187</v>
      </c>
      <c r="I5724" t="s">
        <v>29085</v>
      </c>
      <c r="J5724" t="s">
        <v>29086</v>
      </c>
      <c r="K5724" s="1">
        <v>44102</v>
      </c>
    </row>
    <row r="5725" spans="1:11">
      <c r="A5725">
        <v>5724</v>
      </c>
      <c r="B5725" t="s">
        <v>29087</v>
      </c>
      <c r="C5725" t="s">
        <v>2119</v>
      </c>
      <c r="D5725" t="s">
        <v>302</v>
      </c>
      <c r="E5725" t="s">
        <v>29088</v>
      </c>
      <c r="F5725" t="s">
        <v>29089</v>
      </c>
      <c r="G5725" t="s">
        <v>1473</v>
      </c>
      <c r="H5725" s="6">
        <v>45972</v>
      </c>
      <c r="I5725">
        <v>7997717407</v>
      </c>
      <c r="J5725" t="s">
        <v>29090</v>
      </c>
      <c r="K5725" s="1">
        <v>44226</v>
      </c>
    </row>
    <row r="5726" spans="1:11">
      <c r="A5726">
        <v>5725</v>
      </c>
      <c r="B5726" t="s">
        <v>29091</v>
      </c>
      <c r="C5726" t="s">
        <v>11262</v>
      </c>
      <c r="D5726" t="s">
        <v>513</v>
      </c>
      <c r="E5726" t="s">
        <v>1981</v>
      </c>
      <c r="F5726" t="s">
        <v>29092</v>
      </c>
      <c r="G5726" t="s">
        <v>998</v>
      </c>
      <c r="H5726" s="6">
        <v>263790</v>
      </c>
      <c r="I5726" t="s">
        <v>29093</v>
      </c>
      <c r="J5726" t="s">
        <v>29094</v>
      </c>
      <c r="K5726" s="1">
        <v>44430</v>
      </c>
    </row>
    <row r="5727" spans="1:11">
      <c r="A5727">
        <v>5726</v>
      </c>
      <c r="B5727" t="s">
        <v>29095</v>
      </c>
      <c r="C5727" t="s">
        <v>1349</v>
      </c>
      <c r="D5727" t="s">
        <v>4479</v>
      </c>
      <c r="E5727" t="s">
        <v>29096</v>
      </c>
      <c r="F5727" t="s">
        <v>26439</v>
      </c>
      <c r="G5727" t="s">
        <v>351</v>
      </c>
      <c r="H5727" s="6">
        <v>279109</v>
      </c>
      <c r="I5727" t="s">
        <v>29097</v>
      </c>
      <c r="J5727" t="s">
        <v>29098</v>
      </c>
      <c r="K5727" s="1">
        <v>44345</v>
      </c>
    </row>
    <row r="5728" spans="1:11">
      <c r="A5728">
        <v>5727</v>
      </c>
      <c r="B5728" t="s">
        <v>29099</v>
      </c>
      <c r="C5728" t="s">
        <v>3113</v>
      </c>
      <c r="D5728" t="s">
        <v>6725</v>
      </c>
      <c r="E5728" t="s">
        <v>29100</v>
      </c>
      <c r="F5728" t="s">
        <v>7960</v>
      </c>
      <c r="G5728" t="s">
        <v>237</v>
      </c>
      <c r="H5728" s="6">
        <v>246864</v>
      </c>
      <c r="I5728" t="s">
        <v>29101</v>
      </c>
      <c r="J5728" t="s">
        <v>29102</v>
      </c>
      <c r="K5728" s="1">
        <v>43928</v>
      </c>
    </row>
    <row r="5729" spans="1:11">
      <c r="A5729">
        <v>5728</v>
      </c>
      <c r="B5729" t="s">
        <v>29103</v>
      </c>
      <c r="C5729" t="s">
        <v>8078</v>
      </c>
      <c r="D5729" t="s">
        <v>83</v>
      </c>
      <c r="E5729" t="s">
        <v>29104</v>
      </c>
      <c r="F5729" t="s">
        <v>29105</v>
      </c>
      <c r="G5729" t="s">
        <v>748</v>
      </c>
      <c r="H5729" s="6">
        <v>74514</v>
      </c>
      <c r="I5729" t="s">
        <v>29106</v>
      </c>
      <c r="J5729" t="s">
        <v>29107</v>
      </c>
      <c r="K5729" s="1">
        <v>44542</v>
      </c>
    </row>
    <row r="5730" spans="1:11">
      <c r="A5730">
        <v>5729</v>
      </c>
      <c r="B5730" t="s">
        <v>29108</v>
      </c>
      <c r="C5730" t="s">
        <v>1741</v>
      </c>
      <c r="D5730" t="s">
        <v>2361</v>
      </c>
      <c r="E5730" t="s">
        <v>29109</v>
      </c>
      <c r="F5730" t="s">
        <v>29110</v>
      </c>
      <c r="G5730" t="s">
        <v>3314</v>
      </c>
      <c r="H5730" s="6">
        <v>150638</v>
      </c>
      <c r="I5730" t="s">
        <v>29111</v>
      </c>
      <c r="J5730" t="s">
        <v>29112</v>
      </c>
      <c r="K5730" s="1">
        <v>44494</v>
      </c>
    </row>
    <row r="5731" spans="1:11">
      <c r="A5731">
        <v>5730</v>
      </c>
      <c r="B5731" t="s">
        <v>29113</v>
      </c>
      <c r="C5731" t="s">
        <v>19</v>
      </c>
      <c r="D5731" t="s">
        <v>1179</v>
      </c>
      <c r="E5731" t="s">
        <v>29114</v>
      </c>
      <c r="F5731" t="s">
        <v>29115</v>
      </c>
      <c r="G5731" t="s">
        <v>2638</v>
      </c>
      <c r="H5731" s="6">
        <v>254194</v>
      </c>
      <c r="I5731" t="s">
        <v>29116</v>
      </c>
      <c r="J5731" t="s">
        <v>29117</v>
      </c>
      <c r="K5731" s="1">
        <v>44442</v>
      </c>
    </row>
    <row r="5732" spans="1:11">
      <c r="A5732">
        <v>5731</v>
      </c>
      <c r="B5732" t="s">
        <v>29118</v>
      </c>
      <c r="C5732" t="s">
        <v>3880</v>
      </c>
      <c r="D5732" t="s">
        <v>5126</v>
      </c>
      <c r="E5732" t="s">
        <v>29119</v>
      </c>
      <c r="F5732" t="s">
        <v>29120</v>
      </c>
      <c r="G5732" t="s">
        <v>3394</v>
      </c>
      <c r="H5732" s="6">
        <v>122931</v>
      </c>
      <c r="I5732">
        <f>1-321-78-4248</f>
        <v>-4646</v>
      </c>
      <c r="J5732" t="s">
        <v>29121</v>
      </c>
      <c r="K5732" s="1">
        <v>44205</v>
      </c>
    </row>
    <row r="5733" spans="1:11">
      <c r="A5733">
        <v>5732</v>
      </c>
      <c r="B5733" t="s">
        <v>29122</v>
      </c>
      <c r="C5733" t="s">
        <v>7269</v>
      </c>
      <c r="D5733" t="s">
        <v>1350</v>
      </c>
      <c r="E5733" t="s">
        <v>29123</v>
      </c>
      <c r="F5733" t="s">
        <v>29124</v>
      </c>
      <c r="G5733" t="s">
        <v>1445</v>
      </c>
      <c r="H5733" s="6">
        <v>281267</v>
      </c>
      <c r="I5733" t="s">
        <v>29125</v>
      </c>
      <c r="J5733" t="s">
        <v>29126</v>
      </c>
      <c r="K5733" s="1">
        <v>44373</v>
      </c>
    </row>
    <row r="5734" spans="1:11">
      <c r="A5734">
        <v>5733</v>
      </c>
      <c r="B5734" t="s">
        <v>29127</v>
      </c>
      <c r="C5734" t="s">
        <v>775</v>
      </c>
      <c r="D5734" t="s">
        <v>3676</v>
      </c>
      <c r="E5734" t="s">
        <v>29128</v>
      </c>
      <c r="F5734" t="s">
        <v>5435</v>
      </c>
      <c r="G5734" t="s">
        <v>926</v>
      </c>
      <c r="H5734" s="6">
        <v>101129</v>
      </c>
      <c r="I5734" t="s">
        <v>29129</v>
      </c>
      <c r="J5734" t="s">
        <v>29130</v>
      </c>
      <c r="K5734" s="1">
        <v>44530</v>
      </c>
    </row>
    <row r="5735" spans="1:11">
      <c r="A5735">
        <v>5734</v>
      </c>
      <c r="B5735" t="s">
        <v>29131</v>
      </c>
      <c r="C5735" t="s">
        <v>6454</v>
      </c>
      <c r="D5735" t="s">
        <v>5693</v>
      </c>
      <c r="E5735" t="s">
        <v>29132</v>
      </c>
      <c r="F5735" t="s">
        <v>29133</v>
      </c>
      <c r="G5735" t="s">
        <v>875</v>
      </c>
      <c r="H5735" s="6">
        <v>219282</v>
      </c>
      <c r="I5735" t="s">
        <v>29134</v>
      </c>
      <c r="J5735" t="s">
        <v>29135</v>
      </c>
      <c r="K5735" s="1">
        <v>44546</v>
      </c>
    </row>
    <row r="5736" spans="1:11">
      <c r="A5736">
        <v>5735</v>
      </c>
      <c r="B5736" t="s">
        <v>29136</v>
      </c>
      <c r="C5736" t="s">
        <v>8483</v>
      </c>
      <c r="D5736" t="s">
        <v>677</v>
      </c>
      <c r="E5736" t="s">
        <v>29137</v>
      </c>
      <c r="F5736" t="s">
        <v>29138</v>
      </c>
      <c r="G5736" t="s">
        <v>2317</v>
      </c>
      <c r="H5736" s="6">
        <v>192371</v>
      </c>
      <c r="I5736" t="s">
        <v>29139</v>
      </c>
      <c r="J5736" t="s">
        <v>29140</v>
      </c>
      <c r="K5736" s="1">
        <v>43958</v>
      </c>
    </row>
    <row r="5737" spans="1:11">
      <c r="A5737">
        <v>5736</v>
      </c>
      <c r="B5737" t="s">
        <v>29141</v>
      </c>
      <c r="C5737" t="s">
        <v>1663</v>
      </c>
      <c r="D5737" t="s">
        <v>5705</v>
      </c>
      <c r="E5737" t="s">
        <v>29142</v>
      </c>
      <c r="F5737" t="s">
        <v>29143</v>
      </c>
      <c r="G5737" t="s">
        <v>1345</v>
      </c>
      <c r="H5737" s="6">
        <v>56026</v>
      </c>
      <c r="I5737" t="s">
        <v>29144</v>
      </c>
      <c r="J5737" t="s">
        <v>29145</v>
      </c>
      <c r="K5737" s="1">
        <v>44579</v>
      </c>
    </row>
    <row r="5738" spans="1:11">
      <c r="A5738">
        <v>5737</v>
      </c>
      <c r="B5738" t="s">
        <v>29146</v>
      </c>
      <c r="C5738" t="s">
        <v>3140</v>
      </c>
      <c r="D5738" t="s">
        <v>9569</v>
      </c>
      <c r="E5738" t="s">
        <v>29147</v>
      </c>
      <c r="F5738" t="s">
        <v>29148</v>
      </c>
      <c r="G5738" t="s">
        <v>3968</v>
      </c>
      <c r="H5738" s="6">
        <v>208934</v>
      </c>
      <c r="I5738" t="s">
        <v>29149</v>
      </c>
      <c r="J5738" t="s">
        <v>29150</v>
      </c>
      <c r="K5738" s="1">
        <v>44302</v>
      </c>
    </row>
    <row r="5739" spans="1:11">
      <c r="A5739">
        <v>5738</v>
      </c>
      <c r="B5739" t="s">
        <v>29151</v>
      </c>
      <c r="C5739" t="s">
        <v>10860</v>
      </c>
      <c r="D5739" t="s">
        <v>4401</v>
      </c>
      <c r="E5739" t="s">
        <v>29152</v>
      </c>
      <c r="F5739" t="s">
        <v>29153</v>
      </c>
      <c r="G5739" t="s">
        <v>3566</v>
      </c>
      <c r="H5739" s="6">
        <v>238060</v>
      </c>
      <c r="I5739" t="s">
        <v>29154</v>
      </c>
      <c r="J5739" t="s">
        <v>29155</v>
      </c>
      <c r="K5739" s="1">
        <v>44017</v>
      </c>
    </row>
    <row r="5740" spans="1:11">
      <c r="A5740">
        <v>5739</v>
      </c>
      <c r="B5740" t="s">
        <v>29156</v>
      </c>
      <c r="C5740" t="s">
        <v>3796</v>
      </c>
      <c r="D5740" t="s">
        <v>2619</v>
      </c>
      <c r="E5740" t="s">
        <v>29157</v>
      </c>
      <c r="F5740" t="s">
        <v>29024</v>
      </c>
      <c r="G5740" t="s">
        <v>969</v>
      </c>
      <c r="H5740" s="6">
        <v>101542</v>
      </c>
      <c r="I5740" t="s">
        <v>29158</v>
      </c>
      <c r="J5740" t="s">
        <v>29159</v>
      </c>
      <c r="K5740" s="1">
        <v>44219</v>
      </c>
    </row>
    <row r="5741" spans="1:11">
      <c r="A5741">
        <v>5740</v>
      </c>
      <c r="B5741" t="s">
        <v>29160</v>
      </c>
      <c r="C5741" t="s">
        <v>10303</v>
      </c>
      <c r="D5741" t="s">
        <v>3493</v>
      </c>
      <c r="E5741" t="s">
        <v>29161</v>
      </c>
      <c r="F5741" t="s">
        <v>29162</v>
      </c>
      <c r="G5741" t="s">
        <v>2966</v>
      </c>
      <c r="H5741" s="6">
        <v>152367</v>
      </c>
      <c r="I5741" t="s">
        <v>29163</v>
      </c>
      <c r="J5741" t="s">
        <v>29164</v>
      </c>
      <c r="K5741" s="1">
        <v>44197</v>
      </c>
    </row>
    <row r="5742" spans="1:11">
      <c r="A5742">
        <v>5741</v>
      </c>
      <c r="B5742" t="s">
        <v>29165</v>
      </c>
      <c r="C5742" t="s">
        <v>1662</v>
      </c>
      <c r="D5742" t="s">
        <v>5300</v>
      </c>
      <c r="E5742" t="s">
        <v>29166</v>
      </c>
      <c r="F5742" t="s">
        <v>29167</v>
      </c>
      <c r="G5742" t="s">
        <v>142</v>
      </c>
      <c r="H5742" s="6">
        <v>77201</v>
      </c>
      <c r="I5742" t="s">
        <v>29168</v>
      </c>
      <c r="J5742" t="s">
        <v>29169</v>
      </c>
      <c r="K5742" s="1">
        <v>44677</v>
      </c>
    </row>
    <row r="5743" spans="1:11">
      <c r="A5743">
        <v>5742</v>
      </c>
      <c r="B5743" t="s">
        <v>29170</v>
      </c>
      <c r="C5743" t="s">
        <v>5336</v>
      </c>
      <c r="D5743" t="s">
        <v>20832</v>
      </c>
      <c r="E5743" t="s">
        <v>29171</v>
      </c>
      <c r="F5743" t="s">
        <v>11100</v>
      </c>
      <c r="G5743" t="s">
        <v>7497</v>
      </c>
      <c r="H5743" s="6">
        <v>201786</v>
      </c>
      <c r="I5743" t="s">
        <v>29172</v>
      </c>
      <c r="J5743" t="s">
        <v>29173</v>
      </c>
      <c r="K5743" s="1">
        <v>44710</v>
      </c>
    </row>
    <row r="5744" spans="1:11">
      <c r="A5744">
        <v>5743</v>
      </c>
      <c r="B5744" t="s">
        <v>29174</v>
      </c>
      <c r="C5744" t="s">
        <v>835</v>
      </c>
      <c r="D5744" t="s">
        <v>1115</v>
      </c>
      <c r="E5744" t="s">
        <v>29175</v>
      </c>
      <c r="F5744" t="s">
        <v>29176</v>
      </c>
      <c r="G5744" t="s">
        <v>3095</v>
      </c>
      <c r="H5744" s="6">
        <v>43283</v>
      </c>
      <c r="I5744" t="s">
        <v>29177</v>
      </c>
      <c r="J5744" t="s">
        <v>29178</v>
      </c>
      <c r="K5744" s="1">
        <v>44167</v>
      </c>
    </row>
    <row r="5745" spans="1:11">
      <c r="A5745">
        <v>5744</v>
      </c>
      <c r="B5745" t="s">
        <v>29179</v>
      </c>
      <c r="C5745" t="s">
        <v>542</v>
      </c>
      <c r="D5745" t="s">
        <v>8850</v>
      </c>
      <c r="E5745" t="s">
        <v>29180</v>
      </c>
      <c r="F5745" t="s">
        <v>29181</v>
      </c>
      <c r="G5745" t="s">
        <v>290</v>
      </c>
      <c r="H5745" s="6">
        <v>269222</v>
      </c>
      <c r="I5745" t="s">
        <v>29182</v>
      </c>
      <c r="J5745" t="s">
        <v>29183</v>
      </c>
      <c r="K5745" s="1">
        <v>43954</v>
      </c>
    </row>
    <row r="5746" spans="1:11">
      <c r="A5746">
        <v>5745</v>
      </c>
      <c r="B5746" t="s">
        <v>29184</v>
      </c>
      <c r="C5746" t="s">
        <v>5805</v>
      </c>
      <c r="D5746" t="s">
        <v>9524</v>
      </c>
      <c r="E5746" t="s">
        <v>29185</v>
      </c>
      <c r="F5746" t="s">
        <v>29186</v>
      </c>
      <c r="G5746" t="s">
        <v>89</v>
      </c>
      <c r="H5746" s="6">
        <v>211416</v>
      </c>
      <c r="I5746" t="s">
        <v>29187</v>
      </c>
      <c r="J5746" t="s">
        <v>29188</v>
      </c>
      <c r="K5746" s="1">
        <v>44224</v>
      </c>
    </row>
    <row r="5747" spans="1:11">
      <c r="A5747">
        <v>5746</v>
      </c>
      <c r="B5747" t="s">
        <v>29189</v>
      </c>
      <c r="C5747" t="s">
        <v>1533</v>
      </c>
      <c r="D5747" t="s">
        <v>3700</v>
      </c>
      <c r="E5747" t="s">
        <v>29190</v>
      </c>
      <c r="F5747" t="s">
        <v>13665</v>
      </c>
      <c r="G5747" t="s">
        <v>2838</v>
      </c>
      <c r="H5747" s="6">
        <v>65487</v>
      </c>
      <c r="I5747" t="s">
        <v>29191</v>
      </c>
      <c r="J5747" t="s">
        <v>29192</v>
      </c>
      <c r="K5747" s="1">
        <v>44302</v>
      </c>
    </row>
    <row r="5748" spans="1:11">
      <c r="A5748">
        <v>5747</v>
      </c>
      <c r="B5748" t="s">
        <v>29193</v>
      </c>
      <c r="C5748" t="s">
        <v>3937</v>
      </c>
      <c r="D5748" t="s">
        <v>973</v>
      </c>
      <c r="E5748" t="s">
        <v>29194</v>
      </c>
      <c r="F5748" t="s">
        <v>29195</v>
      </c>
      <c r="G5748" t="s">
        <v>2419</v>
      </c>
      <c r="H5748" s="6">
        <v>232566</v>
      </c>
      <c r="I5748" t="s">
        <v>29196</v>
      </c>
      <c r="J5748" t="s">
        <v>29197</v>
      </c>
      <c r="K5748" s="1">
        <v>43934</v>
      </c>
    </row>
    <row r="5749" spans="1:11">
      <c r="A5749">
        <v>5748</v>
      </c>
      <c r="B5749" t="s">
        <v>29198</v>
      </c>
      <c r="C5749" t="s">
        <v>4568</v>
      </c>
      <c r="D5749" t="s">
        <v>8814</v>
      </c>
      <c r="E5749" t="s">
        <v>29199</v>
      </c>
      <c r="F5749" t="s">
        <v>7522</v>
      </c>
      <c r="G5749" t="s">
        <v>2838</v>
      </c>
      <c r="H5749" s="6">
        <v>207098</v>
      </c>
      <c r="I5749">
        <v>1991411113</v>
      </c>
      <c r="J5749" t="s">
        <v>29200</v>
      </c>
      <c r="K5749" s="1">
        <v>44030</v>
      </c>
    </row>
    <row r="5750" spans="1:11">
      <c r="A5750">
        <v>5749</v>
      </c>
      <c r="B5750" t="s">
        <v>29201</v>
      </c>
      <c r="C5750" t="s">
        <v>11197</v>
      </c>
      <c r="D5750" t="s">
        <v>1166</v>
      </c>
      <c r="E5750" t="s">
        <v>29202</v>
      </c>
      <c r="F5750" t="s">
        <v>29203</v>
      </c>
      <c r="G5750" t="s">
        <v>274</v>
      </c>
      <c r="H5750" s="6">
        <v>251191</v>
      </c>
      <c r="I5750" t="s">
        <v>29204</v>
      </c>
      <c r="J5750" t="s">
        <v>29205</v>
      </c>
      <c r="K5750" s="1">
        <v>43875</v>
      </c>
    </row>
    <row r="5751" spans="1:11">
      <c r="A5751">
        <v>5750</v>
      </c>
      <c r="B5751" t="s">
        <v>29206</v>
      </c>
      <c r="C5751" t="s">
        <v>623</v>
      </c>
      <c r="D5751" t="s">
        <v>2701</v>
      </c>
      <c r="E5751" t="s">
        <v>29207</v>
      </c>
      <c r="F5751" t="s">
        <v>29208</v>
      </c>
      <c r="G5751" t="s">
        <v>438</v>
      </c>
      <c r="H5751" s="6">
        <v>281353</v>
      </c>
      <c r="I5751" t="s">
        <v>29209</v>
      </c>
      <c r="J5751" t="s">
        <v>29210</v>
      </c>
      <c r="K5751" s="1">
        <v>44345</v>
      </c>
    </row>
    <row r="5752" spans="1:11">
      <c r="A5752">
        <v>5751</v>
      </c>
      <c r="B5752" t="s">
        <v>29211</v>
      </c>
      <c r="C5752" t="s">
        <v>146</v>
      </c>
      <c r="D5752" t="s">
        <v>2535</v>
      </c>
      <c r="E5752" t="s">
        <v>29212</v>
      </c>
      <c r="F5752" t="s">
        <v>29213</v>
      </c>
      <c r="G5752" t="s">
        <v>4729</v>
      </c>
      <c r="H5752" s="6">
        <v>259169</v>
      </c>
      <c r="I5752" t="s">
        <v>29214</v>
      </c>
      <c r="J5752" t="s">
        <v>29215</v>
      </c>
      <c r="K5752" s="1">
        <v>44311</v>
      </c>
    </row>
    <row r="5753" spans="1:11">
      <c r="A5753">
        <v>5752</v>
      </c>
      <c r="B5753" t="s">
        <v>29216</v>
      </c>
      <c r="C5753" t="s">
        <v>894</v>
      </c>
      <c r="D5753" t="s">
        <v>1752</v>
      </c>
      <c r="E5753" t="s">
        <v>29217</v>
      </c>
      <c r="F5753" t="s">
        <v>29218</v>
      </c>
      <c r="G5753" t="s">
        <v>2496</v>
      </c>
      <c r="H5753" s="6">
        <v>132200</v>
      </c>
      <c r="I5753">
        <v>7190113495</v>
      </c>
      <c r="J5753" t="s">
        <v>29219</v>
      </c>
      <c r="K5753" s="1">
        <v>44344</v>
      </c>
    </row>
    <row r="5754" spans="1:11">
      <c r="A5754">
        <v>5753</v>
      </c>
      <c r="B5754" t="s">
        <v>29220</v>
      </c>
      <c r="C5754" t="s">
        <v>178</v>
      </c>
      <c r="D5754" t="s">
        <v>1973</v>
      </c>
      <c r="E5754" t="s">
        <v>29221</v>
      </c>
      <c r="F5754" t="s">
        <v>29222</v>
      </c>
      <c r="G5754" t="s">
        <v>1257</v>
      </c>
      <c r="H5754" s="6">
        <v>94298</v>
      </c>
      <c r="I5754" t="s">
        <v>29223</v>
      </c>
      <c r="J5754" t="s">
        <v>29224</v>
      </c>
      <c r="K5754" s="1">
        <v>44335</v>
      </c>
    </row>
    <row r="5755" spans="1:11">
      <c r="A5755">
        <v>5754</v>
      </c>
      <c r="B5755" t="s">
        <v>29225</v>
      </c>
      <c r="C5755" t="s">
        <v>3965</v>
      </c>
      <c r="D5755" t="s">
        <v>5544</v>
      </c>
      <c r="E5755" t="s">
        <v>29226</v>
      </c>
      <c r="F5755" t="s">
        <v>29227</v>
      </c>
      <c r="G5755" t="s">
        <v>1944</v>
      </c>
      <c r="H5755" s="6">
        <v>118206</v>
      </c>
      <c r="I5755" t="s">
        <v>29228</v>
      </c>
      <c r="J5755" t="s">
        <v>29229</v>
      </c>
      <c r="K5755" s="1">
        <v>44096</v>
      </c>
    </row>
    <row r="5756" spans="1:11">
      <c r="A5756">
        <v>5755</v>
      </c>
      <c r="B5756" t="s">
        <v>29230</v>
      </c>
      <c r="C5756" t="s">
        <v>4104</v>
      </c>
      <c r="D5756" t="s">
        <v>9889</v>
      </c>
      <c r="E5756" t="s">
        <v>29231</v>
      </c>
      <c r="F5756" t="s">
        <v>29232</v>
      </c>
      <c r="G5756" t="s">
        <v>446</v>
      </c>
      <c r="H5756" s="6">
        <v>149755</v>
      </c>
      <c r="I5756" t="s">
        <v>29233</v>
      </c>
      <c r="J5756" t="s">
        <v>29234</v>
      </c>
      <c r="K5756" s="1">
        <v>44661</v>
      </c>
    </row>
    <row r="5757" spans="1:11">
      <c r="A5757">
        <v>5756</v>
      </c>
      <c r="B5757" t="s">
        <v>29235</v>
      </c>
      <c r="C5757" t="s">
        <v>3610</v>
      </c>
      <c r="D5757" t="s">
        <v>7186</v>
      </c>
      <c r="E5757" t="s">
        <v>29236</v>
      </c>
      <c r="F5757" t="s">
        <v>29237</v>
      </c>
      <c r="G5757" t="s">
        <v>2378</v>
      </c>
      <c r="H5757" s="6">
        <v>284735</v>
      </c>
      <c r="I5757" t="s">
        <v>29238</v>
      </c>
      <c r="J5757" t="s">
        <v>29239</v>
      </c>
      <c r="K5757" s="1">
        <v>44613</v>
      </c>
    </row>
    <row r="5758" spans="1:11">
      <c r="A5758">
        <v>5757</v>
      </c>
      <c r="B5758" t="s">
        <v>29240</v>
      </c>
      <c r="C5758" t="s">
        <v>56</v>
      </c>
      <c r="D5758" t="s">
        <v>3092</v>
      </c>
      <c r="E5758" t="s">
        <v>28022</v>
      </c>
      <c r="F5758" t="s">
        <v>29241</v>
      </c>
      <c r="G5758" t="s">
        <v>7497</v>
      </c>
      <c r="H5758" s="6">
        <v>265240</v>
      </c>
      <c r="I5758" t="s">
        <v>29242</v>
      </c>
      <c r="J5758" t="s">
        <v>29243</v>
      </c>
      <c r="K5758" s="1">
        <v>44195</v>
      </c>
    </row>
    <row r="5759" spans="1:11">
      <c r="A5759">
        <v>5758</v>
      </c>
      <c r="B5759" t="s">
        <v>29244</v>
      </c>
      <c r="C5759" t="s">
        <v>390</v>
      </c>
      <c r="D5759" t="s">
        <v>6725</v>
      </c>
      <c r="E5759" t="s">
        <v>29245</v>
      </c>
      <c r="F5759" t="s">
        <v>14778</v>
      </c>
      <c r="G5759" t="s">
        <v>1280</v>
      </c>
      <c r="H5759" s="6">
        <v>277612</v>
      </c>
      <c r="I5759" t="s">
        <v>29246</v>
      </c>
      <c r="J5759" t="s">
        <v>29247</v>
      </c>
      <c r="K5759" s="1">
        <v>43988</v>
      </c>
    </row>
    <row r="5760" spans="1:11">
      <c r="A5760">
        <v>5759</v>
      </c>
      <c r="B5760" t="s">
        <v>29248</v>
      </c>
      <c r="C5760" t="s">
        <v>3839</v>
      </c>
      <c r="D5760" t="s">
        <v>716</v>
      </c>
      <c r="E5760" t="s">
        <v>2842</v>
      </c>
      <c r="F5760" t="s">
        <v>29249</v>
      </c>
      <c r="G5760" t="s">
        <v>4919</v>
      </c>
      <c r="H5760" s="6">
        <v>138880</v>
      </c>
      <c r="I5760" t="s">
        <v>29250</v>
      </c>
      <c r="J5760" t="s">
        <v>29251</v>
      </c>
      <c r="K5760" s="1">
        <v>44216</v>
      </c>
    </row>
    <row r="5761" spans="1:11">
      <c r="A5761">
        <v>5760</v>
      </c>
      <c r="B5761" t="s">
        <v>29252</v>
      </c>
      <c r="C5761" t="s">
        <v>6875</v>
      </c>
      <c r="D5761" t="s">
        <v>8728</v>
      </c>
      <c r="E5761" t="s">
        <v>29253</v>
      </c>
      <c r="F5761" t="s">
        <v>29254</v>
      </c>
      <c r="G5761" t="s">
        <v>998</v>
      </c>
      <c r="H5761" s="6">
        <v>84544</v>
      </c>
      <c r="I5761" t="s">
        <v>29255</v>
      </c>
      <c r="J5761" t="s">
        <v>29256</v>
      </c>
      <c r="K5761" s="1">
        <v>44500</v>
      </c>
    </row>
    <row r="5762" spans="1:11">
      <c r="A5762">
        <v>5761</v>
      </c>
      <c r="B5762" t="s">
        <v>29257</v>
      </c>
      <c r="C5762" t="s">
        <v>5788</v>
      </c>
      <c r="D5762" t="s">
        <v>5686</v>
      </c>
      <c r="E5762" t="s">
        <v>29258</v>
      </c>
      <c r="F5762" t="s">
        <v>29259</v>
      </c>
      <c r="G5762" t="s">
        <v>205</v>
      </c>
      <c r="H5762" s="6">
        <v>51104</v>
      </c>
      <c r="I5762" t="s">
        <v>29260</v>
      </c>
      <c r="J5762" t="s">
        <v>29261</v>
      </c>
      <c r="K5762" s="1">
        <v>43921</v>
      </c>
    </row>
    <row r="5763" spans="1:11">
      <c r="A5763">
        <v>5762</v>
      </c>
      <c r="B5763" t="s">
        <v>29262</v>
      </c>
      <c r="C5763" t="s">
        <v>12002</v>
      </c>
      <c r="D5763" t="s">
        <v>163</v>
      </c>
      <c r="E5763" t="s">
        <v>29263</v>
      </c>
      <c r="F5763" t="s">
        <v>27842</v>
      </c>
      <c r="G5763" t="s">
        <v>2844</v>
      </c>
      <c r="H5763" s="6">
        <v>60115</v>
      </c>
      <c r="I5763">
        <f>1-579-797-9309</f>
        <v>-10684</v>
      </c>
      <c r="J5763" t="s">
        <v>29264</v>
      </c>
      <c r="K5763" s="1">
        <v>44285</v>
      </c>
    </row>
    <row r="5764" spans="1:11">
      <c r="A5764">
        <v>5763</v>
      </c>
      <c r="B5764" t="s">
        <v>29265</v>
      </c>
      <c r="C5764" t="s">
        <v>5461</v>
      </c>
      <c r="D5764" t="s">
        <v>14060</v>
      </c>
      <c r="E5764" t="s">
        <v>29266</v>
      </c>
      <c r="F5764" t="s">
        <v>29267</v>
      </c>
      <c r="G5764" t="s">
        <v>1337</v>
      </c>
      <c r="H5764" s="6">
        <v>202208</v>
      </c>
      <c r="I5764" t="s">
        <v>29268</v>
      </c>
      <c r="J5764" t="s">
        <v>29269</v>
      </c>
      <c r="K5764" s="1">
        <v>44115</v>
      </c>
    </row>
    <row r="5765" spans="1:11">
      <c r="A5765">
        <v>5764</v>
      </c>
      <c r="B5765" s="2" t="s">
        <v>29270</v>
      </c>
      <c r="C5765" t="s">
        <v>4473</v>
      </c>
      <c r="D5765" t="s">
        <v>3006</v>
      </c>
      <c r="E5765" t="s">
        <v>10741</v>
      </c>
      <c r="F5765" t="s">
        <v>29271</v>
      </c>
      <c r="G5765" t="s">
        <v>68</v>
      </c>
      <c r="H5765" s="6">
        <v>225521</v>
      </c>
      <c r="I5765" t="s">
        <v>29272</v>
      </c>
      <c r="J5765" t="s">
        <v>29273</v>
      </c>
      <c r="K5765" s="1">
        <v>44050</v>
      </c>
    </row>
    <row r="5766" spans="1:11">
      <c r="A5766">
        <v>5765</v>
      </c>
      <c r="B5766" t="s">
        <v>29274</v>
      </c>
      <c r="C5766" t="s">
        <v>4557</v>
      </c>
      <c r="D5766" t="s">
        <v>3081</v>
      </c>
      <c r="E5766" t="s">
        <v>29275</v>
      </c>
      <c r="F5766" t="s">
        <v>29276</v>
      </c>
      <c r="G5766" t="s">
        <v>2817</v>
      </c>
      <c r="H5766" s="6">
        <v>260480</v>
      </c>
      <c r="I5766" t="s">
        <v>29277</v>
      </c>
      <c r="J5766" t="s">
        <v>29278</v>
      </c>
      <c r="K5766" s="1">
        <v>44304</v>
      </c>
    </row>
    <row r="5767" spans="1:11">
      <c r="A5767">
        <v>5766</v>
      </c>
      <c r="B5767" t="s">
        <v>29279</v>
      </c>
      <c r="C5767" t="s">
        <v>12505</v>
      </c>
      <c r="D5767" t="s">
        <v>29280</v>
      </c>
      <c r="E5767" t="s">
        <v>29281</v>
      </c>
      <c r="F5767" t="s">
        <v>29282</v>
      </c>
      <c r="G5767" t="s">
        <v>4188</v>
      </c>
      <c r="H5767" s="6">
        <v>75988</v>
      </c>
      <c r="I5767" t="s">
        <v>29283</v>
      </c>
      <c r="J5767" t="s">
        <v>29284</v>
      </c>
      <c r="K5767" s="1">
        <v>44309</v>
      </c>
    </row>
    <row r="5768" spans="1:11">
      <c r="A5768">
        <v>5767</v>
      </c>
      <c r="B5768" t="s">
        <v>29285</v>
      </c>
      <c r="C5768" t="s">
        <v>7026</v>
      </c>
      <c r="D5768" t="s">
        <v>399</v>
      </c>
      <c r="E5768" t="s">
        <v>29286</v>
      </c>
      <c r="F5768" t="s">
        <v>29287</v>
      </c>
      <c r="G5768" t="s">
        <v>1280</v>
      </c>
      <c r="H5768" s="6">
        <v>118069</v>
      </c>
      <c r="I5768" t="s">
        <v>29288</v>
      </c>
      <c r="J5768" t="s">
        <v>29289</v>
      </c>
      <c r="K5768" s="1">
        <v>44126</v>
      </c>
    </row>
    <row r="5769" spans="1:11">
      <c r="A5769">
        <v>5768</v>
      </c>
      <c r="B5769" t="s">
        <v>29290</v>
      </c>
      <c r="C5769" t="s">
        <v>310</v>
      </c>
      <c r="D5769" t="s">
        <v>2416</v>
      </c>
      <c r="E5769" t="s">
        <v>29291</v>
      </c>
      <c r="F5769" t="s">
        <v>29292</v>
      </c>
      <c r="G5769" t="s">
        <v>3183</v>
      </c>
      <c r="H5769" s="6">
        <v>86104</v>
      </c>
      <c r="I5769" t="s">
        <v>29293</v>
      </c>
      <c r="J5769" t="s">
        <v>29294</v>
      </c>
      <c r="K5769" s="1">
        <v>44521</v>
      </c>
    </row>
    <row r="5770" spans="1:11">
      <c r="A5770">
        <v>5769</v>
      </c>
      <c r="B5770" t="s">
        <v>29295</v>
      </c>
      <c r="C5770" t="s">
        <v>2206</v>
      </c>
      <c r="D5770" t="s">
        <v>6834</v>
      </c>
      <c r="E5770" t="s">
        <v>29296</v>
      </c>
      <c r="F5770" t="s">
        <v>29297</v>
      </c>
      <c r="G5770" t="s">
        <v>688</v>
      </c>
      <c r="H5770" s="6">
        <v>67237</v>
      </c>
      <c r="I5770" t="s">
        <v>29298</v>
      </c>
      <c r="J5770" t="s">
        <v>29299</v>
      </c>
      <c r="K5770" s="1">
        <v>43833</v>
      </c>
    </row>
    <row r="5771" spans="1:11">
      <c r="A5771">
        <v>5770</v>
      </c>
      <c r="B5771" t="s">
        <v>29300</v>
      </c>
      <c r="C5771" t="s">
        <v>154</v>
      </c>
      <c r="D5771" t="s">
        <v>3409</v>
      </c>
      <c r="E5771" t="s">
        <v>29301</v>
      </c>
      <c r="F5771" t="s">
        <v>29302</v>
      </c>
      <c r="G5771" t="s">
        <v>954</v>
      </c>
      <c r="H5771" s="6">
        <v>246364</v>
      </c>
      <c r="I5771" t="s">
        <v>29303</v>
      </c>
      <c r="J5771" t="s">
        <v>29304</v>
      </c>
      <c r="K5771" s="1">
        <v>44088</v>
      </c>
    </row>
    <row r="5772" spans="1:11">
      <c r="A5772">
        <v>5771</v>
      </c>
      <c r="B5772" t="s">
        <v>29305</v>
      </c>
      <c r="C5772" t="s">
        <v>1693</v>
      </c>
      <c r="D5772" t="s">
        <v>4423</v>
      </c>
      <c r="E5772" t="s">
        <v>29306</v>
      </c>
      <c r="F5772" t="s">
        <v>6737</v>
      </c>
      <c r="G5772" t="s">
        <v>875</v>
      </c>
      <c r="H5772" s="6">
        <v>99911</v>
      </c>
      <c r="I5772" t="s">
        <v>29307</v>
      </c>
      <c r="J5772" t="s">
        <v>29308</v>
      </c>
      <c r="K5772" s="1">
        <v>44400</v>
      </c>
    </row>
    <row r="5773" spans="1:11">
      <c r="A5773">
        <v>5772</v>
      </c>
      <c r="B5773" t="s">
        <v>29309</v>
      </c>
      <c r="C5773" t="s">
        <v>4444</v>
      </c>
      <c r="D5773" t="s">
        <v>7186</v>
      </c>
      <c r="E5773" t="s">
        <v>29310</v>
      </c>
      <c r="F5773" t="s">
        <v>29311</v>
      </c>
      <c r="G5773" t="s">
        <v>8517</v>
      </c>
      <c r="H5773" s="6">
        <v>218657</v>
      </c>
      <c r="I5773" t="s">
        <v>29312</v>
      </c>
      <c r="J5773" t="s">
        <v>29313</v>
      </c>
      <c r="K5773" s="1">
        <v>44423</v>
      </c>
    </row>
    <row r="5774" spans="1:11">
      <c r="A5774">
        <v>5773</v>
      </c>
      <c r="B5774" t="s">
        <v>29314</v>
      </c>
      <c r="C5774" t="s">
        <v>654</v>
      </c>
      <c r="D5774" t="s">
        <v>2828</v>
      </c>
      <c r="E5774" t="s">
        <v>11819</v>
      </c>
      <c r="F5774" t="s">
        <v>29315</v>
      </c>
      <c r="G5774" t="s">
        <v>1873</v>
      </c>
      <c r="H5774" s="6">
        <v>177903</v>
      </c>
      <c r="I5774" t="s">
        <v>29316</v>
      </c>
      <c r="J5774" t="s">
        <v>29317</v>
      </c>
      <c r="K5774" s="1">
        <v>44235</v>
      </c>
    </row>
    <row r="5775" spans="1:11">
      <c r="A5775">
        <v>5774</v>
      </c>
      <c r="B5775" t="s">
        <v>29318</v>
      </c>
      <c r="C5775" t="s">
        <v>4757</v>
      </c>
      <c r="D5775" t="s">
        <v>3949</v>
      </c>
      <c r="E5775" t="s">
        <v>26637</v>
      </c>
      <c r="F5775" t="s">
        <v>29319</v>
      </c>
      <c r="G5775" t="s">
        <v>954</v>
      </c>
      <c r="H5775" s="6">
        <v>127823</v>
      </c>
      <c r="I5775" t="s">
        <v>29320</v>
      </c>
      <c r="J5775" t="s">
        <v>29321</v>
      </c>
      <c r="K5775" s="1">
        <v>44225</v>
      </c>
    </row>
    <row r="5776" spans="1:11">
      <c r="A5776">
        <v>5775</v>
      </c>
      <c r="B5776" t="s">
        <v>29322</v>
      </c>
      <c r="C5776" t="s">
        <v>1533</v>
      </c>
      <c r="D5776" t="s">
        <v>5012</v>
      </c>
      <c r="E5776" t="s">
        <v>29323</v>
      </c>
      <c r="F5776" t="s">
        <v>29324</v>
      </c>
      <c r="G5776" t="s">
        <v>337</v>
      </c>
      <c r="H5776" s="6">
        <v>133941</v>
      </c>
      <c r="I5776" t="s">
        <v>29325</v>
      </c>
      <c r="J5776" t="s">
        <v>29326</v>
      </c>
      <c r="K5776" s="1">
        <v>44466</v>
      </c>
    </row>
    <row r="5777" spans="1:11">
      <c r="A5777">
        <v>5776</v>
      </c>
      <c r="B5777" t="s">
        <v>29327</v>
      </c>
      <c r="C5777" t="s">
        <v>5115</v>
      </c>
      <c r="D5777" t="s">
        <v>3409</v>
      </c>
      <c r="E5777" t="s">
        <v>18066</v>
      </c>
      <c r="F5777" t="s">
        <v>29328</v>
      </c>
      <c r="G5777" t="s">
        <v>1330</v>
      </c>
      <c r="H5777" s="6">
        <v>288261</v>
      </c>
      <c r="I5777">
        <v>3849212106</v>
      </c>
      <c r="J5777" t="s">
        <v>29329</v>
      </c>
      <c r="K5777" s="1">
        <v>44481</v>
      </c>
    </row>
    <row r="5778" spans="1:11">
      <c r="A5778">
        <v>5777</v>
      </c>
      <c r="B5778" t="s">
        <v>29330</v>
      </c>
      <c r="C5778" t="s">
        <v>9503</v>
      </c>
      <c r="D5778" t="s">
        <v>8850</v>
      </c>
      <c r="E5778" t="s">
        <v>9840</v>
      </c>
      <c r="F5778" t="s">
        <v>29331</v>
      </c>
      <c r="G5778" t="s">
        <v>517</v>
      </c>
      <c r="H5778" s="6">
        <v>279730</v>
      </c>
      <c r="I5778">
        <f>1-200-709-9983</f>
        <v>-10891</v>
      </c>
      <c r="J5778" t="s">
        <v>29332</v>
      </c>
      <c r="K5778" s="1">
        <v>44322</v>
      </c>
    </row>
    <row r="5779" spans="1:11">
      <c r="A5779">
        <v>5778</v>
      </c>
      <c r="B5779" t="s">
        <v>29333</v>
      </c>
      <c r="C5779" t="s">
        <v>5815</v>
      </c>
      <c r="D5779" t="s">
        <v>1862</v>
      </c>
      <c r="E5779" t="s">
        <v>29334</v>
      </c>
      <c r="F5779" t="s">
        <v>29335</v>
      </c>
      <c r="G5779" t="s">
        <v>418</v>
      </c>
      <c r="H5779" s="6">
        <v>161572</v>
      </c>
      <c r="I5779" t="s">
        <v>29336</v>
      </c>
      <c r="J5779" t="s">
        <v>29337</v>
      </c>
      <c r="K5779" s="1">
        <v>44613</v>
      </c>
    </row>
    <row r="5780" spans="1:11">
      <c r="A5780">
        <v>5779</v>
      </c>
      <c r="B5780" t="s">
        <v>29338</v>
      </c>
      <c r="C5780" t="s">
        <v>14894</v>
      </c>
      <c r="D5780" t="s">
        <v>2535</v>
      </c>
      <c r="E5780" t="s">
        <v>29339</v>
      </c>
      <c r="F5780" t="s">
        <v>29340</v>
      </c>
      <c r="G5780" t="s">
        <v>60</v>
      </c>
      <c r="H5780" s="6">
        <v>252007</v>
      </c>
      <c r="I5780" t="s">
        <v>29341</v>
      </c>
      <c r="J5780" t="s">
        <v>29342</v>
      </c>
      <c r="K5780" s="1">
        <v>44264</v>
      </c>
    </row>
    <row r="5781" spans="1:11">
      <c r="A5781">
        <v>5780</v>
      </c>
      <c r="B5781" t="s">
        <v>29343</v>
      </c>
      <c r="C5781" t="s">
        <v>1313</v>
      </c>
      <c r="D5781" t="s">
        <v>13037</v>
      </c>
      <c r="E5781" t="s">
        <v>29344</v>
      </c>
      <c r="F5781" t="s">
        <v>29345</v>
      </c>
      <c r="G5781" t="s">
        <v>711</v>
      </c>
      <c r="H5781" s="6">
        <v>224676</v>
      </c>
      <c r="I5781" t="s">
        <v>29346</v>
      </c>
      <c r="J5781" t="s">
        <v>29347</v>
      </c>
      <c r="K5781" s="1">
        <v>44074</v>
      </c>
    </row>
    <row r="5782" spans="1:11">
      <c r="A5782">
        <v>5781</v>
      </c>
      <c r="B5782" t="s">
        <v>29348</v>
      </c>
      <c r="C5782" t="s">
        <v>5352</v>
      </c>
      <c r="D5782" t="s">
        <v>15942</v>
      </c>
      <c r="E5782" t="s">
        <v>29349</v>
      </c>
      <c r="F5782" t="s">
        <v>29350</v>
      </c>
      <c r="G5782" t="s">
        <v>89</v>
      </c>
      <c r="H5782" s="6">
        <v>82717</v>
      </c>
      <c r="I5782" t="s">
        <v>29351</v>
      </c>
      <c r="J5782" t="s">
        <v>29352</v>
      </c>
      <c r="K5782" s="1">
        <v>44039</v>
      </c>
    </row>
    <row r="5783" spans="1:11">
      <c r="A5783">
        <v>5782</v>
      </c>
      <c r="B5783" t="s">
        <v>29353</v>
      </c>
      <c r="C5783" t="s">
        <v>12002</v>
      </c>
      <c r="D5783" t="s">
        <v>7171</v>
      </c>
      <c r="E5783" t="s">
        <v>29354</v>
      </c>
      <c r="F5783" t="s">
        <v>29355</v>
      </c>
      <c r="G5783" t="s">
        <v>446</v>
      </c>
      <c r="H5783" s="6">
        <v>124271</v>
      </c>
      <c r="I5783" t="s">
        <v>29356</v>
      </c>
      <c r="J5783" t="s">
        <v>29357</v>
      </c>
      <c r="K5783" s="1">
        <v>43855</v>
      </c>
    </row>
    <row r="5784" spans="1:11">
      <c r="A5784">
        <v>5783</v>
      </c>
      <c r="B5784" t="s">
        <v>29358</v>
      </c>
      <c r="C5784" t="s">
        <v>3268</v>
      </c>
      <c r="D5784" t="s">
        <v>6725</v>
      </c>
      <c r="E5784" t="s">
        <v>29359</v>
      </c>
      <c r="F5784" t="s">
        <v>29360</v>
      </c>
      <c r="G5784" t="s">
        <v>1257</v>
      </c>
      <c r="H5784" s="6">
        <v>245532</v>
      </c>
      <c r="I5784" t="s">
        <v>29361</v>
      </c>
      <c r="J5784" t="s">
        <v>29362</v>
      </c>
      <c r="K5784" s="1">
        <v>44353</v>
      </c>
    </row>
    <row r="5785" spans="1:11">
      <c r="A5785">
        <v>5784</v>
      </c>
      <c r="B5785" t="s">
        <v>29363</v>
      </c>
      <c r="C5785" t="s">
        <v>3493</v>
      </c>
      <c r="D5785" t="s">
        <v>6820</v>
      </c>
      <c r="E5785" t="s">
        <v>29364</v>
      </c>
      <c r="F5785" t="s">
        <v>29365</v>
      </c>
      <c r="G5785" t="s">
        <v>2070</v>
      </c>
      <c r="H5785" s="6">
        <v>286347</v>
      </c>
      <c r="I5785" t="s">
        <v>29366</v>
      </c>
      <c r="J5785" t="s">
        <v>29367</v>
      </c>
      <c r="K5785" s="1">
        <v>44128</v>
      </c>
    </row>
    <row r="5786" spans="1:11">
      <c r="A5786">
        <v>5785</v>
      </c>
      <c r="B5786" t="s">
        <v>29368</v>
      </c>
      <c r="C5786" t="s">
        <v>10038</v>
      </c>
      <c r="D5786" t="s">
        <v>20256</v>
      </c>
      <c r="E5786" t="s">
        <v>29369</v>
      </c>
      <c r="F5786" t="s">
        <v>29370</v>
      </c>
      <c r="G5786" t="s">
        <v>770</v>
      </c>
      <c r="H5786" s="6">
        <v>108366</v>
      </c>
      <c r="I5786" t="s">
        <v>29371</v>
      </c>
      <c r="J5786" t="s">
        <v>29372</v>
      </c>
      <c r="K5786" s="1">
        <v>44446</v>
      </c>
    </row>
    <row r="5787" spans="1:11">
      <c r="A5787">
        <v>5786</v>
      </c>
      <c r="B5787" t="s">
        <v>29373</v>
      </c>
      <c r="C5787" t="s">
        <v>2750</v>
      </c>
      <c r="D5787" t="s">
        <v>1686</v>
      </c>
      <c r="E5787" t="s">
        <v>29374</v>
      </c>
      <c r="F5787" t="s">
        <v>29375</v>
      </c>
      <c r="G5787" t="s">
        <v>77</v>
      </c>
      <c r="H5787" s="6">
        <v>260491</v>
      </c>
      <c r="I5787" t="s">
        <v>29376</v>
      </c>
      <c r="J5787" t="s">
        <v>29377</v>
      </c>
      <c r="K5787" s="1">
        <v>43889</v>
      </c>
    </row>
    <row r="5788" spans="1:11">
      <c r="A5788">
        <v>5787</v>
      </c>
      <c r="B5788" t="s">
        <v>29378</v>
      </c>
      <c r="C5788" t="s">
        <v>8078</v>
      </c>
      <c r="D5788" t="s">
        <v>936</v>
      </c>
      <c r="E5788" t="s">
        <v>29379</v>
      </c>
      <c r="F5788" t="s">
        <v>29380</v>
      </c>
      <c r="G5788" t="s">
        <v>3443</v>
      </c>
      <c r="H5788" s="6">
        <v>123265</v>
      </c>
      <c r="I5788" t="s">
        <v>29381</v>
      </c>
      <c r="J5788" t="s">
        <v>29382</v>
      </c>
      <c r="K5788" s="1">
        <v>43959</v>
      </c>
    </row>
    <row r="5789" spans="1:11">
      <c r="A5789">
        <v>5788</v>
      </c>
      <c r="B5789" t="s">
        <v>29383</v>
      </c>
      <c r="C5789" t="s">
        <v>2806</v>
      </c>
      <c r="D5789" t="s">
        <v>5012</v>
      </c>
      <c r="E5789" t="s">
        <v>29384</v>
      </c>
      <c r="F5789" t="s">
        <v>29385</v>
      </c>
      <c r="G5789" t="s">
        <v>853</v>
      </c>
      <c r="H5789" s="6">
        <v>73156</v>
      </c>
      <c r="I5789" t="s">
        <v>29386</v>
      </c>
      <c r="J5789" t="s">
        <v>29387</v>
      </c>
      <c r="K5789" s="1">
        <v>44159</v>
      </c>
    </row>
    <row r="5790" spans="1:11">
      <c r="A5790">
        <v>5789</v>
      </c>
      <c r="B5790" t="s">
        <v>29388</v>
      </c>
      <c r="C5790" t="s">
        <v>8882</v>
      </c>
      <c r="D5790" t="s">
        <v>8367</v>
      </c>
      <c r="E5790" t="s">
        <v>29389</v>
      </c>
      <c r="F5790" t="s">
        <v>29390</v>
      </c>
      <c r="G5790" t="s">
        <v>1265</v>
      </c>
      <c r="H5790" s="6">
        <v>66582</v>
      </c>
      <c r="I5790" t="s">
        <v>29391</v>
      </c>
      <c r="J5790" t="s">
        <v>29392</v>
      </c>
      <c r="K5790" s="1">
        <v>44098</v>
      </c>
    </row>
    <row r="5791" spans="1:11">
      <c r="A5791">
        <v>5790</v>
      </c>
      <c r="B5791" t="s">
        <v>29393</v>
      </c>
      <c r="C5791" t="s">
        <v>6586</v>
      </c>
      <c r="D5791" t="s">
        <v>2902</v>
      </c>
      <c r="E5791" t="s">
        <v>29394</v>
      </c>
      <c r="F5791" t="s">
        <v>29395</v>
      </c>
      <c r="G5791" t="s">
        <v>1273</v>
      </c>
      <c r="H5791" s="6">
        <v>204977</v>
      </c>
      <c r="I5791" t="s">
        <v>29396</v>
      </c>
      <c r="J5791" t="s">
        <v>29397</v>
      </c>
      <c r="K5791" s="1">
        <v>43972</v>
      </c>
    </row>
    <row r="5792" spans="1:11">
      <c r="A5792">
        <v>5791</v>
      </c>
      <c r="B5792" t="s">
        <v>29398</v>
      </c>
      <c r="C5792" t="s">
        <v>3211</v>
      </c>
      <c r="D5792" t="s">
        <v>19923</v>
      </c>
      <c r="E5792" t="s">
        <v>29399</v>
      </c>
      <c r="F5792" t="s">
        <v>29400</v>
      </c>
      <c r="G5792" t="s">
        <v>51</v>
      </c>
      <c r="H5792" s="6">
        <v>133397</v>
      </c>
      <c r="I5792" t="s">
        <v>29401</v>
      </c>
      <c r="J5792" t="s">
        <v>29402</v>
      </c>
      <c r="K5792" s="1">
        <v>44139</v>
      </c>
    </row>
    <row r="5793" spans="1:11">
      <c r="A5793">
        <v>5792</v>
      </c>
      <c r="B5793" t="s">
        <v>29403</v>
      </c>
      <c r="C5793" t="s">
        <v>5115</v>
      </c>
      <c r="D5793" t="s">
        <v>2283</v>
      </c>
      <c r="E5793" t="s">
        <v>29404</v>
      </c>
      <c r="F5793" t="s">
        <v>29405</v>
      </c>
      <c r="G5793" t="s">
        <v>658</v>
      </c>
      <c r="H5793" s="6">
        <v>184787</v>
      </c>
      <c r="I5793" t="s">
        <v>29406</v>
      </c>
      <c r="J5793" t="s">
        <v>29407</v>
      </c>
      <c r="K5793" s="1">
        <v>43874</v>
      </c>
    </row>
    <row r="5794" spans="1:11">
      <c r="A5794">
        <v>5793</v>
      </c>
      <c r="B5794" t="s">
        <v>29408</v>
      </c>
      <c r="C5794" t="s">
        <v>684</v>
      </c>
      <c r="D5794" t="s">
        <v>2283</v>
      </c>
      <c r="E5794" t="s">
        <v>29409</v>
      </c>
      <c r="F5794" t="s">
        <v>29410</v>
      </c>
      <c r="G5794" t="s">
        <v>1230</v>
      </c>
      <c r="H5794" s="6">
        <v>275642</v>
      </c>
      <c r="I5794" t="s">
        <v>29411</v>
      </c>
      <c r="J5794" t="s">
        <v>29412</v>
      </c>
      <c r="K5794" s="1">
        <v>44232</v>
      </c>
    </row>
    <row r="5795" spans="1:11">
      <c r="A5795">
        <v>5794</v>
      </c>
      <c r="B5795" t="s">
        <v>29413</v>
      </c>
      <c r="C5795" t="s">
        <v>3415</v>
      </c>
      <c r="D5795" t="s">
        <v>11386</v>
      </c>
      <c r="E5795" t="s">
        <v>29414</v>
      </c>
      <c r="F5795" t="s">
        <v>29415</v>
      </c>
      <c r="G5795" t="s">
        <v>961</v>
      </c>
      <c r="H5795" s="6">
        <v>144450</v>
      </c>
      <c r="I5795">
        <f>1-194-102-4160</f>
        <v>-4455</v>
      </c>
      <c r="J5795" t="s">
        <v>29416</v>
      </c>
      <c r="K5795" s="1">
        <v>44544</v>
      </c>
    </row>
    <row r="5796" spans="1:11">
      <c r="A5796">
        <v>5795</v>
      </c>
      <c r="B5796" t="s">
        <v>29417</v>
      </c>
      <c r="C5796" t="s">
        <v>2649</v>
      </c>
      <c r="D5796" t="s">
        <v>1085</v>
      </c>
      <c r="E5796" t="s">
        <v>29418</v>
      </c>
      <c r="F5796" t="s">
        <v>29419</v>
      </c>
      <c r="G5796" t="s">
        <v>3594</v>
      </c>
      <c r="H5796" s="6">
        <v>159011</v>
      </c>
      <c r="I5796" t="s">
        <v>29420</v>
      </c>
      <c r="J5796" t="s">
        <v>29421</v>
      </c>
      <c r="K5796" s="1">
        <v>43835</v>
      </c>
    </row>
    <row r="5797" spans="1:11">
      <c r="A5797">
        <v>5796</v>
      </c>
      <c r="B5797" t="s">
        <v>29422</v>
      </c>
      <c r="C5797" t="s">
        <v>3610</v>
      </c>
      <c r="D5797" t="s">
        <v>14200</v>
      </c>
      <c r="E5797" t="s">
        <v>12065</v>
      </c>
      <c r="F5797" t="s">
        <v>29423</v>
      </c>
      <c r="G5797" t="s">
        <v>1696</v>
      </c>
      <c r="H5797" s="6">
        <v>196333</v>
      </c>
      <c r="I5797" t="s">
        <v>29424</v>
      </c>
      <c r="J5797" t="s">
        <v>29425</v>
      </c>
      <c r="K5797" s="1">
        <v>44517</v>
      </c>
    </row>
    <row r="5798" spans="1:11">
      <c r="A5798">
        <v>5797</v>
      </c>
      <c r="B5798" t="s">
        <v>29426</v>
      </c>
      <c r="C5798" t="s">
        <v>5086</v>
      </c>
      <c r="D5798" t="s">
        <v>3827</v>
      </c>
      <c r="E5798" t="s">
        <v>29427</v>
      </c>
      <c r="F5798" t="s">
        <v>29428</v>
      </c>
      <c r="G5798" t="s">
        <v>1067</v>
      </c>
      <c r="H5798" s="6">
        <v>195633</v>
      </c>
      <c r="I5798">
        <v>4578226217</v>
      </c>
      <c r="J5798" t="s">
        <v>29429</v>
      </c>
      <c r="K5798" s="1">
        <v>44063</v>
      </c>
    </row>
    <row r="5799" spans="1:11">
      <c r="A5799">
        <v>5798</v>
      </c>
      <c r="B5799" t="s">
        <v>29430</v>
      </c>
      <c r="C5799" t="s">
        <v>4692</v>
      </c>
      <c r="D5799" t="s">
        <v>10752</v>
      </c>
      <c r="E5799" t="s">
        <v>29431</v>
      </c>
      <c r="F5799" t="s">
        <v>29432</v>
      </c>
      <c r="G5799" t="s">
        <v>1418</v>
      </c>
      <c r="H5799" s="6">
        <v>267483</v>
      </c>
      <c r="I5799" t="s">
        <v>29433</v>
      </c>
      <c r="J5799" t="s">
        <v>29434</v>
      </c>
      <c r="K5799" s="1">
        <v>44144</v>
      </c>
    </row>
    <row r="5800" spans="1:11">
      <c r="A5800">
        <v>5799</v>
      </c>
      <c r="B5800" t="s">
        <v>29435</v>
      </c>
      <c r="C5800" t="s">
        <v>146</v>
      </c>
      <c r="D5800" t="s">
        <v>4261</v>
      </c>
      <c r="E5800" t="s">
        <v>29436</v>
      </c>
      <c r="F5800" t="s">
        <v>29437</v>
      </c>
      <c r="G5800" t="s">
        <v>190</v>
      </c>
      <c r="H5800" s="6">
        <v>231641</v>
      </c>
      <c r="I5800" t="s">
        <v>29438</v>
      </c>
      <c r="J5800" t="s">
        <v>29439</v>
      </c>
      <c r="K5800" s="1">
        <v>44137</v>
      </c>
    </row>
    <row r="5801" spans="1:11">
      <c r="A5801">
        <v>5800</v>
      </c>
      <c r="B5801" t="s">
        <v>29440</v>
      </c>
      <c r="C5801" t="s">
        <v>3493</v>
      </c>
      <c r="D5801" t="s">
        <v>1371</v>
      </c>
      <c r="E5801" t="s">
        <v>29441</v>
      </c>
      <c r="F5801" t="s">
        <v>29442</v>
      </c>
      <c r="G5801" t="s">
        <v>658</v>
      </c>
      <c r="H5801" s="6">
        <v>89382</v>
      </c>
      <c r="I5801" t="s">
        <v>29443</v>
      </c>
      <c r="J5801" t="s">
        <v>29444</v>
      </c>
      <c r="K5801" s="1">
        <v>43897</v>
      </c>
    </row>
    <row r="5802" spans="1:11">
      <c r="A5802">
        <v>5801</v>
      </c>
      <c r="B5802" t="s">
        <v>29445</v>
      </c>
      <c r="C5802" t="s">
        <v>1064</v>
      </c>
      <c r="D5802" t="s">
        <v>3296</v>
      </c>
      <c r="E5802" t="s">
        <v>29446</v>
      </c>
      <c r="F5802" t="s">
        <v>6234</v>
      </c>
      <c r="G5802" t="s">
        <v>3291</v>
      </c>
      <c r="H5802" s="6">
        <v>157396</v>
      </c>
      <c r="I5802" t="s">
        <v>29447</v>
      </c>
      <c r="J5802" t="s">
        <v>29448</v>
      </c>
      <c r="K5802" s="1">
        <v>44503</v>
      </c>
    </row>
    <row r="5803" spans="1:11">
      <c r="A5803">
        <v>5802</v>
      </c>
      <c r="B5803" t="s">
        <v>29449</v>
      </c>
      <c r="C5803" t="s">
        <v>325</v>
      </c>
      <c r="D5803" t="s">
        <v>399</v>
      </c>
      <c r="E5803" t="s">
        <v>29450</v>
      </c>
      <c r="F5803" t="s">
        <v>29451</v>
      </c>
      <c r="G5803" t="s">
        <v>1424</v>
      </c>
      <c r="H5803" s="6">
        <v>161937</v>
      </c>
      <c r="I5803" t="s">
        <v>29452</v>
      </c>
      <c r="J5803" t="s">
        <v>29453</v>
      </c>
      <c r="K5803" s="1">
        <v>44513</v>
      </c>
    </row>
    <row r="5804" spans="1:11">
      <c r="A5804">
        <v>5803</v>
      </c>
      <c r="B5804" t="s">
        <v>29454</v>
      </c>
      <c r="C5804" t="s">
        <v>7344</v>
      </c>
      <c r="D5804" t="s">
        <v>195</v>
      </c>
      <c r="E5804" t="s">
        <v>29455</v>
      </c>
      <c r="F5804" t="s">
        <v>14778</v>
      </c>
      <c r="G5804" t="s">
        <v>6088</v>
      </c>
      <c r="H5804" s="6">
        <v>126978</v>
      </c>
      <c r="I5804" t="s">
        <v>29456</v>
      </c>
      <c r="J5804" t="s">
        <v>29457</v>
      </c>
      <c r="K5804" s="1">
        <v>44123</v>
      </c>
    </row>
    <row r="5805" spans="1:11">
      <c r="A5805">
        <v>5804</v>
      </c>
      <c r="B5805" t="s">
        <v>29458</v>
      </c>
      <c r="C5805" t="s">
        <v>4964</v>
      </c>
      <c r="D5805" t="s">
        <v>8531</v>
      </c>
      <c r="E5805" t="s">
        <v>19422</v>
      </c>
      <c r="F5805" t="s">
        <v>29459</v>
      </c>
      <c r="G5805" t="s">
        <v>13278</v>
      </c>
      <c r="H5805" s="6">
        <v>88501</v>
      </c>
      <c r="I5805" t="s">
        <v>29460</v>
      </c>
      <c r="J5805" t="s">
        <v>29461</v>
      </c>
      <c r="K5805" s="1">
        <v>44671</v>
      </c>
    </row>
    <row r="5806" spans="1:11">
      <c r="A5806">
        <v>5805</v>
      </c>
      <c r="B5806" t="s">
        <v>29462</v>
      </c>
      <c r="C5806" t="s">
        <v>2026</v>
      </c>
      <c r="D5806" t="s">
        <v>8728</v>
      </c>
      <c r="E5806" t="s">
        <v>29463</v>
      </c>
      <c r="F5806" t="s">
        <v>29464</v>
      </c>
      <c r="G5806" t="s">
        <v>2885</v>
      </c>
      <c r="H5806" s="6">
        <v>253196</v>
      </c>
      <c r="I5806" t="s">
        <v>29465</v>
      </c>
      <c r="J5806" t="s">
        <v>29466</v>
      </c>
      <c r="K5806" s="1">
        <v>44088</v>
      </c>
    </row>
    <row r="5807" spans="1:11">
      <c r="A5807">
        <v>5806</v>
      </c>
      <c r="B5807" t="s">
        <v>29467</v>
      </c>
      <c r="C5807" t="s">
        <v>2976</v>
      </c>
      <c r="D5807" t="s">
        <v>6191</v>
      </c>
      <c r="E5807" t="s">
        <v>29468</v>
      </c>
      <c r="F5807" t="s">
        <v>9717</v>
      </c>
      <c r="G5807" t="s">
        <v>221</v>
      </c>
      <c r="H5807" s="6">
        <v>48691</v>
      </c>
      <c r="I5807" t="s">
        <v>29469</v>
      </c>
      <c r="J5807" t="s">
        <v>29470</v>
      </c>
      <c r="K5807" s="1">
        <v>44480</v>
      </c>
    </row>
    <row r="5808" spans="1:11">
      <c r="A5808">
        <v>5807</v>
      </c>
      <c r="B5808" t="s">
        <v>29471</v>
      </c>
      <c r="C5808" t="s">
        <v>4184</v>
      </c>
      <c r="D5808" t="s">
        <v>1706</v>
      </c>
      <c r="E5808" t="s">
        <v>29472</v>
      </c>
      <c r="F5808" t="s">
        <v>29473</v>
      </c>
      <c r="G5808" t="s">
        <v>3058</v>
      </c>
      <c r="H5808" s="6">
        <v>279633</v>
      </c>
      <c r="I5808" t="s">
        <v>29474</v>
      </c>
      <c r="J5808" t="s">
        <v>29475</v>
      </c>
      <c r="K5808" s="1">
        <v>44463</v>
      </c>
    </row>
    <row r="5809" spans="1:11">
      <c r="A5809">
        <v>5808</v>
      </c>
      <c r="B5809" t="s">
        <v>29476</v>
      </c>
      <c r="C5809" t="s">
        <v>3062</v>
      </c>
      <c r="D5809" t="s">
        <v>8718</v>
      </c>
      <c r="E5809" t="s">
        <v>29477</v>
      </c>
      <c r="F5809" t="s">
        <v>29478</v>
      </c>
      <c r="G5809" t="s">
        <v>462</v>
      </c>
      <c r="H5809" s="6">
        <v>223298</v>
      </c>
      <c r="I5809" t="s">
        <v>29479</v>
      </c>
      <c r="J5809" t="s">
        <v>29480</v>
      </c>
      <c r="K5809" s="1">
        <v>44325</v>
      </c>
    </row>
    <row r="5810" spans="1:11">
      <c r="A5810">
        <v>5809</v>
      </c>
      <c r="B5810" t="s">
        <v>29481</v>
      </c>
      <c r="C5810" t="s">
        <v>3581</v>
      </c>
      <c r="D5810" t="s">
        <v>10153</v>
      </c>
      <c r="E5810" t="s">
        <v>29482</v>
      </c>
      <c r="F5810" t="s">
        <v>29483</v>
      </c>
      <c r="G5810" t="s">
        <v>3046</v>
      </c>
      <c r="H5810" s="6">
        <v>95465</v>
      </c>
      <c r="I5810" t="s">
        <v>29484</v>
      </c>
      <c r="J5810" t="s">
        <v>29485</v>
      </c>
      <c r="K5810" s="1">
        <v>44309</v>
      </c>
    </row>
    <row r="5811" spans="1:11">
      <c r="A5811">
        <v>5810</v>
      </c>
      <c r="B5811" t="s">
        <v>29486</v>
      </c>
      <c r="C5811" t="s">
        <v>325</v>
      </c>
      <c r="D5811" t="s">
        <v>745</v>
      </c>
      <c r="E5811" t="s">
        <v>29487</v>
      </c>
      <c r="F5811" t="s">
        <v>29488</v>
      </c>
      <c r="G5811" t="s">
        <v>3435</v>
      </c>
      <c r="H5811" s="6">
        <v>86151</v>
      </c>
      <c r="I5811" t="s">
        <v>29489</v>
      </c>
      <c r="J5811" t="s">
        <v>29490</v>
      </c>
      <c r="K5811" s="1">
        <v>44616</v>
      </c>
    </row>
    <row r="5812" spans="1:11">
      <c r="A5812">
        <v>5811</v>
      </c>
      <c r="B5812" t="s">
        <v>29491</v>
      </c>
      <c r="C5812" t="s">
        <v>6079</v>
      </c>
      <c r="D5812" t="s">
        <v>6170</v>
      </c>
      <c r="E5812" t="s">
        <v>29492</v>
      </c>
      <c r="F5812" t="s">
        <v>29493</v>
      </c>
      <c r="G5812" t="s">
        <v>3449</v>
      </c>
      <c r="H5812" s="6">
        <v>200753</v>
      </c>
      <c r="I5812" t="s">
        <v>29494</v>
      </c>
      <c r="J5812" t="s">
        <v>29495</v>
      </c>
      <c r="K5812" s="1">
        <v>44139</v>
      </c>
    </row>
    <row r="5813" spans="1:11">
      <c r="A5813">
        <v>5812</v>
      </c>
      <c r="B5813" t="s">
        <v>29496</v>
      </c>
      <c r="C5813" t="s">
        <v>9721</v>
      </c>
      <c r="D5813" t="s">
        <v>2541</v>
      </c>
      <c r="E5813" t="s">
        <v>29497</v>
      </c>
      <c r="F5813" t="s">
        <v>29498</v>
      </c>
      <c r="G5813" t="s">
        <v>371</v>
      </c>
      <c r="H5813" s="6">
        <v>95048</v>
      </c>
      <c r="I5813" t="s">
        <v>29499</v>
      </c>
      <c r="J5813" t="s">
        <v>29500</v>
      </c>
      <c r="K5813" s="1">
        <v>44593</v>
      </c>
    </row>
    <row r="5814" spans="1:11">
      <c r="A5814">
        <v>5813</v>
      </c>
      <c r="B5814" t="s">
        <v>29501</v>
      </c>
      <c r="C5814" t="s">
        <v>4192</v>
      </c>
      <c r="D5814" t="s">
        <v>3331</v>
      </c>
      <c r="E5814" t="s">
        <v>29502</v>
      </c>
      <c r="F5814" t="s">
        <v>29503</v>
      </c>
      <c r="G5814" t="s">
        <v>2272</v>
      </c>
      <c r="H5814" s="6">
        <v>136963</v>
      </c>
      <c r="I5814" t="s">
        <v>29504</v>
      </c>
      <c r="J5814" t="s">
        <v>29505</v>
      </c>
      <c r="K5814" s="1">
        <v>44405</v>
      </c>
    </row>
    <row r="5815" spans="1:11">
      <c r="A5815">
        <v>5814</v>
      </c>
      <c r="B5815" t="s">
        <v>29506</v>
      </c>
      <c r="C5815" t="s">
        <v>3356</v>
      </c>
      <c r="D5815" t="s">
        <v>3869</v>
      </c>
      <c r="E5815" t="s">
        <v>29507</v>
      </c>
      <c r="F5815" t="s">
        <v>29508</v>
      </c>
      <c r="G5815" t="s">
        <v>954</v>
      </c>
      <c r="H5815" s="6">
        <v>94715</v>
      </c>
      <c r="I5815" t="s">
        <v>29509</v>
      </c>
      <c r="J5815" t="s">
        <v>29510</v>
      </c>
      <c r="K5815" s="1">
        <v>44223</v>
      </c>
    </row>
    <row r="5816" spans="1:11">
      <c r="A5816">
        <v>5815</v>
      </c>
      <c r="B5816" t="s">
        <v>29511</v>
      </c>
      <c r="C5816" t="s">
        <v>2983</v>
      </c>
      <c r="D5816" t="s">
        <v>2782</v>
      </c>
      <c r="E5816" t="s">
        <v>29512</v>
      </c>
      <c r="F5816" t="s">
        <v>29513</v>
      </c>
      <c r="G5816" t="s">
        <v>3183</v>
      </c>
      <c r="H5816" s="6">
        <v>74463</v>
      </c>
      <c r="I5816" t="s">
        <v>29514</v>
      </c>
      <c r="J5816" t="s">
        <v>29515</v>
      </c>
      <c r="K5816" s="1">
        <v>44406</v>
      </c>
    </row>
    <row r="5817" spans="1:11">
      <c r="A5817">
        <v>5816</v>
      </c>
      <c r="B5817" t="s">
        <v>29516</v>
      </c>
      <c r="C5817" t="s">
        <v>3012</v>
      </c>
      <c r="D5817" t="s">
        <v>8477</v>
      </c>
      <c r="E5817" t="s">
        <v>29517</v>
      </c>
      <c r="F5817" t="s">
        <v>29518</v>
      </c>
      <c r="G5817" t="s">
        <v>89</v>
      </c>
      <c r="H5817" s="6">
        <v>143129</v>
      </c>
      <c r="I5817" t="s">
        <v>29519</v>
      </c>
      <c r="J5817" t="s">
        <v>29520</v>
      </c>
      <c r="K5817" s="1">
        <v>44625</v>
      </c>
    </row>
    <row r="5818" spans="1:11">
      <c r="A5818">
        <v>5817</v>
      </c>
      <c r="B5818" t="s">
        <v>29521</v>
      </c>
      <c r="C5818" t="s">
        <v>1685</v>
      </c>
      <c r="D5818" t="s">
        <v>6053</v>
      </c>
      <c r="E5818" t="s">
        <v>29522</v>
      </c>
      <c r="F5818" t="s">
        <v>29523</v>
      </c>
      <c r="G5818" t="s">
        <v>4587</v>
      </c>
      <c r="H5818" s="6">
        <v>177175</v>
      </c>
      <c r="I5818" t="s">
        <v>29524</v>
      </c>
      <c r="J5818" t="s">
        <v>29525</v>
      </c>
      <c r="K5818" s="1">
        <v>44162</v>
      </c>
    </row>
    <row r="5819" spans="1:11">
      <c r="A5819">
        <v>5818</v>
      </c>
      <c r="B5819" t="s">
        <v>29526</v>
      </c>
      <c r="C5819" t="s">
        <v>4530</v>
      </c>
      <c r="D5819" t="s">
        <v>3827</v>
      </c>
      <c r="E5819" t="s">
        <v>29527</v>
      </c>
      <c r="F5819" t="s">
        <v>29528</v>
      </c>
      <c r="G5819" t="s">
        <v>33</v>
      </c>
      <c r="H5819" s="6">
        <v>225328</v>
      </c>
      <c r="I5819" t="s">
        <v>29529</v>
      </c>
      <c r="J5819" t="s">
        <v>29530</v>
      </c>
      <c r="K5819" s="1">
        <v>43848</v>
      </c>
    </row>
    <row r="5820" spans="1:11">
      <c r="A5820">
        <v>5819</v>
      </c>
      <c r="B5820" t="s">
        <v>29531</v>
      </c>
      <c r="C5820" t="s">
        <v>1891</v>
      </c>
      <c r="D5820" t="s">
        <v>2794</v>
      </c>
      <c r="E5820" t="s">
        <v>29532</v>
      </c>
      <c r="F5820" t="s">
        <v>29533</v>
      </c>
      <c r="G5820" t="s">
        <v>756</v>
      </c>
      <c r="H5820" s="6">
        <v>48503</v>
      </c>
      <c r="I5820">
        <f>1-362-389-3511</f>
        <v>-4261</v>
      </c>
      <c r="J5820" t="s">
        <v>29534</v>
      </c>
      <c r="K5820" s="1">
        <v>44387</v>
      </c>
    </row>
    <row r="5821" spans="1:11">
      <c r="A5821">
        <v>5820</v>
      </c>
      <c r="B5821" t="s">
        <v>29535</v>
      </c>
      <c r="C5821" t="s">
        <v>5115</v>
      </c>
      <c r="D5821" t="s">
        <v>2990</v>
      </c>
      <c r="E5821" t="s">
        <v>29536</v>
      </c>
      <c r="F5821" t="s">
        <v>29537</v>
      </c>
      <c r="G5821" t="s">
        <v>1020</v>
      </c>
      <c r="H5821" s="6">
        <v>199062</v>
      </c>
      <c r="I5821" t="s">
        <v>29538</v>
      </c>
      <c r="J5821" t="s">
        <v>29539</v>
      </c>
      <c r="K5821" s="1">
        <v>44121</v>
      </c>
    </row>
    <row r="5822" spans="1:11">
      <c r="A5822">
        <v>5821</v>
      </c>
      <c r="B5822" t="s">
        <v>29540</v>
      </c>
      <c r="C5822" t="s">
        <v>11768</v>
      </c>
      <c r="D5822" t="s">
        <v>10386</v>
      </c>
      <c r="E5822" t="s">
        <v>29541</v>
      </c>
      <c r="F5822" t="s">
        <v>29542</v>
      </c>
      <c r="G5822" t="s">
        <v>1865</v>
      </c>
      <c r="H5822" s="6">
        <v>202765</v>
      </c>
      <c r="I5822" t="s">
        <v>29543</v>
      </c>
      <c r="J5822" t="s">
        <v>29544</v>
      </c>
      <c r="K5822" s="1">
        <v>44161</v>
      </c>
    </row>
    <row r="5823" spans="1:11">
      <c r="A5823">
        <v>5822</v>
      </c>
      <c r="B5823" t="s">
        <v>29545</v>
      </c>
      <c r="C5823" t="s">
        <v>5011</v>
      </c>
      <c r="D5823" t="s">
        <v>3852</v>
      </c>
      <c r="E5823" t="s">
        <v>29546</v>
      </c>
      <c r="F5823" t="s">
        <v>14750</v>
      </c>
      <c r="G5823" t="s">
        <v>486</v>
      </c>
      <c r="H5823" s="6">
        <v>165403</v>
      </c>
      <c r="I5823">
        <v>6934563549</v>
      </c>
      <c r="J5823" t="s">
        <v>29547</v>
      </c>
      <c r="K5823" s="1">
        <v>43919</v>
      </c>
    </row>
    <row r="5824" spans="1:11">
      <c r="A5824">
        <v>5823</v>
      </c>
      <c r="B5824" s="2" t="s">
        <v>29548</v>
      </c>
      <c r="C5824" t="s">
        <v>6803</v>
      </c>
      <c r="D5824" t="s">
        <v>3037</v>
      </c>
      <c r="E5824" t="s">
        <v>29549</v>
      </c>
      <c r="F5824" t="s">
        <v>29550</v>
      </c>
      <c r="G5824" t="s">
        <v>3435</v>
      </c>
      <c r="H5824" s="6">
        <v>141178</v>
      </c>
      <c r="I5824" t="s">
        <v>29551</v>
      </c>
      <c r="J5824" t="s">
        <v>29552</v>
      </c>
      <c r="K5824" s="1">
        <v>44475</v>
      </c>
    </row>
    <row r="5825" spans="1:11">
      <c r="A5825">
        <v>5824</v>
      </c>
      <c r="B5825" t="s">
        <v>29553</v>
      </c>
      <c r="C5825" t="s">
        <v>1572</v>
      </c>
      <c r="D5825" t="s">
        <v>303</v>
      </c>
      <c r="E5825" t="s">
        <v>29554</v>
      </c>
      <c r="F5825" t="s">
        <v>29555</v>
      </c>
      <c r="G5825" t="s">
        <v>5179</v>
      </c>
      <c r="H5825" s="6">
        <v>176123</v>
      </c>
      <c r="I5825">
        <v>1408737689</v>
      </c>
      <c r="J5825" t="s">
        <v>29556</v>
      </c>
      <c r="K5825" s="1">
        <v>44305</v>
      </c>
    </row>
    <row r="5826" spans="1:11">
      <c r="A5826">
        <v>5825</v>
      </c>
      <c r="B5826" t="s">
        <v>29557</v>
      </c>
      <c r="C5826" t="s">
        <v>3106</v>
      </c>
      <c r="D5826" t="s">
        <v>302</v>
      </c>
      <c r="E5826" t="s">
        <v>29558</v>
      </c>
      <c r="F5826" t="s">
        <v>29559</v>
      </c>
      <c r="G5826" t="s">
        <v>329</v>
      </c>
      <c r="H5826" s="6">
        <v>177078</v>
      </c>
      <c r="I5826" t="s">
        <v>29560</v>
      </c>
      <c r="J5826" t="s">
        <v>29561</v>
      </c>
      <c r="K5826" s="1">
        <v>44245</v>
      </c>
    </row>
    <row r="5827" spans="1:11">
      <c r="A5827">
        <v>5826</v>
      </c>
      <c r="B5827" t="s">
        <v>29562</v>
      </c>
      <c r="C5827" t="s">
        <v>965</v>
      </c>
      <c r="D5827" t="s">
        <v>5109</v>
      </c>
      <c r="E5827" t="s">
        <v>29563</v>
      </c>
      <c r="F5827" t="s">
        <v>29564</v>
      </c>
      <c r="G5827" t="s">
        <v>853</v>
      </c>
      <c r="H5827" s="6">
        <v>165895</v>
      </c>
      <c r="I5827" t="s">
        <v>29565</v>
      </c>
      <c r="J5827" t="s">
        <v>29566</v>
      </c>
      <c r="K5827" s="1">
        <v>44262</v>
      </c>
    </row>
    <row r="5828" spans="1:11">
      <c r="A5828">
        <v>5827</v>
      </c>
      <c r="B5828" t="s">
        <v>29567</v>
      </c>
      <c r="C5828" t="s">
        <v>731</v>
      </c>
      <c r="D5828" t="s">
        <v>17219</v>
      </c>
      <c r="E5828" t="s">
        <v>29568</v>
      </c>
      <c r="F5828" t="s">
        <v>984</v>
      </c>
      <c r="G5828" t="s">
        <v>3435</v>
      </c>
      <c r="H5828" s="6">
        <v>67788</v>
      </c>
      <c r="I5828" t="s">
        <v>29569</v>
      </c>
      <c r="J5828" t="s">
        <v>29570</v>
      </c>
      <c r="K5828" s="1">
        <v>44523</v>
      </c>
    </row>
    <row r="5829" spans="1:11">
      <c r="A5829">
        <v>5828</v>
      </c>
      <c r="B5829" t="s">
        <v>29571</v>
      </c>
      <c r="C5829" t="s">
        <v>9045</v>
      </c>
      <c r="D5829" t="s">
        <v>3639</v>
      </c>
      <c r="E5829" t="s">
        <v>29572</v>
      </c>
      <c r="F5829" t="s">
        <v>29573</v>
      </c>
      <c r="G5829" t="s">
        <v>8517</v>
      </c>
      <c r="H5829" s="6">
        <v>143207</v>
      </c>
      <c r="I5829" t="s">
        <v>29574</v>
      </c>
      <c r="J5829" t="s">
        <v>29575</v>
      </c>
      <c r="K5829" s="1">
        <v>44451</v>
      </c>
    </row>
    <row r="5830" spans="1:11">
      <c r="A5830">
        <v>5829</v>
      </c>
      <c r="B5830" t="s">
        <v>29576</v>
      </c>
      <c r="C5830" t="s">
        <v>5456</v>
      </c>
      <c r="D5830" t="s">
        <v>5839</v>
      </c>
      <c r="E5830" t="s">
        <v>29577</v>
      </c>
      <c r="F5830" t="s">
        <v>29578</v>
      </c>
      <c r="G5830" t="s">
        <v>2008</v>
      </c>
      <c r="H5830" s="6">
        <v>221403</v>
      </c>
      <c r="I5830" t="s">
        <v>29579</v>
      </c>
      <c r="J5830" t="s">
        <v>29580</v>
      </c>
      <c r="K5830" s="1">
        <v>43865</v>
      </c>
    </row>
    <row r="5831" spans="1:11">
      <c r="A5831">
        <v>5830</v>
      </c>
      <c r="B5831" t="s">
        <v>29581</v>
      </c>
      <c r="C5831" t="s">
        <v>14904</v>
      </c>
      <c r="D5831" t="s">
        <v>2101</v>
      </c>
      <c r="E5831" t="s">
        <v>29582</v>
      </c>
      <c r="F5831" t="s">
        <v>29583</v>
      </c>
      <c r="G5831" t="s">
        <v>2509</v>
      </c>
      <c r="H5831" s="6">
        <v>48758</v>
      </c>
      <c r="I5831">
        <f>1-43-364-5645</f>
        <v>-6051</v>
      </c>
      <c r="J5831" t="s">
        <v>29584</v>
      </c>
      <c r="K5831" s="1">
        <v>44686</v>
      </c>
    </row>
    <row r="5832" spans="1:11">
      <c r="A5832">
        <v>5831</v>
      </c>
      <c r="B5832" t="s">
        <v>29585</v>
      </c>
      <c r="C5832" t="s">
        <v>1414</v>
      </c>
      <c r="D5832" t="s">
        <v>11947</v>
      </c>
      <c r="E5832" t="s">
        <v>29586</v>
      </c>
      <c r="F5832" t="s">
        <v>29587</v>
      </c>
      <c r="G5832" t="s">
        <v>1663</v>
      </c>
      <c r="H5832" s="6">
        <v>130048</v>
      </c>
      <c r="I5832" t="s">
        <v>29588</v>
      </c>
      <c r="J5832" t="s">
        <v>29589</v>
      </c>
      <c r="K5832" s="1">
        <v>43854</v>
      </c>
    </row>
    <row r="5833" spans="1:11">
      <c r="A5833">
        <v>5832</v>
      </c>
      <c r="B5833" t="s">
        <v>29590</v>
      </c>
      <c r="C5833" t="s">
        <v>3758</v>
      </c>
      <c r="D5833" t="s">
        <v>3493</v>
      </c>
      <c r="E5833" t="s">
        <v>29591</v>
      </c>
      <c r="F5833" t="s">
        <v>29592</v>
      </c>
      <c r="G5833" t="s">
        <v>2927</v>
      </c>
      <c r="H5833" s="6">
        <v>72536</v>
      </c>
      <c r="I5833" t="s">
        <v>29593</v>
      </c>
      <c r="J5833" t="s">
        <v>29594</v>
      </c>
      <c r="K5833" s="1">
        <v>44327</v>
      </c>
    </row>
    <row r="5834" spans="1:11">
      <c r="A5834">
        <v>5833</v>
      </c>
      <c r="B5834" t="s">
        <v>29595</v>
      </c>
      <c r="C5834" t="s">
        <v>3656</v>
      </c>
      <c r="D5834" t="s">
        <v>2882</v>
      </c>
      <c r="E5834" t="s">
        <v>29596</v>
      </c>
      <c r="F5834" t="s">
        <v>29597</v>
      </c>
      <c r="G5834" t="s">
        <v>1309</v>
      </c>
      <c r="H5834" s="6">
        <v>211929</v>
      </c>
      <c r="I5834" t="s">
        <v>29598</v>
      </c>
      <c r="J5834" t="s">
        <v>29599</v>
      </c>
      <c r="K5834" s="1">
        <v>44695</v>
      </c>
    </row>
    <row r="5835" spans="1:11">
      <c r="A5835">
        <v>5834</v>
      </c>
      <c r="B5835" t="s">
        <v>29600</v>
      </c>
      <c r="C5835" t="s">
        <v>2087</v>
      </c>
      <c r="D5835" t="s">
        <v>7667</v>
      </c>
      <c r="E5835" t="s">
        <v>29601</v>
      </c>
      <c r="F5835" t="s">
        <v>29602</v>
      </c>
      <c r="G5835" t="s">
        <v>3474</v>
      </c>
      <c r="H5835" s="6">
        <v>80339</v>
      </c>
      <c r="I5835" t="s">
        <v>29603</v>
      </c>
      <c r="J5835" t="s">
        <v>29604</v>
      </c>
      <c r="K5835" s="1">
        <v>44598</v>
      </c>
    </row>
    <row r="5836" spans="1:11">
      <c r="A5836">
        <v>5835</v>
      </c>
      <c r="B5836" t="s">
        <v>29605</v>
      </c>
      <c r="C5836" t="s">
        <v>414</v>
      </c>
      <c r="D5836" t="s">
        <v>15616</v>
      </c>
      <c r="E5836" t="s">
        <v>29606</v>
      </c>
      <c r="F5836" t="s">
        <v>29607</v>
      </c>
      <c r="G5836" t="s">
        <v>553</v>
      </c>
      <c r="H5836" s="6">
        <v>142099</v>
      </c>
      <c r="I5836" t="s">
        <v>29608</v>
      </c>
      <c r="J5836" t="s">
        <v>29609</v>
      </c>
      <c r="K5836" s="1">
        <v>43938</v>
      </c>
    </row>
    <row r="5837" spans="1:11">
      <c r="A5837">
        <v>5836</v>
      </c>
      <c r="B5837" t="s">
        <v>29610</v>
      </c>
      <c r="C5837" t="s">
        <v>528</v>
      </c>
      <c r="D5837" t="s">
        <v>3887</v>
      </c>
      <c r="E5837" t="s">
        <v>29611</v>
      </c>
      <c r="F5837" t="s">
        <v>29612</v>
      </c>
      <c r="G5837" t="s">
        <v>688</v>
      </c>
      <c r="H5837" s="6">
        <v>94033</v>
      </c>
      <c r="I5837">
        <f>1-883-343-5355</f>
        <v>-6580</v>
      </c>
      <c r="J5837" t="s">
        <v>29613</v>
      </c>
      <c r="K5837" s="1">
        <v>44530</v>
      </c>
    </row>
    <row r="5838" spans="1:11">
      <c r="A5838">
        <v>5837</v>
      </c>
      <c r="B5838" t="s">
        <v>29614</v>
      </c>
      <c r="C5838" t="s">
        <v>1057</v>
      </c>
      <c r="D5838" t="s">
        <v>13818</v>
      </c>
      <c r="E5838" t="s">
        <v>29615</v>
      </c>
      <c r="F5838" t="s">
        <v>29616</v>
      </c>
      <c r="G5838" t="s">
        <v>546</v>
      </c>
      <c r="H5838" s="6">
        <v>267071</v>
      </c>
      <c r="I5838" t="s">
        <v>29617</v>
      </c>
      <c r="J5838" t="s">
        <v>29618</v>
      </c>
      <c r="K5838" s="1">
        <v>44440</v>
      </c>
    </row>
    <row r="5839" spans="1:11">
      <c r="A5839">
        <v>5838</v>
      </c>
      <c r="B5839" t="s">
        <v>29619</v>
      </c>
      <c r="C5839" t="s">
        <v>4400</v>
      </c>
      <c r="D5839" t="s">
        <v>5061</v>
      </c>
      <c r="E5839" t="s">
        <v>29620</v>
      </c>
      <c r="F5839" t="s">
        <v>29621</v>
      </c>
      <c r="G5839" t="s">
        <v>634</v>
      </c>
      <c r="H5839" s="6">
        <v>96713</v>
      </c>
      <c r="I5839" t="s">
        <v>29622</v>
      </c>
      <c r="J5839" t="s">
        <v>29623</v>
      </c>
      <c r="K5839" s="1">
        <v>44675</v>
      </c>
    </row>
    <row r="5840" spans="1:11">
      <c r="A5840">
        <v>5839</v>
      </c>
      <c r="B5840" t="s">
        <v>29624</v>
      </c>
      <c r="C5840" t="s">
        <v>2100</v>
      </c>
      <c r="D5840" t="s">
        <v>8045</v>
      </c>
      <c r="E5840" t="s">
        <v>29625</v>
      </c>
      <c r="F5840" t="s">
        <v>29626</v>
      </c>
      <c r="G5840" t="s">
        <v>2838</v>
      </c>
      <c r="H5840" s="6">
        <v>104739</v>
      </c>
      <c r="I5840">
        <v>8689537843</v>
      </c>
      <c r="J5840" t="s">
        <v>29627</v>
      </c>
      <c r="K5840" s="1">
        <v>44254</v>
      </c>
    </row>
    <row r="5841" spans="1:11">
      <c r="A5841">
        <v>5840</v>
      </c>
      <c r="B5841" t="s">
        <v>29628</v>
      </c>
      <c r="C5841" t="s">
        <v>4051</v>
      </c>
      <c r="D5841" t="s">
        <v>1786</v>
      </c>
      <c r="E5841" t="s">
        <v>29629</v>
      </c>
      <c r="F5841" t="s">
        <v>29630</v>
      </c>
      <c r="G5841" t="s">
        <v>1466</v>
      </c>
      <c r="H5841" s="6">
        <v>229730</v>
      </c>
      <c r="I5841" t="s">
        <v>29631</v>
      </c>
      <c r="J5841" t="s">
        <v>29632</v>
      </c>
      <c r="K5841" s="1">
        <v>44352</v>
      </c>
    </row>
    <row r="5842" spans="1:11">
      <c r="A5842">
        <v>5841</v>
      </c>
      <c r="B5842" t="s">
        <v>29633</v>
      </c>
      <c r="C5842" t="s">
        <v>7142</v>
      </c>
      <c r="D5842" t="s">
        <v>12215</v>
      </c>
      <c r="E5842" t="s">
        <v>29634</v>
      </c>
      <c r="F5842" t="s">
        <v>29635</v>
      </c>
      <c r="G5842" t="s">
        <v>337</v>
      </c>
      <c r="H5842" s="6">
        <v>115944</v>
      </c>
      <c r="I5842" t="s">
        <v>29636</v>
      </c>
      <c r="J5842" t="s">
        <v>29637</v>
      </c>
      <c r="K5842" s="1">
        <v>44430</v>
      </c>
    </row>
    <row r="5843" spans="1:11">
      <c r="A5843">
        <v>5842</v>
      </c>
      <c r="B5843" t="s">
        <v>29638</v>
      </c>
      <c r="C5843" t="s">
        <v>3821</v>
      </c>
      <c r="D5843" t="s">
        <v>2669</v>
      </c>
      <c r="E5843" t="s">
        <v>29639</v>
      </c>
      <c r="F5843" t="s">
        <v>29640</v>
      </c>
      <c r="G5843" t="s">
        <v>174</v>
      </c>
      <c r="H5843" s="6">
        <v>240425</v>
      </c>
      <c r="I5843" t="s">
        <v>29641</v>
      </c>
      <c r="J5843" t="s">
        <v>29642</v>
      </c>
      <c r="K5843" s="1">
        <v>44312</v>
      </c>
    </row>
    <row r="5844" spans="1:11">
      <c r="A5844">
        <v>5843</v>
      </c>
      <c r="B5844" t="s">
        <v>29643</v>
      </c>
      <c r="C5844" t="s">
        <v>827</v>
      </c>
      <c r="D5844" t="s">
        <v>15818</v>
      </c>
      <c r="E5844" t="s">
        <v>29644</v>
      </c>
      <c r="F5844" t="s">
        <v>29645</v>
      </c>
      <c r="G5844" t="s">
        <v>402</v>
      </c>
      <c r="H5844" s="6">
        <v>162596</v>
      </c>
      <c r="I5844" t="s">
        <v>29646</v>
      </c>
      <c r="J5844" t="s">
        <v>29647</v>
      </c>
      <c r="K5844" s="1">
        <v>44272</v>
      </c>
    </row>
    <row r="5845" spans="1:11">
      <c r="A5845">
        <v>5844</v>
      </c>
      <c r="B5845" t="s">
        <v>29648</v>
      </c>
      <c r="C5845" t="s">
        <v>6242</v>
      </c>
      <c r="D5845" t="s">
        <v>6455</v>
      </c>
      <c r="E5845" t="s">
        <v>29649</v>
      </c>
      <c r="F5845" t="s">
        <v>29650</v>
      </c>
      <c r="G5845" t="s">
        <v>2772</v>
      </c>
      <c r="H5845" s="6">
        <v>272927</v>
      </c>
      <c r="I5845" t="s">
        <v>29651</v>
      </c>
      <c r="J5845" t="s">
        <v>29652</v>
      </c>
      <c r="K5845" s="1">
        <v>44593</v>
      </c>
    </row>
    <row r="5846" spans="1:11">
      <c r="A5846">
        <v>5845</v>
      </c>
      <c r="B5846" t="s">
        <v>29653</v>
      </c>
      <c r="C5846" t="s">
        <v>5115</v>
      </c>
      <c r="D5846" t="s">
        <v>2192</v>
      </c>
      <c r="E5846" t="s">
        <v>29654</v>
      </c>
      <c r="F5846" t="s">
        <v>29655</v>
      </c>
      <c r="G5846" t="s">
        <v>77</v>
      </c>
      <c r="H5846" s="6">
        <v>229159</v>
      </c>
      <c r="I5846" t="s">
        <v>29656</v>
      </c>
      <c r="J5846" t="s">
        <v>29657</v>
      </c>
      <c r="K5846" s="1">
        <v>44572</v>
      </c>
    </row>
    <row r="5847" spans="1:11">
      <c r="A5847">
        <v>5846</v>
      </c>
      <c r="B5847" t="s">
        <v>29658</v>
      </c>
      <c r="C5847" t="s">
        <v>7726</v>
      </c>
      <c r="D5847" t="s">
        <v>163</v>
      </c>
      <c r="E5847" t="s">
        <v>29659</v>
      </c>
      <c r="F5847" t="s">
        <v>29660</v>
      </c>
      <c r="G5847" t="s">
        <v>95</v>
      </c>
      <c r="H5847" s="6">
        <v>91090</v>
      </c>
      <c r="I5847">
        <v>3333956926</v>
      </c>
      <c r="J5847" t="s">
        <v>29661</v>
      </c>
      <c r="K5847" s="1">
        <v>44549</v>
      </c>
    </row>
    <row r="5848" spans="1:11">
      <c r="A5848">
        <v>5847</v>
      </c>
      <c r="B5848" t="s">
        <v>29662</v>
      </c>
      <c r="C5848" t="s">
        <v>2026</v>
      </c>
      <c r="D5848" t="s">
        <v>48</v>
      </c>
      <c r="E5848" t="s">
        <v>29663</v>
      </c>
      <c r="F5848" t="s">
        <v>29664</v>
      </c>
      <c r="G5848" t="s">
        <v>5570</v>
      </c>
      <c r="H5848" s="6">
        <v>197655</v>
      </c>
      <c r="I5848" t="s">
        <v>29665</v>
      </c>
      <c r="J5848" t="s">
        <v>29666</v>
      </c>
      <c r="K5848" s="1">
        <v>44319</v>
      </c>
    </row>
    <row r="5849" spans="1:11">
      <c r="A5849">
        <v>5848</v>
      </c>
      <c r="B5849" t="s">
        <v>29667</v>
      </c>
      <c r="C5849" t="s">
        <v>9095</v>
      </c>
      <c r="D5849" t="s">
        <v>3527</v>
      </c>
      <c r="E5849" t="s">
        <v>29668</v>
      </c>
      <c r="F5849" t="s">
        <v>29669</v>
      </c>
      <c r="G5849" t="s">
        <v>1189</v>
      </c>
      <c r="H5849" s="6">
        <v>191007</v>
      </c>
      <c r="I5849" t="s">
        <v>29670</v>
      </c>
      <c r="J5849" t="s">
        <v>29671</v>
      </c>
      <c r="K5849" s="1">
        <v>44196</v>
      </c>
    </row>
    <row r="5850" spans="1:11">
      <c r="A5850">
        <v>5849</v>
      </c>
      <c r="B5850" t="s">
        <v>29672</v>
      </c>
      <c r="C5850" t="s">
        <v>9219</v>
      </c>
      <c r="D5850" t="s">
        <v>13996</v>
      </c>
      <c r="E5850" t="s">
        <v>29673</v>
      </c>
      <c r="F5850" t="s">
        <v>29674</v>
      </c>
      <c r="G5850" t="s">
        <v>561</v>
      </c>
      <c r="H5850" s="6">
        <v>126212</v>
      </c>
      <c r="I5850" t="s">
        <v>29675</v>
      </c>
      <c r="J5850" t="s">
        <v>29676</v>
      </c>
      <c r="K5850" s="1">
        <v>44442</v>
      </c>
    </row>
    <row r="5851" spans="1:11">
      <c r="A5851">
        <v>5850</v>
      </c>
      <c r="B5851" t="s">
        <v>29677</v>
      </c>
      <c r="C5851" t="s">
        <v>804</v>
      </c>
      <c r="D5851" t="s">
        <v>19917</v>
      </c>
      <c r="E5851" t="s">
        <v>29678</v>
      </c>
      <c r="F5851" t="s">
        <v>29679</v>
      </c>
      <c r="G5851" t="s">
        <v>4632</v>
      </c>
      <c r="H5851" s="6">
        <v>84134</v>
      </c>
      <c r="I5851" t="s">
        <v>29680</v>
      </c>
      <c r="J5851" t="s">
        <v>29681</v>
      </c>
      <c r="K5851" s="1">
        <v>44306</v>
      </c>
    </row>
    <row r="5852" spans="1:11">
      <c r="A5852">
        <v>5851</v>
      </c>
      <c r="B5852" t="s">
        <v>29682</v>
      </c>
      <c r="C5852" t="s">
        <v>1205</v>
      </c>
      <c r="D5852" t="s">
        <v>2178</v>
      </c>
      <c r="E5852" t="s">
        <v>29683</v>
      </c>
      <c r="F5852" t="s">
        <v>29684</v>
      </c>
      <c r="G5852" t="s">
        <v>906</v>
      </c>
      <c r="H5852" s="6">
        <v>123204</v>
      </c>
      <c r="I5852">
        <v>3244092354</v>
      </c>
      <c r="J5852" t="s">
        <v>29685</v>
      </c>
      <c r="K5852" s="1">
        <v>43932</v>
      </c>
    </row>
    <row r="5853" spans="1:11">
      <c r="A5853">
        <v>5852</v>
      </c>
      <c r="B5853" t="s">
        <v>29686</v>
      </c>
      <c r="C5853" t="s">
        <v>122</v>
      </c>
      <c r="D5853" t="s">
        <v>3160</v>
      </c>
      <c r="E5853" t="s">
        <v>29687</v>
      </c>
      <c r="F5853" t="s">
        <v>9107</v>
      </c>
      <c r="G5853" t="s">
        <v>371</v>
      </c>
      <c r="H5853" s="6">
        <v>269362</v>
      </c>
      <c r="I5853" t="s">
        <v>29688</v>
      </c>
      <c r="J5853" t="s">
        <v>29689</v>
      </c>
      <c r="K5853" s="1">
        <v>44238</v>
      </c>
    </row>
    <row r="5854" spans="1:11">
      <c r="A5854">
        <v>5853</v>
      </c>
      <c r="B5854" t="s">
        <v>29690</v>
      </c>
      <c r="C5854" t="s">
        <v>4881</v>
      </c>
      <c r="D5854" t="s">
        <v>2889</v>
      </c>
      <c r="E5854" t="s">
        <v>29691</v>
      </c>
      <c r="F5854" t="s">
        <v>18966</v>
      </c>
      <c r="G5854" t="s">
        <v>1924</v>
      </c>
      <c r="H5854" s="6">
        <v>241204</v>
      </c>
      <c r="I5854" t="s">
        <v>29692</v>
      </c>
      <c r="J5854" t="s">
        <v>29693</v>
      </c>
      <c r="K5854" s="1">
        <v>44460</v>
      </c>
    </row>
    <row r="5855" spans="1:11">
      <c r="A5855">
        <v>5854</v>
      </c>
      <c r="B5855" t="s">
        <v>29694</v>
      </c>
      <c r="C5855" t="s">
        <v>6803</v>
      </c>
      <c r="D5855" t="s">
        <v>368</v>
      </c>
      <c r="E5855" t="s">
        <v>29695</v>
      </c>
      <c r="F5855" t="s">
        <v>29696</v>
      </c>
      <c r="G5855" t="s">
        <v>1824</v>
      </c>
      <c r="H5855" s="6">
        <v>112578</v>
      </c>
      <c r="I5855" t="s">
        <v>29697</v>
      </c>
      <c r="J5855" t="s">
        <v>29698</v>
      </c>
      <c r="K5855" s="1">
        <v>43920</v>
      </c>
    </row>
    <row r="5856" spans="1:11">
      <c r="A5856">
        <v>5855</v>
      </c>
      <c r="B5856" t="s">
        <v>29699</v>
      </c>
      <c r="C5856" t="s">
        <v>8121</v>
      </c>
      <c r="D5856" t="s">
        <v>2213</v>
      </c>
      <c r="E5856" t="s">
        <v>29700</v>
      </c>
      <c r="F5856" t="s">
        <v>29701</v>
      </c>
      <c r="G5856" t="s">
        <v>4805</v>
      </c>
      <c r="H5856" s="6">
        <v>68384</v>
      </c>
      <c r="I5856" t="s">
        <v>29702</v>
      </c>
      <c r="J5856" t="s">
        <v>29703</v>
      </c>
      <c r="K5856" s="1">
        <v>44165</v>
      </c>
    </row>
    <row r="5857" spans="1:11">
      <c r="A5857">
        <v>5856</v>
      </c>
      <c r="B5857" t="s">
        <v>29704</v>
      </c>
      <c r="C5857" t="s">
        <v>1986</v>
      </c>
      <c r="D5857" t="s">
        <v>92</v>
      </c>
      <c r="E5857" t="s">
        <v>29705</v>
      </c>
      <c r="F5857" t="s">
        <v>29706</v>
      </c>
      <c r="G5857" t="s">
        <v>1689</v>
      </c>
      <c r="H5857" s="6">
        <v>230766</v>
      </c>
      <c r="I5857" t="s">
        <v>29707</v>
      </c>
      <c r="J5857" t="s">
        <v>29708</v>
      </c>
      <c r="K5857" s="1">
        <v>44080</v>
      </c>
    </row>
    <row r="5858" spans="1:11">
      <c r="A5858">
        <v>5857</v>
      </c>
      <c r="B5858" t="s">
        <v>29709</v>
      </c>
      <c r="C5858" t="s">
        <v>872</v>
      </c>
      <c r="D5858" t="s">
        <v>3852</v>
      </c>
      <c r="E5858" t="s">
        <v>29710</v>
      </c>
      <c r="F5858" t="s">
        <v>29711</v>
      </c>
      <c r="G5858" t="s">
        <v>688</v>
      </c>
      <c r="H5858" s="6">
        <v>232679</v>
      </c>
      <c r="I5858" t="s">
        <v>29712</v>
      </c>
      <c r="J5858" t="s">
        <v>29713</v>
      </c>
      <c r="K5858" s="1">
        <v>44435</v>
      </c>
    </row>
    <row r="5859" spans="1:11">
      <c r="A5859">
        <v>5858</v>
      </c>
      <c r="B5859" t="s">
        <v>29714</v>
      </c>
      <c r="C5859" t="s">
        <v>9838</v>
      </c>
      <c r="D5859" t="s">
        <v>407</v>
      </c>
      <c r="E5859" t="s">
        <v>29715</v>
      </c>
      <c r="F5859" t="s">
        <v>29716</v>
      </c>
      <c r="G5859" t="s">
        <v>2195</v>
      </c>
      <c r="H5859" s="6">
        <v>66385</v>
      </c>
      <c r="I5859" t="s">
        <v>29717</v>
      </c>
      <c r="J5859" t="s">
        <v>29718</v>
      </c>
      <c r="K5859" s="1">
        <v>44149</v>
      </c>
    </row>
    <row r="5860" spans="1:11">
      <c r="A5860">
        <v>5859</v>
      </c>
      <c r="B5860" t="s">
        <v>29719</v>
      </c>
      <c r="C5860" t="s">
        <v>2218</v>
      </c>
      <c r="D5860" t="s">
        <v>6273</v>
      </c>
      <c r="E5860" t="s">
        <v>29720</v>
      </c>
      <c r="F5860" t="s">
        <v>28563</v>
      </c>
      <c r="G5860" t="s">
        <v>1445</v>
      </c>
      <c r="H5860" s="6">
        <v>134400</v>
      </c>
      <c r="I5860" t="s">
        <v>29721</v>
      </c>
      <c r="J5860" t="s">
        <v>29722</v>
      </c>
      <c r="K5860" s="1">
        <v>44315</v>
      </c>
    </row>
    <row r="5861" spans="1:11">
      <c r="A5861">
        <v>5860</v>
      </c>
      <c r="B5861" t="s">
        <v>29723</v>
      </c>
      <c r="C5861" t="s">
        <v>11798</v>
      </c>
      <c r="D5861" t="s">
        <v>29724</v>
      </c>
      <c r="E5861" t="s">
        <v>29725</v>
      </c>
      <c r="F5861" t="s">
        <v>29726</v>
      </c>
      <c r="G5861" t="s">
        <v>2070</v>
      </c>
      <c r="H5861" s="6">
        <v>168376</v>
      </c>
      <c r="I5861" t="s">
        <v>29727</v>
      </c>
      <c r="J5861" t="s">
        <v>29728</v>
      </c>
      <c r="K5861" s="1">
        <v>44294</v>
      </c>
    </row>
    <row r="5862" spans="1:11">
      <c r="A5862">
        <v>5861</v>
      </c>
      <c r="B5862" t="s">
        <v>29729</v>
      </c>
      <c r="C5862" t="s">
        <v>1553</v>
      </c>
      <c r="D5862" t="s">
        <v>1973</v>
      </c>
      <c r="E5862" t="s">
        <v>29730</v>
      </c>
      <c r="F5862" t="s">
        <v>29731</v>
      </c>
      <c r="G5862" t="s">
        <v>314</v>
      </c>
      <c r="H5862" s="6">
        <v>134998</v>
      </c>
      <c r="I5862" t="s">
        <v>29732</v>
      </c>
      <c r="J5862" t="s">
        <v>29733</v>
      </c>
      <c r="K5862" s="1">
        <v>44444</v>
      </c>
    </row>
    <row r="5863" spans="1:11">
      <c r="A5863">
        <v>5862</v>
      </c>
      <c r="B5863" t="s">
        <v>29734</v>
      </c>
      <c r="C5863" t="s">
        <v>3488</v>
      </c>
      <c r="D5863" t="s">
        <v>3972</v>
      </c>
      <c r="E5863" t="s">
        <v>29735</v>
      </c>
      <c r="F5863" t="s">
        <v>29736</v>
      </c>
      <c r="G5863" t="s">
        <v>726</v>
      </c>
      <c r="H5863" s="6">
        <v>57800</v>
      </c>
      <c r="I5863" t="s">
        <v>29737</v>
      </c>
      <c r="J5863" t="s">
        <v>29738</v>
      </c>
      <c r="K5863" s="1">
        <v>44040</v>
      </c>
    </row>
    <row r="5864" spans="1:11">
      <c r="A5864">
        <v>5863</v>
      </c>
      <c r="B5864" t="s">
        <v>29739</v>
      </c>
      <c r="C5864" t="s">
        <v>778</v>
      </c>
      <c r="D5864" t="s">
        <v>8814</v>
      </c>
      <c r="E5864" t="s">
        <v>29740</v>
      </c>
      <c r="F5864" t="s">
        <v>29741</v>
      </c>
      <c r="G5864" t="s">
        <v>815</v>
      </c>
      <c r="H5864" s="6">
        <v>116693</v>
      </c>
      <c r="I5864" t="s">
        <v>29742</v>
      </c>
      <c r="J5864" t="s">
        <v>29743</v>
      </c>
      <c r="K5864" s="1">
        <v>44247</v>
      </c>
    </row>
    <row r="5865" spans="1:11">
      <c r="A5865">
        <v>5864</v>
      </c>
      <c r="B5865" t="s">
        <v>29744</v>
      </c>
      <c r="C5865" t="s">
        <v>1566</v>
      </c>
      <c r="D5865" t="s">
        <v>880</v>
      </c>
      <c r="E5865" t="s">
        <v>29745</v>
      </c>
      <c r="F5865" t="s">
        <v>29746</v>
      </c>
      <c r="G5865" t="s">
        <v>763</v>
      </c>
      <c r="H5865" s="6">
        <v>270488</v>
      </c>
      <c r="I5865" t="s">
        <v>29747</v>
      </c>
      <c r="J5865" t="s">
        <v>29748</v>
      </c>
      <c r="K5865" s="1">
        <v>43919</v>
      </c>
    </row>
    <row r="5866" spans="1:11">
      <c r="A5866">
        <v>5865</v>
      </c>
      <c r="B5866" t="s">
        <v>29749</v>
      </c>
      <c r="C5866" t="s">
        <v>1172</v>
      </c>
      <c r="D5866" t="s">
        <v>6973</v>
      </c>
      <c r="E5866" t="s">
        <v>29750</v>
      </c>
      <c r="F5866" t="s">
        <v>29751</v>
      </c>
      <c r="G5866" t="s">
        <v>410</v>
      </c>
      <c r="H5866" s="6">
        <v>45069</v>
      </c>
      <c r="I5866" t="s">
        <v>29752</v>
      </c>
      <c r="J5866" t="s">
        <v>29753</v>
      </c>
      <c r="K5866" s="1">
        <v>44503</v>
      </c>
    </row>
    <row r="5867" spans="1:11">
      <c r="A5867">
        <v>5866</v>
      </c>
      <c r="B5867" t="s">
        <v>29754</v>
      </c>
      <c r="C5867" t="s">
        <v>2706</v>
      </c>
      <c r="D5867" t="s">
        <v>6746</v>
      </c>
      <c r="E5867" t="s">
        <v>29755</v>
      </c>
      <c r="F5867" t="s">
        <v>29756</v>
      </c>
      <c r="G5867" t="s">
        <v>1873</v>
      </c>
      <c r="H5867" s="6">
        <v>261810</v>
      </c>
      <c r="I5867" t="s">
        <v>29757</v>
      </c>
      <c r="J5867" t="s">
        <v>29758</v>
      </c>
      <c r="K5867" s="1">
        <v>44010</v>
      </c>
    </row>
    <row r="5868" spans="1:11">
      <c r="A5868">
        <v>5867</v>
      </c>
      <c r="B5868" t="s">
        <v>29759</v>
      </c>
      <c r="C5868" t="s">
        <v>535</v>
      </c>
      <c r="D5868" t="s">
        <v>8136</v>
      </c>
      <c r="E5868" t="s">
        <v>29760</v>
      </c>
      <c r="F5868" t="s">
        <v>29761</v>
      </c>
      <c r="G5868" t="s">
        <v>1280</v>
      </c>
      <c r="H5868" s="6">
        <v>251008</v>
      </c>
      <c r="I5868" t="s">
        <v>29762</v>
      </c>
      <c r="J5868" t="s">
        <v>29763</v>
      </c>
      <c r="K5868" s="1">
        <v>44156</v>
      </c>
    </row>
    <row r="5869" spans="1:11">
      <c r="A5869">
        <v>5868</v>
      </c>
      <c r="B5869" t="s">
        <v>29764</v>
      </c>
      <c r="C5869" t="s">
        <v>3099</v>
      </c>
      <c r="D5869" t="s">
        <v>8739</v>
      </c>
      <c r="E5869" t="s">
        <v>29765</v>
      </c>
      <c r="F5869" t="s">
        <v>29766</v>
      </c>
      <c r="G5869" t="s">
        <v>1501</v>
      </c>
      <c r="H5869" s="6">
        <v>178390</v>
      </c>
      <c r="I5869" t="s">
        <v>29767</v>
      </c>
      <c r="J5869" t="s">
        <v>29768</v>
      </c>
      <c r="K5869" s="1">
        <v>43993</v>
      </c>
    </row>
    <row r="5870" spans="1:11">
      <c r="A5870">
        <v>5869</v>
      </c>
      <c r="B5870" t="s">
        <v>29769</v>
      </c>
      <c r="C5870" t="s">
        <v>241</v>
      </c>
      <c r="D5870" t="s">
        <v>6968</v>
      </c>
      <c r="E5870" t="s">
        <v>29770</v>
      </c>
      <c r="F5870" t="s">
        <v>29771</v>
      </c>
      <c r="G5870" t="s">
        <v>2817</v>
      </c>
      <c r="H5870" s="6">
        <v>103020</v>
      </c>
      <c r="I5870" t="s">
        <v>29772</v>
      </c>
      <c r="J5870" t="s">
        <v>29773</v>
      </c>
      <c r="K5870" s="1">
        <v>44088</v>
      </c>
    </row>
    <row r="5871" spans="1:11">
      <c r="A5871">
        <v>5870</v>
      </c>
      <c r="B5871" t="s">
        <v>29774</v>
      </c>
      <c r="C5871" t="s">
        <v>958</v>
      </c>
      <c r="D5871" t="s">
        <v>12023</v>
      </c>
      <c r="E5871" t="s">
        <v>29775</v>
      </c>
      <c r="F5871" t="s">
        <v>29776</v>
      </c>
      <c r="G5871" t="s">
        <v>337</v>
      </c>
      <c r="H5871" s="6">
        <v>136475</v>
      </c>
      <c r="I5871" t="s">
        <v>29777</v>
      </c>
      <c r="J5871" t="s">
        <v>29778</v>
      </c>
      <c r="K5871" s="1">
        <v>43929</v>
      </c>
    </row>
    <row r="5872" spans="1:11">
      <c r="A5872">
        <v>5871</v>
      </c>
      <c r="B5872" t="s">
        <v>29779</v>
      </c>
      <c r="C5872" t="s">
        <v>1421</v>
      </c>
      <c r="D5872" t="s">
        <v>1616</v>
      </c>
      <c r="E5872" t="s">
        <v>29780</v>
      </c>
      <c r="F5872" t="s">
        <v>29781</v>
      </c>
      <c r="G5872" t="s">
        <v>539</v>
      </c>
      <c r="H5872" s="6">
        <v>244482</v>
      </c>
      <c r="I5872">
        <v>866688837</v>
      </c>
      <c r="J5872" t="s">
        <v>29782</v>
      </c>
      <c r="K5872" s="1">
        <v>44221</v>
      </c>
    </row>
    <row r="5873" spans="1:11">
      <c r="A5873">
        <v>5872</v>
      </c>
      <c r="B5873" t="s">
        <v>29783</v>
      </c>
      <c r="C5873" t="s">
        <v>10324</v>
      </c>
      <c r="D5873" t="s">
        <v>3778</v>
      </c>
      <c r="E5873" t="s">
        <v>29784</v>
      </c>
      <c r="F5873" t="s">
        <v>29785</v>
      </c>
      <c r="G5873" t="s">
        <v>3792</v>
      </c>
      <c r="H5873" s="6">
        <v>280895</v>
      </c>
      <c r="I5873" t="s">
        <v>29786</v>
      </c>
      <c r="J5873" t="s">
        <v>29787</v>
      </c>
      <c r="K5873" s="1">
        <v>44174</v>
      </c>
    </row>
    <row r="5874" spans="1:11">
      <c r="A5874">
        <v>5873</v>
      </c>
      <c r="B5874" t="s">
        <v>29788</v>
      </c>
      <c r="C5874" t="s">
        <v>5956</v>
      </c>
      <c r="D5874" t="s">
        <v>14039</v>
      </c>
      <c r="E5874" t="s">
        <v>29789</v>
      </c>
      <c r="F5874" t="s">
        <v>29790</v>
      </c>
      <c r="G5874" t="s">
        <v>2070</v>
      </c>
      <c r="H5874" s="6">
        <v>157499</v>
      </c>
      <c r="I5874">
        <v>5060584609</v>
      </c>
      <c r="J5874" t="s">
        <v>29791</v>
      </c>
      <c r="K5874" s="1">
        <v>44588</v>
      </c>
    </row>
    <row r="5875" spans="1:11">
      <c r="A5875">
        <v>5874</v>
      </c>
      <c r="B5875" t="s">
        <v>29792</v>
      </c>
      <c r="C5875" t="s">
        <v>9629</v>
      </c>
      <c r="D5875" t="s">
        <v>2977</v>
      </c>
      <c r="E5875" t="s">
        <v>9399</v>
      </c>
      <c r="F5875" t="s">
        <v>29793</v>
      </c>
      <c r="G5875" t="s">
        <v>634</v>
      </c>
      <c r="H5875" s="6">
        <v>49422</v>
      </c>
      <c r="I5875" t="s">
        <v>29794</v>
      </c>
      <c r="J5875" t="s">
        <v>29795</v>
      </c>
      <c r="K5875" s="1">
        <v>43895</v>
      </c>
    </row>
    <row r="5876" spans="1:11">
      <c r="A5876">
        <v>5875</v>
      </c>
      <c r="B5876" t="s">
        <v>29796</v>
      </c>
      <c r="C5876" t="s">
        <v>5636</v>
      </c>
      <c r="D5876" t="s">
        <v>6314</v>
      </c>
      <c r="E5876" t="s">
        <v>29797</v>
      </c>
      <c r="F5876" t="s">
        <v>28738</v>
      </c>
      <c r="G5876" t="s">
        <v>3314</v>
      </c>
      <c r="H5876" s="6">
        <v>83429</v>
      </c>
      <c r="I5876" t="s">
        <v>29798</v>
      </c>
      <c r="J5876" t="s">
        <v>29799</v>
      </c>
      <c r="K5876" s="1">
        <v>43962</v>
      </c>
    </row>
    <row r="5877" spans="1:11">
      <c r="A5877">
        <v>5876</v>
      </c>
      <c r="B5877" t="s">
        <v>29800</v>
      </c>
      <c r="C5877" t="s">
        <v>415</v>
      </c>
      <c r="D5877" t="s">
        <v>1408</v>
      </c>
      <c r="E5877" t="s">
        <v>29801</v>
      </c>
      <c r="F5877" t="s">
        <v>29802</v>
      </c>
      <c r="G5877" t="s">
        <v>13278</v>
      </c>
      <c r="H5877" s="6">
        <v>194801</v>
      </c>
      <c r="I5877" t="s">
        <v>29803</v>
      </c>
      <c r="J5877" t="s">
        <v>29804</v>
      </c>
      <c r="K5877" s="1">
        <v>44678</v>
      </c>
    </row>
    <row r="5878" spans="1:11">
      <c r="A5878">
        <v>5877</v>
      </c>
      <c r="B5878" t="s">
        <v>29805</v>
      </c>
      <c r="C5878" t="s">
        <v>2577</v>
      </c>
      <c r="D5878" t="s">
        <v>383</v>
      </c>
      <c r="E5878" t="s">
        <v>29806</v>
      </c>
      <c r="F5878" t="s">
        <v>29807</v>
      </c>
      <c r="G5878" t="s">
        <v>1508</v>
      </c>
      <c r="H5878" s="6">
        <v>265586</v>
      </c>
      <c r="I5878">
        <v>8169911264</v>
      </c>
      <c r="J5878" t="s">
        <v>29808</v>
      </c>
      <c r="K5878" s="1">
        <v>44337</v>
      </c>
    </row>
    <row r="5879" spans="1:11">
      <c r="A5879">
        <v>5878</v>
      </c>
      <c r="B5879" t="s">
        <v>29809</v>
      </c>
      <c r="C5879" t="s">
        <v>8871</v>
      </c>
      <c r="D5879" t="s">
        <v>601</v>
      </c>
      <c r="E5879" t="s">
        <v>20262</v>
      </c>
      <c r="F5879" t="s">
        <v>29810</v>
      </c>
      <c r="G5879" t="s">
        <v>3435</v>
      </c>
      <c r="H5879" s="6">
        <v>168161</v>
      </c>
      <c r="I5879" t="s">
        <v>29811</v>
      </c>
      <c r="J5879" t="s">
        <v>29812</v>
      </c>
      <c r="K5879" s="1">
        <v>44457</v>
      </c>
    </row>
    <row r="5880" spans="1:11">
      <c r="A5880">
        <v>5879</v>
      </c>
      <c r="B5880" t="s">
        <v>29813</v>
      </c>
      <c r="C5880" t="s">
        <v>13070</v>
      </c>
      <c r="D5880" t="s">
        <v>5538</v>
      </c>
      <c r="E5880" t="s">
        <v>29814</v>
      </c>
      <c r="F5880" t="s">
        <v>29815</v>
      </c>
      <c r="G5880" t="s">
        <v>3264</v>
      </c>
      <c r="H5880" s="6">
        <v>175558</v>
      </c>
      <c r="I5880" t="s">
        <v>29816</v>
      </c>
      <c r="J5880" t="s">
        <v>29817</v>
      </c>
      <c r="K5880" s="1">
        <v>44460</v>
      </c>
    </row>
    <row r="5881" spans="1:11">
      <c r="A5881">
        <v>5880</v>
      </c>
      <c r="B5881" t="s">
        <v>29818</v>
      </c>
      <c r="C5881" t="s">
        <v>1693</v>
      </c>
      <c r="D5881" t="s">
        <v>1547</v>
      </c>
      <c r="E5881" t="s">
        <v>29819</v>
      </c>
      <c r="F5881" t="s">
        <v>29820</v>
      </c>
      <c r="G5881" t="s">
        <v>839</v>
      </c>
      <c r="H5881" s="6">
        <v>132209</v>
      </c>
      <c r="I5881" t="s">
        <v>29821</v>
      </c>
      <c r="J5881" t="s">
        <v>29822</v>
      </c>
      <c r="K5881" s="1">
        <v>44017</v>
      </c>
    </row>
    <row r="5882" spans="1:11">
      <c r="A5882">
        <v>5881</v>
      </c>
      <c r="B5882" t="s">
        <v>29823</v>
      </c>
      <c r="C5882" t="s">
        <v>122</v>
      </c>
      <c r="D5882" t="s">
        <v>3955</v>
      </c>
      <c r="E5882" t="s">
        <v>29824</v>
      </c>
      <c r="F5882" t="s">
        <v>13669</v>
      </c>
      <c r="G5882" t="s">
        <v>2419</v>
      </c>
      <c r="H5882" s="6">
        <v>282530</v>
      </c>
      <c r="I5882" t="s">
        <v>29825</v>
      </c>
      <c r="J5882" t="s">
        <v>29826</v>
      </c>
      <c r="K5882" s="1">
        <v>44519</v>
      </c>
    </row>
    <row r="5883" spans="1:11">
      <c r="A5883">
        <v>5882</v>
      </c>
      <c r="B5883" t="s">
        <v>29827</v>
      </c>
      <c r="C5883" t="s">
        <v>1253</v>
      </c>
      <c r="D5883" t="s">
        <v>13957</v>
      </c>
      <c r="E5883" t="s">
        <v>29828</v>
      </c>
      <c r="F5883" t="s">
        <v>29829</v>
      </c>
      <c r="G5883" t="s">
        <v>2809</v>
      </c>
      <c r="H5883" s="6">
        <v>251345</v>
      </c>
      <c r="I5883" t="s">
        <v>29830</v>
      </c>
      <c r="J5883" t="s">
        <v>29831</v>
      </c>
      <c r="K5883" s="1">
        <v>43924</v>
      </c>
    </row>
    <row r="5884" spans="1:11">
      <c r="A5884">
        <v>5883</v>
      </c>
      <c r="B5884" t="s">
        <v>29832</v>
      </c>
      <c r="C5884" t="s">
        <v>2521</v>
      </c>
      <c r="D5884" t="s">
        <v>3350</v>
      </c>
      <c r="E5884" t="s">
        <v>29833</v>
      </c>
      <c r="F5884" t="s">
        <v>29834</v>
      </c>
      <c r="G5884" t="s">
        <v>898</v>
      </c>
      <c r="H5884" s="6">
        <v>52012</v>
      </c>
      <c r="I5884">
        <v>5872657076</v>
      </c>
      <c r="J5884" t="s">
        <v>29835</v>
      </c>
      <c r="K5884" s="1">
        <v>43955</v>
      </c>
    </row>
    <row r="5885" spans="1:11">
      <c r="A5885">
        <v>5884</v>
      </c>
      <c r="B5885" t="s">
        <v>29836</v>
      </c>
      <c r="C5885" t="s">
        <v>7726</v>
      </c>
      <c r="D5885" t="s">
        <v>9045</v>
      </c>
      <c r="E5885" t="s">
        <v>29837</v>
      </c>
      <c r="F5885" t="s">
        <v>29838</v>
      </c>
      <c r="G5885" t="s">
        <v>268</v>
      </c>
      <c r="H5885" s="6">
        <v>80304</v>
      </c>
      <c r="I5885" t="s">
        <v>29839</v>
      </c>
      <c r="J5885" t="s">
        <v>29840</v>
      </c>
      <c r="K5885" s="1">
        <v>44539</v>
      </c>
    </row>
    <row r="5886" spans="1:11">
      <c r="A5886">
        <v>5885</v>
      </c>
      <c r="B5886" t="s">
        <v>29841</v>
      </c>
      <c r="C5886" t="s">
        <v>1608</v>
      </c>
      <c r="D5886" t="s">
        <v>13923</v>
      </c>
      <c r="E5886" t="s">
        <v>29842</v>
      </c>
      <c r="F5886" t="s">
        <v>29843</v>
      </c>
      <c r="G5886" t="s">
        <v>438</v>
      </c>
      <c r="H5886" s="6">
        <v>121050</v>
      </c>
      <c r="I5886" t="s">
        <v>29844</v>
      </c>
      <c r="J5886" t="s">
        <v>29845</v>
      </c>
      <c r="K5886" s="1">
        <v>44240</v>
      </c>
    </row>
    <row r="5887" spans="1:11">
      <c r="A5887">
        <v>5886</v>
      </c>
      <c r="B5887" t="s">
        <v>29846</v>
      </c>
      <c r="C5887" t="s">
        <v>1313</v>
      </c>
      <c r="D5887" t="s">
        <v>522</v>
      </c>
      <c r="E5887" t="s">
        <v>29847</v>
      </c>
      <c r="F5887" t="s">
        <v>29848</v>
      </c>
      <c r="G5887" t="s">
        <v>221</v>
      </c>
      <c r="H5887" s="6">
        <v>98484</v>
      </c>
      <c r="I5887">
        <v>5479200921</v>
      </c>
      <c r="J5887" t="s">
        <v>29849</v>
      </c>
      <c r="K5887" s="1">
        <v>43856</v>
      </c>
    </row>
    <row r="5888" spans="1:11">
      <c r="A5888">
        <v>5887</v>
      </c>
      <c r="B5888" t="s">
        <v>29850</v>
      </c>
      <c r="C5888" t="s">
        <v>9838</v>
      </c>
      <c r="D5888" t="s">
        <v>609</v>
      </c>
      <c r="E5888" t="s">
        <v>19897</v>
      </c>
      <c r="F5888" t="s">
        <v>29851</v>
      </c>
      <c r="G5888" t="s">
        <v>1110</v>
      </c>
      <c r="H5888" s="6">
        <v>48097</v>
      </c>
      <c r="I5888" t="s">
        <v>29852</v>
      </c>
      <c r="J5888" t="s">
        <v>29853</v>
      </c>
      <c r="K5888" s="1">
        <v>44634</v>
      </c>
    </row>
    <row r="5889" spans="1:11">
      <c r="A5889">
        <v>5888</v>
      </c>
      <c r="B5889" t="s">
        <v>29854</v>
      </c>
      <c r="C5889" t="s">
        <v>4557</v>
      </c>
      <c r="D5889" t="s">
        <v>6301</v>
      </c>
      <c r="E5889" t="s">
        <v>29855</v>
      </c>
      <c r="F5889" t="s">
        <v>29856</v>
      </c>
      <c r="G5889" t="s">
        <v>1034</v>
      </c>
      <c r="H5889" s="6">
        <v>154373</v>
      </c>
      <c r="I5889" t="s">
        <v>29857</v>
      </c>
      <c r="J5889" t="s">
        <v>29858</v>
      </c>
      <c r="K5889" s="1">
        <v>44149</v>
      </c>
    </row>
    <row r="5890" spans="1:11">
      <c r="A5890">
        <v>5889</v>
      </c>
      <c r="B5890" t="s">
        <v>29859</v>
      </c>
      <c r="C5890" t="s">
        <v>2422</v>
      </c>
      <c r="D5890" t="s">
        <v>1596</v>
      </c>
      <c r="E5890" t="s">
        <v>29860</v>
      </c>
      <c r="F5890" t="s">
        <v>29861</v>
      </c>
      <c r="G5890" t="s">
        <v>260</v>
      </c>
      <c r="H5890" s="6">
        <v>242641</v>
      </c>
      <c r="I5890">
        <v>3911780989</v>
      </c>
      <c r="J5890" t="s">
        <v>29862</v>
      </c>
      <c r="K5890" s="1">
        <v>44089</v>
      </c>
    </row>
    <row r="5891" spans="1:11">
      <c r="A5891">
        <v>5890</v>
      </c>
      <c r="B5891" t="s">
        <v>29863</v>
      </c>
      <c r="C5891" t="s">
        <v>707</v>
      </c>
      <c r="D5891" t="s">
        <v>7415</v>
      </c>
      <c r="E5891" t="s">
        <v>29864</v>
      </c>
      <c r="F5891" t="s">
        <v>29865</v>
      </c>
      <c r="G5891" t="s">
        <v>33</v>
      </c>
      <c r="H5891" s="6">
        <v>77423</v>
      </c>
      <c r="I5891" t="s">
        <v>29866</v>
      </c>
      <c r="J5891" t="s">
        <v>29867</v>
      </c>
      <c r="K5891" s="1">
        <v>44006</v>
      </c>
    </row>
    <row r="5892" spans="1:11">
      <c r="A5892">
        <v>5891</v>
      </c>
      <c r="B5892" t="s">
        <v>29868</v>
      </c>
      <c r="C5892" t="s">
        <v>9949</v>
      </c>
      <c r="D5892" t="s">
        <v>2828</v>
      </c>
      <c r="E5892" t="s">
        <v>29869</v>
      </c>
      <c r="F5892" t="s">
        <v>29870</v>
      </c>
      <c r="G5892" t="s">
        <v>839</v>
      </c>
      <c r="H5892" s="6">
        <v>151682</v>
      </c>
      <c r="I5892">
        <f>1-398-284-5982</f>
        <v>-6663</v>
      </c>
      <c r="J5892" t="s">
        <v>29871</v>
      </c>
      <c r="K5892" s="1">
        <v>43950</v>
      </c>
    </row>
    <row r="5893" spans="1:11">
      <c r="A5893">
        <v>5892</v>
      </c>
      <c r="B5893" t="s">
        <v>29872</v>
      </c>
      <c r="C5893" t="s">
        <v>3391</v>
      </c>
      <c r="D5893" t="s">
        <v>9178</v>
      </c>
      <c r="E5893" t="s">
        <v>29873</v>
      </c>
      <c r="F5893" t="s">
        <v>29874</v>
      </c>
      <c r="G5893" t="s">
        <v>3095</v>
      </c>
      <c r="H5893" s="6">
        <v>103417</v>
      </c>
      <c r="I5893" t="s">
        <v>29875</v>
      </c>
      <c r="J5893" t="s">
        <v>29876</v>
      </c>
      <c r="K5893" s="1">
        <v>44419</v>
      </c>
    </row>
    <row r="5894" spans="1:11">
      <c r="A5894">
        <v>5893</v>
      </c>
      <c r="B5894" t="s">
        <v>29877</v>
      </c>
      <c r="C5894" t="s">
        <v>2005</v>
      </c>
      <c r="D5894" t="s">
        <v>326</v>
      </c>
      <c r="E5894" t="s">
        <v>29878</v>
      </c>
      <c r="F5894" t="s">
        <v>29879</v>
      </c>
      <c r="G5894" t="s">
        <v>5570</v>
      </c>
      <c r="H5894" s="6">
        <v>78136</v>
      </c>
      <c r="I5894" t="s">
        <v>29880</v>
      </c>
      <c r="J5894" t="s">
        <v>29881</v>
      </c>
      <c r="K5894" s="1">
        <v>43991</v>
      </c>
    </row>
    <row r="5895" spans="1:11">
      <c r="A5895">
        <v>5894</v>
      </c>
      <c r="B5895" t="s">
        <v>29882</v>
      </c>
      <c r="C5895" t="s">
        <v>692</v>
      </c>
      <c r="D5895" t="s">
        <v>2643</v>
      </c>
      <c r="E5895" t="s">
        <v>29883</v>
      </c>
      <c r="F5895" t="s">
        <v>22797</v>
      </c>
      <c r="G5895" t="s">
        <v>1118</v>
      </c>
      <c r="H5895" s="6">
        <v>212310</v>
      </c>
      <c r="I5895" t="s">
        <v>29884</v>
      </c>
      <c r="J5895" t="s">
        <v>29885</v>
      </c>
      <c r="K5895" s="1">
        <v>44147</v>
      </c>
    </row>
    <row r="5896" spans="1:11">
      <c r="A5896">
        <v>5895</v>
      </c>
      <c r="B5896" t="s">
        <v>29886</v>
      </c>
      <c r="C5896" t="s">
        <v>5306</v>
      </c>
      <c r="D5896" t="s">
        <v>2866</v>
      </c>
      <c r="E5896" t="s">
        <v>29887</v>
      </c>
      <c r="F5896" t="s">
        <v>29888</v>
      </c>
      <c r="G5896" t="s">
        <v>3207</v>
      </c>
      <c r="H5896" s="6">
        <v>98963</v>
      </c>
      <c r="I5896" t="s">
        <v>29889</v>
      </c>
      <c r="J5896" t="s">
        <v>29890</v>
      </c>
      <c r="K5896" s="1">
        <v>43847</v>
      </c>
    </row>
    <row r="5897" spans="1:11">
      <c r="A5897">
        <v>5896</v>
      </c>
      <c r="B5897" t="s">
        <v>29891</v>
      </c>
      <c r="C5897" t="s">
        <v>4192</v>
      </c>
      <c r="D5897" t="s">
        <v>7027</v>
      </c>
      <c r="E5897" t="s">
        <v>29892</v>
      </c>
      <c r="F5897" t="s">
        <v>29893</v>
      </c>
      <c r="G5897" t="s">
        <v>3474</v>
      </c>
      <c r="H5897" s="6">
        <v>63159</v>
      </c>
      <c r="I5897" t="s">
        <v>29894</v>
      </c>
      <c r="J5897" t="s">
        <v>29895</v>
      </c>
      <c r="K5897" s="1">
        <v>44030</v>
      </c>
    </row>
    <row r="5898" spans="1:11">
      <c r="A5898">
        <v>5897</v>
      </c>
      <c r="B5898" t="s">
        <v>29896</v>
      </c>
      <c r="C5898" t="s">
        <v>9747</v>
      </c>
      <c r="D5898" t="s">
        <v>3427</v>
      </c>
      <c r="E5898" t="s">
        <v>29897</v>
      </c>
      <c r="F5898" t="s">
        <v>29898</v>
      </c>
      <c r="G5898" t="s">
        <v>306</v>
      </c>
      <c r="H5898" s="6">
        <v>218576</v>
      </c>
      <c r="I5898" t="s">
        <v>29899</v>
      </c>
      <c r="J5898" t="s">
        <v>29900</v>
      </c>
      <c r="K5898" s="1">
        <v>44488</v>
      </c>
    </row>
    <row r="5899" spans="1:11">
      <c r="A5899">
        <v>5898</v>
      </c>
      <c r="B5899" t="s">
        <v>29901</v>
      </c>
      <c r="C5899" t="s">
        <v>9721</v>
      </c>
      <c r="D5899" t="s">
        <v>4674</v>
      </c>
      <c r="E5899" t="s">
        <v>29902</v>
      </c>
      <c r="F5899" t="s">
        <v>29903</v>
      </c>
      <c r="G5899" t="s">
        <v>3474</v>
      </c>
      <c r="H5899" s="6">
        <v>96191</v>
      </c>
      <c r="I5899" t="s">
        <v>29904</v>
      </c>
      <c r="J5899" t="s">
        <v>29905</v>
      </c>
      <c r="K5899" s="1">
        <v>43853</v>
      </c>
    </row>
    <row r="5900" spans="1:11">
      <c r="A5900">
        <v>5899</v>
      </c>
      <c r="B5900" t="s">
        <v>29906</v>
      </c>
      <c r="C5900" t="s">
        <v>3897</v>
      </c>
      <c r="D5900" t="s">
        <v>6314</v>
      </c>
      <c r="E5900" t="s">
        <v>29907</v>
      </c>
      <c r="F5900" t="s">
        <v>29908</v>
      </c>
      <c r="G5900" t="s">
        <v>2861</v>
      </c>
      <c r="H5900" s="6">
        <v>266442</v>
      </c>
      <c r="I5900" t="s">
        <v>29909</v>
      </c>
      <c r="J5900" t="s">
        <v>29910</v>
      </c>
      <c r="K5900" s="1">
        <v>43859</v>
      </c>
    </row>
    <row r="5901" spans="1:11">
      <c r="A5901">
        <v>5900</v>
      </c>
      <c r="B5901" t="s">
        <v>29911</v>
      </c>
      <c r="C5901" t="s">
        <v>73</v>
      </c>
      <c r="D5901" t="s">
        <v>5789</v>
      </c>
      <c r="E5901" t="s">
        <v>29912</v>
      </c>
      <c r="F5901" t="s">
        <v>29913</v>
      </c>
      <c r="G5901" t="s">
        <v>1337</v>
      </c>
      <c r="H5901" s="6">
        <v>50293</v>
      </c>
      <c r="I5901">
        <v>3660591639</v>
      </c>
      <c r="J5901" t="s">
        <v>29914</v>
      </c>
      <c r="K5901" s="1">
        <v>44020</v>
      </c>
    </row>
    <row r="5902" spans="1:11">
      <c r="A5902">
        <v>5901</v>
      </c>
      <c r="B5902" t="s">
        <v>29915</v>
      </c>
      <c r="C5902" t="s">
        <v>3113</v>
      </c>
      <c r="D5902" t="s">
        <v>6019</v>
      </c>
      <c r="E5902" t="s">
        <v>29916</v>
      </c>
      <c r="F5902" t="s">
        <v>29917</v>
      </c>
      <c r="G5902" t="s">
        <v>394</v>
      </c>
      <c r="H5902" s="6">
        <v>217468</v>
      </c>
      <c r="I5902">
        <f>1-899-472-9928</f>
        <v>-11298</v>
      </c>
      <c r="J5902" t="s">
        <v>29918</v>
      </c>
      <c r="K5902" s="1">
        <v>44311</v>
      </c>
    </row>
    <row r="5903" spans="1:11">
      <c r="A5903">
        <v>5902</v>
      </c>
      <c r="B5903" t="s">
        <v>29919</v>
      </c>
      <c r="C5903" t="s">
        <v>3062</v>
      </c>
      <c r="D5903" t="s">
        <v>923</v>
      </c>
      <c r="E5903" t="s">
        <v>29920</v>
      </c>
      <c r="F5903" t="s">
        <v>27308</v>
      </c>
      <c r="G5903" t="s">
        <v>260</v>
      </c>
      <c r="H5903" s="6">
        <v>278554</v>
      </c>
      <c r="I5903" t="s">
        <v>29921</v>
      </c>
      <c r="J5903" t="s">
        <v>29922</v>
      </c>
      <c r="K5903" s="1">
        <v>44364</v>
      </c>
    </row>
    <row r="5904" spans="1:11">
      <c r="A5904">
        <v>5903</v>
      </c>
      <c r="B5904" t="s">
        <v>29923</v>
      </c>
      <c r="C5904" t="s">
        <v>4473</v>
      </c>
      <c r="D5904" t="s">
        <v>8577</v>
      </c>
      <c r="E5904" t="s">
        <v>29924</v>
      </c>
      <c r="F5904" t="s">
        <v>29925</v>
      </c>
      <c r="G5904" t="s">
        <v>2638</v>
      </c>
      <c r="H5904" s="6">
        <v>70330</v>
      </c>
      <c r="I5904">
        <v>7561803074</v>
      </c>
      <c r="J5904" t="s">
        <v>29926</v>
      </c>
      <c r="K5904" s="1">
        <v>43998</v>
      </c>
    </row>
    <row r="5905" spans="1:11">
      <c r="A5905">
        <v>5904</v>
      </c>
      <c r="B5905" t="s">
        <v>29927</v>
      </c>
      <c r="C5905" t="s">
        <v>8483</v>
      </c>
      <c r="D5905" t="s">
        <v>24655</v>
      </c>
      <c r="E5905" t="s">
        <v>29928</v>
      </c>
      <c r="F5905" t="s">
        <v>29929</v>
      </c>
      <c r="G5905" t="s">
        <v>1075</v>
      </c>
      <c r="H5905" s="6">
        <v>151284</v>
      </c>
      <c r="I5905" t="s">
        <v>29930</v>
      </c>
      <c r="J5905" t="s">
        <v>29931</v>
      </c>
      <c r="K5905" s="1">
        <v>44141</v>
      </c>
    </row>
    <row r="5906" spans="1:11">
      <c r="A5906">
        <v>5905</v>
      </c>
      <c r="B5906" t="s">
        <v>29932</v>
      </c>
      <c r="C5906" t="s">
        <v>15877</v>
      </c>
      <c r="D5906" t="s">
        <v>836</v>
      </c>
      <c r="E5906" t="s">
        <v>29933</v>
      </c>
      <c r="F5906" t="s">
        <v>26748</v>
      </c>
      <c r="G5906" t="s">
        <v>778</v>
      </c>
      <c r="H5906" s="6">
        <v>197236</v>
      </c>
      <c r="I5906" t="s">
        <v>29934</v>
      </c>
      <c r="J5906" t="s">
        <v>29935</v>
      </c>
      <c r="K5906" s="1">
        <v>44383</v>
      </c>
    </row>
    <row r="5907" spans="1:11">
      <c r="A5907">
        <v>5906</v>
      </c>
      <c r="B5907" t="s">
        <v>29936</v>
      </c>
      <c r="C5907" t="s">
        <v>2087</v>
      </c>
      <c r="D5907" t="s">
        <v>9249</v>
      </c>
      <c r="E5907" t="s">
        <v>29937</v>
      </c>
      <c r="F5907" t="s">
        <v>5007</v>
      </c>
      <c r="G5907" t="s">
        <v>1536</v>
      </c>
      <c r="H5907" s="6">
        <v>124026</v>
      </c>
      <c r="I5907" t="s">
        <v>29938</v>
      </c>
      <c r="J5907" t="s">
        <v>29939</v>
      </c>
      <c r="K5907" s="1">
        <v>44389</v>
      </c>
    </row>
    <row r="5908" spans="1:11">
      <c r="A5908">
        <v>5907</v>
      </c>
      <c r="B5908" t="s">
        <v>29940</v>
      </c>
      <c r="C5908" t="s">
        <v>5461</v>
      </c>
      <c r="D5908" t="s">
        <v>6809</v>
      </c>
      <c r="E5908" t="s">
        <v>29941</v>
      </c>
      <c r="F5908" t="s">
        <v>29942</v>
      </c>
      <c r="G5908" t="s">
        <v>142</v>
      </c>
      <c r="H5908" s="6">
        <v>100933</v>
      </c>
      <c r="I5908" t="s">
        <v>29943</v>
      </c>
      <c r="J5908" t="s">
        <v>29944</v>
      </c>
      <c r="K5908" s="1">
        <v>44348</v>
      </c>
    </row>
    <row r="5909" spans="1:11">
      <c r="A5909">
        <v>5908</v>
      </c>
      <c r="B5909" t="s">
        <v>29945</v>
      </c>
      <c r="C5909" t="s">
        <v>15396</v>
      </c>
      <c r="D5909" t="s">
        <v>951</v>
      </c>
      <c r="E5909" t="s">
        <v>29946</v>
      </c>
      <c r="F5909" t="s">
        <v>29947</v>
      </c>
      <c r="G5909" t="s">
        <v>517</v>
      </c>
      <c r="H5909" s="6">
        <v>198566</v>
      </c>
      <c r="I5909" t="s">
        <v>29948</v>
      </c>
      <c r="J5909" t="s">
        <v>29949</v>
      </c>
      <c r="K5909" s="1">
        <v>43913</v>
      </c>
    </row>
    <row r="5910" spans="1:11">
      <c r="A5910">
        <v>5909</v>
      </c>
      <c r="B5910" t="s">
        <v>29950</v>
      </c>
      <c r="C5910" t="s">
        <v>146</v>
      </c>
      <c r="D5910" t="s">
        <v>4129</v>
      </c>
      <c r="E5910" t="s">
        <v>29951</v>
      </c>
      <c r="F5910" t="s">
        <v>29952</v>
      </c>
      <c r="G5910" t="s">
        <v>1075</v>
      </c>
      <c r="H5910" s="6">
        <v>185938</v>
      </c>
      <c r="I5910" t="s">
        <v>29953</v>
      </c>
      <c r="J5910" t="s">
        <v>29954</v>
      </c>
      <c r="K5910" s="1">
        <v>43849</v>
      </c>
    </row>
    <row r="5911" spans="1:11">
      <c r="A5911">
        <v>5910</v>
      </c>
      <c r="B5911" t="s">
        <v>29955</v>
      </c>
      <c r="C5911" t="s">
        <v>670</v>
      </c>
      <c r="D5911" t="s">
        <v>9670</v>
      </c>
      <c r="E5911" t="s">
        <v>29956</v>
      </c>
      <c r="F5911" t="s">
        <v>29957</v>
      </c>
      <c r="G5911" t="s">
        <v>3102</v>
      </c>
      <c r="H5911" s="6">
        <v>101042</v>
      </c>
      <c r="I5911" t="s">
        <v>29958</v>
      </c>
      <c r="J5911" t="s">
        <v>29959</v>
      </c>
      <c r="K5911" s="1">
        <v>44008</v>
      </c>
    </row>
    <row r="5912" spans="1:11">
      <c r="A5912">
        <v>5911</v>
      </c>
      <c r="B5912" t="s">
        <v>29960</v>
      </c>
      <c r="C5912" t="s">
        <v>6695</v>
      </c>
      <c r="D5912" t="s">
        <v>797</v>
      </c>
      <c r="E5912" t="s">
        <v>29961</v>
      </c>
      <c r="F5912" t="s">
        <v>29962</v>
      </c>
      <c r="G5912" t="s">
        <v>1027</v>
      </c>
      <c r="H5912" s="6">
        <v>123777</v>
      </c>
      <c r="I5912" t="s">
        <v>29963</v>
      </c>
      <c r="J5912" t="s">
        <v>29964</v>
      </c>
      <c r="K5912" s="1">
        <v>44577</v>
      </c>
    </row>
    <row r="5913" spans="1:11">
      <c r="A5913">
        <v>5912</v>
      </c>
      <c r="B5913" t="s">
        <v>29965</v>
      </c>
      <c r="C5913" t="s">
        <v>1428</v>
      </c>
      <c r="D5913" t="s">
        <v>4203</v>
      </c>
      <c r="E5913" t="s">
        <v>29966</v>
      </c>
      <c r="F5913" t="s">
        <v>29967</v>
      </c>
      <c r="G5913" t="s">
        <v>1424</v>
      </c>
      <c r="H5913" s="6">
        <v>124681</v>
      </c>
      <c r="I5913" t="s">
        <v>29968</v>
      </c>
      <c r="J5913" t="s">
        <v>29969</v>
      </c>
      <c r="K5913" s="1">
        <v>44498</v>
      </c>
    </row>
    <row r="5914" spans="1:11">
      <c r="A5914">
        <v>5913</v>
      </c>
      <c r="B5914" t="s">
        <v>29970</v>
      </c>
      <c r="C5914" t="s">
        <v>278</v>
      </c>
      <c r="D5914" t="s">
        <v>9073</v>
      </c>
      <c r="E5914" t="s">
        <v>29971</v>
      </c>
      <c r="F5914" t="s">
        <v>29972</v>
      </c>
      <c r="G5914" t="s">
        <v>763</v>
      </c>
      <c r="H5914" s="6">
        <v>212355</v>
      </c>
      <c r="I5914">
        <v>3120730499</v>
      </c>
      <c r="J5914" t="s">
        <v>29973</v>
      </c>
      <c r="K5914" s="1">
        <v>44164</v>
      </c>
    </row>
    <row r="5915" spans="1:11">
      <c r="A5915">
        <v>5914</v>
      </c>
      <c r="B5915" s="2" t="s">
        <v>29974</v>
      </c>
      <c r="C5915" t="s">
        <v>20693</v>
      </c>
      <c r="D5915" t="s">
        <v>2107</v>
      </c>
      <c r="E5915" t="s">
        <v>29975</v>
      </c>
      <c r="F5915" t="s">
        <v>14848</v>
      </c>
      <c r="G5915" t="s">
        <v>1508</v>
      </c>
      <c r="H5915" s="6">
        <v>185650</v>
      </c>
      <c r="I5915" t="s">
        <v>29976</v>
      </c>
      <c r="J5915" t="s">
        <v>29977</v>
      </c>
      <c r="K5915" s="1">
        <v>43959</v>
      </c>
    </row>
    <row r="5916" spans="1:11">
      <c r="A5916">
        <v>5915</v>
      </c>
      <c r="B5916" t="s">
        <v>29978</v>
      </c>
      <c r="C5916" t="s">
        <v>9763</v>
      </c>
      <c r="D5916" t="s">
        <v>155</v>
      </c>
      <c r="E5916" t="s">
        <v>29979</v>
      </c>
      <c r="F5916" t="s">
        <v>29980</v>
      </c>
      <c r="G5916" t="s">
        <v>2524</v>
      </c>
      <c r="H5916" s="6">
        <v>265008</v>
      </c>
      <c r="I5916" t="s">
        <v>29981</v>
      </c>
      <c r="J5916" t="s">
        <v>29982</v>
      </c>
      <c r="K5916" s="1">
        <v>44162</v>
      </c>
    </row>
    <row r="5917" spans="1:11">
      <c r="A5917">
        <v>5916</v>
      </c>
      <c r="B5917" t="s">
        <v>29983</v>
      </c>
      <c r="C5917" t="s">
        <v>2949</v>
      </c>
      <c r="D5917" t="s">
        <v>3570</v>
      </c>
      <c r="E5917" t="s">
        <v>29984</v>
      </c>
      <c r="F5917" t="s">
        <v>29985</v>
      </c>
      <c r="G5917" t="s">
        <v>3792</v>
      </c>
      <c r="H5917" s="6">
        <v>231098</v>
      </c>
      <c r="I5917">
        <v>1518182343</v>
      </c>
      <c r="J5917" t="s">
        <v>29986</v>
      </c>
      <c r="K5917" s="1">
        <v>44560</v>
      </c>
    </row>
    <row r="5918" spans="1:11">
      <c r="A5918">
        <v>5917</v>
      </c>
      <c r="B5918" t="s">
        <v>29987</v>
      </c>
      <c r="C5918" t="s">
        <v>8882</v>
      </c>
      <c r="D5918" t="s">
        <v>4916</v>
      </c>
      <c r="E5918" t="s">
        <v>7187</v>
      </c>
      <c r="F5918" t="s">
        <v>29988</v>
      </c>
      <c r="G5918" t="s">
        <v>2317</v>
      </c>
      <c r="H5918" s="6">
        <v>259192</v>
      </c>
      <c r="I5918" t="s">
        <v>29989</v>
      </c>
      <c r="J5918" t="s">
        <v>29990</v>
      </c>
      <c r="K5918" s="1">
        <v>43903</v>
      </c>
    </row>
    <row r="5919" spans="1:11">
      <c r="A5919">
        <v>5918</v>
      </c>
      <c r="B5919" t="s">
        <v>29991</v>
      </c>
      <c r="C5919" t="s">
        <v>5574</v>
      </c>
      <c r="D5919" t="s">
        <v>1342</v>
      </c>
      <c r="E5919" t="s">
        <v>29992</v>
      </c>
      <c r="F5919" t="s">
        <v>29993</v>
      </c>
      <c r="G5919" t="s">
        <v>290</v>
      </c>
      <c r="H5919" s="6">
        <v>212142</v>
      </c>
      <c r="I5919" t="s">
        <v>29994</v>
      </c>
      <c r="J5919" t="s">
        <v>29995</v>
      </c>
      <c r="K5919" s="1">
        <v>44636</v>
      </c>
    </row>
    <row r="5920" spans="1:11">
      <c r="A5920">
        <v>5919</v>
      </c>
      <c r="B5920" t="s">
        <v>29996</v>
      </c>
      <c r="C5920" t="s">
        <v>9832</v>
      </c>
      <c r="D5920" t="s">
        <v>4613</v>
      </c>
      <c r="E5920" t="s">
        <v>29997</v>
      </c>
      <c r="F5920" t="s">
        <v>29998</v>
      </c>
      <c r="G5920" t="s">
        <v>2392</v>
      </c>
      <c r="H5920" s="6">
        <v>267720</v>
      </c>
      <c r="I5920" t="s">
        <v>29999</v>
      </c>
      <c r="J5920" t="s">
        <v>30000</v>
      </c>
      <c r="K5920" s="1">
        <v>44669</v>
      </c>
    </row>
    <row r="5921" spans="1:11">
      <c r="A5921">
        <v>5920</v>
      </c>
      <c r="B5921" t="s">
        <v>30001</v>
      </c>
      <c r="C5921" t="s">
        <v>1960</v>
      </c>
      <c r="D5921" t="s">
        <v>7552</v>
      </c>
      <c r="E5921" t="s">
        <v>30002</v>
      </c>
      <c r="F5921" t="s">
        <v>30003</v>
      </c>
      <c r="G5921" t="s">
        <v>815</v>
      </c>
      <c r="H5921" s="6">
        <v>264897</v>
      </c>
      <c r="I5921" t="s">
        <v>30004</v>
      </c>
      <c r="J5921" t="s">
        <v>30005</v>
      </c>
      <c r="K5921" s="1">
        <v>43944</v>
      </c>
    </row>
    <row r="5922" spans="1:11">
      <c r="A5922">
        <v>5921</v>
      </c>
      <c r="B5922" t="s">
        <v>30006</v>
      </c>
      <c r="C5922" t="s">
        <v>15396</v>
      </c>
      <c r="D5922" t="s">
        <v>2701</v>
      </c>
      <c r="E5922" t="s">
        <v>30007</v>
      </c>
      <c r="F5922" t="s">
        <v>30008</v>
      </c>
      <c r="G5922" t="s">
        <v>726</v>
      </c>
      <c r="H5922" s="6">
        <v>281701</v>
      </c>
      <c r="I5922">
        <v>8753274936</v>
      </c>
      <c r="J5922" t="s">
        <v>30009</v>
      </c>
      <c r="K5922" s="1">
        <v>43865</v>
      </c>
    </row>
    <row r="5923" spans="1:11">
      <c r="A5923">
        <v>5922</v>
      </c>
      <c r="B5923" t="s">
        <v>30010</v>
      </c>
      <c r="C5923" t="s">
        <v>1379</v>
      </c>
      <c r="D5923" t="s">
        <v>5132</v>
      </c>
      <c r="E5923" t="s">
        <v>30011</v>
      </c>
      <c r="F5923" t="s">
        <v>30012</v>
      </c>
      <c r="G5923" t="s">
        <v>1067</v>
      </c>
      <c r="H5923" s="6">
        <v>104710</v>
      </c>
      <c r="I5923" t="s">
        <v>30013</v>
      </c>
      <c r="J5923" t="s">
        <v>30014</v>
      </c>
      <c r="K5923" s="1">
        <v>43960</v>
      </c>
    </row>
    <row r="5924" spans="1:11">
      <c r="A5924">
        <v>5923</v>
      </c>
      <c r="B5924" t="s">
        <v>30015</v>
      </c>
      <c r="C5924" t="s">
        <v>3897</v>
      </c>
      <c r="D5924" t="s">
        <v>3803</v>
      </c>
      <c r="E5924" t="s">
        <v>30016</v>
      </c>
      <c r="F5924" t="s">
        <v>30017</v>
      </c>
      <c r="G5924" t="s">
        <v>1637</v>
      </c>
      <c r="H5924" s="6">
        <v>160696</v>
      </c>
      <c r="I5924">
        <v>325740912</v>
      </c>
      <c r="J5924" t="s">
        <v>30018</v>
      </c>
      <c r="K5924" s="1">
        <v>44249</v>
      </c>
    </row>
    <row r="5925" spans="1:11">
      <c r="A5925">
        <v>5924</v>
      </c>
      <c r="B5925" t="s">
        <v>30019</v>
      </c>
      <c r="C5925" t="s">
        <v>8514</v>
      </c>
      <c r="D5925" t="s">
        <v>28489</v>
      </c>
      <c r="E5925" t="s">
        <v>30020</v>
      </c>
      <c r="F5925" t="s">
        <v>14732</v>
      </c>
      <c r="G5925" t="s">
        <v>23</v>
      </c>
      <c r="H5925" s="6">
        <v>55466</v>
      </c>
      <c r="I5925" t="s">
        <v>30021</v>
      </c>
      <c r="J5925" t="s">
        <v>30022</v>
      </c>
      <c r="K5925" s="1">
        <v>43881</v>
      </c>
    </row>
    <row r="5926" spans="1:11">
      <c r="A5926">
        <v>5925</v>
      </c>
      <c r="B5926" t="s">
        <v>30023</v>
      </c>
      <c r="C5926" t="s">
        <v>39</v>
      </c>
      <c r="D5926" t="s">
        <v>6170</v>
      </c>
      <c r="E5926" t="s">
        <v>30024</v>
      </c>
      <c r="F5926" t="s">
        <v>30025</v>
      </c>
      <c r="G5926" t="s">
        <v>3314</v>
      </c>
      <c r="H5926" s="6">
        <v>210956</v>
      </c>
      <c r="I5926" t="s">
        <v>30026</v>
      </c>
      <c r="J5926" t="s">
        <v>30027</v>
      </c>
      <c r="K5926" s="1">
        <v>44623</v>
      </c>
    </row>
    <row r="5927" spans="1:11">
      <c r="A5927">
        <v>5926</v>
      </c>
      <c r="B5927" t="s">
        <v>30028</v>
      </c>
      <c r="C5927" t="s">
        <v>2750</v>
      </c>
      <c r="D5927" t="s">
        <v>1294</v>
      </c>
      <c r="E5927" t="s">
        <v>30029</v>
      </c>
      <c r="F5927" t="s">
        <v>30030</v>
      </c>
      <c r="G5927" t="s">
        <v>861</v>
      </c>
      <c r="H5927" s="6">
        <v>107354</v>
      </c>
      <c r="I5927" t="s">
        <v>30031</v>
      </c>
      <c r="J5927" t="s">
        <v>30032</v>
      </c>
      <c r="K5927" s="1">
        <v>44255</v>
      </c>
    </row>
    <row r="5928" spans="1:11">
      <c r="A5928">
        <v>5927</v>
      </c>
      <c r="B5928" t="s">
        <v>30033</v>
      </c>
      <c r="C5928" t="s">
        <v>2100</v>
      </c>
      <c r="D5928" t="s">
        <v>491</v>
      </c>
      <c r="E5928" t="s">
        <v>30034</v>
      </c>
      <c r="F5928" t="s">
        <v>30035</v>
      </c>
      <c r="G5928" t="s">
        <v>1619</v>
      </c>
      <c r="H5928" s="6">
        <v>244353</v>
      </c>
      <c r="I5928" t="s">
        <v>30036</v>
      </c>
      <c r="J5928" t="s">
        <v>30037</v>
      </c>
      <c r="K5928" s="1">
        <v>44119</v>
      </c>
    </row>
    <row r="5929" spans="1:11">
      <c r="A5929">
        <v>5928</v>
      </c>
      <c r="B5929" t="s">
        <v>30038</v>
      </c>
      <c r="C5929" t="s">
        <v>1166</v>
      </c>
      <c r="D5929" t="s">
        <v>7552</v>
      </c>
      <c r="E5929" t="s">
        <v>30039</v>
      </c>
      <c r="F5929" t="s">
        <v>30040</v>
      </c>
      <c r="G5929" t="s">
        <v>1309</v>
      </c>
      <c r="H5929" s="6">
        <v>192351</v>
      </c>
      <c r="I5929" t="s">
        <v>30041</v>
      </c>
      <c r="J5929" t="s">
        <v>30042</v>
      </c>
      <c r="K5929" s="1">
        <v>43950</v>
      </c>
    </row>
    <row r="5930" spans="1:11">
      <c r="A5930">
        <v>5929</v>
      </c>
      <c r="B5930" t="s">
        <v>30043</v>
      </c>
      <c r="C5930" t="s">
        <v>3255</v>
      </c>
      <c r="D5930" t="s">
        <v>8702</v>
      </c>
      <c r="E5930" t="s">
        <v>30044</v>
      </c>
      <c r="F5930" t="s">
        <v>30045</v>
      </c>
      <c r="G5930" t="s">
        <v>268</v>
      </c>
      <c r="H5930" s="6">
        <v>86762</v>
      </c>
      <c r="I5930" t="s">
        <v>30046</v>
      </c>
      <c r="J5930" t="s">
        <v>30047</v>
      </c>
      <c r="K5930" s="1">
        <v>44098</v>
      </c>
    </row>
    <row r="5931" spans="1:11">
      <c r="A5931">
        <v>5930</v>
      </c>
      <c r="B5931" t="s">
        <v>30048</v>
      </c>
      <c r="C5931" t="s">
        <v>8819</v>
      </c>
      <c r="D5931" t="s">
        <v>529</v>
      </c>
      <c r="E5931" t="s">
        <v>30049</v>
      </c>
      <c r="F5931" t="s">
        <v>30050</v>
      </c>
      <c r="G5931" t="s">
        <v>282</v>
      </c>
      <c r="H5931" s="6">
        <v>271410</v>
      </c>
      <c r="I5931" t="s">
        <v>30051</v>
      </c>
      <c r="J5931" t="s">
        <v>30052</v>
      </c>
      <c r="K5931" s="1">
        <v>44656</v>
      </c>
    </row>
    <row r="5932" spans="1:11">
      <c r="A5932">
        <v>5931</v>
      </c>
      <c r="B5932" t="s">
        <v>30053</v>
      </c>
      <c r="C5932" t="s">
        <v>12226</v>
      </c>
      <c r="D5932" t="s">
        <v>5428</v>
      </c>
      <c r="E5932" t="s">
        <v>30054</v>
      </c>
      <c r="F5932" t="s">
        <v>30055</v>
      </c>
      <c r="G5932" t="s">
        <v>3027</v>
      </c>
      <c r="H5932" s="6">
        <v>41078</v>
      </c>
      <c r="I5932" t="s">
        <v>30056</v>
      </c>
      <c r="J5932" t="s">
        <v>30057</v>
      </c>
      <c r="K5932" s="1">
        <v>44161</v>
      </c>
    </row>
    <row r="5933" spans="1:11">
      <c r="A5933">
        <v>5932</v>
      </c>
      <c r="B5933" t="s">
        <v>30058</v>
      </c>
      <c r="C5933" t="s">
        <v>1670</v>
      </c>
      <c r="D5933" t="s">
        <v>14367</v>
      </c>
      <c r="E5933" t="s">
        <v>30059</v>
      </c>
      <c r="F5933" t="s">
        <v>30060</v>
      </c>
      <c r="G5933" t="s">
        <v>1243</v>
      </c>
      <c r="H5933" s="6">
        <v>85631</v>
      </c>
      <c r="I5933">
        <v>9502404617</v>
      </c>
      <c r="J5933" t="s">
        <v>30061</v>
      </c>
      <c r="K5933" s="1">
        <v>44077</v>
      </c>
    </row>
    <row r="5934" spans="1:11">
      <c r="A5934">
        <v>5933</v>
      </c>
      <c r="B5934" t="s">
        <v>30062</v>
      </c>
      <c r="C5934" t="s">
        <v>6493</v>
      </c>
      <c r="D5934" t="s">
        <v>7048</v>
      </c>
      <c r="E5934" t="s">
        <v>30063</v>
      </c>
      <c r="F5934" t="s">
        <v>30064</v>
      </c>
      <c r="G5934" t="s">
        <v>4188</v>
      </c>
      <c r="H5934" s="6">
        <v>66934</v>
      </c>
      <c r="I5934" t="s">
        <v>30065</v>
      </c>
      <c r="J5934" t="s">
        <v>30066</v>
      </c>
      <c r="K5934" s="1">
        <v>44634</v>
      </c>
    </row>
    <row r="5935" spans="1:11">
      <c r="A5935">
        <v>5934</v>
      </c>
      <c r="B5935" t="s">
        <v>30067</v>
      </c>
      <c r="C5935" t="s">
        <v>6967</v>
      </c>
      <c r="D5935" t="s">
        <v>3604</v>
      </c>
      <c r="E5935" t="s">
        <v>2938</v>
      </c>
      <c r="F5935" t="s">
        <v>30068</v>
      </c>
      <c r="G5935" t="s">
        <v>696</v>
      </c>
      <c r="H5935" s="6">
        <v>261359</v>
      </c>
      <c r="I5935" t="s">
        <v>30069</v>
      </c>
      <c r="J5935" t="s">
        <v>30070</v>
      </c>
      <c r="K5935" s="1">
        <v>44327</v>
      </c>
    </row>
    <row r="5936" spans="1:11">
      <c r="A5936">
        <v>5935</v>
      </c>
      <c r="B5936" t="s">
        <v>30071</v>
      </c>
      <c r="C5936" t="s">
        <v>2493</v>
      </c>
      <c r="D5936" t="s">
        <v>8499</v>
      </c>
      <c r="E5936" t="s">
        <v>30072</v>
      </c>
      <c r="F5936" t="s">
        <v>30073</v>
      </c>
      <c r="G5936" t="s">
        <v>1330</v>
      </c>
      <c r="H5936" s="6">
        <v>148105</v>
      </c>
      <c r="I5936" t="s">
        <v>30074</v>
      </c>
      <c r="J5936" t="s">
        <v>30075</v>
      </c>
      <c r="K5936" s="1">
        <v>44306</v>
      </c>
    </row>
    <row r="5937" spans="1:11">
      <c r="A5937">
        <v>5936</v>
      </c>
      <c r="B5937" t="s">
        <v>30076</v>
      </c>
      <c r="C5937" t="s">
        <v>1165</v>
      </c>
      <c r="D5937" t="s">
        <v>25983</v>
      </c>
      <c r="E5937" t="s">
        <v>30077</v>
      </c>
      <c r="F5937" t="s">
        <v>30078</v>
      </c>
      <c r="G5937" t="s">
        <v>1652</v>
      </c>
      <c r="H5937" s="6">
        <v>159023</v>
      </c>
      <c r="I5937" t="s">
        <v>30079</v>
      </c>
      <c r="J5937" t="s">
        <v>30080</v>
      </c>
      <c r="K5937" s="1">
        <v>44703</v>
      </c>
    </row>
    <row r="5938" spans="1:11">
      <c r="A5938">
        <v>5937</v>
      </c>
      <c r="B5938" t="s">
        <v>30081</v>
      </c>
      <c r="C5938" t="s">
        <v>2321</v>
      </c>
      <c r="D5938" t="s">
        <v>6938</v>
      </c>
      <c r="E5938" t="s">
        <v>30082</v>
      </c>
      <c r="F5938" t="s">
        <v>30083</v>
      </c>
      <c r="G5938" t="s">
        <v>1404</v>
      </c>
      <c r="H5938" s="6">
        <v>195228</v>
      </c>
      <c r="I5938" t="s">
        <v>30084</v>
      </c>
      <c r="J5938" t="s">
        <v>30085</v>
      </c>
      <c r="K5938" s="1">
        <v>44625</v>
      </c>
    </row>
    <row r="5939" spans="1:11">
      <c r="A5939">
        <v>5938</v>
      </c>
      <c r="B5939" t="s">
        <v>30086</v>
      </c>
      <c r="C5939" t="s">
        <v>965</v>
      </c>
      <c r="D5939" t="s">
        <v>11104</v>
      </c>
      <c r="E5939" t="s">
        <v>30087</v>
      </c>
      <c r="F5939" t="s">
        <v>30088</v>
      </c>
      <c r="G5939" t="s">
        <v>1924</v>
      </c>
      <c r="H5939" s="6">
        <v>189093</v>
      </c>
      <c r="I5939" t="s">
        <v>30089</v>
      </c>
      <c r="J5939" t="s">
        <v>30090</v>
      </c>
      <c r="K5939" s="1">
        <v>44275</v>
      </c>
    </row>
    <row r="5940" spans="1:11">
      <c r="A5940">
        <v>5939</v>
      </c>
      <c r="B5940" t="s">
        <v>30091</v>
      </c>
      <c r="C5940" t="s">
        <v>3255</v>
      </c>
      <c r="D5940" t="s">
        <v>9255</v>
      </c>
      <c r="E5940" t="s">
        <v>30092</v>
      </c>
      <c r="F5940" t="s">
        <v>30093</v>
      </c>
      <c r="G5940" t="s">
        <v>3009</v>
      </c>
      <c r="H5940" s="6">
        <v>41517</v>
      </c>
      <c r="I5940" t="s">
        <v>30094</v>
      </c>
      <c r="J5940" t="s">
        <v>30095</v>
      </c>
      <c r="K5940" s="1">
        <v>44684</v>
      </c>
    </row>
    <row r="5941" spans="1:11">
      <c r="A5941">
        <v>5940</v>
      </c>
      <c r="B5941" t="s">
        <v>30096</v>
      </c>
      <c r="C5941" t="s">
        <v>3080</v>
      </c>
      <c r="D5941" t="s">
        <v>4140</v>
      </c>
      <c r="E5941" t="s">
        <v>30097</v>
      </c>
      <c r="F5941" t="s">
        <v>30098</v>
      </c>
      <c r="G5941" t="s">
        <v>5179</v>
      </c>
      <c r="H5941" s="6">
        <v>166426</v>
      </c>
      <c r="I5941" t="s">
        <v>30099</v>
      </c>
      <c r="J5941" t="s">
        <v>30100</v>
      </c>
      <c r="K5941" s="1">
        <v>44465</v>
      </c>
    </row>
    <row r="5942" spans="1:11">
      <c r="A5942">
        <v>5941</v>
      </c>
      <c r="B5942" t="s">
        <v>30101</v>
      </c>
      <c r="C5942" t="s">
        <v>2154</v>
      </c>
      <c r="D5942" t="s">
        <v>6307</v>
      </c>
      <c r="E5942" t="s">
        <v>12833</v>
      </c>
      <c r="F5942" t="s">
        <v>30102</v>
      </c>
      <c r="G5942" t="s">
        <v>2817</v>
      </c>
      <c r="H5942" s="6">
        <v>195245</v>
      </c>
      <c r="I5942" t="s">
        <v>30103</v>
      </c>
      <c r="J5942" t="s">
        <v>30104</v>
      </c>
      <c r="K5942" s="1">
        <v>44006</v>
      </c>
    </row>
    <row r="5943" spans="1:11">
      <c r="A5943">
        <v>5942</v>
      </c>
      <c r="B5943" t="s">
        <v>30105</v>
      </c>
      <c r="C5943" t="s">
        <v>2493</v>
      </c>
      <c r="D5943" t="s">
        <v>5538</v>
      </c>
      <c r="E5943" t="s">
        <v>30106</v>
      </c>
      <c r="F5943" t="s">
        <v>30107</v>
      </c>
      <c r="G5943" t="s">
        <v>2123</v>
      </c>
      <c r="H5943" s="6">
        <v>263067</v>
      </c>
      <c r="I5943" t="s">
        <v>30108</v>
      </c>
      <c r="J5943" t="s">
        <v>30109</v>
      </c>
      <c r="K5943" s="1">
        <v>44664</v>
      </c>
    </row>
    <row r="5944" spans="1:11">
      <c r="A5944">
        <v>5943</v>
      </c>
      <c r="B5944" t="s">
        <v>30110</v>
      </c>
      <c r="C5944" t="s">
        <v>6079</v>
      </c>
      <c r="D5944" t="s">
        <v>2347</v>
      </c>
      <c r="E5944" t="s">
        <v>30111</v>
      </c>
      <c r="F5944" t="s">
        <v>30112</v>
      </c>
      <c r="G5944" t="s">
        <v>1067</v>
      </c>
      <c r="H5944" s="6">
        <v>56384</v>
      </c>
      <c r="I5944" t="s">
        <v>30113</v>
      </c>
      <c r="J5944" t="s">
        <v>30114</v>
      </c>
      <c r="K5944" s="1">
        <v>44401</v>
      </c>
    </row>
    <row r="5945" spans="1:11">
      <c r="A5945">
        <v>5944</v>
      </c>
      <c r="B5945" t="s">
        <v>30115</v>
      </c>
      <c r="C5945" t="s">
        <v>2218</v>
      </c>
      <c r="D5945" t="s">
        <v>828</v>
      </c>
      <c r="E5945" t="s">
        <v>5248</v>
      </c>
      <c r="F5945" t="s">
        <v>30116</v>
      </c>
      <c r="G5945" t="s">
        <v>954</v>
      </c>
      <c r="H5945" s="6">
        <v>60672</v>
      </c>
      <c r="I5945" t="s">
        <v>30117</v>
      </c>
      <c r="J5945" t="s">
        <v>30118</v>
      </c>
      <c r="K5945" s="1">
        <v>44188</v>
      </c>
    </row>
    <row r="5946" spans="1:11">
      <c r="A5946">
        <v>5945</v>
      </c>
      <c r="B5946" t="s">
        <v>30119</v>
      </c>
      <c r="C5946" t="s">
        <v>3175</v>
      </c>
      <c r="D5946" t="s">
        <v>671</v>
      </c>
      <c r="E5946" t="s">
        <v>30120</v>
      </c>
      <c r="F5946" t="s">
        <v>30121</v>
      </c>
      <c r="G5946" t="s">
        <v>1873</v>
      </c>
      <c r="H5946" s="6">
        <v>127345</v>
      </c>
      <c r="I5946" t="s">
        <v>30122</v>
      </c>
      <c r="J5946" t="s">
        <v>30123</v>
      </c>
      <c r="K5946" s="1">
        <v>44346</v>
      </c>
    </row>
    <row r="5947" spans="1:11">
      <c r="A5947">
        <v>5946</v>
      </c>
      <c r="B5947" t="s">
        <v>30124</v>
      </c>
      <c r="C5947" t="s">
        <v>162</v>
      </c>
      <c r="D5947" t="s">
        <v>8910</v>
      </c>
      <c r="E5947" t="s">
        <v>30125</v>
      </c>
      <c r="F5947" t="s">
        <v>30126</v>
      </c>
      <c r="G5947" t="s">
        <v>1536</v>
      </c>
      <c r="H5947" s="6">
        <v>114406</v>
      </c>
      <c r="I5947" t="s">
        <v>30127</v>
      </c>
      <c r="J5947" t="s">
        <v>30128</v>
      </c>
      <c r="K5947" s="1">
        <v>43930</v>
      </c>
    </row>
    <row r="5948" spans="1:11">
      <c r="A5948">
        <v>5947</v>
      </c>
      <c r="B5948" t="s">
        <v>30129</v>
      </c>
      <c r="C5948" t="s">
        <v>3887</v>
      </c>
      <c r="D5948" t="s">
        <v>12843</v>
      </c>
      <c r="E5948" t="s">
        <v>30130</v>
      </c>
      <c r="F5948" t="s">
        <v>30131</v>
      </c>
      <c r="G5948" t="s">
        <v>1689</v>
      </c>
      <c r="H5948" s="6">
        <v>178243</v>
      </c>
      <c r="I5948" t="s">
        <v>30132</v>
      </c>
      <c r="J5948" t="s">
        <v>30133</v>
      </c>
      <c r="K5948" s="1">
        <v>44216</v>
      </c>
    </row>
    <row r="5949" spans="1:11">
      <c r="A5949">
        <v>5948</v>
      </c>
      <c r="B5949" t="s">
        <v>30134</v>
      </c>
      <c r="C5949" t="s">
        <v>2059</v>
      </c>
      <c r="D5949" t="s">
        <v>15170</v>
      </c>
      <c r="E5949" t="s">
        <v>30135</v>
      </c>
      <c r="F5949" t="s">
        <v>13595</v>
      </c>
      <c r="G5949" t="s">
        <v>462</v>
      </c>
      <c r="H5949" s="6">
        <v>80953</v>
      </c>
      <c r="I5949" t="s">
        <v>30136</v>
      </c>
      <c r="J5949" t="s">
        <v>30137</v>
      </c>
      <c r="K5949" s="1">
        <v>43992</v>
      </c>
    </row>
    <row r="5950" spans="1:11">
      <c r="A5950">
        <v>5949</v>
      </c>
      <c r="B5950" t="s">
        <v>30138</v>
      </c>
      <c r="C5950" t="s">
        <v>13740</v>
      </c>
      <c r="D5950" t="s">
        <v>865</v>
      </c>
      <c r="E5950" t="s">
        <v>30139</v>
      </c>
      <c r="F5950" t="s">
        <v>30140</v>
      </c>
      <c r="G5950" t="s">
        <v>1652</v>
      </c>
      <c r="H5950" s="6">
        <v>176186</v>
      </c>
      <c r="I5950" t="s">
        <v>30141</v>
      </c>
      <c r="J5950" t="s">
        <v>30142</v>
      </c>
      <c r="K5950" s="1">
        <v>44046</v>
      </c>
    </row>
    <row r="5951" spans="1:11">
      <c r="A5951">
        <v>5950</v>
      </c>
      <c r="B5951" t="s">
        <v>30143</v>
      </c>
      <c r="C5951" t="s">
        <v>2731</v>
      </c>
      <c r="D5951" t="s">
        <v>6797</v>
      </c>
      <c r="E5951" t="s">
        <v>26871</v>
      </c>
      <c r="F5951" t="s">
        <v>30144</v>
      </c>
      <c r="G5951" t="s">
        <v>539</v>
      </c>
      <c r="H5951" s="6">
        <v>134696</v>
      </c>
      <c r="I5951" t="s">
        <v>30145</v>
      </c>
      <c r="J5951" t="s">
        <v>30146</v>
      </c>
      <c r="K5951" s="1">
        <v>44073</v>
      </c>
    </row>
    <row r="5952" spans="1:11">
      <c r="A5952">
        <v>5951</v>
      </c>
      <c r="B5952" t="s">
        <v>30147</v>
      </c>
      <c r="C5952" t="s">
        <v>6803</v>
      </c>
      <c r="D5952" t="s">
        <v>995</v>
      </c>
      <c r="E5952" t="s">
        <v>30148</v>
      </c>
      <c r="F5952" t="s">
        <v>30149</v>
      </c>
      <c r="G5952" t="s">
        <v>2861</v>
      </c>
      <c r="H5952" s="6">
        <v>268949</v>
      </c>
      <c r="I5952" t="s">
        <v>30150</v>
      </c>
      <c r="J5952" t="s">
        <v>30151</v>
      </c>
      <c r="K5952" s="1">
        <v>44582</v>
      </c>
    </row>
    <row r="5953" spans="1:11">
      <c r="A5953">
        <v>5952</v>
      </c>
      <c r="B5953" t="s">
        <v>30152</v>
      </c>
      <c r="C5953" t="s">
        <v>1192</v>
      </c>
      <c r="D5953" t="s">
        <v>4762</v>
      </c>
      <c r="E5953" t="s">
        <v>30153</v>
      </c>
      <c r="F5953" t="s">
        <v>30154</v>
      </c>
      <c r="G5953" t="s">
        <v>1726</v>
      </c>
      <c r="H5953" s="6">
        <v>229681</v>
      </c>
      <c r="I5953" t="s">
        <v>30155</v>
      </c>
      <c r="J5953" t="s">
        <v>30156</v>
      </c>
      <c r="K5953" s="1">
        <v>44373</v>
      </c>
    </row>
    <row r="5954" spans="1:11">
      <c r="A5954">
        <v>5953</v>
      </c>
      <c r="B5954" t="s">
        <v>30157</v>
      </c>
      <c r="C5954" t="s">
        <v>3814</v>
      </c>
      <c r="D5954" t="s">
        <v>2956</v>
      </c>
      <c r="E5954" t="s">
        <v>30158</v>
      </c>
      <c r="F5954" t="s">
        <v>30159</v>
      </c>
      <c r="G5954" t="s">
        <v>954</v>
      </c>
      <c r="H5954" s="6">
        <v>196012</v>
      </c>
      <c r="I5954" t="s">
        <v>30160</v>
      </c>
      <c r="J5954" t="s">
        <v>30161</v>
      </c>
      <c r="K5954" s="1">
        <v>44433</v>
      </c>
    </row>
    <row r="5955" spans="1:11">
      <c r="A5955">
        <v>5954</v>
      </c>
      <c r="B5955" t="s">
        <v>30162</v>
      </c>
      <c r="C5955" t="s">
        <v>586</v>
      </c>
      <c r="D5955" t="s">
        <v>4451</v>
      </c>
      <c r="E5955" t="s">
        <v>30163</v>
      </c>
      <c r="F5955" t="s">
        <v>30164</v>
      </c>
      <c r="G5955" t="s">
        <v>89</v>
      </c>
      <c r="H5955" s="6">
        <v>139657</v>
      </c>
      <c r="I5955" t="s">
        <v>30165</v>
      </c>
      <c r="J5955" t="s">
        <v>30166</v>
      </c>
      <c r="K5955" s="1">
        <v>43897</v>
      </c>
    </row>
    <row r="5956" spans="1:11">
      <c r="A5956">
        <v>5955</v>
      </c>
      <c r="B5956" t="s">
        <v>30167</v>
      </c>
      <c r="C5956" t="s">
        <v>2576</v>
      </c>
      <c r="D5956" t="s">
        <v>82</v>
      </c>
      <c r="E5956" t="s">
        <v>30168</v>
      </c>
      <c r="F5956" t="s">
        <v>30169</v>
      </c>
      <c r="G5956" t="s">
        <v>3566</v>
      </c>
      <c r="H5956" s="6">
        <v>232820</v>
      </c>
      <c r="I5956" t="s">
        <v>30170</v>
      </c>
      <c r="J5956" t="s">
        <v>30171</v>
      </c>
      <c r="K5956" s="1">
        <v>43899</v>
      </c>
    </row>
    <row r="5957" spans="1:11">
      <c r="A5957">
        <v>5956</v>
      </c>
      <c r="B5957" t="s">
        <v>30172</v>
      </c>
      <c r="C5957" t="s">
        <v>8514</v>
      </c>
      <c r="D5957" t="s">
        <v>7636</v>
      </c>
      <c r="E5957" t="s">
        <v>30173</v>
      </c>
      <c r="F5957" t="s">
        <v>30174</v>
      </c>
      <c r="G5957" t="s">
        <v>1404</v>
      </c>
      <c r="H5957" s="6">
        <v>277429</v>
      </c>
      <c r="I5957" t="s">
        <v>30175</v>
      </c>
      <c r="J5957" t="s">
        <v>30176</v>
      </c>
      <c r="K5957" s="1">
        <v>44376</v>
      </c>
    </row>
    <row r="5958" spans="1:11">
      <c r="A5958">
        <v>5957</v>
      </c>
      <c r="B5958" t="s">
        <v>30177</v>
      </c>
      <c r="C5958" t="s">
        <v>5182</v>
      </c>
      <c r="D5958" t="s">
        <v>147</v>
      </c>
      <c r="E5958" t="s">
        <v>30178</v>
      </c>
      <c r="F5958" t="s">
        <v>30179</v>
      </c>
      <c r="G5958" t="s">
        <v>1857</v>
      </c>
      <c r="H5958" s="6">
        <v>75406</v>
      </c>
      <c r="I5958" t="s">
        <v>30180</v>
      </c>
      <c r="J5958" t="s">
        <v>30181</v>
      </c>
      <c r="K5958" s="1">
        <v>44266</v>
      </c>
    </row>
    <row r="5959" spans="1:11">
      <c r="A5959">
        <v>5958</v>
      </c>
      <c r="B5959" t="s">
        <v>30182</v>
      </c>
      <c r="C5959" t="s">
        <v>8871</v>
      </c>
      <c r="D5959" t="s">
        <v>9184</v>
      </c>
      <c r="E5959" t="s">
        <v>30183</v>
      </c>
      <c r="F5959" t="s">
        <v>30184</v>
      </c>
      <c r="G5959" t="s">
        <v>2844</v>
      </c>
      <c r="H5959" s="6">
        <v>212291</v>
      </c>
      <c r="I5959" t="s">
        <v>30185</v>
      </c>
      <c r="J5959" t="s">
        <v>30186</v>
      </c>
      <c r="K5959" s="1">
        <v>44354</v>
      </c>
    </row>
    <row r="5960" spans="1:11">
      <c r="A5960">
        <v>5959</v>
      </c>
      <c r="B5960" t="s">
        <v>30187</v>
      </c>
      <c r="C5960" t="s">
        <v>12002</v>
      </c>
      <c r="D5960" t="s">
        <v>475</v>
      </c>
      <c r="E5960" t="s">
        <v>30188</v>
      </c>
      <c r="F5960" t="s">
        <v>30189</v>
      </c>
      <c r="G5960" t="s">
        <v>3183</v>
      </c>
      <c r="H5960" s="6">
        <v>248848</v>
      </c>
      <c r="I5960" t="s">
        <v>30190</v>
      </c>
      <c r="J5960" t="s">
        <v>30191</v>
      </c>
      <c r="K5960" s="1">
        <v>44016</v>
      </c>
    </row>
    <row r="5961" spans="1:11">
      <c r="A5961">
        <v>5960</v>
      </c>
      <c r="B5961" t="s">
        <v>30192</v>
      </c>
      <c r="C5961" t="s">
        <v>1129</v>
      </c>
      <c r="D5961" t="s">
        <v>3160</v>
      </c>
      <c r="E5961" t="s">
        <v>30193</v>
      </c>
      <c r="F5961" t="s">
        <v>30194</v>
      </c>
      <c r="G5961" t="s">
        <v>237</v>
      </c>
      <c r="H5961" s="6">
        <v>262226</v>
      </c>
      <c r="I5961" t="s">
        <v>30195</v>
      </c>
      <c r="J5961" t="s">
        <v>30196</v>
      </c>
      <c r="K5961" s="1">
        <v>44241</v>
      </c>
    </row>
    <row r="5962" spans="1:11">
      <c r="A5962">
        <v>5961</v>
      </c>
      <c r="B5962" t="s">
        <v>30197</v>
      </c>
      <c r="C5962" t="s">
        <v>3920</v>
      </c>
      <c r="D5962" t="s">
        <v>3995</v>
      </c>
      <c r="E5962" t="s">
        <v>30198</v>
      </c>
      <c r="F5962" t="s">
        <v>30199</v>
      </c>
      <c r="G5962" t="s">
        <v>3945</v>
      </c>
      <c r="H5962" s="6">
        <v>139224</v>
      </c>
      <c r="I5962" t="s">
        <v>30200</v>
      </c>
      <c r="J5962" t="s">
        <v>30201</v>
      </c>
      <c r="K5962" s="1">
        <v>44389</v>
      </c>
    </row>
    <row r="5963" spans="1:11">
      <c r="A5963">
        <v>5962</v>
      </c>
      <c r="B5963" t="s">
        <v>30202</v>
      </c>
      <c r="C5963" t="s">
        <v>7732</v>
      </c>
      <c r="D5963" t="s">
        <v>3758</v>
      </c>
      <c r="E5963" t="s">
        <v>30203</v>
      </c>
      <c r="F5963" t="s">
        <v>30204</v>
      </c>
      <c r="G5963" t="s">
        <v>1273</v>
      </c>
      <c r="H5963" s="6">
        <v>194802</v>
      </c>
      <c r="I5963" t="s">
        <v>30205</v>
      </c>
      <c r="J5963" t="s">
        <v>30206</v>
      </c>
      <c r="K5963" s="1">
        <v>43863</v>
      </c>
    </row>
    <row r="5964" spans="1:11">
      <c r="A5964">
        <v>5963</v>
      </c>
      <c r="B5964" t="s">
        <v>30207</v>
      </c>
      <c r="C5964" t="s">
        <v>1205</v>
      </c>
      <c r="D5964" t="s">
        <v>1435</v>
      </c>
      <c r="E5964" t="s">
        <v>30208</v>
      </c>
      <c r="F5964" t="s">
        <v>30209</v>
      </c>
      <c r="G5964" t="s">
        <v>770</v>
      </c>
      <c r="H5964" s="6">
        <v>173361</v>
      </c>
      <c r="I5964" t="s">
        <v>30210</v>
      </c>
      <c r="J5964" t="s">
        <v>30211</v>
      </c>
      <c r="K5964" s="1">
        <v>44226</v>
      </c>
    </row>
    <row r="5965" spans="1:11">
      <c r="A5965">
        <v>5964</v>
      </c>
      <c r="B5965" t="s">
        <v>30212</v>
      </c>
      <c r="C5965" t="s">
        <v>2769</v>
      </c>
      <c r="D5965" t="s">
        <v>6834</v>
      </c>
      <c r="E5965" t="s">
        <v>30213</v>
      </c>
      <c r="F5965" t="s">
        <v>11100</v>
      </c>
      <c r="G5965" t="s">
        <v>1396</v>
      </c>
      <c r="H5965" s="6">
        <v>162763</v>
      </c>
      <c r="I5965" t="s">
        <v>30214</v>
      </c>
      <c r="J5965" t="s">
        <v>30215</v>
      </c>
      <c r="K5965" s="1">
        <v>44549</v>
      </c>
    </row>
    <row r="5966" spans="1:11">
      <c r="A5966">
        <v>5965</v>
      </c>
      <c r="B5966" t="s">
        <v>30216</v>
      </c>
      <c r="C5966" t="s">
        <v>1071</v>
      </c>
      <c r="D5966" t="s">
        <v>4708</v>
      </c>
      <c r="E5966" t="s">
        <v>30217</v>
      </c>
      <c r="F5966" t="s">
        <v>30218</v>
      </c>
      <c r="G5966" t="s">
        <v>1280</v>
      </c>
      <c r="H5966" s="6">
        <v>77482</v>
      </c>
      <c r="I5966" t="s">
        <v>30219</v>
      </c>
      <c r="J5966" t="s">
        <v>30220</v>
      </c>
      <c r="K5966" s="1">
        <v>44611</v>
      </c>
    </row>
    <row r="5967" spans="1:11">
      <c r="A5967">
        <v>5966</v>
      </c>
      <c r="B5967" t="s">
        <v>30221</v>
      </c>
      <c r="C5967" t="s">
        <v>264</v>
      </c>
      <c r="D5967" t="s">
        <v>302</v>
      </c>
      <c r="E5967" t="s">
        <v>4769</v>
      </c>
      <c r="F5967" t="s">
        <v>30222</v>
      </c>
      <c r="G5967" t="s">
        <v>282</v>
      </c>
      <c r="H5967" s="6">
        <v>154300</v>
      </c>
      <c r="I5967" t="s">
        <v>30223</v>
      </c>
      <c r="J5967" t="s">
        <v>30224</v>
      </c>
      <c r="K5967" s="1">
        <v>44280</v>
      </c>
    </row>
    <row r="5968" spans="1:11">
      <c r="A5968">
        <v>5967</v>
      </c>
      <c r="B5968" t="s">
        <v>30225</v>
      </c>
      <c r="C5968" t="s">
        <v>3356</v>
      </c>
      <c r="D5968" t="s">
        <v>1393</v>
      </c>
      <c r="E5968" t="s">
        <v>30226</v>
      </c>
      <c r="F5968" t="s">
        <v>30227</v>
      </c>
      <c r="G5968" t="s">
        <v>770</v>
      </c>
      <c r="H5968" s="6">
        <v>251259</v>
      </c>
      <c r="I5968" t="s">
        <v>30228</v>
      </c>
      <c r="J5968" t="s">
        <v>30229</v>
      </c>
      <c r="K5968" s="1">
        <v>44645</v>
      </c>
    </row>
    <row r="5969" spans="1:11">
      <c r="A5969">
        <v>5968</v>
      </c>
      <c r="B5969" t="s">
        <v>30230</v>
      </c>
      <c r="C5969" t="s">
        <v>4875</v>
      </c>
      <c r="D5969" t="s">
        <v>30231</v>
      </c>
      <c r="E5969" t="s">
        <v>30232</v>
      </c>
      <c r="F5969" t="s">
        <v>30233</v>
      </c>
      <c r="G5969" t="s">
        <v>43</v>
      </c>
      <c r="H5969" s="6">
        <v>157057</v>
      </c>
      <c r="I5969" t="s">
        <v>30234</v>
      </c>
      <c r="J5969" t="s">
        <v>30235</v>
      </c>
      <c r="K5969" s="1">
        <v>44070</v>
      </c>
    </row>
    <row r="5970" spans="1:11">
      <c r="A5970">
        <v>5969</v>
      </c>
      <c r="B5970" t="s">
        <v>30236</v>
      </c>
      <c r="C5970" t="s">
        <v>2184</v>
      </c>
      <c r="D5970" t="s">
        <v>171</v>
      </c>
      <c r="E5970" t="s">
        <v>30237</v>
      </c>
      <c r="F5970" t="s">
        <v>30238</v>
      </c>
      <c r="G5970" t="s">
        <v>1569</v>
      </c>
      <c r="H5970" s="6">
        <v>59798</v>
      </c>
      <c r="I5970" t="s">
        <v>30239</v>
      </c>
      <c r="J5970" t="s">
        <v>30240</v>
      </c>
      <c r="K5970" s="1">
        <v>44240</v>
      </c>
    </row>
    <row r="5971" spans="1:11">
      <c r="A5971">
        <v>5970</v>
      </c>
      <c r="B5971" t="s">
        <v>30241</v>
      </c>
      <c r="C5971" t="s">
        <v>414</v>
      </c>
      <c r="D5971" t="s">
        <v>1735</v>
      </c>
      <c r="E5971" t="s">
        <v>30242</v>
      </c>
      <c r="F5971" t="s">
        <v>25531</v>
      </c>
      <c r="G5971" t="s">
        <v>3792</v>
      </c>
      <c r="H5971" s="6">
        <v>102790</v>
      </c>
      <c r="I5971" t="s">
        <v>30243</v>
      </c>
      <c r="J5971" t="s">
        <v>30244</v>
      </c>
      <c r="K5971" s="1">
        <v>43930</v>
      </c>
    </row>
    <row r="5972" spans="1:11">
      <c r="A5972">
        <v>5971</v>
      </c>
      <c r="B5972" t="s">
        <v>30245</v>
      </c>
      <c r="C5972" t="s">
        <v>4209</v>
      </c>
      <c r="D5972" t="s">
        <v>12499</v>
      </c>
      <c r="E5972" t="s">
        <v>24758</v>
      </c>
      <c r="F5972" t="s">
        <v>30246</v>
      </c>
      <c r="G5972" t="s">
        <v>792</v>
      </c>
      <c r="H5972" s="6">
        <v>154261</v>
      </c>
      <c r="I5972" t="s">
        <v>30247</v>
      </c>
      <c r="J5972" t="s">
        <v>30248</v>
      </c>
      <c r="K5972" s="1">
        <v>44296</v>
      </c>
    </row>
    <row r="5973" spans="1:11">
      <c r="A5973">
        <v>5972</v>
      </c>
      <c r="B5973" t="s">
        <v>30249</v>
      </c>
      <c r="C5973" t="s">
        <v>1128</v>
      </c>
      <c r="D5973" t="s">
        <v>171</v>
      </c>
      <c r="E5973" t="s">
        <v>30250</v>
      </c>
      <c r="F5973" t="s">
        <v>30251</v>
      </c>
      <c r="G5973" t="s">
        <v>561</v>
      </c>
      <c r="H5973" s="6">
        <v>153731</v>
      </c>
      <c r="I5973" t="s">
        <v>30252</v>
      </c>
      <c r="J5973" t="s">
        <v>30253</v>
      </c>
      <c r="K5973" s="1">
        <v>44271</v>
      </c>
    </row>
    <row r="5974" spans="1:11">
      <c r="A5974">
        <v>5973</v>
      </c>
      <c r="B5974" t="s">
        <v>30254</v>
      </c>
      <c r="C5974" t="s">
        <v>1869</v>
      </c>
      <c r="D5974" t="s">
        <v>65</v>
      </c>
      <c r="E5974" t="s">
        <v>29695</v>
      </c>
      <c r="F5974" t="s">
        <v>30045</v>
      </c>
      <c r="G5974" t="s">
        <v>1222</v>
      </c>
      <c r="H5974" s="6">
        <v>181482</v>
      </c>
      <c r="I5974" t="s">
        <v>30255</v>
      </c>
      <c r="J5974" t="s">
        <v>30256</v>
      </c>
      <c r="K5974" s="1">
        <v>44276</v>
      </c>
    </row>
    <row r="5975" spans="1:11">
      <c r="A5975">
        <v>5974</v>
      </c>
      <c r="B5975" t="s">
        <v>30257</v>
      </c>
      <c r="C5975" t="s">
        <v>2577</v>
      </c>
      <c r="D5975" t="s">
        <v>8839</v>
      </c>
      <c r="E5975" t="s">
        <v>30258</v>
      </c>
      <c r="F5975" t="s">
        <v>30259</v>
      </c>
      <c r="G5975" t="s">
        <v>8517</v>
      </c>
      <c r="H5975" s="6">
        <v>223209</v>
      </c>
      <c r="I5975" t="s">
        <v>30260</v>
      </c>
      <c r="J5975" t="s">
        <v>30261</v>
      </c>
      <c r="K5975" s="1">
        <v>44099</v>
      </c>
    </row>
    <row r="5976" spans="1:11">
      <c r="A5976">
        <v>5975</v>
      </c>
      <c r="B5976" t="s">
        <v>30262</v>
      </c>
      <c r="C5976" t="s">
        <v>9219</v>
      </c>
      <c r="D5976" t="s">
        <v>16978</v>
      </c>
      <c r="E5976" t="s">
        <v>30263</v>
      </c>
      <c r="F5976" t="s">
        <v>30264</v>
      </c>
      <c r="G5976" t="s">
        <v>470</v>
      </c>
      <c r="H5976" s="6">
        <v>136358</v>
      </c>
      <c r="I5976" t="s">
        <v>30265</v>
      </c>
      <c r="J5976" t="s">
        <v>30266</v>
      </c>
      <c r="K5976" s="1">
        <v>43938</v>
      </c>
    </row>
    <row r="5977" spans="1:11">
      <c r="A5977">
        <v>5976</v>
      </c>
      <c r="B5977" t="s">
        <v>30267</v>
      </c>
      <c r="C5977" t="s">
        <v>4910</v>
      </c>
      <c r="D5977" t="s">
        <v>18298</v>
      </c>
      <c r="E5977" t="s">
        <v>30268</v>
      </c>
      <c r="F5977" t="s">
        <v>30269</v>
      </c>
      <c r="G5977" t="s">
        <v>142</v>
      </c>
      <c r="H5977" s="6">
        <v>190272</v>
      </c>
      <c r="I5977" t="s">
        <v>30270</v>
      </c>
      <c r="J5977" t="s">
        <v>30271</v>
      </c>
      <c r="K5977" s="1">
        <v>44143</v>
      </c>
    </row>
    <row r="5978" spans="1:11">
      <c r="A5978">
        <v>5977</v>
      </c>
      <c r="B5978" t="s">
        <v>30272</v>
      </c>
      <c r="C5978" t="s">
        <v>1449</v>
      </c>
      <c r="D5978" t="s">
        <v>334</v>
      </c>
      <c r="E5978" t="s">
        <v>30273</v>
      </c>
      <c r="F5978" t="s">
        <v>30274</v>
      </c>
      <c r="G5978" t="s">
        <v>1445</v>
      </c>
      <c r="H5978" s="6">
        <v>143091</v>
      </c>
      <c r="I5978" t="s">
        <v>30275</v>
      </c>
      <c r="J5978" t="s">
        <v>30276</v>
      </c>
      <c r="K5978" s="1">
        <v>43905</v>
      </c>
    </row>
    <row r="5979" spans="1:11">
      <c r="A5979">
        <v>5978</v>
      </c>
      <c r="B5979" t="s">
        <v>30277</v>
      </c>
      <c r="C5979" t="s">
        <v>3718</v>
      </c>
      <c r="D5979" t="s">
        <v>3296</v>
      </c>
      <c r="E5979" t="s">
        <v>30278</v>
      </c>
      <c r="F5979" t="s">
        <v>30279</v>
      </c>
      <c r="G5979" t="s">
        <v>815</v>
      </c>
      <c r="H5979" s="6">
        <v>176501</v>
      </c>
      <c r="I5979" t="s">
        <v>30280</v>
      </c>
      <c r="J5979" t="s">
        <v>30281</v>
      </c>
      <c r="K5979" s="1">
        <v>44115</v>
      </c>
    </row>
    <row r="5980" spans="1:11">
      <c r="A5980">
        <v>5979</v>
      </c>
      <c r="B5980" t="s">
        <v>30282</v>
      </c>
      <c r="C5980" t="s">
        <v>5330</v>
      </c>
      <c r="D5980" t="s">
        <v>12023</v>
      </c>
      <c r="E5980" t="s">
        <v>30283</v>
      </c>
      <c r="F5980" t="s">
        <v>30284</v>
      </c>
      <c r="G5980" t="s">
        <v>3207</v>
      </c>
      <c r="H5980" s="6">
        <v>274307</v>
      </c>
      <c r="I5980" t="s">
        <v>30285</v>
      </c>
      <c r="J5980" t="s">
        <v>30286</v>
      </c>
      <c r="K5980" s="1">
        <v>43854</v>
      </c>
    </row>
    <row r="5981" spans="1:11">
      <c r="A5981">
        <v>5980</v>
      </c>
      <c r="B5981" t="s">
        <v>30287</v>
      </c>
      <c r="C5981" t="s">
        <v>1470</v>
      </c>
      <c r="D5981" t="s">
        <v>3965</v>
      </c>
      <c r="E5981" t="s">
        <v>29961</v>
      </c>
      <c r="F5981" t="s">
        <v>30288</v>
      </c>
      <c r="G5981" t="s">
        <v>4061</v>
      </c>
      <c r="H5981" s="6">
        <v>209976</v>
      </c>
      <c r="I5981">
        <f>1-511-202-6207</f>
        <v>-6919</v>
      </c>
      <c r="J5981" t="s">
        <v>30289</v>
      </c>
      <c r="K5981" s="1">
        <v>44081</v>
      </c>
    </row>
    <row r="5982" spans="1:11">
      <c r="A5982">
        <v>5981</v>
      </c>
      <c r="B5982" t="s">
        <v>30290</v>
      </c>
      <c r="C5982" t="s">
        <v>2794</v>
      </c>
      <c r="D5982" t="s">
        <v>6030</v>
      </c>
      <c r="E5982" t="s">
        <v>30291</v>
      </c>
      <c r="F5982" t="s">
        <v>30292</v>
      </c>
      <c r="G5982" t="s">
        <v>1265</v>
      </c>
      <c r="H5982" s="6">
        <v>243039</v>
      </c>
      <c r="I5982" t="s">
        <v>30293</v>
      </c>
      <c r="J5982" t="s">
        <v>30294</v>
      </c>
      <c r="K5982" s="1">
        <v>44200</v>
      </c>
    </row>
    <row r="5983" spans="1:11">
      <c r="A5983">
        <v>5982</v>
      </c>
      <c r="B5983" t="s">
        <v>30295</v>
      </c>
      <c r="C5983" t="s">
        <v>450</v>
      </c>
      <c r="D5983" t="s">
        <v>19923</v>
      </c>
      <c r="E5983" t="s">
        <v>30296</v>
      </c>
      <c r="F5983" t="s">
        <v>30297</v>
      </c>
      <c r="G5983" t="s">
        <v>517</v>
      </c>
      <c r="H5983" s="6">
        <v>129562</v>
      </c>
      <c r="I5983" t="s">
        <v>30298</v>
      </c>
      <c r="J5983" t="s">
        <v>30299</v>
      </c>
      <c r="K5983" s="1">
        <v>44580</v>
      </c>
    </row>
    <row r="5984" spans="1:11">
      <c r="A5984">
        <v>5983</v>
      </c>
      <c r="B5984" t="s">
        <v>30300</v>
      </c>
      <c r="C5984" t="s">
        <v>7337</v>
      </c>
      <c r="D5984" t="s">
        <v>17004</v>
      </c>
      <c r="E5984" t="s">
        <v>30301</v>
      </c>
      <c r="F5984" t="s">
        <v>30302</v>
      </c>
      <c r="G5984" t="s">
        <v>446</v>
      </c>
      <c r="H5984" s="6">
        <v>115081</v>
      </c>
      <c r="I5984" t="s">
        <v>30303</v>
      </c>
      <c r="J5984" t="s">
        <v>30304</v>
      </c>
      <c r="K5984" s="1">
        <v>43878</v>
      </c>
    </row>
    <row r="5985" spans="1:11">
      <c r="A5985">
        <v>5984</v>
      </c>
      <c r="B5985" t="s">
        <v>30305</v>
      </c>
      <c r="C5985" t="s">
        <v>4851</v>
      </c>
      <c r="D5985" t="s">
        <v>17355</v>
      </c>
      <c r="E5985" t="s">
        <v>30306</v>
      </c>
      <c r="F5985" t="s">
        <v>30307</v>
      </c>
      <c r="G5985" t="s">
        <v>778</v>
      </c>
      <c r="H5985" s="6">
        <v>172795</v>
      </c>
      <c r="I5985" t="s">
        <v>30308</v>
      </c>
      <c r="J5985" t="s">
        <v>30309</v>
      </c>
      <c r="K5985" s="1">
        <v>44452</v>
      </c>
    </row>
    <row r="5986" spans="1:11">
      <c r="A5986">
        <v>5985</v>
      </c>
      <c r="B5986" t="s">
        <v>30310</v>
      </c>
      <c r="C5986" t="s">
        <v>5781</v>
      </c>
      <c r="D5986" t="s">
        <v>8293</v>
      </c>
      <c r="E5986" t="s">
        <v>25120</v>
      </c>
      <c r="F5986" t="s">
        <v>30311</v>
      </c>
      <c r="G5986" t="s">
        <v>2710</v>
      </c>
      <c r="H5986" s="6">
        <v>90810</v>
      </c>
      <c r="I5986" t="s">
        <v>30312</v>
      </c>
      <c r="J5986" t="s">
        <v>30313</v>
      </c>
      <c r="K5986" s="1">
        <v>44286</v>
      </c>
    </row>
    <row r="5987" spans="1:11">
      <c r="A5987">
        <v>5986</v>
      </c>
      <c r="B5987" t="s">
        <v>30314</v>
      </c>
      <c r="C5987" t="s">
        <v>5086</v>
      </c>
      <c r="D5987" t="s">
        <v>8718</v>
      </c>
      <c r="E5987" t="s">
        <v>30315</v>
      </c>
      <c r="F5987" t="s">
        <v>30316</v>
      </c>
      <c r="G5987" t="s">
        <v>3435</v>
      </c>
      <c r="H5987" s="6">
        <v>155712</v>
      </c>
      <c r="I5987" t="s">
        <v>30317</v>
      </c>
      <c r="J5987" t="s">
        <v>30318</v>
      </c>
      <c r="K5987" s="1">
        <v>44619</v>
      </c>
    </row>
    <row r="5988" spans="1:11">
      <c r="A5988">
        <v>5987</v>
      </c>
      <c r="B5988" t="s">
        <v>30319</v>
      </c>
      <c r="C5988" t="s">
        <v>1533</v>
      </c>
      <c r="D5988" t="s">
        <v>1730</v>
      </c>
      <c r="E5988" t="s">
        <v>30320</v>
      </c>
      <c r="F5988" t="s">
        <v>26210</v>
      </c>
      <c r="G5988" t="s">
        <v>906</v>
      </c>
      <c r="H5988" s="6">
        <v>102022</v>
      </c>
      <c r="I5988" t="s">
        <v>30321</v>
      </c>
      <c r="J5988" t="s">
        <v>30322</v>
      </c>
      <c r="K5988" s="1">
        <v>44419</v>
      </c>
    </row>
    <row r="5989" spans="1:11">
      <c r="A5989">
        <v>5988</v>
      </c>
      <c r="B5989" t="s">
        <v>30323</v>
      </c>
      <c r="C5989" t="s">
        <v>1378</v>
      </c>
      <c r="D5989" t="s">
        <v>7969</v>
      </c>
      <c r="E5989" t="s">
        <v>1981</v>
      </c>
      <c r="F5989" t="s">
        <v>30324</v>
      </c>
      <c r="G5989" t="s">
        <v>150</v>
      </c>
      <c r="H5989" s="6">
        <v>96035</v>
      </c>
      <c r="I5989" t="s">
        <v>30325</v>
      </c>
      <c r="J5989" t="s">
        <v>30326</v>
      </c>
      <c r="K5989" s="1">
        <v>44116</v>
      </c>
    </row>
    <row r="5990" spans="1:11">
      <c r="A5990">
        <v>5989</v>
      </c>
      <c r="B5990" t="s">
        <v>30327</v>
      </c>
      <c r="C5990" t="s">
        <v>8373</v>
      </c>
      <c r="D5990" t="s">
        <v>1262</v>
      </c>
      <c r="E5990" t="s">
        <v>30328</v>
      </c>
      <c r="F5990" t="s">
        <v>30329</v>
      </c>
      <c r="G5990" t="s">
        <v>158</v>
      </c>
      <c r="H5990" s="6">
        <v>236851</v>
      </c>
      <c r="I5990" t="s">
        <v>30330</v>
      </c>
      <c r="J5990" t="s">
        <v>30331</v>
      </c>
      <c r="K5990" s="1">
        <v>44268</v>
      </c>
    </row>
    <row r="5991" spans="1:11">
      <c r="A5991">
        <v>5990</v>
      </c>
      <c r="B5991" t="s">
        <v>30332</v>
      </c>
      <c r="C5991" t="s">
        <v>4456</v>
      </c>
      <c r="D5991" t="s">
        <v>6916</v>
      </c>
      <c r="E5991" t="s">
        <v>30333</v>
      </c>
      <c r="F5991" t="s">
        <v>30334</v>
      </c>
      <c r="G5991" t="s">
        <v>1924</v>
      </c>
      <c r="H5991" s="6">
        <v>204544</v>
      </c>
      <c r="I5991" t="s">
        <v>30335</v>
      </c>
      <c r="J5991" t="s">
        <v>30336</v>
      </c>
      <c r="K5991" s="1">
        <v>43909</v>
      </c>
    </row>
    <row r="5992" spans="1:11">
      <c r="A5992">
        <v>5991</v>
      </c>
      <c r="B5992" t="s">
        <v>30337</v>
      </c>
      <c r="C5992" t="s">
        <v>2576</v>
      </c>
      <c r="D5992" t="s">
        <v>4152</v>
      </c>
      <c r="E5992" t="s">
        <v>30338</v>
      </c>
      <c r="F5992" t="s">
        <v>30339</v>
      </c>
      <c r="G5992" t="s">
        <v>77</v>
      </c>
      <c r="H5992" s="6">
        <v>238468</v>
      </c>
      <c r="I5992">
        <v>9516428324</v>
      </c>
      <c r="J5992" t="s">
        <v>30340</v>
      </c>
      <c r="K5992" s="1">
        <v>44206</v>
      </c>
    </row>
    <row r="5993" spans="1:11">
      <c r="A5993">
        <v>5992</v>
      </c>
      <c r="B5993" t="s">
        <v>30341</v>
      </c>
      <c r="C5993" t="s">
        <v>5494</v>
      </c>
      <c r="D5993" t="s">
        <v>5103</v>
      </c>
      <c r="E5993" t="s">
        <v>30342</v>
      </c>
      <c r="F5993" t="s">
        <v>30343</v>
      </c>
      <c r="G5993" t="s">
        <v>597</v>
      </c>
      <c r="H5993" s="6">
        <v>281246</v>
      </c>
      <c r="I5993" t="s">
        <v>30344</v>
      </c>
      <c r="J5993" t="s">
        <v>30345</v>
      </c>
      <c r="K5993" s="1">
        <v>43921</v>
      </c>
    </row>
    <row r="5994" spans="1:11">
      <c r="A5994">
        <v>5993</v>
      </c>
      <c r="B5994" t="s">
        <v>30346</v>
      </c>
      <c r="C5994" t="s">
        <v>1928</v>
      </c>
      <c r="D5994" t="s">
        <v>2701</v>
      </c>
      <c r="E5994" t="s">
        <v>30347</v>
      </c>
      <c r="F5994" t="s">
        <v>30348</v>
      </c>
      <c r="G5994" t="s">
        <v>553</v>
      </c>
      <c r="H5994" s="6">
        <v>150961</v>
      </c>
      <c r="I5994" t="s">
        <v>30349</v>
      </c>
      <c r="J5994" t="s">
        <v>30350</v>
      </c>
      <c r="K5994" s="1">
        <v>43883</v>
      </c>
    </row>
    <row r="5995" spans="1:11">
      <c r="A5995">
        <v>5994</v>
      </c>
      <c r="B5995" t="s">
        <v>30351</v>
      </c>
      <c r="C5995" t="s">
        <v>5103</v>
      </c>
      <c r="D5995" t="s">
        <v>28251</v>
      </c>
      <c r="E5995" t="s">
        <v>30352</v>
      </c>
      <c r="F5995" t="s">
        <v>30353</v>
      </c>
      <c r="G5995" t="s">
        <v>1666</v>
      </c>
      <c r="H5995" s="6">
        <v>129558</v>
      </c>
      <c r="I5995" t="s">
        <v>30354</v>
      </c>
      <c r="J5995" t="s">
        <v>30355</v>
      </c>
      <c r="K5995" s="1">
        <v>44704</v>
      </c>
    </row>
    <row r="5996" spans="1:11">
      <c r="A5996">
        <v>5995</v>
      </c>
      <c r="B5996" t="s">
        <v>30356</v>
      </c>
      <c r="C5996" t="s">
        <v>3858</v>
      </c>
      <c r="D5996" t="s">
        <v>4531</v>
      </c>
      <c r="E5996" t="s">
        <v>30357</v>
      </c>
      <c r="F5996" t="s">
        <v>30358</v>
      </c>
      <c r="G5996" t="s">
        <v>337</v>
      </c>
      <c r="H5996" s="6">
        <v>125312</v>
      </c>
      <c r="I5996" t="s">
        <v>30359</v>
      </c>
      <c r="J5996" t="s">
        <v>30360</v>
      </c>
      <c r="K5996" s="1">
        <v>44218</v>
      </c>
    </row>
    <row r="5997" spans="1:11">
      <c r="A5997">
        <v>5996</v>
      </c>
      <c r="B5997" t="s">
        <v>30361</v>
      </c>
      <c r="C5997" t="s">
        <v>684</v>
      </c>
      <c r="D5997" t="s">
        <v>3926</v>
      </c>
      <c r="E5997" t="s">
        <v>30362</v>
      </c>
      <c r="F5997" t="s">
        <v>30363</v>
      </c>
      <c r="G5997" t="s">
        <v>2817</v>
      </c>
      <c r="H5997" s="6">
        <v>69954</v>
      </c>
      <c r="I5997" t="s">
        <v>30364</v>
      </c>
      <c r="J5997" t="s">
        <v>30365</v>
      </c>
      <c r="K5997" s="1">
        <v>43965</v>
      </c>
    </row>
    <row r="5998" spans="1:11">
      <c r="A5998">
        <v>5997</v>
      </c>
      <c r="B5998" t="s">
        <v>30366</v>
      </c>
      <c r="C5998" t="s">
        <v>333</v>
      </c>
      <c r="D5998" t="s">
        <v>6325</v>
      </c>
      <c r="E5998" t="s">
        <v>30367</v>
      </c>
      <c r="F5998" t="s">
        <v>30368</v>
      </c>
      <c r="G5998" t="s">
        <v>642</v>
      </c>
      <c r="H5998" s="6">
        <v>46940</v>
      </c>
      <c r="I5998" t="s">
        <v>30369</v>
      </c>
      <c r="J5998" t="s">
        <v>30370</v>
      </c>
      <c r="K5998" s="1">
        <v>44565</v>
      </c>
    </row>
    <row r="5999" spans="1:11">
      <c r="A5999">
        <v>5998</v>
      </c>
      <c r="B5999" t="s">
        <v>30371</v>
      </c>
      <c r="C5999" t="s">
        <v>1234</v>
      </c>
      <c r="D5999" t="s">
        <v>10665</v>
      </c>
      <c r="E5999" t="s">
        <v>30372</v>
      </c>
      <c r="F5999" t="s">
        <v>18490</v>
      </c>
      <c r="G5999" t="s">
        <v>1273</v>
      </c>
      <c r="H5999" s="6">
        <v>263815</v>
      </c>
      <c r="I5999" t="s">
        <v>30373</v>
      </c>
      <c r="J5999" t="s">
        <v>30374</v>
      </c>
      <c r="K5999" s="1">
        <v>44037</v>
      </c>
    </row>
    <row r="6000" spans="1:11">
      <c r="A6000">
        <v>5999</v>
      </c>
      <c r="B6000" t="s">
        <v>30375</v>
      </c>
      <c r="C6000" t="s">
        <v>1615</v>
      </c>
      <c r="D6000" t="s">
        <v>5822</v>
      </c>
      <c r="E6000" t="s">
        <v>30376</v>
      </c>
      <c r="F6000" t="s">
        <v>30377</v>
      </c>
      <c r="G6000" t="s">
        <v>808</v>
      </c>
      <c r="H6000" s="6">
        <v>127181</v>
      </c>
      <c r="I6000" t="s">
        <v>30378</v>
      </c>
      <c r="J6000" t="s">
        <v>30379</v>
      </c>
      <c r="K6000" s="1">
        <v>44038</v>
      </c>
    </row>
    <row r="6001" spans="1:11">
      <c r="A6001">
        <v>6000</v>
      </c>
      <c r="B6001" t="s">
        <v>30380</v>
      </c>
      <c r="C6001" t="s">
        <v>2255</v>
      </c>
      <c r="D6001" t="s">
        <v>3740</v>
      </c>
      <c r="E6001" t="s">
        <v>30381</v>
      </c>
      <c r="F6001" t="s">
        <v>6250</v>
      </c>
      <c r="G6001" t="s">
        <v>7497</v>
      </c>
      <c r="H6001" s="6">
        <v>222958</v>
      </c>
      <c r="I6001" t="s">
        <v>30382</v>
      </c>
      <c r="J6001" t="s">
        <v>30383</v>
      </c>
      <c r="K6001" s="1">
        <v>44438</v>
      </c>
    </row>
    <row r="6002" spans="1:11">
      <c r="A6002">
        <v>6001</v>
      </c>
      <c r="B6002" t="s">
        <v>30384</v>
      </c>
      <c r="C6002" t="s">
        <v>3796</v>
      </c>
      <c r="D6002" t="s">
        <v>303</v>
      </c>
      <c r="E6002" t="s">
        <v>30385</v>
      </c>
      <c r="F6002" t="s">
        <v>30386</v>
      </c>
      <c r="G6002" t="s">
        <v>1666</v>
      </c>
      <c r="H6002" s="6">
        <v>218739</v>
      </c>
      <c r="I6002" t="s">
        <v>30387</v>
      </c>
      <c r="J6002" t="s">
        <v>30388</v>
      </c>
      <c r="K6002" s="1">
        <v>43919</v>
      </c>
    </row>
    <row r="6003" spans="1:11">
      <c r="A6003">
        <v>6002</v>
      </c>
      <c r="B6003" t="s">
        <v>30389</v>
      </c>
      <c r="C6003" t="s">
        <v>466</v>
      </c>
      <c r="D6003" t="s">
        <v>4248</v>
      </c>
      <c r="E6003" t="s">
        <v>30390</v>
      </c>
      <c r="F6003" t="s">
        <v>30391</v>
      </c>
      <c r="G6003" t="s">
        <v>5577</v>
      </c>
      <c r="H6003" s="6">
        <v>250792</v>
      </c>
      <c r="I6003" t="s">
        <v>30392</v>
      </c>
      <c r="J6003" t="s">
        <v>30393</v>
      </c>
      <c r="K6003" s="1">
        <v>44478</v>
      </c>
    </row>
    <row r="6004" spans="1:11">
      <c r="A6004">
        <v>6003</v>
      </c>
      <c r="B6004" t="s">
        <v>30394</v>
      </c>
      <c r="C6004" t="s">
        <v>3310</v>
      </c>
      <c r="D6004" t="s">
        <v>286</v>
      </c>
      <c r="E6004" t="s">
        <v>30395</v>
      </c>
      <c r="F6004" t="s">
        <v>30396</v>
      </c>
      <c r="G6004" t="s">
        <v>68</v>
      </c>
      <c r="H6004" s="6">
        <v>199522</v>
      </c>
      <c r="I6004">
        <f>1-667-629-5768</f>
        <v>-7063</v>
      </c>
      <c r="J6004" t="s">
        <v>30397</v>
      </c>
      <c r="K6004" s="1">
        <v>44282</v>
      </c>
    </row>
    <row r="6005" spans="1:11">
      <c r="A6005">
        <v>6004</v>
      </c>
      <c r="B6005" t="s">
        <v>30398</v>
      </c>
      <c r="C6005" t="s">
        <v>5182</v>
      </c>
      <c r="D6005" t="s">
        <v>8061</v>
      </c>
      <c r="E6005" t="s">
        <v>30399</v>
      </c>
      <c r="F6005" t="s">
        <v>5817</v>
      </c>
      <c r="G6005" t="s">
        <v>861</v>
      </c>
      <c r="H6005" s="6">
        <v>265382</v>
      </c>
      <c r="I6005" t="s">
        <v>30400</v>
      </c>
      <c r="J6005" t="s">
        <v>30401</v>
      </c>
      <c r="K6005" s="1">
        <v>44080</v>
      </c>
    </row>
    <row r="6006" spans="1:11">
      <c r="A6006">
        <v>6005</v>
      </c>
      <c r="B6006" t="s">
        <v>30402</v>
      </c>
      <c r="C6006" t="s">
        <v>12052</v>
      </c>
      <c r="D6006" t="s">
        <v>3675</v>
      </c>
      <c r="E6006" t="s">
        <v>30403</v>
      </c>
      <c r="F6006" t="s">
        <v>16066</v>
      </c>
      <c r="G6006" t="s">
        <v>1337</v>
      </c>
      <c r="H6006" s="6">
        <v>256988</v>
      </c>
      <c r="I6006" t="s">
        <v>30404</v>
      </c>
      <c r="J6006" t="s">
        <v>30405</v>
      </c>
      <c r="K6006" s="1">
        <v>44275</v>
      </c>
    </row>
    <row r="6007" spans="1:11">
      <c r="A6007">
        <v>6006</v>
      </c>
      <c r="B6007" t="s">
        <v>30406</v>
      </c>
      <c r="C6007" t="s">
        <v>82</v>
      </c>
      <c r="D6007" t="s">
        <v>499</v>
      </c>
      <c r="E6007" t="s">
        <v>30407</v>
      </c>
      <c r="F6007" t="s">
        <v>30408</v>
      </c>
      <c r="G6007" t="s">
        <v>2638</v>
      </c>
      <c r="H6007" s="6">
        <v>154078</v>
      </c>
      <c r="I6007" t="s">
        <v>30409</v>
      </c>
      <c r="J6007" t="s">
        <v>30410</v>
      </c>
      <c r="K6007" s="1">
        <v>43910</v>
      </c>
    </row>
    <row r="6008" spans="1:11">
      <c r="A6008">
        <v>6007</v>
      </c>
      <c r="B6008" t="s">
        <v>30411</v>
      </c>
      <c r="C6008" t="s">
        <v>264</v>
      </c>
      <c r="D6008" t="s">
        <v>13645</v>
      </c>
      <c r="E6008" t="s">
        <v>30412</v>
      </c>
      <c r="F6008" t="s">
        <v>30413</v>
      </c>
      <c r="G6008" t="s">
        <v>680</v>
      </c>
      <c r="H6008" s="6">
        <v>161636</v>
      </c>
      <c r="I6008" t="s">
        <v>30414</v>
      </c>
      <c r="J6008" t="s">
        <v>30415</v>
      </c>
      <c r="K6008" s="1">
        <v>44053</v>
      </c>
    </row>
    <row r="6009" spans="1:11">
      <c r="A6009">
        <v>6008</v>
      </c>
      <c r="B6009" t="s">
        <v>30416</v>
      </c>
      <c r="C6009" t="s">
        <v>3506</v>
      </c>
      <c r="D6009" t="s">
        <v>10752</v>
      </c>
      <c r="E6009" t="s">
        <v>30417</v>
      </c>
      <c r="F6009" t="s">
        <v>30418</v>
      </c>
      <c r="G6009" t="s">
        <v>2861</v>
      </c>
      <c r="H6009" s="6">
        <v>131404</v>
      </c>
      <c r="I6009" t="s">
        <v>30419</v>
      </c>
      <c r="J6009" t="s">
        <v>30420</v>
      </c>
      <c r="K6009" s="1">
        <v>43927</v>
      </c>
    </row>
    <row r="6010" spans="1:11">
      <c r="A6010">
        <v>6009</v>
      </c>
      <c r="B6010" t="s">
        <v>30421</v>
      </c>
      <c r="C6010" t="s">
        <v>65</v>
      </c>
      <c r="D6010" t="s">
        <v>3676</v>
      </c>
      <c r="E6010" t="s">
        <v>30422</v>
      </c>
      <c r="F6010" t="s">
        <v>30423</v>
      </c>
      <c r="G6010" t="s">
        <v>517</v>
      </c>
      <c r="H6010" s="6">
        <v>171019</v>
      </c>
      <c r="I6010" t="s">
        <v>30424</v>
      </c>
      <c r="J6010" t="s">
        <v>30425</v>
      </c>
      <c r="K6010" s="1">
        <v>44169</v>
      </c>
    </row>
    <row r="6011" spans="1:11">
      <c r="A6011">
        <v>6010</v>
      </c>
      <c r="B6011" t="s">
        <v>30426</v>
      </c>
      <c r="C6011" t="s">
        <v>4051</v>
      </c>
      <c r="D6011" t="s">
        <v>57</v>
      </c>
      <c r="E6011" t="s">
        <v>30427</v>
      </c>
      <c r="F6011" t="s">
        <v>30428</v>
      </c>
      <c r="G6011" t="s">
        <v>726</v>
      </c>
      <c r="H6011" s="6">
        <v>197919</v>
      </c>
      <c r="I6011" t="s">
        <v>30429</v>
      </c>
      <c r="J6011" t="s">
        <v>30430</v>
      </c>
      <c r="K6011" s="1">
        <v>44197</v>
      </c>
    </row>
    <row r="6012" spans="1:11">
      <c r="A6012">
        <v>6011</v>
      </c>
      <c r="B6012" t="s">
        <v>30431</v>
      </c>
      <c r="C6012" t="s">
        <v>3453</v>
      </c>
      <c r="D6012" t="s">
        <v>1992</v>
      </c>
      <c r="E6012" t="s">
        <v>30432</v>
      </c>
      <c r="F6012" t="s">
        <v>30433</v>
      </c>
      <c r="G6012" t="s">
        <v>792</v>
      </c>
      <c r="H6012" s="6">
        <v>205125</v>
      </c>
      <c r="I6012" t="s">
        <v>30434</v>
      </c>
      <c r="J6012" t="s">
        <v>30435</v>
      </c>
      <c r="K6012" s="1">
        <v>44090</v>
      </c>
    </row>
    <row r="6013" spans="1:11">
      <c r="A6013">
        <v>6012</v>
      </c>
      <c r="B6013" t="s">
        <v>30436</v>
      </c>
      <c r="C6013" t="s">
        <v>490</v>
      </c>
      <c r="D6013" t="s">
        <v>2481</v>
      </c>
      <c r="E6013" t="s">
        <v>30437</v>
      </c>
      <c r="F6013" t="s">
        <v>30438</v>
      </c>
      <c r="G6013" t="s">
        <v>875</v>
      </c>
      <c r="H6013" s="6">
        <v>263602</v>
      </c>
      <c r="I6013" t="s">
        <v>30439</v>
      </c>
      <c r="J6013" t="s">
        <v>30440</v>
      </c>
      <c r="K6013" s="1">
        <v>44575</v>
      </c>
    </row>
    <row r="6014" spans="1:11">
      <c r="A6014">
        <v>6013</v>
      </c>
      <c r="B6014" t="s">
        <v>30441</v>
      </c>
      <c r="C6014" t="s">
        <v>5317</v>
      </c>
      <c r="D6014" t="s">
        <v>6331</v>
      </c>
      <c r="E6014" t="s">
        <v>30442</v>
      </c>
      <c r="F6014" t="s">
        <v>30443</v>
      </c>
      <c r="G6014" t="s">
        <v>190</v>
      </c>
      <c r="H6014" s="6">
        <v>88429</v>
      </c>
      <c r="I6014" t="s">
        <v>30444</v>
      </c>
      <c r="J6014" t="s">
        <v>30445</v>
      </c>
      <c r="K6014" s="1">
        <v>44348</v>
      </c>
    </row>
    <row r="6015" spans="1:11">
      <c r="A6015">
        <v>6014</v>
      </c>
      <c r="B6015" t="s">
        <v>30446</v>
      </c>
      <c r="C6015" t="s">
        <v>902</v>
      </c>
      <c r="D6015" t="s">
        <v>2782</v>
      </c>
      <c r="E6015" t="s">
        <v>30447</v>
      </c>
      <c r="F6015" t="s">
        <v>30448</v>
      </c>
      <c r="G6015" t="s">
        <v>4632</v>
      </c>
      <c r="H6015" s="6">
        <v>133005</v>
      </c>
      <c r="I6015" t="s">
        <v>30449</v>
      </c>
      <c r="J6015" t="s">
        <v>30450</v>
      </c>
      <c r="K6015" s="1">
        <v>44015</v>
      </c>
    </row>
    <row r="6016" spans="1:11">
      <c r="A6016">
        <v>6015</v>
      </c>
      <c r="B6016" t="s">
        <v>30451</v>
      </c>
      <c r="C6016" t="s">
        <v>1986</v>
      </c>
      <c r="D6016" t="s">
        <v>4904</v>
      </c>
      <c r="E6016" t="s">
        <v>30452</v>
      </c>
      <c r="F6016" t="s">
        <v>7845</v>
      </c>
      <c r="G6016" t="s">
        <v>861</v>
      </c>
      <c r="H6016" s="6">
        <v>246362</v>
      </c>
      <c r="I6016" t="s">
        <v>30453</v>
      </c>
      <c r="J6016" t="s">
        <v>30454</v>
      </c>
      <c r="K6016" s="1">
        <v>44259</v>
      </c>
    </row>
    <row r="6017" spans="1:11">
      <c r="A6017">
        <v>6016</v>
      </c>
      <c r="B6017" t="s">
        <v>30455</v>
      </c>
      <c r="C6017" t="s">
        <v>11197</v>
      </c>
      <c r="D6017" t="s">
        <v>1172</v>
      </c>
      <c r="E6017" t="s">
        <v>30456</v>
      </c>
      <c r="F6017" t="s">
        <v>30457</v>
      </c>
      <c r="G6017" t="s">
        <v>4632</v>
      </c>
      <c r="H6017" s="6">
        <v>209020</v>
      </c>
      <c r="I6017" t="s">
        <v>30458</v>
      </c>
      <c r="J6017" t="s">
        <v>30459</v>
      </c>
      <c r="K6017" s="1">
        <v>44092</v>
      </c>
    </row>
    <row r="6018" spans="1:11">
      <c r="A6018">
        <v>6017</v>
      </c>
      <c r="B6018" t="s">
        <v>30460</v>
      </c>
      <c r="C6018" t="s">
        <v>122</v>
      </c>
      <c r="D6018" t="s">
        <v>7947</v>
      </c>
      <c r="E6018" t="s">
        <v>30461</v>
      </c>
      <c r="F6018" t="s">
        <v>30462</v>
      </c>
      <c r="G6018" t="s">
        <v>2343</v>
      </c>
      <c r="H6018" s="6">
        <v>136182</v>
      </c>
      <c r="I6018">
        <v>1494142770</v>
      </c>
      <c r="J6018" t="s">
        <v>30463</v>
      </c>
      <c r="K6018" s="1">
        <v>44496</v>
      </c>
    </row>
    <row r="6019" spans="1:11">
      <c r="A6019">
        <v>6018</v>
      </c>
      <c r="B6019" t="s">
        <v>30464</v>
      </c>
      <c r="C6019" t="s">
        <v>4995</v>
      </c>
      <c r="D6019" t="s">
        <v>9839</v>
      </c>
      <c r="E6019" t="s">
        <v>6382</v>
      </c>
      <c r="F6019" t="s">
        <v>30465</v>
      </c>
      <c r="G6019" t="s">
        <v>2272</v>
      </c>
      <c r="H6019" s="6">
        <v>105019</v>
      </c>
      <c r="I6019" t="s">
        <v>30466</v>
      </c>
      <c r="J6019" t="s">
        <v>30467</v>
      </c>
      <c r="K6019" s="1">
        <v>43964</v>
      </c>
    </row>
    <row r="6020" spans="1:11">
      <c r="A6020">
        <v>6019</v>
      </c>
      <c r="B6020" t="s">
        <v>30468</v>
      </c>
      <c r="C6020" t="s">
        <v>722</v>
      </c>
      <c r="D6020" t="s">
        <v>9162</v>
      </c>
      <c r="E6020" t="s">
        <v>22025</v>
      </c>
      <c r="F6020" t="s">
        <v>30469</v>
      </c>
      <c r="G6020" t="s">
        <v>823</v>
      </c>
      <c r="H6020" s="6">
        <v>279982</v>
      </c>
      <c r="I6020">
        <v>2662764064</v>
      </c>
      <c r="J6020" t="s">
        <v>30470</v>
      </c>
      <c r="K6020" s="1">
        <v>44433</v>
      </c>
    </row>
    <row r="6021" spans="1:11">
      <c r="A6021">
        <v>6020</v>
      </c>
      <c r="B6021" t="s">
        <v>30471</v>
      </c>
      <c r="C6021" t="s">
        <v>5137</v>
      </c>
      <c r="D6021" t="s">
        <v>7131</v>
      </c>
      <c r="E6021" t="s">
        <v>30472</v>
      </c>
      <c r="F6021" t="s">
        <v>30473</v>
      </c>
      <c r="G6021" t="s">
        <v>190</v>
      </c>
      <c r="H6021" s="6">
        <v>250127</v>
      </c>
      <c r="I6021" t="s">
        <v>30474</v>
      </c>
      <c r="J6021" t="s">
        <v>30475</v>
      </c>
      <c r="K6021" s="1">
        <v>44066</v>
      </c>
    </row>
    <row r="6022" spans="1:11">
      <c r="A6022">
        <v>6021</v>
      </c>
      <c r="B6022" t="s">
        <v>30476</v>
      </c>
      <c r="C6022" t="s">
        <v>929</v>
      </c>
      <c r="D6022" t="s">
        <v>1294</v>
      </c>
      <c r="E6022" t="s">
        <v>1011</v>
      </c>
      <c r="F6022" t="s">
        <v>30477</v>
      </c>
      <c r="G6022" t="s">
        <v>3291</v>
      </c>
      <c r="H6022" s="6">
        <v>72915</v>
      </c>
      <c r="I6022" t="s">
        <v>30478</v>
      </c>
      <c r="J6022" t="s">
        <v>30479</v>
      </c>
      <c r="K6022" s="1">
        <v>44019</v>
      </c>
    </row>
    <row r="6023" spans="1:11">
      <c r="A6023">
        <v>6022</v>
      </c>
      <c r="B6023" t="s">
        <v>30480</v>
      </c>
      <c r="C6023" t="s">
        <v>1441</v>
      </c>
      <c r="D6023" t="s">
        <v>5506</v>
      </c>
      <c r="E6023" t="s">
        <v>30481</v>
      </c>
      <c r="F6023" t="s">
        <v>30482</v>
      </c>
      <c r="G6023" t="s">
        <v>1605</v>
      </c>
      <c r="H6023" s="6">
        <v>221707</v>
      </c>
      <c r="I6023" t="s">
        <v>30483</v>
      </c>
      <c r="J6023" t="s">
        <v>30484</v>
      </c>
      <c r="K6023" s="1">
        <v>44606</v>
      </c>
    </row>
    <row r="6024" spans="1:11">
      <c r="A6024">
        <v>6023</v>
      </c>
      <c r="B6024" t="s">
        <v>30485</v>
      </c>
      <c r="C6024" t="s">
        <v>1648</v>
      </c>
      <c r="D6024" t="s">
        <v>11921</v>
      </c>
      <c r="E6024" t="s">
        <v>30486</v>
      </c>
      <c r="F6024" t="s">
        <v>30487</v>
      </c>
      <c r="G6024" t="s">
        <v>418</v>
      </c>
      <c r="H6024" s="6">
        <v>241823</v>
      </c>
      <c r="I6024" t="s">
        <v>30488</v>
      </c>
      <c r="J6024" t="s">
        <v>30489</v>
      </c>
      <c r="K6024" s="1">
        <v>44521</v>
      </c>
    </row>
    <row r="6025" spans="1:11">
      <c r="A6025">
        <v>6024</v>
      </c>
      <c r="B6025" t="s">
        <v>30490</v>
      </c>
      <c r="C6025" t="s">
        <v>4209</v>
      </c>
      <c r="D6025" t="s">
        <v>3869</v>
      </c>
      <c r="E6025" t="s">
        <v>30491</v>
      </c>
      <c r="F6025" t="s">
        <v>30492</v>
      </c>
      <c r="G6025" t="s">
        <v>33</v>
      </c>
      <c r="H6025" s="6">
        <v>245156</v>
      </c>
      <c r="I6025" t="s">
        <v>30493</v>
      </c>
      <c r="J6025" t="s">
        <v>30494</v>
      </c>
      <c r="K6025" s="1">
        <v>43897</v>
      </c>
    </row>
    <row r="6026" spans="1:11">
      <c r="A6026">
        <v>6025</v>
      </c>
      <c r="B6026" t="s">
        <v>30495</v>
      </c>
      <c r="C6026" t="s">
        <v>565</v>
      </c>
      <c r="D6026" t="s">
        <v>7915</v>
      </c>
      <c r="E6026" t="s">
        <v>30496</v>
      </c>
      <c r="F6026" t="s">
        <v>30497</v>
      </c>
      <c r="G6026" t="s">
        <v>290</v>
      </c>
      <c r="H6026" s="6">
        <v>95271</v>
      </c>
      <c r="I6026" t="s">
        <v>30498</v>
      </c>
      <c r="J6026" t="s">
        <v>30499</v>
      </c>
      <c r="K6026" s="1">
        <v>43893</v>
      </c>
    </row>
    <row r="6027" spans="1:11">
      <c r="A6027">
        <v>6026</v>
      </c>
      <c r="B6027" t="s">
        <v>30500</v>
      </c>
      <c r="C6027" t="s">
        <v>1628</v>
      </c>
      <c r="D6027" t="s">
        <v>1435</v>
      </c>
      <c r="E6027" t="s">
        <v>30501</v>
      </c>
      <c r="F6027" t="s">
        <v>30502</v>
      </c>
      <c r="G6027" t="s">
        <v>2419</v>
      </c>
      <c r="H6027" s="6">
        <v>213033</v>
      </c>
      <c r="I6027" t="s">
        <v>30503</v>
      </c>
      <c r="J6027" t="s">
        <v>30504</v>
      </c>
      <c r="K6027" s="1">
        <v>44327</v>
      </c>
    </row>
    <row r="6028" spans="1:11">
      <c r="A6028">
        <v>6027</v>
      </c>
      <c r="B6028" t="s">
        <v>30505</v>
      </c>
      <c r="C6028" t="s">
        <v>5996</v>
      </c>
      <c r="D6028" t="s">
        <v>7625</v>
      </c>
      <c r="E6028" t="s">
        <v>5523</v>
      </c>
      <c r="F6028" t="s">
        <v>30506</v>
      </c>
      <c r="G6028" t="s">
        <v>182</v>
      </c>
      <c r="H6028" s="6">
        <v>122582</v>
      </c>
      <c r="I6028" t="s">
        <v>30507</v>
      </c>
      <c r="J6028" t="s">
        <v>30508</v>
      </c>
      <c r="K6028" s="1">
        <v>44655</v>
      </c>
    </row>
    <row r="6029" spans="1:11">
      <c r="A6029">
        <v>6028</v>
      </c>
      <c r="B6029" t="s">
        <v>30509</v>
      </c>
      <c r="C6029" t="s">
        <v>11262</v>
      </c>
      <c r="D6029" t="s">
        <v>5712</v>
      </c>
      <c r="E6029" t="s">
        <v>30510</v>
      </c>
      <c r="F6029" t="s">
        <v>30511</v>
      </c>
      <c r="G6029" t="s">
        <v>1726</v>
      </c>
      <c r="H6029" s="6">
        <v>64650</v>
      </c>
      <c r="I6029" t="s">
        <v>30512</v>
      </c>
      <c r="J6029" t="s">
        <v>30513</v>
      </c>
      <c r="K6029" s="1">
        <v>44433</v>
      </c>
    </row>
    <row r="6030" spans="1:11">
      <c r="A6030">
        <v>6029</v>
      </c>
      <c r="B6030" t="s">
        <v>30514</v>
      </c>
      <c r="C6030" t="s">
        <v>9949</v>
      </c>
      <c r="D6030" t="s">
        <v>1799</v>
      </c>
      <c r="E6030" t="s">
        <v>30515</v>
      </c>
      <c r="F6030" t="s">
        <v>30222</v>
      </c>
      <c r="G6030" t="s">
        <v>1095</v>
      </c>
      <c r="H6030" s="6">
        <v>222122</v>
      </c>
      <c r="I6030" t="s">
        <v>30516</v>
      </c>
      <c r="J6030" t="s">
        <v>30517</v>
      </c>
      <c r="K6030" s="1">
        <v>44412</v>
      </c>
    </row>
    <row r="6031" spans="1:11">
      <c r="A6031">
        <v>6030</v>
      </c>
      <c r="B6031" t="s">
        <v>30518</v>
      </c>
      <c r="C6031" t="s">
        <v>6586</v>
      </c>
      <c r="D6031" t="s">
        <v>7220</v>
      </c>
      <c r="E6031" t="s">
        <v>30519</v>
      </c>
      <c r="F6031" t="s">
        <v>3559</v>
      </c>
      <c r="G6031" t="s">
        <v>604</v>
      </c>
      <c r="H6031" s="6">
        <v>181602</v>
      </c>
      <c r="I6031" t="s">
        <v>30520</v>
      </c>
      <c r="J6031" t="s">
        <v>30521</v>
      </c>
      <c r="K6031" s="1">
        <v>43842</v>
      </c>
    </row>
    <row r="6032" spans="1:11">
      <c r="A6032">
        <v>6031</v>
      </c>
      <c r="B6032" t="s">
        <v>30522</v>
      </c>
      <c r="C6032" t="s">
        <v>3926</v>
      </c>
      <c r="D6032" t="s">
        <v>6191</v>
      </c>
      <c r="E6032" t="s">
        <v>30523</v>
      </c>
      <c r="F6032" t="s">
        <v>30524</v>
      </c>
      <c r="G6032" t="s">
        <v>2195</v>
      </c>
      <c r="H6032" s="6">
        <v>131823</v>
      </c>
      <c r="I6032" t="s">
        <v>30525</v>
      </c>
      <c r="J6032" t="s">
        <v>30526</v>
      </c>
      <c r="K6032" s="1">
        <v>44433</v>
      </c>
    </row>
    <row r="6033" spans="1:11">
      <c r="A6033">
        <v>6032</v>
      </c>
      <c r="B6033" t="s">
        <v>30527</v>
      </c>
      <c r="C6033" t="s">
        <v>3695</v>
      </c>
      <c r="D6033" t="s">
        <v>15818</v>
      </c>
      <c r="E6033" t="s">
        <v>30528</v>
      </c>
      <c r="F6033" t="s">
        <v>30529</v>
      </c>
      <c r="G6033" t="s">
        <v>3474</v>
      </c>
      <c r="H6033" s="6">
        <v>200097</v>
      </c>
      <c r="I6033" t="s">
        <v>30530</v>
      </c>
      <c r="J6033" t="s">
        <v>30531</v>
      </c>
      <c r="K6033" s="1">
        <v>43879</v>
      </c>
    </row>
    <row r="6034" spans="1:11">
      <c r="A6034">
        <v>6033</v>
      </c>
      <c r="B6034" t="s">
        <v>30532</v>
      </c>
      <c r="C6034" t="s">
        <v>2719</v>
      </c>
      <c r="D6034" t="s">
        <v>2389</v>
      </c>
      <c r="E6034" t="s">
        <v>30533</v>
      </c>
      <c r="F6034" t="s">
        <v>30534</v>
      </c>
      <c r="G6034" t="s">
        <v>213</v>
      </c>
      <c r="H6034" s="6">
        <v>78353</v>
      </c>
      <c r="I6034">
        <v>7176924133</v>
      </c>
      <c r="J6034" t="s">
        <v>30535</v>
      </c>
      <c r="K6034" s="1">
        <v>44035</v>
      </c>
    </row>
    <row r="6035" spans="1:11">
      <c r="A6035">
        <v>6034</v>
      </c>
      <c r="B6035" t="s">
        <v>30536</v>
      </c>
      <c r="C6035" t="s">
        <v>804</v>
      </c>
      <c r="D6035" t="s">
        <v>1816</v>
      </c>
      <c r="E6035" t="s">
        <v>17290</v>
      </c>
      <c r="F6035" t="s">
        <v>30537</v>
      </c>
      <c r="G6035" t="s">
        <v>1873</v>
      </c>
      <c r="H6035" s="6">
        <v>212384</v>
      </c>
      <c r="I6035" t="s">
        <v>30538</v>
      </c>
      <c r="J6035" t="s">
        <v>30539</v>
      </c>
      <c r="K6035" s="1">
        <v>44463</v>
      </c>
    </row>
    <row r="6036" spans="1:11">
      <c r="A6036">
        <v>6035</v>
      </c>
      <c r="B6036" t="s">
        <v>30540</v>
      </c>
      <c r="C6036" t="s">
        <v>8819</v>
      </c>
      <c r="D6036" t="s">
        <v>310</v>
      </c>
      <c r="E6036" t="s">
        <v>30541</v>
      </c>
      <c r="F6036" t="s">
        <v>30542</v>
      </c>
      <c r="G6036" t="s">
        <v>1337</v>
      </c>
      <c r="H6036" s="6">
        <v>69673</v>
      </c>
      <c r="I6036" t="s">
        <v>30543</v>
      </c>
      <c r="J6036" t="s">
        <v>30544</v>
      </c>
      <c r="K6036" s="1">
        <v>44161</v>
      </c>
    </row>
    <row r="6037" spans="1:11">
      <c r="A6037">
        <v>6036</v>
      </c>
      <c r="B6037" t="s">
        <v>30545</v>
      </c>
      <c r="C6037" t="s">
        <v>1038</v>
      </c>
      <c r="D6037" t="s">
        <v>3350</v>
      </c>
      <c r="E6037" t="s">
        <v>18911</v>
      </c>
      <c r="F6037" t="s">
        <v>9476</v>
      </c>
      <c r="G6037" t="s">
        <v>748</v>
      </c>
      <c r="H6037" s="6">
        <v>279712</v>
      </c>
      <c r="I6037" t="s">
        <v>30546</v>
      </c>
      <c r="J6037" t="s">
        <v>30547</v>
      </c>
      <c r="K6037" s="1">
        <v>44405</v>
      </c>
    </row>
    <row r="6038" spans="1:11">
      <c r="A6038">
        <v>6037</v>
      </c>
      <c r="B6038" t="s">
        <v>30548</v>
      </c>
      <c r="C6038" t="s">
        <v>6596</v>
      </c>
      <c r="D6038" t="s">
        <v>2256</v>
      </c>
      <c r="E6038" t="s">
        <v>2680</v>
      </c>
      <c r="F6038" t="s">
        <v>30549</v>
      </c>
      <c r="G6038" t="s">
        <v>1222</v>
      </c>
      <c r="H6038" s="6">
        <v>107720</v>
      </c>
      <c r="I6038" t="s">
        <v>30550</v>
      </c>
      <c r="J6038" t="s">
        <v>30551</v>
      </c>
      <c r="K6038" s="1">
        <v>44222</v>
      </c>
    </row>
    <row r="6039" spans="1:11">
      <c r="A6039">
        <v>6038</v>
      </c>
      <c r="B6039" t="s">
        <v>30552</v>
      </c>
      <c r="C6039" t="s">
        <v>5115</v>
      </c>
      <c r="D6039" t="s">
        <v>1590</v>
      </c>
      <c r="E6039" t="s">
        <v>30553</v>
      </c>
      <c r="F6039" t="s">
        <v>30554</v>
      </c>
      <c r="G6039" t="s">
        <v>3183</v>
      </c>
      <c r="H6039" s="6">
        <v>221825</v>
      </c>
      <c r="I6039" t="s">
        <v>30555</v>
      </c>
      <c r="J6039" t="s">
        <v>30556</v>
      </c>
      <c r="K6039" s="1">
        <v>44019</v>
      </c>
    </row>
    <row r="6040" spans="1:11">
      <c r="A6040">
        <v>6039</v>
      </c>
      <c r="B6040" t="s">
        <v>30557</v>
      </c>
      <c r="C6040" t="s">
        <v>608</v>
      </c>
      <c r="D6040" t="s">
        <v>1283</v>
      </c>
      <c r="E6040" t="s">
        <v>30558</v>
      </c>
      <c r="F6040" t="s">
        <v>30559</v>
      </c>
      <c r="G6040" t="s">
        <v>906</v>
      </c>
      <c r="H6040" s="6">
        <v>196654</v>
      </c>
      <c r="I6040" t="s">
        <v>30560</v>
      </c>
      <c r="J6040" t="s">
        <v>30561</v>
      </c>
      <c r="K6040" s="1">
        <v>44247</v>
      </c>
    </row>
    <row r="6041" spans="1:11">
      <c r="A6041">
        <v>6040</v>
      </c>
      <c r="B6041" t="s">
        <v>30562</v>
      </c>
      <c r="C6041" t="s">
        <v>17044</v>
      </c>
      <c r="D6041" t="s">
        <v>5061</v>
      </c>
      <c r="E6041" t="s">
        <v>30563</v>
      </c>
      <c r="F6041" t="s">
        <v>30564</v>
      </c>
      <c r="G6041" t="s">
        <v>3394</v>
      </c>
      <c r="H6041" s="6">
        <v>216474</v>
      </c>
      <c r="I6041">
        <v>1674523983</v>
      </c>
      <c r="J6041" t="s">
        <v>30565</v>
      </c>
      <c r="K6041" s="1">
        <v>44008</v>
      </c>
    </row>
    <row r="6042" spans="1:11">
      <c r="A6042">
        <v>6041</v>
      </c>
      <c r="B6042" t="s">
        <v>30566</v>
      </c>
      <c r="C6042" t="s">
        <v>1792</v>
      </c>
      <c r="D6042" t="s">
        <v>543</v>
      </c>
      <c r="E6042" t="s">
        <v>30567</v>
      </c>
      <c r="F6042" t="s">
        <v>30568</v>
      </c>
      <c r="G6042" t="s">
        <v>597</v>
      </c>
      <c r="H6042" s="6">
        <v>77275</v>
      </c>
      <c r="I6042" t="s">
        <v>30569</v>
      </c>
      <c r="J6042" t="s">
        <v>30570</v>
      </c>
      <c r="K6042" s="1">
        <v>44508</v>
      </c>
    </row>
    <row r="6043" spans="1:11">
      <c r="A6043">
        <v>6042</v>
      </c>
      <c r="B6043" t="s">
        <v>30571</v>
      </c>
      <c r="C6043" t="s">
        <v>39</v>
      </c>
      <c r="D6043" t="s">
        <v>2528</v>
      </c>
      <c r="E6043" t="s">
        <v>30572</v>
      </c>
      <c r="F6043" t="s">
        <v>30573</v>
      </c>
      <c r="G6043" t="s">
        <v>190</v>
      </c>
      <c r="H6043" s="6">
        <v>89421</v>
      </c>
      <c r="I6043" t="s">
        <v>30574</v>
      </c>
      <c r="J6043" t="s">
        <v>30575</v>
      </c>
      <c r="K6043" s="1">
        <v>44111</v>
      </c>
    </row>
    <row r="6044" spans="1:11">
      <c r="A6044">
        <v>6043</v>
      </c>
      <c r="B6044" t="s">
        <v>30576</v>
      </c>
      <c r="C6044" t="s">
        <v>2301</v>
      </c>
      <c r="D6044" t="s">
        <v>745</v>
      </c>
      <c r="E6044" t="s">
        <v>30577</v>
      </c>
      <c r="F6044" t="s">
        <v>30578</v>
      </c>
      <c r="G6044" t="s">
        <v>546</v>
      </c>
      <c r="H6044" s="6">
        <v>187472</v>
      </c>
      <c r="I6044" t="s">
        <v>30579</v>
      </c>
      <c r="J6044" t="s">
        <v>30580</v>
      </c>
      <c r="K6044" s="1">
        <v>43913</v>
      </c>
    </row>
    <row r="6045" spans="1:11">
      <c r="A6045">
        <v>6044</v>
      </c>
      <c r="B6045" t="s">
        <v>30581</v>
      </c>
      <c r="C6045" t="s">
        <v>6648</v>
      </c>
      <c r="D6045" t="s">
        <v>2074</v>
      </c>
      <c r="E6045" t="s">
        <v>30582</v>
      </c>
      <c r="F6045" t="s">
        <v>30583</v>
      </c>
      <c r="G6045" t="s">
        <v>875</v>
      </c>
      <c r="H6045" s="6">
        <v>104022</v>
      </c>
      <c r="I6045" t="s">
        <v>30584</v>
      </c>
      <c r="J6045" t="s">
        <v>30585</v>
      </c>
      <c r="K6045" s="1">
        <v>44414</v>
      </c>
    </row>
    <row r="6046" spans="1:11">
      <c r="A6046">
        <v>6045</v>
      </c>
      <c r="B6046" t="s">
        <v>30586</v>
      </c>
      <c r="C6046" t="s">
        <v>5461</v>
      </c>
      <c r="D6046" t="s">
        <v>4438</v>
      </c>
      <c r="E6046" t="s">
        <v>30587</v>
      </c>
      <c r="F6046" t="s">
        <v>30588</v>
      </c>
      <c r="G6046" t="s">
        <v>494</v>
      </c>
      <c r="H6046" s="6">
        <v>156752</v>
      </c>
      <c r="I6046" t="s">
        <v>30589</v>
      </c>
      <c r="J6046" t="s">
        <v>30590</v>
      </c>
      <c r="K6046" s="1">
        <v>44433</v>
      </c>
    </row>
    <row r="6047" spans="1:11">
      <c r="A6047">
        <v>6046</v>
      </c>
      <c r="B6047" t="s">
        <v>30591</v>
      </c>
      <c r="C6047" t="s">
        <v>4001</v>
      </c>
      <c r="D6047" t="s">
        <v>14326</v>
      </c>
      <c r="E6047" t="s">
        <v>30592</v>
      </c>
      <c r="F6047" t="s">
        <v>30593</v>
      </c>
      <c r="G6047" t="s">
        <v>174</v>
      </c>
      <c r="H6047" s="6">
        <v>176765</v>
      </c>
      <c r="I6047" t="s">
        <v>30594</v>
      </c>
      <c r="J6047" t="s">
        <v>30595</v>
      </c>
      <c r="K6047" s="1">
        <v>44673</v>
      </c>
    </row>
    <row r="6048" spans="1:11">
      <c r="A6048">
        <v>6047</v>
      </c>
      <c r="B6048" t="s">
        <v>30596</v>
      </c>
      <c r="C6048" t="s">
        <v>5103</v>
      </c>
      <c r="D6048" t="s">
        <v>2919</v>
      </c>
      <c r="E6048" t="s">
        <v>30597</v>
      </c>
      <c r="F6048" t="s">
        <v>30598</v>
      </c>
      <c r="G6048" t="s">
        <v>3382</v>
      </c>
      <c r="H6048" s="6">
        <v>86966</v>
      </c>
      <c r="I6048" t="s">
        <v>30599</v>
      </c>
      <c r="J6048" t="s">
        <v>30600</v>
      </c>
      <c r="K6048" s="1">
        <v>44413</v>
      </c>
    </row>
    <row r="6049" spans="1:11">
      <c r="A6049">
        <v>6048</v>
      </c>
      <c r="B6049" t="s">
        <v>30601</v>
      </c>
      <c r="C6049" t="s">
        <v>4636</v>
      </c>
      <c r="D6049" t="s">
        <v>27550</v>
      </c>
      <c r="E6049" t="s">
        <v>30602</v>
      </c>
      <c r="F6049" t="s">
        <v>30603</v>
      </c>
      <c r="G6049" t="s">
        <v>1924</v>
      </c>
      <c r="H6049" s="6">
        <v>273277</v>
      </c>
      <c r="I6049" t="s">
        <v>30604</v>
      </c>
      <c r="J6049" t="s">
        <v>30605</v>
      </c>
      <c r="K6049" s="1">
        <v>44687</v>
      </c>
    </row>
    <row r="6050" spans="1:11">
      <c r="A6050">
        <v>6049</v>
      </c>
      <c r="B6050" t="s">
        <v>30606</v>
      </c>
      <c r="C6050" t="s">
        <v>778</v>
      </c>
      <c r="D6050" t="s">
        <v>7043</v>
      </c>
      <c r="E6050" t="s">
        <v>30607</v>
      </c>
      <c r="F6050" t="s">
        <v>30608</v>
      </c>
      <c r="G6050" t="s">
        <v>2297</v>
      </c>
      <c r="H6050" s="6">
        <v>144612</v>
      </c>
      <c r="I6050" t="s">
        <v>30609</v>
      </c>
      <c r="J6050" t="s">
        <v>30610</v>
      </c>
      <c r="K6050" s="1">
        <v>44670</v>
      </c>
    </row>
    <row r="6051" spans="1:11">
      <c r="A6051">
        <v>6050</v>
      </c>
      <c r="B6051" t="s">
        <v>30611</v>
      </c>
      <c r="C6051" t="s">
        <v>5456</v>
      </c>
      <c r="D6051" t="s">
        <v>14292</v>
      </c>
      <c r="E6051" t="s">
        <v>30612</v>
      </c>
      <c r="F6051" t="s">
        <v>30613</v>
      </c>
      <c r="G6051" t="s">
        <v>2195</v>
      </c>
      <c r="H6051" s="6">
        <v>170752</v>
      </c>
      <c r="I6051" t="s">
        <v>30614</v>
      </c>
      <c r="J6051" t="s">
        <v>30615</v>
      </c>
      <c r="K6051" s="1">
        <v>44051</v>
      </c>
    </row>
    <row r="6052" spans="1:11">
      <c r="A6052">
        <v>6051</v>
      </c>
      <c r="B6052" t="s">
        <v>30616</v>
      </c>
      <c r="C6052" t="s">
        <v>6313</v>
      </c>
      <c r="D6052" t="s">
        <v>2866</v>
      </c>
      <c r="E6052" t="s">
        <v>30617</v>
      </c>
      <c r="F6052" t="s">
        <v>30618</v>
      </c>
      <c r="G6052" t="s">
        <v>650</v>
      </c>
      <c r="H6052" s="6">
        <v>232122</v>
      </c>
      <c r="I6052" t="s">
        <v>30619</v>
      </c>
      <c r="J6052" t="s">
        <v>30620</v>
      </c>
      <c r="K6052" s="1">
        <v>44551</v>
      </c>
    </row>
    <row r="6053" spans="1:11">
      <c r="A6053">
        <v>6052</v>
      </c>
      <c r="B6053" t="s">
        <v>30621</v>
      </c>
      <c r="C6053" t="s">
        <v>3920</v>
      </c>
      <c r="D6053" t="s">
        <v>3714</v>
      </c>
      <c r="E6053" t="s">
        <v>30622</v>
      </c>
      <c r="F6053" t="s">
        <v>27449</v>
      </c>
      <c r="G6053" t="s">
        <v>119</v>
      </c>
      <c r="H6053" s="6">
        <v>176275</v>
      </c>
      <c r="I6053" t="s">
        <v>30623</v>
      </c>
      <c r="J6053" t="s">
        <v>30624</v>
      </c>
      <c r="K6053" s="1">
        <v>44364</v>
      </c>
    </row>
    <row r="6054" spans="1:11">
      <c r="A6054">
        <v>6053</v>
      </c>
      <c r="B6054" t="s">
        <v>30625</v>
      </c>
      <c r="C6054" t="s">
        <v>3814</v>
      </c>
      <c r="D6054" t="s">
        <v>265</v>
      </c>
      <c r="E6054" t="s">
        <v>30626</v>
      </c>
      <c r="F6054" t="s">
        <v>30627</v>
      </c>
      <c r="G6054" t="s">
        <v>2419</v>
      </c>
      <c r="H6054" s="6">
        <v>111318</v>
      </c>
      <c r="I6054" t="s">
        <v>30628</v>
      </c>
      <c r="J6054" t="s">
        <v>30629</v>
      </c>
      <c r="K6054" s="1">
        <v>44317</v>
      </c>
    </row>
    <row r="6055" spans="1:11">
      <c r="A6055">
        <v>6054</v>
      </c>
      <c r="B6055" t="s">
        <v>30630</v>
      </c>
      <c r="C6055" t="s">
        <v>11768</v>
      </c>
      <c r="D6055" t="s">
        <v>4278</v>
      </c>
      <c r="E6055" t="s">
        <v>30631</v>
      </c>
      <c r="F6055" t="s">
        <v>30632</v>
      </c>
      <c r="G6055" t="s">
        <v>861</v>
      </c>
      <c r="H6055" s="6">
        <v>248598</v>
      </c>
      <c r="I6055" t="s">
        <v>30633</v>
      </c>
      <c r="J6055" t="s">
        <v>30634</v>
      </c>
      <c r="K6055" s="1">
        <v>43893</v>
      </c>
    </row>
    <row r="6056" spans="1:11">
      <c r="A6056">
        <v>6055</v>
      </c>
      <c r="B6056" t="s">
        <v>30635</v>
      </c>
      <c r="C6056" t="s">
        <v>367</v>
      </c>
      <c r="D6056" t="s">
        <v>929</v>
      </c>
      <c r="E6056" t="s">
        <v>30636</v>
      </c>
      <c r="F6056" t="s">
        <v>30637</v>
      </c>
      <c r="G6056" t="s">
        <v>4061</v>
      </c>
      <c r="H6056" s="6">
        <v>141133</v>
      </c>
      <c r="I6056" t="s">
        <v>30638</v>
      </c>
      <c r="J6056" t="s">
        <v>30639</v>
      </c>
      <c r="K6056" s="1">
        <v>44557</v>
      </c>
    </row>
    <row r="6057" spans="1:11">
      <c r="A6057">
        <v>6056</v>
      </c>
      <c r="B6057" t="s">
        <v>30640</v>
      </c>
      <c r="C6057" t="s">
        <v>2133</v>
      </c>
      <c r="D6057" t="s">
        <v>3325</v>
      </c>
      <c r="E6057" t="s">
        <v>30641</v>
      </c>
      <c r="F6057" t="s">
        <v>30642</v>
      </c>
      <c r="G6057" t="s">
        <v>134</v>
      </c>
      <c r="H6057" s="6">
        <v>50949</v>
      </c>
      <c r="I6057" t="s">
        <v>30643</v>
      </c>
      <c r="J6057" t="s">
        <v>30644</v>
      </c>
      <c r="K6057" s="1">
        <v>44456</v>
      </c>
    </row>
    <row r="6058" spans="1:11">
      <c r="A6058">
        <v>6057</v>
      </c>
      <c r="B6058" t="s">
        <v>30645</v>
      </c>
      <c r="C6058" t="s">
        <v>965</v>
      </c>
      <c r="D6058" t="s">
        <v>17421</v>
      </c>
      <c r="E6058" t="s">
        <v>30646</v>
      </c>
      <c r="F6058" t="s">
        <v>30647</v>
      </c>
      <c r="G6058" t="s">
        <v>2272</v>
      </c>
      <c r="H6058" s="6">
        <v>192467</v>
      </c>
      <c r="I6058" t="s">
        <v>30648</v>
      </c>
      <c r="J6058" t="s">
        <v>30649</v>
      </c>
      <c r="K6058" s="1">
        <v>44632</v>
      </c>
    </row>
    <row r="6059" spans="1:11">
      <c r="A6059">
        <v>6058</v>
      </c>
      <c r="B6059" t="s">
        <v>30650</v>
      </c>
      <c r="C6059" t="s">
        <v>6202</v>
      </c>
      <c r="D6059" t="s">
        <v>14367</v>
      </c>
      <c r="E6059" t="s">
        <v>12784</v>
      </c>
      <c r="F6059" t="s">
        <v>30651</v>
      </c>
      <c r="G6059" t="s">
        <v>1674</v>
      </c>
      <c r="H6059" s="6">
        <v>86159</v>
      </c>
      <c r="I6059" t="s">
        <v>30652</v>
      </c>
      <c r="J6059" t="s">
        <v>30653</v>
      </c>
      <c r="K6059" s="1">
        <v>44259</v>
      </c>
    </row>
    <row r="6060" spans="1:11">
      <c r="A6060">
        <v>6059</v>
      </c>
      <c r="B6060" t="s">
        <v>30654</v>
      </c>
      <c r="C6060" t="s">
        <v>4216</v>
      </c>
      <c r="D6060" t="s">
        <v>9773</v>
      </c>
      <c r="E6060" t="s">
        <v>2829</v>
      </c>
      <c r="F6060" t="s">
        <v>30655</v>
      </c>
      <c r="G6060" t="s">
        <v>1367</v>
      </c>
      <c r="H6060" s="6">
        <v>250294</v>
      </c>
      <c r="I6060" t="s">
        <v>30656</v>
      </c>
      <c r="J6060" t="s">
        <v>30657</v>
      </c>
      <c r="K6060" s="1">
        <v>44550</v>
      </c>
    </row>
    <row r="6061" spans="1:11">
      <c r="A6061">
        <v>6060</v>
      </c>
      <c r="B6061" t="s">
        <v>30658</v>
      </c>
      <c r="C6061" t="s">
        <v>5467</v>
      </c>
      <c r="D6061" t="s">
        <v>4708</v>
      </c>
      <c r="E6061" t="s">
        <v>12992</v>
      </c>
      <c r="F6061" t="s">
        <v>30659</v>
      </c>
      <c r="G6061" t="s">
        <v>3945</v>
      </c>
      <c r="H6061" s="6">
        <v>210225</v>
      </c>
      <c r="I6061" t="s">
        <v>30660</v>
      </c>
      <c r="J6061" t="s">
        <v>30661</v>
      </c>
      <c r="K6061" s="1">
        <v>43968</v>
      </c>
    </row>
    <row r="6062" spans="1:11">
      <c r="A6062">
        <v>6061</v>
      </c>
      <c r="B6062" t="s">
        <v>30662</v>
      </c>
      <c r="C6062" t="s">
        <v>3718</v>
      </c>
      <c r="D6062" t="s">
        <v>2041</v>
      </c>
      <c r="E6062" t="s">
        <v>30663</v>
      </c>
      <c r="F6062" t="s">
        <v>8369</v>
      </c>
      <c r="G6062" t="s">
        <v>2844</v>
      </c>
      <c r="H6062" s="6">
        <v>127586</v>
      </c>
      <c r="I6062" t="s">
        <v>30664</v>
      </c>
      <c r="J6062" t="s">
        <v>30665</v>
      </c>
      <c r="K6062" s="1">
        <v>43840</v>
      </c>
    </row>
    <row r="6063" spans="1:11">
      <c r="A6063">
        <v>6062</v>
      </c>
      <c r="B6063" t="s">
        <v>30666</v>
      </c>
      <c r="C6063" t="s">
        <v>2457</v>
      </c>
      <c r="D6063" t="s">
        <v>5506</v>
      </c>
      <c r="E6063" t="s">
        <v>5423</v>
      </c>
      <c r="F6063" t="s">
        <v>30667</v>
      </c>
      <c r="G6063" t="s">
        <v>43</v>
      </c>
      <c r="H6063" s="6">
        <v>271089</v>
      </c>
      <c r="I6063">
        <v>8683799879</v>
      </c>
      <c r="J6063" t="s">
        <v>30668</v>
      </c>
      <c r="K6063" s="1">
        <v>43882</v>
      </c>
    </row>
    <row r="6064" spans="1:11">
      <c r="A6064">
        <v>6063</v>
      </c>
      <c r="B6064" t="s">
        <v>30669</v>
      </c>
      <c r="C6064" t="s">
        <v>65</v>
      </c>
      <c r="D6064" t="s">
        <v>15632</v>
      </c>
      <c r="E6064" t="s">
        <v>30670</v>
      </c>
      <c r="F6064" t="s">
        <v>30671</v>
      </c>
      <c r="G6064" t="s">
        <v>454</v>
      </c>
      <c r="H6064" s="6">
        <v>142899</v>
      </c>
      <c r="I6064" t="s">
        <v>30672</v>
      </c>
      <c r="J6064" t="s">
        <v>30673</v>
      </c>
      <c r="K6064" s="1">
        <v>44560</v>
      </c>
    </row>
    <row r="6065" spans="1:11">
      <c r="A6065">
        <v>6064</v>
      </c>
      <c r="B6065" t="s">
        <v>30674</v>
      </c>
      <c r="C6065" t="s">
        <v>6007</v>
      </c>
      <c r="D6065" t="s">
        <v>930</v>
      </c>
      <c r="E6065" t="s">
        <v>30675</v>
      </c>
      <c r="F6065" t="s">
        <v>30676</v>
      </c>
      <c r="G6065" t="s">
        <v>386</v>
      </c>
      <c r="H6065" s="6">
        <v>163258</v>
      </c>
      <c r="I6065" t="s">
        <v>30677</v>
      </c>
      <c r="J6065" t="s">
        <v>30678</v>
      </c>
      <c r="K6065" s="1">
        <v>43988</v>
      </c>
    </row>
    <row r="6066" spans="1:11">
      <c r="A6066">
        <v>6065</v>
      </c>
      <c r="B6066" t="s">
        <v>30679</v>
      </c>
      <c r="C6066" t="s">
        <v>857</v>
      </c>
      <c r="D6066" t="s">
        <v>6444</v>
      </c>
      <c r="E6066" t="s">
        <v>30680</v>
      </c>
      <c r="F6066" t="s">
        <v>30681</v>
      </c>
      <c r="G6066" t="s">
        <v>2809</v>
      </c>
      <c r="H6066" s="6">
        <v>193412</v>
      </c>
      <c r="I6066" t="s">
        <v>30682</v>
      </c>
      <c r="J6066" t="s">
        <v>30683</v>
      </c>
      <c r="K6066" s="1">
        <v>43934</v>
      </c>
    </row>
    <row r="6067" spans="1:11">
      <c r="A6067">
        <v>6066</v>
      </c>
      <c r="B6067" t="s">
        <v>30684</v>
      </c>
      <c r="C6067" t="s">
        <v>4247</v>
      </c>
      <c r="D6067" t="s">
        <v>1143</v>
      </c>
      <c r="E6067" t="s">
        <v>30685</v>
      </c>
      <c r="F6067" t="s">
        <v>30686</v>
      </c>
      <c r="G6067" t="s">
        <v>7497</v>
      </c>
      <c r="H6067" s="6">
        <v>73988</v>
      </c>
      <c r="I6067" t="s">
        <v>30687</v>
      </c>
      <c r="J6067" t="s">
        <v>30688</v>
      </c>
      <c r="K6067" s="1">
        <v>43905</v>
      </c>
    </row>
    <row r="6068" spans="1:11">
      <c r="A6068">
        <v>6067</v>
      </c>
      <c r="B6068" t="s">
        <v>30689</v>
      </c>
      <c r="C6068" t="s">
        <v>557</v>
      </c>
      <c r="D6068" t="s">
        <v>2452</v>
      </c>
      <c r="E6068" t="s">
        <v>30690</v>
      </c>
      <c r="F6068" t="s">
        <v>30691</v>
      </c>
      <c r="G6068" t="s">
        <v>2297</v>
      </c>
      <c r="H6068" s="6">
        <v>255275</v>
      </c>
      <c r="I6068" t="s">
        <v>30692</v>
      </c>
      <c r="J6068" t="s">
        <v>30693</v>
      </c>
      <c r="K6068" s="1">
        <v>44018</v>
      </c>
    </row>
    <row r="6069" spans="1:11">
      <c r="A6069">
        <v>6068</v>
      </c>
      <c r="B6069" t="s">
        <v>30694</v>
      </c>
      <c r="C6069" t="s">
        <v>4757</v>
      </c>
      <c r="D6069" t="s">
        <v>14200</v>
      </c>
      <c r="E6069" t="s">
        <v>30695</v>
      </c>
      <c r="F6069" t="s">
        <v>30696</v>
      </c>
      <c r="G6069" t="s">
        <v>2364</v>
      </c>
      <c r="H6069" s="6">
        <v>260175</v>
      </c>
      <c r="I6069" t="s">
        <v>30697</v>
      </c>
      <c r="J6069" t="s">
        <v>30698</v>
      </c>
      <c r="K6069" s="1">
        <v>44232</v>
      </c>
    </row>
    <row r="6070" spans="1:11">
      <c r="A6070">
        <v>6069</v>
      </c>
      <c r="B6070" t="s">
        <v>30699</v>
      </c>
      <c r="C6070" t="s">
        <v>3994</v>
      </c>
      <c r="D6070" t="s">
        <v>738</v>
      </c>
      <c r="E6070" t="s">
        <v>30700</v>
      </c>
      <c r="F6070" t="s">
        <v>23864</v>
      </c>
      <c r="G6070" t="s">
        <v>1637</v>
      </c>
      <c r="H6070" s="6">
        <v>240542</v>
      </c>
      <c r="I6070" t="s">
        <v>30701</v>
      </c>
      <c r="J6070" t="s">
        <v>30702</v>
      </c>
      <c r="K6070" s="1">
        <v>44075</v>
      </c>
    </row>
    <row r="6071" spans="1:11">
      <c r="A6071">
        <v>6070</v>
      </c>
      <c r="B6071" t="s">
        <v>30703</v>
      </c>
      <c r="C6071" t="s">
        <v>1608</v>
      </c>
      <c r="D6071" t="s">
        <v>3043</v>
      </c>
      <c r="E6071" t="s">
        <v>30704</v>
      </c>
      <c r="F6071" t="s">
        <v>21257</v>
      </c>
      <c r="G6071" t="s">
        <v>650</v>
      </c>
      <c r="H6071" s="6">
        <v>148640</v>
      </c>
      <c r="I6071" t="s">
        <v>30705</v>
      </c>
      <c r="J6071" t="s">
        <v>30706</v>
      </c>
      <c r="K6071" s="1">
        <v>44642</v>
      </c>
    </row>
    <row r="6072" spans="1:11">
      <c r="A6072">
        <v>6071</v>
      </c>
      <c r="B6072" t="s">
        <v>30707</v>
      </c>
      <c r="C6072" t="s">
        <v>1729</v>
      </c>
      <c r="D6072" t="s">
        <v>12023</v>
      </c>
      <c r="E6072" t="s">
        <v>30708</v>
      </c>
      <c r="F6072" t="s">
        <v>30709</v>
      </c>
      <c r="G6072" t="s">
        <v>3443</v>
      </c>
      <c r="H6072" s="6">
        <v>126247</v>
      </c>
      <c r="I6072" t="s">
        <v>30710</v>
      </c>
      <c r="J6072" t="s">
        <v>30711</v>
      </c>
      <c r="K6072" s="1">
        <v>43954</v>
      </c>
    </row>
    <row r="6073" spans="1:11">
      <c r="A6073">
        <v>6072</v>
      </c>
      <c r="B6073" t="s">
        <v>30712</v>
      </c>
      <c r="C6073" t="s">
        <v>3295</v>
      </c>
      <c r="D6073" t="s">
        <v>6968</v>
      </c>
      <c r="E6073" t="s">
        <v>30713</v>
      </c>
      <c r="F6073" t="s">
        <v>30714</v>
      </c>
      <c r="G6073" t="s">
        <v>517</v>
      </c>
      <c r="H6073" s="6">
        <v>120864</v>
      </c>
      <c r="I6073" t="s">
        <v>30715</v>
      </c>
      <c r="J6073" t="s">
        <v>30716</v>
      </c>
      <c r="K6073" s="1">
        <v>44066</v>
      </c>
    </row>
    <row r="6074" spans="1:11">
      <c r="A6074">
        <v>6073</v>
      </c>
      <c r="B6074" t="s">
        <v>30717</v>
      </c>
      <c r="C6074" t="s">
        <v>670</v>
      </c>
      <c r="D6074" t="s">
        <v>5782</v>
      </c>
      <c r="E6074" t="s">
        <v>30718</v>
      </c>
      <c r="F6074" t="s">
        <v>30719</v>
      </c>
      <c r="G6074" t="s">
        <v>386</v>
      </c>
      <c r="H6074" s="6">
        <v>51553</v>
      </c>
      <c r="I6074">
        <f>1-768-145-1720</f>
        <v>-2632</v>
      </c>
      <c r="J6074" t="s">
        <v>30720</v>
      </c>
      <c r="K6074" s="1">
        <v>44108</v>
      </c>
    </row>
    <row r="6075" spans="1:11">
      <c r="A6075">
        <v>6074</v>
      </c>
      <c r="B6075" t="s">
        <v>30721</v>
      </c>
      <c r="C6075" t="s">
        <v>2480</v>
      </c>
      <c r="D6075" t="s">
        <v>7494</v>
      </c>
      <c r="E6075" t="s">
        <v>30722</v>
      </c>
      <c r="F6075" t="s">
        <v>30723</v>
      </c>
      <c r="G6075" t="s">
        <v>379</v>
      </c>
      <c r="H6075" s="6">
        <v>52795</v>
      </c>
      <c r="I6075" t="s">
        <v>30724</v>
      </c>
      <c r="J6075" t="s">
        <v>30725</v>
      </c>
      <c r="K6075" s="1">
        <v>43849</v>
      </c>
    </row>
    <row r="6076" spans="1:11">
      <c r="A6076">
        <v>6075</v>
      </c>
      <c r="B6076" t="s">
        <v>30726</v>
      </c>
      <c r="C6076" t="s">
        <v>4668</v>
      </c>
      <c r="D6076" t="s">
        <v>5109</v>
      </c>
      <c r="E6076" t="s">
        <v>919</v>
      </c>
      <c r="F6076" t="s">
        <v>30727</v>
      </c>
      <c r="G6076" t="s">
        <v>142</v>
      </c>
      <c r="H6076" s="6">
        <v>151940</v>
      </c>
      <c r="I6076" t="s">
        <v>30728</v>
      </c>
      <c r="J6076" t="s">
        <v>30729</v>
      </c>
      <c r="K6076" s="1">
        <v>44581</v>
      </c>
    </row>
    <row r="6077" spans="1:11">
      <c r="A6077">
        <v>6076</v>
      </c>
      <c r="B6077" t="s">
        <v>30730</v>
      </c>
      <c r="C6077" t="s">
        <v>1470</v>
      </c>
      <c r="D6077" t="s">
        <v>2200</v>
      </c>
      <c r="E6077" t="s">
        <v>30731</v>
      </c>
      <c r="F6077" t="s">
        <v>30732</v>
      </c>
      <c r="G6077" t="s">
        <v>2905</v>
      </c>
      <c r="H6077" s="6">
        <v>233119</v>
      </c>
      <c r="I6077" t="s">
        <v>30733</v>
      </c>
      <c r="J6077" t="s">
        <v>30734</v>
      </c>
      <c r="K6077" s="1">
        <v>44616</v>
      </c>
    </row>
    <row r="6078" spans="1:11">
      <c r="A6078">
        <v>6077</v>
      </c>
      <c r="B6078" t="s">
        <v>30735</v>
      </c>
      <c r="C6078" t="s">
        <v>146</v>
      </c>
      <c r="D6078" t="s">
        <v>3706</v>
      </c>
      <c r="E6078" t="s">
        <v>30736</v>
      </c>
      <c r="F6078" t="s">
        <v>30737</v>
      </c>
      <c r="G6078" t="s">
        <v>726</v>
      </c>
      <c r="H6078" s="6">
        <v>198078</v>
      </c>
      <c r="I6078" t="s">
        <v>30738</v>
      </c>
      <c r="J6078" t="s">
        <v>30739</v>
      </c>
      <c r="K6078" s="1">
        <v>44166</v>
      </c>
    </row>
    <row r="6079" spans="1:11">
      <c r="A6079">
        <v>6078</v>
      </c>
      <c r="B6079" t="s">
        <v>30740</v>
      </c>
      <c r="C6079" t="s">
        <v>1565</v>
      </c>
      <c r="D6079" t="s">
        <v>3869</v>
      </c>
      <c r="E6079" t="s">
        <v>30741</v>
      </c>
      <c r="F6079" t="s">
        <v>30742</v>
      </c>
      <c r="G6079" t="s">
        <v>3554</v>
      </c>
      <c r="H6079" s="6">
        <v>101746</v>
      </c>
      <c r="I6079" t="s">
        <v>30743</v>
      </c>
      <c r="J6079" t="s">
        <v>30744</v>
      </c>
      <c r="K6079" s="1">
        <v>44199</v>
      </c>
    </row>
    <row r="6080" spans="1:11">
      <c r="A6080">
        <v>6079</v>
      </c>
      <c r="B6080" t="s">
        <v>30745</v>
      </c>
      <c r="C6080" t="s">
        <v>549</v>
      </c>
      <c r="D6080" t="s">
        <v>5630</v>
      </c>
      <c r="E6080" t="s">
        <v>30746</v>
      </c>
      <c r="F6080" t="s">
        <v>30747</v>
      </c>
      <c r="G6080" t="s">
        <v>268</v>
      </c>
      <c r="H6080" s="6">
        <v>169214</v>
      </c>
      <c r="I6080" t="s">
        <v>30748</v>
      </c>
      <c r="J6080" t="s">
        <v>30749</v>
      </c>
      <c r="K6080" s="1">
        <v>44037</v>
      </c>
    </row>
    <row r="6081" spans="1:11">
      <c r="A6081">
        <v>6080</v>
      </c>
      <c r="B6081" t="s">
        <v>30750</v>
      </c>
      <c r="C6081" t="s">
        <v>2094</v>
      </c>
      <c r="D6081" t="s">
        <v>3700</v>
      </c>
      <c r="E6081" t="s">
        <v>30751</v>
      </c>
      <c r="F6081" t="s">
        <v>17844</v>
      </c>
      <c r="G6081" t="s">
        <v>486</v>
      </c>
      <c r="H6081" s="6">
        <v>271862</v>
      </c>
      <c r="I6081" t="s">
        <v>30752</v>
      </c>
      <c r="J6081" t="s">
        <v>30753</v>
      </c>
      <c r="K6081" s="1">
        <v>44300</v>
      </c>
    </row>
    <row r="6082" spans="1:11">
      <c r="A6082">
        <v>6081</v>
      </c>
      <c r="B6082" s="2" t="s">
        <v>30754</v>
      </c>
      <c r="C6082" t="s">
        <v>2321</v>
      </c>
      <c r="D6082" t="s">
        <v>3675</v>
      </c>
      <c r="E6082" t="s">
        <v>30755</v>
      </c>
      <c r="F6082" t="s">
        <v>9112</v>
      </c>
      <c r="G6082" t="s">
        <v>6088</v>
      </c>
      <c r="H6082" s="6">
        <v>284786</v>
      </c>
      <c r="I6082" t="s">
        <v>30756</v>
      </c>
      <c r="J6082" t="s">
        <v>30757</v>
      </c>
      <c r="K6082" s="1">
        <v>44346</v>
      </c>
    </row>
    <row r="6083" spans="1:11">
      <c r="A6083">
        <v>6082</v>
      </c>
      <c r="B6083" t="s">
        <v>30758</v>
      </c>
      <c r="C6083" t="s">
        <v>4121</v>
      </c>
      <c r="D6083" t="s">
        <v>2088</v>
      </c>
      <c r="E6083" t="s">
        <v>30759</v>
      </c>
      <c r="F6083" t="s">
        <v>30760</v>
      </c>
      <c r="G6083" t="s">
        <v>763</v>
      </c>
      <c r="H6083" s="6">
        <v>206202</v>
      </c>
      <c r="I6083" t="s">
        <v>30761</v>
      </c>
      <c r="J6083" t="s">
        <v>30762</v>
      </c>
      <c r="K6083" s="1">
        <v>44118</v>
      </c>
    </row>
    <row r="6084" spans="1:11">
      <c r="A6084">
        <v>6083</v>
      </c>
      <c r="B6084" t="s">
        <v>30763</v>
      </c>
      <c r="C6084" t="s">
        <v>2865</v>
      </c>
      <c r="D6084" t="s">
        <v>4637</v>
      </c>
      <c r="E6084" t="s">
        <v>30764</v>
      </c>
      <c r="F6084" t="s">
        <v>30765</v>
      </c>
      <c r="G6084" t="s">
        <v>4805</v>
      </c>
      <c r="H6084" s="6">
        <v>82440</v>
      </c>
      <c r="I6084" t="s">
        <v>30766</v>
      </c>
      <c r="J6084" t="s">
        <v>30767</v>
      </c>
      <c r="K6084" s="1">
        <v>44646</v>
      </c>
    </row>
    <row r="6085" spans="1:11">
      <c r="A6085">
        <v>6084</v>
      </c>
      <c r="B6085" t="s">
        <v>30768</v>
      </c>
      <c r="C6085" t="s">
        <v>2821</v>
      </c>
      <c r="D6085" t="s">
        <v>17421</v>
      </c>
      <c r="E6085" t="s">
        <v>5713</v>
      </c>
      <c r="F6085" t="s">
        <v>30769</v>
      </c>
      <c r="G6085" t="s">
        <v>478</v>
      </c>
      <c r="H6085" s="6">
        <v>234216</v>
      </c>
      <c r="I6085" t="s">
        <v>30770</v>
      </c>
      <c r="J6085" t="s">
        <v>30771</v>
      </c>
      <c r="K6085" s="1">
        <v>44443</v>
      </c>
    </row>
    <row r="6086" spans="1:11">
      <c r="A6086">
        <v>6085</v>
      </c>
      <c r="B6086" t="s">
        <v>30772</v>
      </c>
      <c r="C6086" t="s">
        <v>1128</v>
      </c>
      <c r="D6086" t="s">
        <v>2481</v>
      </c>
      <c r="E6086" t="s">
        <v>30773</v>
      </c>
      <c r="F6086" t="s">
        <v>30774</v>
      </c>
      <c r="G6086" t="s">
        <v>4919</v>
      </c>
      <c r="H6086" s="6">
        <v>186733</v>
      </c>
      <c r="I6086">
        <f>1-387-620-3098</f>
        <v>-4104</v>
      </c>
      <c r="J6086" t="s">
        <v>30775</v>
      </c>
      <c r="K6086" s="1">
        <v>43931</v>
      </c>
    </row>
    <row r="6087" spans="1:11">
      <c r="A6087">
        <v>6086</v>
      </c>
      <c r="B6087" t="s">
        <v>30776</v>
      </c>
      <c r="C6087" t="s">
        <v>5956</v>
      </c>
      <c r="D6087" t="s">
        <v>5222</v>
      </c>
      <c r="E6087" t="s">
        <v>30777</v>
      </c>
      <c r="F6087" t="s">
        <v>30778</v>
      </c>
      <c r="G6087" t="s">
        <v>2030</v>
      </c>
      <c r="H6087" s="6">
        <v>84719</v>
      </c>
      <c r="I6087" t="s">
        <v>30779</v>
      </c>
      <c r="J6087" t="s">
        <v>30780</v>
      </c>
      <c r="K6087" s="1">
        <v>44638</v>
      </c>
    </row>
    <row r="6088" spans="1:11">
      <c r="A6088">
        <v>6087</v>
      </c>
      <c r="B6088" t="s">
        <v>30781</v>
      </c>
      <c r="C6088" t="s">
        <v>2513</v>
      </c>
      <c r="D6088" t="s">
        <v>2853</v>
      </c>
      <c r="E6088" t="s">
        <v>30782</v>
      </c>
      <c r="F6088" t="s">
        <v>30783</v>
      </c>
      <c r="G6088" t="s">
        <v>402</v>
      </c>
      <c r="H6088" s="6">
        <v>84799</v>
      </c>
      <c r="I6088" t="s">
        <v>30784</v>
      </c>
      <c r="J6088" t="s">
        <v>30785</v>
      </c>
      <c r="K6088" s="1">
        <v>44588</v>
      </c>
    </row>
    <row r="6089" spans="1:11">
      <c r="A6089">
        <v>6088</v>
      </c>
      <c r="B6089" t="s">
        <v>30786</v>
      </c>
      <c r="C6089" t="s">
        <v>1003</v>
      </c>
      <c r="D6089" t="s">
        <v>8883</v>
      </c>
      <c r="E6089" t="s">
        <v>30787</v>
      </c>
      <c r="F6089" t="s">
        <v>30788</v>
      </c>
      <c r="G6089" t="s">
        <v>1696</v>
      </c>
      <c r="H6089" s="6">
        <v>110026</v>
      </c>
      <c r="I6089" t="s">
        <v>30789</v>
      </c>
      <c r="J6089" t="s">
        <v>30790</v>
      </c>
      <c r="K6089" s="1">
        <v>44434</v>
      </c>
    </row>
    <row r="6090" spans="1:11">
      <c r="A6090">
        <v>6089</v>
      </c>
      <c r="B6090" t="s">
        <v>30791</v>
      </c>
      <c r="C6090" t="s">
        <v>13275</v>
      </c>
      <c r="D6090" t="s">
        <v>7647</v>
      </c>
      <c r="E6090" t="s">
        <v>30792</v>
      </c>
      <c r="F6090" t="s">
        <v>30793</v>
      </c>
      <c r="G6090" t="s">
        <v>205</v>
      </c>
      <c r="H6090" s="6">
        <v>156448</v>
      </c>
      <c r="I6090" t="s">
        <v>30794</v>
      </c>
      <c r="J6090" t="s">
        <v>30795</v>
      </c>
      <c r="K6090" s="1">
        <v>44227</v>
      </c>
    </row>
    <row r="6091" spans="1:11">
      <c r="A6091">
        <v>6090</v>
      </c>
      <c r="B6091" t="s">
        <v>30796</v>
      </c>
      <c r="C6091" t="s">
        <v>1363</v>
      </c>
      <c r="D6091" t="s">
        <v>5012</v>
      </c>
      <c r="E6091" t="s">
        <v>30797</v>
      </c>
      <c r="F6091" t="s">
        <v>30798</v>
      </c>
      <c r="G6091" t="s">
        <v>3968</v>
      </c>
      <c r="H6091" s="6">
        <v>91553</v>
      </c>
      <c r="I6091" t="s">
        <v>30799</v>
      </c>
      <c r="J6091" t="s">
        <v>30800</v>
      </c>
      <c r="K6091" s="1">
        <v>43991</v>
      </c>
    </row>
    <row r="6092" spans="1:11">
      <c r="A6092">
        <v>6091</v>
      </c>
      <c r="B6092" t="s">
        <v>30801</v>
      </c>
      <c r="C6092" t="s">
        <v>3926</v>
      </c>
      <c r="D6092" t="s">
        <v>4809</v>
      </c>
      <c r="E6092" t="s">
        <v>30802</v>
      </c>
      <c r="F6092" t="s">
        <v>30803</v>
      </c>
      <c r="G6092" t="s">
        <v>1182</v>
      </c>
      <c r="H6092" s="6">
        <v>40237</v>
      </c>
      <c r="I6092" t="s">
        <v>30804</v>
      </c>
      <c r="J6092" t="s">
        <v>30805</v>
      </c>
      <c r="K6092" s="1">
        <v>44438</v>
      </c>
    </row>
    <row r="6093" spans="1:11">
      <c r="A6093">
        <v>6092</v>
      </c>
      <c r="B6093" t="s">
        <v>30806</v>
      </c>
      <c r="C6093" t="s">
        <v>835</v>
      </c>
      <c r="D6093" t="s">
        <v>655</v>
      </c>
      <c r="E6093" t="s">
        <v>30807</v>
      </c>
      <c r="F6093" t="s">
        <v>30808</v>
      </c>
      <c r="G6093" t="s">
        <v>142</v>
      </c>
      <c r="H6093" s="6">
        <v>229827</v>
      </c>
      <c r="I6093" t="s">
        <v>30809</v>
      </c>
      <c r="J6093" t="s">
        <v>30810</v>
      </c>
      <c r="K6093" s="1">
        <v>44046</v>
      </c>
    </row>
    <row r="6094" spans="1:11">
      <c r="A6094">
        <v>6093</v>
      </c>
      <c r="B6094" t="s">
        <v>30811</v>
      </c>
      <c r="C6094" t="s">
        <v>4720</v>
      </c>
      <c r="D6094" t="s">
        <v>57</v>
      </c>
      <c r="E6094" t="s">
        <v>30812</v>
      </c>
      <c r="F6094" t="s">
        <v>30813</v>
      </c>
      <c r="G6094" t="s">
        <v>2123</v>
      </c>
      <c r="H6094" s="6">
        <v>55165</v>
      </c>
      <c r="I6094">
        <f>1-610-309-7813</f>
        <v>-8731</v>
      </c>
      <c r="J6094" t="s">
        <v>30814</v>
      </c>
      <c r="K6094" s="1">
        <v>44244</v>
      </c>
    </row>
    <row r="6095" spans="1:11">
      <c r="A6095">
        <v>6094</v>
      </c>
      <c r="B6095" t="s">
        <v>30815</v>
      </c>
      <c r="C6095" t="s">
        <v>4051</v>
      </c>
      <c r="D6095" t="s">
        <v>2185</v>
      </c>
      <c r="E6095" t="s">
        <v>30816</v>
      </c>
      <c r="F6095" t="s">
        <v>30817</v>
      </c>
      <c r="G6095" t="s">
        <v>1663</v>
      </c>
      <c r="H6095" s="6">
        <v>121015</v>
      </c>
      <c r="I6095" t="s">
        <v>30818</v>
      </c>
      <c r="J6095" t="s">
        <v>30819</v>
      </c>
      <c r="K6095" s="1">
        <v>43853</v>
      </c>
    </row>
    <row r="6096" spans="1:11">
      <c r="A6096">
        <v>6095</v>
      </c>
      <c r="B6096" t="s">
        <v>30820</v>
      </c>
      <c r="C6096" t="s">
        <v>2422</v>
      </c>
      <c r="D6096" t="s">
        <v>1559</v>
      </c>
      <c r="E6096" t="s">
        <v>24279</v>
      </c>
      <c r="F6096" t="s">
        <v>30821</v>
      </c>
      <c r="G6096" t="s">
        <v>2809</v>
      </c>
      <c r="H6096" s="6">
        <v>196092</v>
      </c>
      <c r="I6096" t="s">
        <v>30822</v>
      </c>
      <c r="J6096" t="s">
        <v>30823</v>
      </c>
      <c r="K6096" s="1">
        <v>44556</v>
      </c>
    </row>
    <row r="6097" spans="1:11">
      <c r="A6097">
        <v>6096</v>
      </c>
      <c r="B6097" t="s">
        <v>30824</v>
      </c>
      <c r="C6097" t="s">
        <v>466</v>
      </c>
      <c r="D6097" t="s">
        <v>2322</v>
      </c>
      <c r="E6097" t="s">
        <v>30825</v>
      </c>
      <c r="F6097" t="s">
        <v>12487</v>
      </c>
      <c r="G6097" t="s">
        <v>1222</v>
      </c>
      <c r="H6097" s="6">
        <v>75669</v>
      </c>
      <c r="I6097" t="s">
        <v>30826</v>
      </c>
      <c r="J6097" t="s">
        <v>30827</v>
      </c>
      <c r="K6097" s="1">
        <v>44182</v>
      </c>
    </row>
    <row r="6098" spans="1:11">
      <c r="A6098">
        <v>6097</v>
      </c>
      <c r="B6098" t="s">
        <v>30828</v>
      </c>
      <c r="C6098" t="s">
        <v>154</v>
      </c>
      <c r="D6098" t="s">
        <v>5664</v>
      </c>
      <c r="E6098" t="s">
        <v>30829</v>
      </c>
      <c r="F6098" t="s">
        <v>30830</v>
      </c>
      <c r="G6098" t="s">
        <v>3009</v>
      </c>
      <c r="H6098" s="6">
        <v>281138</v>
      </c>
      <c r="I6098" t="s">
        <v>30831</v>
      </c>
      <c r="J6098" t="s">
        <v>30832</v>
      </c>
      <c r="K6098" s="1">
        <v>44597</v>
      </c>
    </row>
    <row r="6099" spans="1:11">
      <c r="A6099">
        <v>6098</v>
      </c>
      <c r="B6099" t="s">
        <v>30833</v>
      </c>
      <c r="C6099" t="s">
        <v>5562</v>
      </c>
      <c r="D6099" t="s">
        <v>15985</v>
      </c>
      <c r="E6099" t="s">
        <v>30834</v>
      </c>
      <c r="F6099" t="s">
        <v>30835</v>
      </c>
      <c r="G6099" t="s">
        <v>2861</v>
      </c>
      <c r="H6099" s="6">
        <v>106325</v>
      </c>
      <c r="I6099" t="s">
        <v>30836</v>
      </c>
      <c r="J6099" t="s">
        <v>30837</v>
      </c>
      <c r="K6099" s="1">
        <v>44189</v>
      </c>
    </row>
    <row r="6100" spans="1:11">
      <c r="A6100">
        <v>6099</v>
      </c>
      <c r="B6100" t="s">
        <v>30838</v>
      </c>
      <c r="C6100" t="s">
        <v>415</v>
      </c>
      <c r="D6100" t="s">
        <v>6482</v>
      </c>
      <c r="E6100" t="s">
        <v>30839</v>
      </c>
      <c r="F6100" t="s">
        <v>30840</v>
      </c>
      <c r="G6100" t="s">
        <v>190</v>
      </c>
      <c r="H6100" s="6">
        <v>121909</v>
      </c>
      <c r="I6100" t="s">
        <v>30841</v>
      </c>
      <c r="J6100" t="s">
        <v>30842</v>
      </c>
      <c r="K6100" s="1">
        <v>44109</v>
      </c>
    </row>
    <row r="6101" spans="1:11">
      <c r="A6101">
        <v>6100</v>
      </c>
      <c r="B6101" t="s">
        <v>30843</v>
      </c>
      <c r="C6101" t="s">
        <v>6679</v>
      </c>
      <c r="D6101" t="s">
        <v>3778</v>
      </c>
      <c r="E6101" t="s">
        <v>30844</v>
      </c>
      <c r="F6101" t="s">
        <v>30845</v>
      </c>
      <c r="G6101" t="s">
        <v>282</v>
      </c>
      <c r="H6101" s="6">
        <v>150760</v>
      </c>
      <c r="I6101" t="s">
        <v>30846</v>
      </c>
      <c r="J6101" t="s">
        <v>30847</v>
      </c>
      <c r="K6101" s="1">
        <v>43843</v>
      </c>
    </row>
    <row r="6102" spans="1:11">
      <c r="A6102">
        <v>6101</v>
      </c>
      <c r="B6102" t="s">
        <v>30848</v>
      </c>
      <c r="C6102" t="s">
        <v>5996</v>
      </c>
      <c r="D6102" t="s">
        <v>3695</v>
      </c>
      <c r="E6102" t="s">
        <v>30849</v>
      </c>
      <c r="F6102" t="s">
        <v>30850</v>
      </c>
      <c r="G6102" t="s">
        <v>2008</v>
      </c>
      <c r="H6102" s="6">
        <v>77599</v>
      </c>
      <c r="I6102" t="s">
        <v>30851</v>
      </c>
      <c r="J6102" t="s">
        <v>30852</v>
      </c>
      <c r="K6102" s="1">
        <v>44399</v>
      </c>
    </row>
    <row r="6103" spans="1:11">
      <c r="A6103">
        <v>6102</v>
      </c>
      <c r="B6103" t="s">
        <v>30853</v>
      </c>
      <c r="C6103" t="s">
        <v>7026</v>
      </c>
      <c r="D6103" t="s">
        <v>8409</v>
      </c>
      <c r="E6103" t="s">
        <v>30854</v>
      </c>
      <c r="F6103" t="s">
        <v>30855</v>
      </c>
      <c r="G6103" t="s">
        <v>4188</v>
      </c>
      <c r="H6103" s="6">
        <v>85726</v>
      </c>
      <c r="I6103" t="s">
        <v>30856</v>
      </c>
      <c r="J6103" t="s">
        <v>30857</v>
      </c>
      <c r="K6103" s="1">
        <v>44595</v>
      </c>
    </row>
    <row r="6104" spans="1:11">
      <c r="A6104">
        <v>6103</v>
      </c>
      <c r="B6104" t="s">
        <v>30858</v>
      </c>
      <c r="C6104" t="s">
        <v>4977</v>
      </c>
      <c r="D6104" t="s">
        <v>3604</v>
      </c>
      <c r="E6104" t="s">
        <v>23453</v>
      </c>
      <c r="F6104" t="s">
        <v>30859</v>
      </c>
      <c r="G6104" t="s">
        <v>13278</v>
      </c>
      <c r="H6104" s="6">
        <v>254464</v>
      </c>
      <c r="I6104" t="s">
        <v>30860</v>
      </c>
      <c r="J6104" t="s">
        <v>30861</v>
      </c>
      <c r="K6104" s="1">
        <v>44376</v>
      </c>
    </row>
    <row r="6105" spans="1:11">
      <c r="A6105">
        <v>6104</v>
      </c>
      <c r="B6105" t="s">
        <v>30862</v>
      </c>
      <c r="C6105" t="s">
        <v>3994</v>
      </c>
      <c r="D6105" t="s">
        <v>2788</v>
      </c>
      <c r="E6105" t="s">
        <v>30863</v>
      </c>
      <c r="F6105" t="s">
        <v>5901</v>
      </c>
      <c r="G6105" t="s">
        <v>1418</v>
      </c>
      <c r="H6105" s="6">
        <v>125288</v>
      </c>
      <c r="I6105" t="s">
        <v>30864</v>
      </c>
      <c r="J6105" t="s">
        <v>30865</v>
      </c>
      <c r="K6105" s="1">
        <v>44574</v>
      </c>
    </row>
    <row r="6106" spans="1:11">
      <c r="A6106">
        <v>6105</v>
      </c>
      <c r="B6106" t="s">
        <v>30866</v>
      </c>
      <c r="C6106" t="s">
        <v>1565</v>
      </c>
      <c r="D6106" t="s">
        <v>2283</v>
      </c>
      <c r="E6106" t="s">
        <v>30867</v>
      </c>
      <c r="F6106" t="s">
        <v>30868</v>
      </c>
      <c r="G6106" t="s">
        <v>634</v>
      </c>
      <c r="H6106" s="6">
        <v>131248</v>
      </c>
      <c r="I6106" t="s">
        <v>30869</v>
      </c>
      <c r="J6106" t="s">
        <v>30870</v>
      </c>
      <c r="K6106" s="1">
        <v>44313</v>
      </c>
    </row>
    <row r="6107" spans="1:11">
      <c r="A6107">
        <v>6106</v>
      </c>
      <c r="B6107" t="s">
        <v>30871</v>
      </c>
      <c r="C6107" t="s">
        <v>557</v>
      </c>
      <c r="D6107" t="s">
        <v>989</v>
      </c>
      <c r="E6107" t="s">
        <v>30872</v>
      </c>
      <c r="F6107" t="s">
        <v>30873</v>
      </c>
      <c r="G6107" t="s">
        <v>454</v>
      </c>
      <c r="H6107" s="6">
        <v>119912</v>
      </c>
      <c r="I6107" t="s">
        <v>30874</v>
      </c>
      <c r="J6107" t="s">
        <v>30875</v>
      </c>
      <c r="K6107" s="1">
        <v>44538</v>
      </c>
    </row>
    <row r="6108" spans="1:11">
      <c r="A6108">
        <v>6107</v>
      </c>
      <c r="B6108" t="s">
        <v>30876</v>
      </c>
      <c r="C6108" t="s">
        <v>1700</v>
      </c>
      <c r="D6108" t="s">
        <v>4971</v>
      </c>
      <c r="E6108" t="s">
        <v>30877</v>
      </c>
      <c r="F6108" t="s">
        <v>30878</v>
      </c>
      <c r="G6108" t="s">
        <v>2710</v>
      </c>
      <c r="H6108" s="6">
        <v>155840</v>
      </c>
      <c r="I6108" t="s">
        <v>30879</v>
      </c>
      <c r="J6108" t="s">
        <v>30880</v>
      </c>
      <c r="K6108" s="1">
        <v>44155</v>
      </c>
    </row>
    <row r="6109" spans="1:11">
      <c r="A6109">
        <v>6108</v>
      </c>
      <c r="B6109" t="s">
        <v>30881</v>
      </c>
      <c r="C6109" t="s">
        <v>1722</v>
      </c>
      <c r="D6109" t="s">
        <v>2088</v>
      </c>
      <c r="E6109" t="s">
        <v>30882</v>
      </c>
      <c r="F6109" t="s">
        <v>30883</v>
      </c>
      <c r="G6109" t="s">
        <v>2195</v>
      </c>
      <c r="H6109" s="6">
        <v>84195</v>
      </c>
      <c r="I6109" t="s">
        <v>30884</v>
      </c>
      <c r="J6109" t="s">
        <v>30885</v>
      </c>
      <c r="K6109" s="1">
        <v>43838</v>
      </c>
    </row>
    <row r="6110" spans="1:11">
      <c r="A6110">
        <v>6109</v>
      </c>
      <c r="B6110" t="s">
        <v>30886</v>
      </c>
      <c r="C6110" t="s">
        <v>1128</v>
      </c>
      <c r="D6110" t="s">
        <v>24882</v>
      </c>
      <c r="E6110" t="s">
        <v>30887</v>
      </c>
      <c r="F6110" t="s">
        <v>30888</v>
      </c>
      <c r="G6110" t="s">
        <v>1473</v>
      </c>
      <c r="H6110" s="6">
        <v>173170</v>
      </c>
      <c r="I6110" t="s">
        <v>30889</v>
      </c>
      <c r="J6110" t="s">
        <v>30890</v>
      </c>
      <c r="K6110" s="1">
        <v>44644</v>
      </c>
    </row>
    <row r="6111" spans="1:11">
      <c r="A6111">
        <v>6110</v>
      </c>
      <c r="B6111" t="s">
        <v>30891</v>
      </c>
      <c r="C6111" t="s">
        <v>17044</v>
      </c>
      <c r="D6111" t="s">
        <v>573</v>
      </c>
      <c r="E6111" t="s">
        <v>30892</v>
      </c>
      <c r="F6111" t="s">
        <v>125</v>
      </c>
      <c r="G6111" t="s">
        <v>3394</v>
      </c>
      <c r="H6111" s="6">
        <v>94949</v>
      </c>
      <c r="I6111" t="s">
        <v>30893</v>
      </c>
      <c r="J6111" t="s">
        <v>30894</v>
      </c>
      <c r="K6111" s="1">
        <v>44084</v>
      </c>
    </row>
    <row r="6112" spans="1:11">
      <c r="A6112">
        <v>6111</v>
      </c>
      <c r="B6112" t="s">
        <v>30895</v>
      </c>
      <c r="C6112" t="s">
        <v>4916</v>
      </c>
      <c r="D6112" t="s">
        <v>4802</v>
      </c>
      <c r="E6112" t="s">
        <v>30896</v>
      </c>
      <c r="F6112" t="s">
        <v>30897</v>
      </c>
      <c r="G6112" t="s">
        <v>4805</v>
      </c>
      <c r="H6112" s="6">
        <v>70294</v>
      </c>
      <c r="I6112" t="s">
        <v>30898</v>
      </c>
      <c r="J6112" t="s">
        <v>30899</v>
      </c>
      <c r="K6112" s="1">
        <v>44194</v>
      </c>
    </row>
    <row r="6113" spans="1:11">
      <c r="A6113">
        <v>6112</v>
      </c>
      <c r="B6113" t="s">
        <v>30900</v>
      </c>
      <c r="C6113" t="s">
        <v>1986</v>
      </c>
      <c r="D6113" t="s">
        <v>929</v>
      </c>
      <c r="E6113" t="s">
        <v>30901</v>
      </c>
      <c r="F6113" t="s">
        <v>30902</v>
      </c>
      <c r="G6113" t="s">
        <v>597</v>
      </c>
      <c r="H6113" s="6">
        <v>63378</v>
      </c>
      <c r="I6113" t="s">
        <v>30903</v>
      </c>
      <c r="J6113" t="s">
        <v>30904</v>
      </c>
      <c r="K6113" s="1">
        <v>44402</v>
      </c>
    </row>
    <row r="6114" spans="1:11">
      <c r="A6114">
        <v>6113</v>
      </c>
      <c r="B6114" t="s">
        <v>30905</v>
      </c>
      <c r="C6114" t="s">
        <v>325</v>
      </c>
      <c r="D6114" t="s">
        <v>2984</v>
      </c>
      <c r="E6114" t="s">
        <v>30906</v>
      </c>
      <c r="F6114" t="s">
        <v>30907</v>
      </c>
      <c r="G6114" t="s">
        <v>2638</v>
      </c>
      <c r="H6114" s="6">
        <v>161629</v>
      </c>
      <c r="I6114" t="s">
        <v>30908</v>
      </c>
      <c r="J6114" t="s">
        <v>30909</v>
      </c>
      <c r="K6114" s="1">
        <v>44509</v>
      </c>
    </row>
    <row r="6115" spans="1:11">
      <c r="A6115">
        <v>6114</v>
      </c>
      <c r="B6115" t="s">
        <v>30910</v>
      </c>
      <c r="C6115" t="s">
        <v>3453</v>
      </c>
      <c r="D6115" t="s">
        <v>28251</v>
      </c>
      <c r="E6115" t="s">
        <v>30911</v>
      </c>
      <c r="F6115" t="s">
        <v>30912</v>
      </c>
      <c r="G6115" t="s">
        <v>1396</v>
      </c>
      <c r="H6115" s="6">
        <v>182381</v>
      </c>
      <c r="I6115" t="s">
        <v>30913</v>
      </c>
      <c r="J6115" t="s">
        <v>30914</v>
      </c>
      <c r="K6115" s="1">
        <v>44171</v>
      </c>
    </row>
    <row r="6116" spans="1:11">
      <c r="A6116">
        <v>6115</v>
      </c>
      <c r="B6116" t="s">
        <v>30915</v>
      </c>
      <c r="C6116" t="s">
        <v>2019</v>
      </c>
      <c r="D6116" t="s">
        <v>1350</v>
      </c>
      <c r="E6116" t="s">
        <v>30916</v>
      </c>
      <c r="F6116" t="s">
        <v>30917</v>
      </c>
      <c r="G6116" t="s">
        <v>89</v>
      </c>
      <c r="H6116" s="6">
        <v>168001</v>
      </c>
      <c r="I6116" t="s">
        <v>30918</v>
      </c>
      <c r="J6116" t="s">
        <v>30919</v>
      </c>
      <c r="K6116" s="1">
        <v>43840</v>
      </c>
    </row>
    <row r="6117" spans="1:11">
      <c r="A6117">
        <v>6116</v>
      </c>
      <c r="B6117" t="s">
        <v>30920</v>
      </c>
      <c r="C6117" t="s">
        <v>2347</v>
      </c>
      <c r="D6117" t="s">
        <v>2548</v>
      </c>
      <c r="E6117" t="s">
        <v>30921</v>
      </c>
      <c r="F6117" t="s">
        <v>30922</v>
      </c>
      <c r="G6117" t="s">
        <v>604</v>
      </c>
      <c r="H6117" s="6">
        <v>81696</v>
      </c>
      <c r="I6117">
        <f>1-880-918-2856</f>
        <v>-4653</v>
      </c>
      <c r="J6117" t="s">
        <v>30923</v>
      </c>
      <c r="K6117" s="1">
        <v>44525</v>
      </c>
    </row>
    <row r="6118" spans="1:11">
      <c r="A6118">
        <v>6117</v>
      </c>
      <c r="B6118" t="s">
        <v>30924</v>
      </c>
      <c r="C6118" t="s">
        <v>3815</v>
      </c>
      <c r="D6118" t="s">
        <v>9184</v>
      </c>
      <c r="E6118" t="s">
        <v>7443</v>
      </c>
      <c r="F6118" t="s">
        <v>30925</v>
      </c>
      <c r="G6118" t="s">
        <v>2615</v>
      </c>
      <c r="H6118" s="6">
        <v>192301</v>
      </c>
      <c r="I6118" t="s">
        <v>30926</v>
      </c>
      <c r="J6118" t="s">
        <v>30927</v>
      </c>
      <c r="K6118" s="1">
        <v>44010</v>
      </c>
    </row>
    <row r="6119" spans="1:11">
      <c r="A6119">
        <v>6118</v>
      </c>
      <c r="B6119" t="s">
        <v>30928</v>
      </c>
      <c r="C6119" t="s">
        <v>1578</v>
      </c>
      <c r="D6119" t="s">
        <v>1401</v>
      </c>
      <c r="E6119" t="s">
        <v>30929</v>
      </c>
      <c r="F6119" t="s">
        <v>30930</v>
      </c>
      <c r="G6119" t="s">
        <v>3443</v>
      </c>
      <c r="H6119" s="6">
        <v>97273</v>
      </c>
      <c r="I6119" t="s">
        <v>30931</v>
      </c>
      <c r="J6119" t="s">
        <v>30932</v>
      </c>
      <c r="K6119" s="1">
        <v>44152</v>
      </c>
    </row>
    <row r="6120" spans="1:11">
      <c r="A6120">
        <v>6119</v>
      </c>
      <c r="B6120" t="s">
        <v>30933</v>
      </c>
      <c r="C6120" t="s">
        <v>1670</v>
      </c>
      <c r="D6120" t="s">
        <v>10434</v>
      </c>
      <c r="E6120" t="s">
        <v>30934</v>
      </c>
      <c r="F6120" t="s">
        <v>30935</v>
      </c>
      <c r="G6120" t="s">
        <v>650</v>
      </c>
      <c r="H6120" s="6">
        <v>271032</v>
      </c>
      <c r="I6120" t="s">
        <v>30936</v>
      </c>
      <c r="J6120" t="s">
        <v>30937</v>
      </c>
      <c r="K6120" s="1">
        <v>44467</v>
      </c>
    </row>
    <row r="6121" spans="1:11">
      <c r="A6121">
        <v>6120</v>
      </c>
      <c r="B6121" t="s">
        <v>30938</v>
      </c>
      <c r="C6121" t="s">
        <v>1172</v>
      </c>
      <c r="D6121" t="s">
        <v>7947</v>
      </c>
      <c r="E6121" t="s">
        <v>30939</v>
      </c>
      <c r="F6121" t="s">
        <v>30940</v>
      </c>
      <c r="G6121" t="s">
        <v>2844</v>
      </c>
      <c r="H6121" s="6">
        <v>156139</v>
      </c>
      <c r="I6121" t="s">
        <v>30941</v>
      </c>
      <c r="J6121" t="s">
        <v>30942</v>
      </c>
      <c r="K6121" s="1">
        <v>44414</v>
      </c>
    </row>
    <row r="6122" spans="1:11">
      <c r="A6122">
        <v>6121</v>
      </c>
      <c r="B6122" t="s">
        <v>30943</v>
      </c>
      <c r="C6122" t="s">
        <v>7054</v>
      </c>
      <c r="D6122" t="s">
        <v>6232</v>
      </c>
      <c r="E6122" t="s">
        <v>30944</v>
      </c>
      <c r="F6122" t="s">
        <v>30945</v>
      </c>
      <c r="G6122" t="s">
        <v>985</v>
      </c>
      <c r="H6122" s="6">
        <v>207112</v>
      </c>
      <c r="I6122" t="s">
        <v>30946</v>
      </c>
      <c r="J6122" t="s">
        <v>30947</v>
      </c>
      <c r="K6122" s="1">
        <v>44267</v>
      </c>
    </row>
    <row r="6123" spans="1:11">
      <c r="A6123">
        <v>6122</v>
      </c>
      <c r="B6123" t="s">
        <v>30948</v>
      </c>
      <c r="C6123" t="s">
        <v>5045</v>
      </c>
      <c r="D6123" t="s">
        <v>5609</v>
      </c>
      <c r="E6123" t="s">
        <v>30949</v>
      </c>
      <c r="F6123" t="s">
        <v>30950</v>
      </c>
      <c r="G6123" t="s">
        <v>1367</v>
      </c>
      <c r="H6123" s="6">
        <v>158441</v>
      </c>
      <c r="I6123" t="s">
        <v>30951</v>
      </c>
      <c r="J6123" t="s">
        <v>30952</v>
      </c>
      <c r="K6123" s="1">
        <v>44047</v>
      </c>
    </row>
    <row r="6124" spans="1:11">
      <c r="A6124">
        <v>6123</v>
      </c>
      <c r="B6124" t="s">
        <v>30953</v>
      </c>
      <c r="C6124" t="s">
        <v>3287</v>
      </c>
      <c r="D6124" t="s">
        <v>1179</v>
      </c>
      <c r="E6124" t="s">
        <v>30954</v>
      </c>
      <c r="F6124" t="s">
        <v>30955</v>
      </c>
      <c r="G6124" t="s">
        <v>1118</v>
      </c>
      <c r="H6124" s="6">
        <v>103674</v>
      </c>
      <c r="I6124" t="s">
        <v>30956</v>
      </c>
      <c r="J6124" t="s">
        <v>30957</v>
      </c>
      <c r="K6124" s="1">
        <v>44026</v>
      </c>
    </row>
    <row r="6125" spans="1:11">
      <c r="A6125">
        <v>6124</v>
      </c>
      <c r="B6125" t="s">
        <v>30958</v>
      </c>
      <c r="C6125" t="s">
        <v>13070</v>
      </c>
      <c r="D6125" t="s">
        <v>7148</v>
      </c>
      <c r="E6125" t="s">
        <v>30959</v>
      </c>
      <c r="F6125" t="s">
        <v>30960</v>
      </c>
      <c r="G6125" t="s">
        <v>1726</v>
      </c>
      <c r="H6125" s="6">
        <v>284592</v>
      </c>
      <c r="I6125" t="s">
        <v>30961</v>
      </c>
      <c r="J6125" t="s">
        <v>30962</v>
      </c>
      <c r="K6125" s="1">
        <v>44304</v>
      </c>
    </row>
    <row r="6126" spans="1:11">
      <c r="A6126">
        <v>6125</v>
      </c>
      <c r="B6126" t="s">
        <v>30963</v>
      </c>
      <c r="C6126" t="s">
        <v>1641</v>
      </c>
      <c r="D6126" t="s">
        <v>745</v>
      </c>
      <c r="E6126" t="s">
        <v>30964</v>
      </c>
      <c r="F6126" t="s">
        <v>30965</v>
      </c>
      <c r="G6126" t="s">
        <v>4587</v>
      </c>
      <c r="H6126" s="6">
        <v>227568</v>
      </c>
      <c r="I6126" t="s">
        <v>30966</v>
      </c>
      <c r="J6126" t="s">
        <v>30967</v>
      </c>
      <c r="K6126" s="1">
        <v>44419</v>
      </c>
    </row>
    <row r="6127" spans="1:11">
      <c r="A6127">
        <v>6126</v>
      </c>
      <c r="B6127" t="s">
        <v>30968</v>
      </c>
      <c r="C6127" t="s">
        <v>5574</v>
      </c>
      <c r="D6127" t="s">
        <v>13552</v>
      </c>
      <c r="E6127" t="s">
        <v>30969</v>
      </c>
      <c r="F6127" t="s">
        <v>30970</v>
      </c>
      <c r="G6127" t="s">
        <v>462</v>
      </c>
      <c r="H6127" s="6">
        <v>114720</v>
      </c>
      <c r="I6127" t="s">
        <v>30971</v>
      </c>
      <c r="J6127" t="s">
        <v>30972</v>
      </c>
      <c r="K6127" s="1">
        <v>44211</v>
      </c>
    </row>
    <row r="6128" spans="1:11">
      <c r="A6128">
        <v>6127</v>
      </c>
      <c r="B6128" t="s">
        <v>30973</v>
      </c>
      <c r="C6128" t="s">
        <v>340</v>
      </c>
      <c r="D6128" t="s">
        <v>5693</v>
      </c>
      <c r="E6128" t="s">
        <v>30974</v>
      </c>
      <c r="F6128" t="s">
        <v>30975</v>
      </c>
      <c r="G6128" t="s">
        <v>33</v>
      </c>
      <c r="H6128" s="6">
        <v>267264</v>
      </c>
      <c r="I6128" t="s">
        <v>30976</v>
      </c>
      <c r="J6128" t="s">
        <v>30977</v>
      </c>
      <c r="K6128" s="1">
        <v>44375</v>
      </c>
    </row>
    <row r="6129" spans="1:11">
      <c r="A6129">
        <v>6128</v>
      </c>
      <c r="B6129" t="s">
        <v>30978</v>
      </c>
      <c r="C6129" t="s">
        <v>3192</v>
      </c>
      <c r="D6129" t="s">
        <v>2219</v>
      </c>
      <c r="E6129" t="s">
        <v>30979</v>
      </c>
      <c r="F6129" t="s">
        <v>30980</v>
      </c>
      <c r="G6129" t="s">
        <v>111</v>
      </c>
      <c r="H6129" s="6">
        <v>42471</v>
      </c>
      <c r="I6129" t="s">
        <v>30981</v>
      </c>
      <c r="J6129" t="s">
        <v>30982</v>
      </c>
      <c r="K6129" s="1">
        <v>43904</v>
      </c>
    </row>
    <row r="6130" spans="1:11">
      <c r="A6130">
        <v>6129</v>
      </c>
      <c r="B6130" t="s">
        <v>30983</v>
      </c>
      <c r="C6130" t="s">
        <v>5456</v>
      </c>
      <c r="D6130" t="s">
        <v>2950</v>
      </c>
      <c r="E6130" t="s">
        <v>30984</v>
      </c>
      <c r="F6130" t="s">
        <v>30985</v>
      </c>
      <c r="G6130" t="s">
        <v>2297</v>
      </c>
      <c r="H6130" s="6">
        <v>224146</v>
      </c>
      <c r="I6130" t="s">
        <v>30986</v>
      </c>
      <c r="J6130" t="s">
        <v>30987</v>
      </c>
      <c r="K6130" s="1">
        <v>44400</v>
      </c>
    </row>
    <row r="6131" spans="1:11">
      <c r="A6131">
        <v>6130</v>
      </c>
      <c r="B6131" t="s">
        <v>30988</v>
      </c>
      <c r="C6131" t="s">
        <v>6007</v>
      </c>
      <c r="D6131" t="s">
        <v>3740</v>
      </c>
      <c r="E6131" t="s">
        <v>30989</v>
      </c>
      <c r="F6131" t="s">
        <v>30990</v>
      </c>
      <c r="G6131" t="s">
        <v>1067</v>
      </c>
      <c r="H6131" s="6">
        <v>183975</v>
      </c>
      <c r="I6131" t="s">
        <v>30991</v>
      </c>
      <c r="J6131" t="s">
        <v>30992</v>
      </c>
      <c r="K6131" s="1">
        <v>44207</v>
      </c>
    </row>
    <row r="6132" spans="1:11">
      <c r="A6132">
        <v>6131</v>
      </c>
      <c r="B6132" t="s">
        <v>30993</v>
      </c>
      <c r="C6132" t="s">
        <v>6493</v>
      </c>
      <c r="D6132" t="s">
        <v>6259</v>
      </c>
      <c r="E6132" t="s">
        <v>30994</v>
      </c>
      <c r="F6132" t="s">
        <v>30995</v>
      </c>
      <c r="G6132" t="s">
        <v>763</v>
      </c>
      <c r="H6132" s="6">
        <v>120164</v>
      </c>
      <c r="I6132" t="s">
        <v>30996</v>
      </c>
      <c r="J6132" t="s">
        <v>30997</v>
      </c>
      <c r="K6132" s="1">
        <v>43907</v>
      </c>
    </row>
    <row r="6133" spans="1:11">
      <c r="A6133">
        <v>6132</v>
      </c>
      <c r="B6133" t="s">
        <v>30998</v>
      </c>
      <c r="C6133" t="s">
        <v>8309</v>
      </c>
      <c r="D6133" t="s">
        <v>10434</v>
      </c>
      <c r="E6133" t="s">
        <v>30999</v>
      </c>
      <c r="F6133" t="s">
        <v>5981</v>
      </c>
      <c r="G6133" t="s">
        <v>3291</v>
      </c>
      <c r="H6133" s="6">
        <v>247302</v>
      </c>
      <c r="I6133" t="s">
        <v>31000</v>
      </c>
      <c r="J6133" t="s">
        <v>31001</v>
      </c>
      <c r="K6133" s="1">
        <v>44643</v>
      </c>
    </row>
    <row r="6134" spans="1:11">
      <c r="A6134">
        <v>6133</v>
      </c>
      <c r="B6134" t="s">
        <v>31002</v>
      </c>
      <c r="C6134" t="s">
        <v>5815</v>
      </c>
      <c r="D6134" t="s">
        <v>6215</v>
      </c>
      <c r="E6134" t="s">
        <v>31003</v>
      </c>
      <c r="F6134" t="s">
        <v>31004</v>
      </c>
      <c r="G6134" t="s">
        <v>1330</v>
      </c>
      <c r="H6134" s="6">
        <v>134562</v>
      </c>
      <c r="I6134" t="s">
        <v>31005</v>
      </c>
      <c r="J6134" t="s">
        <v>31006</v>
      </c>
      <c r="K6134" s="1">
        <v>44397</v>
      </c>
    </row>
    <row r="6135" spans="1:11">
      <c r="A6135">
        <v>6134</v>
      </c>
      <c r="B6135" t="s">
        <v>31007</v>
      </c>
      <c r="C6135" t="s">
        <v>458</v>
      </c>
      <c r="D6135" t="s">
        <v>19985</v>
      </c>
      <c r="E6135" t="s">
        <v>31008</v>
      </c>
      <c r="F6135" t="s">
        <v>31009</v>
      </c>
      <c r="G6135" t="s">
        <v>763</v>
      </c>
      <c r="H6135" s="6">
        <v>86797</v>
      </c>
      <c r="I6135">
        <f>1-138-683-3486</f>
        <v>-4306</v>
      </c>
      <c r="J6135" t="s">
        <v>31010</v>
      </c>
      <c r="K6135" s="1">
        <v>44474</v>
      </c>
    </row>
    <row r="6136" spans="1:11">
      <c r="A6136">
        <v>6135</v>
      </c>
      <c r="B6136" t="s">
        <v>31011</v>
      </c>
      <c r="C6136" t="s">
        <v>2225</v>
      </c>
      <c r="D6136" t="s">
        <v>355</v>
      </c>
      <c r="E6136" t="s">
        <v>18009</v>
      </c>
      <c r="F6136" t="s">
        <v>31012</v>
      </c>
      <c r="G6136" t="s">
        <v>1243</v>
      </c>
      <c r="H6136" s="6">
        <v>128153</v>
      </c>
      <c r="I6136" t="s">
        <v>31013</v>
      </c>
      <c r="J6136" t="s">
        <v>31014</v>
      </c>
      <c r="K6136" s="1">
        <v>44119</v>
      </c>
    </row>
    <row r="6137" spans="1:11">
      <c r="A6137">
        <v>6136</v>
      </c>
      <c r="B6137" t="s">
        <v>31015</v>
      </c>
      <c r="C6137" t="s">
        <v>3217</v>
      </c>
      <c r="D6137" t="s">
        <v>8952</v>
      </c>
      <c r="E6137" t="s">
        <v>31016</v>
      </c>
      <c r="F6137" t="s">
        <v>31017</v>
      </c>
      <c r="G6137" t="s">
        <v>60</v>
      </c>
      <c r="H6137" s="6">
        <v>192668</v>
      </c>
      <c r="I6137" t="s">
        <v>31018</v>
      </c>
      <c r="J6137" t="s">
        <v>31019</v>
      </c>
      <c r="K6137" s="1">
        <v>44710</v>
      </c>
    </row>
    <row r="6138" spans="1:11">
      <c r="A6138">
        <v>6137</v>
      </c>
      <c r="B6138" t="s">
        <v>31020</v>
      </c>
      <c r="C6138" t="s">
        <v>4648</v>
      </c>
      <c r="D6138" t="s">
        <v>8784</v>
      </c>
      <c r="E6138" t="s">
        <v>31021</v>
      </c>
      <c r="F6138" t="s">
        <v>31022</v>
      </c>
      <c r="G6138" t="s">
        <v>961</v>
      </c>
      <c r="H6138" s="6">
        <v>61536</v>
      </c>
      <c r="I6138" t="s">
        <v>31023</v>
      </c>
      <c r="J6138" t="s">
        <v>31024</v>
      </c>
      <c r="K6138" s="1">
        <v>44239</v>
      </c>
    </row>
    <row r="6139" spans="1:11">
      <c r="A6139">
        <v>6138</v>
      </c>
      <c r="B6139" t="s">
        <v>31025</v>
      </c>
      <c r="C6139" t="s">
        <v>233</v>
      </c>
      <c r="D6139" t="s">
        <v>30</v>
      </c>
      <c r="E6139" t="s">
        <v>31026</v>
      </c>
      <c r="F6139" t="s">
        <v>31027</v>
      </c>
      <c r="G6139" t="s">
        <v>3770</v>
      </c>
      <c r="H6139" s="6">
        <v>270179</v>
      </c>
      <c r="I6139" t="s">
        <v>31028</v>
      </c>
      <c r="J6139" t="s">
        <v>31029</v>
      </c>
      <c r="K6139" s="1">
        <v>44541</v>
      </c>
    </row>
    <row r="6140" spans="1:11">
      <c r="A6140">
        <v>6139</v>
      </c>
      <c r="B6140" t="s">
        <v>31030</v>
      </c>
      <c r="C6140" t="s">
        <v>2649</v>
      </c>
      <c r="D6140" t="s">
        <v>11104</v>
      </c>
      <c r="E6140" t="s">
        <v>21219</v>
      </c>
      <c r="F6140" t="s">
        <v>20208</v>
      </c>
      <c r="G6140" t="s">
        <v>2885</v>
      </c>
      <c r="H6140" s="6">
        <v>127688</v>
      </c>
      <c r="I6140" t="s">
        <v>31031</v>
      </c>
      <c r="J6140" t="s">
        <v>31032</v>
      </c>
      <c r="K6140" s="1">
        <v>44087</v>
      </c>
    </row>
    <row r="6141" spans="1:11">
      <c r="A6141">
        <v>6140</v>
      </c>
      <c r="B6141" t="s">
        <v>31033</v>
      </c>
      <c r="C6141" t="s">
        <v>1023</v>
      </c>
      <c r="D6141" t="s">
        <v>7437</v>
      </c>
      <c r="E6141" t="s">
        <v>31034</v>
      </c>
      <c r="F6141" t="s">
        <v>31035</v>
      </c>
      <c r="G6141" t="s">
        <v>3792</v>
      </c>
      <c r="H6141" s="6">
        <v>97154</v>
      </c>
      <c r="I6141" t="s">
        <v>31036</v>
      </c>
      <c r="J6141" t="s">
        <v>31037</v>
      </c>
      <c r="K6141" s="1">
        <v>43899</v>
      </c>
    </row>
    <row r="6142" spans="1:11">
      <c r="A6142">
        <v>6141</v>
      </c>
      <c r="B6142" t="s">
        <v>31038</v>
      </c>
      <c r="C6142" t="s">
        <v>5905</v>
      </c>
      <c r="D6142" t="s">
        <v>279</v>
      </c>
      <c r="E6142" t="s">
        <v>14076</v>
      </c>
      <c r="F6142" t="s">
        <v>31039</v>
      </c>
      <c r="G6142" t="s">
        <v>71</v>
      </c>
      <c r="H6142" s="6">
        <v>267132</v>
      </c>
      <c r="I6142" t="s">
        <v>31040</v>
      </c>
      <c r="J6142" t="s">
        <v>31041</v>
      </c>
      <c r="K6142" s="1">
        <v>44279</v>
      </c>
    </row>
    <row r="6143" spans="1:11">
      <c r="A6143">
        <v>6142</v>
      </c>
      <c r="B6143" t="s">
        <v>31042</v>
      </c>
      <c r="C6143" t="s">
        <v>670</v>
      </c>
      <c r="D6143" t="s">
        <v>3845</v>
      </c>
      <c r="E6143" t="s">
        <v>31043</v>
      </c>
      <c r="F6143" t="s">
        <v>31044</v>
      </c>
      <c r="G6143" t="s">
        <v>1795</v>
      </c>
      <c r="H6143" s="6">
        <v>272993</v>
      </c>
      <c r="I6143" t="s">
        <v>31045</v>
      </c>
      <c r="J6143" t="s">
        <v>31046</v>
      </c>
      <c r="K6143" s="1">
        <v>44501</v>
      </c>
    </row>
    <row r="6144" spans="1:11">
      <c r="A6144">
        <v>6143</v>
      </c>
      <c r="B6144" t="s">
        <v>31047</v>
      </c>
      <c r="C6144" t="s">
        <v>646</v>
      </c>
      <c r="D6144" t="s">
        <v>8739</v>
      </c>
      <c r="E6144" t="s">
        <v>31048</v>
      </c>
      <c r="F6144" t="s">
        <v>31049</v>
      </c>
      <c r="G6144" t="s">
        <v>23</v>
      </c>
      <c r="H6144" s="6">
        <v>70180</v>
      </c>
      <c r="I6144" t="s">
        <v>31050</v>
      </c>
      <c r="J6144" t="s">
        <v>31051</v>
      </c>
      <c r="K6144" s="1">
        <v>44377</v>
      </c>
    </row>
    <row r="6145" spans="1:11">
      <c r="A6145">
        <v>6144</v>
      </c>
      <c r="B6145" t="s">
        <v>31052</v>
      </c>
      <c r="C6145" t="s">
        <v>10860</v>
      </c>
      <c r="D6145" t="s">
        <v>8499</v>
      </c>
      <c r="E6145" t="s">
        <v>31053</v>
      </c>
      <c r="F6145" t="s">
        <v>31054</v>
      </c>
      <c r="G6145" t="s">
        <v>1230</v>
      </c>
      <c r="H6145" s="6">
        <v>221102</v>
      </c>
      <c r="I6145" t="s">
        <v>31055</v>
      </c>
      <c r="J6145" t="s">
        <v>31056</v>
      </c>
      <c r="K6145" s="1">
        <v>44278</v>
      </c>
    </row>
    <row r="6146" spans="1:11">
      <c r="A6146">
        <v>6145</v>
      </c>
      <c r="B6146" t="s">
        <v>31057</v>
      </c>
      <c r="C6146" t="s">
        <v>557</v>
      </c>
      <c r="D6146" t="s">
        <v>4383</v>
      </c>
      <c r="E6146" t="s">
        <v>24252</v>
      </c>
      <c r="F6146" t="s">
        <v>31058</v>
      </c>
      <c r="G6146" t="s">
        <v>853</v>
      </c>
      <c r="H6146" s="6">
        <v>124442</v>
      </c>
      <c r="I6146" t="s">
        <v>31059</v>
      </c>
      <c r="J6146" t="s">
        <v>31060</v>
      </c>
      <c r="K6146" s="1">
        <v>43952</v>
      </c>
    </row>
    <row r="6147" spans="1:11">
      <c r="A6147">
        <v>6146</v>
      </c>
      <c r="B6147" t="s">
        <v>31061</v>
      </c>
      <c r="C6147" t="s">
        <v>3415</v>
      </c>
      <c r="D6147" t="s">
        <v>1009</v>
      </c>
      <c r="E6147" t="s">
        <v>31062</v>
      </c>
      <c r="F6147" t="s">
        <v>31063</v>
      </c>
      <c r="G6147" t="s">
        <v>2809</v>
      </c>
      <c r="H6147" s="6">
        <v>159676</v>
      </c>
      <c r="I6147" t="s">
        <v>31064</v>
      </c>
      <c r="J6147" t="s">
        <v>31065</v>
      </c>
      <c r="K6147" s="1">
        <v>44291</v>
      </c>
    </row>
    <row r="6148" spans="1:11">
      <c r="A6148">
        <v>6147</v>
      </c>
      <c r="B6148" t="s">
        <v>31066</v>
      </c>
      <c r="C6148" t="s">
        <v>995</v>
      </c>
      <c r="D6148" t="s">
        <v>2403</v>
      </c>
      <c r="E6148" t="s">
        <v>31067</v>
      </c>
      <c r="F6148" t="s">
        <v>31068</v>
      </c>
      <c r="G6148" t="s">
        <v>890</v>
      </c>
      <c r="H6148" s="6">
        <v>139058</v>
      </c>
      <c r="I6148" t="s">
        <v>31069</v>
      </c>
      <c r="J6148" t="s">
        <v>31070</v>
      </c>
      <c r="K6148" s="1">
        <v>44424</v>
      </c>
    </row>
    <row r="6149" spans="1:11">
      <c r="A6149">
        <v>6148</v>
      </c>
      <c r="B6149" t="s">
        <v>31071</v>
      </c>
      <c r="C6149" t="s">
        <v>2996</v>
      </c>
      <c r="D6149" t="s">
        <v>6035</v>
      </c>
      <c r="E6149" t="s">
        <v>31072</v>
      </c>
      <c r="F6149" t="s">
        <v>31073</v>
      </c>
      <c r="G6149" t="s">
        <v>3207</v>
      </c>
      <c r="H6149" s="6">
        <v>191457</v>
      </c>
      <c r="I6149" t="s">
        <v>31074</v>
      </c>
      <c r="J6149" t="s">
        <v>31075</v>
      </c>
      <c r="K6149" s="1">
        <v>44443</v>
      </c>
    </row>
    <row r="6150" spans="1:11">
      <c r="A6150">
        <v>6149</v>
      </c>
      <c r="B6150" t="s">
        <v>31076</v>
      </c>
      <c r="C6150" t="s">
        <v>3230</v>
      </c>
      <c r="D6150" t="s">
        <v>11461</v>
      </c>
      <c r="E6150" t="s">
        <v>31077</v>
      </c>
      <c r="F6150" t="s">
        <v>31078</v>
      </c>
      <c r="G6150" t="s">
        <v>553</v>
      </c>
      <c r="H6150" s="6">
        <v>173053</v>
      </c>
      <c r="I6150" t="s">
        <v>31079</v>
      </c>
      <c r="J6150" t="s">
        <v>31080</v>
      </c>
      <c r="K6150" s="1">
        <v>44690</v>
      </c>
    </row>
    <row r="6151" spans="1:11">
      <c r="A6151">
        <v>6150</v>
      </c>
      <c r="B6151" t="s">
        <v>31081</v>
      </c>
      <c r="C6151" t="s">
        <v>130</v>
      </c>
      <c r="D6151" t="s">
        <v>8109</v>
      </c>
      <c r="E6151" t="s">
        <v>967</v>
      </c>
      <c r="F6151" t="s">
        <v>6027</v>
      </c>
      <c r="G6151" t="s">
        <v>977</v>
      </c>
      <c r="H6151" s="6">
        <v>67081</v>
      </c>
      <c r="I6151" t="s">
        <v>31082</v>
      </c>
      <c r="J6151" t="s">
        <v>31083</v>
      </c>
      <c r="K6151" s="1">
        <v>44037</v>
      </c>
    </row>
    <row r="6152" spans="1:11">
      <c r="A6152">
        <v>6151</v>
      </c>
      <c r="B6152" t="s">
        <v>31084</v>
      </c>
      <c r="C6152" t="s">
        <v>5973</v>
      </c>
      <c r="D6152" t="s">
        <v>2361</v>
      </c>
      <c r="E6152" t="s">
        <v>31085</v>
      </c>
      <c r="F6152" t="s">
        <v>31086</v>
      </c>
      <c r="G6152" t="s">
        <v>1102</v>
      </c>
      <c r="H6152" s="6">
        <v>66387</v>
      </c>
      <c r="I6152" t="s">
        <v>31087</v>
      </c>
      <c r="J6152" t="s">
        <v>31088</v>
      </c>
      <c r="K6152" s="1">
        <v>44342</v>
      </c>
    </row>
    <row r="6153" spans="1:11">
      <c r="A6153">
        <v>6152</v>
      </c>
      <c r="B6153" t="s">
        <v>31089</v>
      </c>
      <c r="C6153" t="s">
        <v>3937</v>
      </c>
      <c r="D6153" t="s">
        <v>303</v>
      </c>
      <c r="E6153" t="s">
        <v>31090</v>
      </c>
      <c r="F6153" t="s">
        <v>31091</v>
      </c>
      <c r="G6153" t="s">
        <v>1666</v>
      </c>
      <c r="H6153" s="6">
        <v>183030</v>
      </c>
      <c r="I6153" t="s">
        <v>31092</v>
      </c>
      <c r="J6153" t="s">
        <v>31093</v>
      </c>
      <c r="K6153" s="1">
        <v>43937</v>
      </c>
    </row>
    <row r="6154" spans="1:11">
      <c r="A6154">
        <v>6153</v>
      </c>
      <c r="B6154" t="s">
        <v>31094</v>
      </c>
      <c r="C6154" t="s">
        <v>3994</v>
      </c>
      <c r="D6154" t="s">
        <v>982</v>
      </c>
      <c r="E6154" t="s">
        <v>6810</v>
      </c>
      <c r="F6154" t="s">
        <v>31095</v>
      </c>
      <c r="G6154" t="s">
        <v>3968</v>
      </c>
      <c r="H6154" s="6">
        <v>123524</v>
      </c>
      <c r="I6154" t="s">
        <v>31096</v>
      </c>
      <c r="J6154" t="s">
        <v>31097</v>
      </c>
      <c r="K6154" s="1">
        <v>44707</v>
      </c>
    </row>
    <row r="6155" spans="1:11">
      <c r="A6155">
        <v>6154</v>
      </c>
      <c r="B6155" t="s">
        <v>31098</v>
      </c>
      <c r="C6155" t="s">
        <v>138</v>
      </c>
      <c r="D6155" t="s">
        <v>1541</v>
      </c>
      <c r="E6155" t="s">
        <v>31099</v>
      </c>
      <c r="F6155" t="s">
        <v>18680</v>
      </c>
      <c r="G6155" t="s">
        <v>174</v>
      </c>
      <c r="H6155" s="6">
        <v>288964</v>
      </c>
      <c r="I6155" t="s">
        <v>31100</v>
      </c>
      <c r="J6155" t="s">
        <v>31101</v>
      </c>
      <c r="K6155" s="1">
        <v>44698</v>
      </c>
    </row>
    <row r="6156" spans="1:11">
      <c r="A6156">
        <v>6155</v>
      </c>
      <c r="B6156" t="s">
        <v>31102</v>
      </c>
      <c r="C6156" t="s">
        <v>1326</v>
      </c>
      <c r="D6156" t="s">
        <v>21767</v>
      </c>
      <c r="E6156" t="s">
        <v>31103</v>
      </c>
      <c r="F6156" t="s">
        <v>31104</v>
      </c>
      <c r="G6156" t="s">
        <v>1873</v>
      </c>
      <c r="H6156" s="6">
        <v>85122</v>
      </c>
      <c r="I6156" t="s">
        <v>31105</v>
      </c>
      <c r="J6156" t="s">
        <v>31106</v>
      </c>
      <c r="K6156" s="1">
        <v>44267</v>
      </c>
    </row>
    <row r="6157" spans="1:11">
      <c r="A6157">
        <v>6156</v>
      </c>
      <c r="B6157" t="s">
        <v>31107</v>
      </c>
      <c r="C6157" t="s">
        <v>3440</v>
      </c>
      <c r="D6157" t="s">
        <v>6434</v>
      </c>
      <c r="E6157" t="s">
        <v>31108</v>
      </c>
      <c r="F6157" t="s">
        <v>31109</v>
      </c>
      <c r="G6157" t="s">
        <v>486</v>
      </c>
      <c r="H6157" s="6">
        <v>263402</v>
      </c>
      <c r="I6157" t="s">
        <v>31110</v>
      </c>
      <c r="J6157" t="s">
        <v>31111</v>
      </c>
      <c r="K6157" s="1">
        <v>44017</v>
      </c>
    </row>
    <row r="6158" spans="1:11">
      <c r="A6158">
        <v>6157</v>
      </c>
      <c r="B6158" t="s">
        <v>31112</v>
      </c>
      <c r="C6158" t="s">
        <v>5456</v>
      </c>
      <c r="D6158" t="s">
        <v>15170</v>
      </c>
      <c r="E6158" t="s">
        <v>31113</v>
      </c>
      <c r="F6158" t="s">
        <v>31114</v>
      </c>
      <c r="G6158" t="s">
        <v>2078</v>
      </c>
      <c r="H6158" s="6">
        <v>172298</v>
      </c>
      <c r="I6158" t="s">
        <v>31115</v>
      </c>
      <c r="J6158" t="s">
        <v>31116</v>
      </c>
      <c r="K6158" s="1">
        <v>43986</v>
      </c>
    </row>
    <row r="6159" spans="1:11">
      <c r="A6159">
        <v>6158</v>
      </c>
      <c r="B6159" t="s">
        <v>31117</v>
      </c>
      <c r="C6159" t="s">
        <v>1853</v>
      </c>
      <c r="D6159" t="s">
        <v>4762</v>
      </c>
      <c r="E6159" t="s">
        <v>31118</v>
      </c>
      <c r="F6159" t="s">
        <v>31119</v>
      </c>
      <c r="G6159" t="s">
        <v>126</v>
      </c>
      <c r="H6159" s="6">
        <v>128383</v>
      </c>
      <c r="I6159" t="s">
        <v>31120</v>
      </c>
      <c r="J6159" t="s">
        <v>31121</v>
      </c>
      <c r="K6159" s="1">
        <v>44476</v>
      </c>
    </row>
    <row r="6160" spans="1:11">
      <c r="A6160">
        <v>6159</v>
      </c>
      <c r="B6160" t="s">
        <v>31122</v>
      </c>
      <c r="C6160" t="s">
        <v>11899</v>
      </c>
      <c r="D6160" t="s">
        <v>17355</v>
      </c>
      <c r="E6160" t="s">
        <v>31123</v>
      </c>
      <c r="F6160" t="s">
        <v>31124</v>
      </c>
      <c r="G6160" t="s">
        <v>134</v>
      </c>
      <c r="H6160" s="6">
        <v>209486</v>
      </c>
      <c r="I6160" t="s">
        <v>31125</v>
      </c>
      <c r="J6160" t="s">
        <v>31126</v>
      </c>
      <c r="K6160" s="1">
        <v>44617</v>
      </c>
    </row>
    <row r="6161" spans="1:11">
      <c r="A6161">
        <v>6160</v>
      </c>
      <c r="B6161" t="s">
        <v>31127</v>
      </c>
      <c r="C6161" t="s">
        <v>3526</v>
      </c>
      <c r="D6161" t="s">
        <v>1024</v>
      </c>
      <c r="E6161" t="s">
        <v>31128</v>
      </c>
      <c r="F6161" t="s">
        <v>31129</v>
      </c>
      <c r="G6161" t="s">
        <v>1865</v>
      </c>
      <c r="H6161" s="6">
        <v>215308</v>
      </c>
      <c r="I6161" t="s">
        <v>31130</v>
      </c>
      <c r="J6161" t="s">
        <v>31131</v>
      </c>
      <c r="K6161" s="1">
        <v>44027</v>
      </c>
    </row>
    <row r="6162" spans="1:11">
      <c r="A6162">
        <v>6161</v>
      </c>
      <c r="B6162" t="s">
        <v>31132</v>
      </c>
      <c r="C6162" t="s">
        <v>3887</v>
      </c>
      <c r="D6162" t="s">
        <v>887</v>
      </c>
      <c r="E6162" t="s">
        <v>31133</v>
      </c>
      <c r="F6162" t="s">
        <v>28152</v>
      </c>
      <c r="G6162" t="s">
        <v>3207</v>
      </c>
      <c r="H6162" s="6">
        <v>194805</v>
      </c>
      <c r="I6162">
        <f>1-916-687-6718</f>
        <v>-8320</v>
      </c>
      <c r="J6162" t="s">
        <v>31134</v>
      </c>
      <c r="K6162" s="1">
        <v>43879</v>
      </c>
    </row>
    <row r="6163" spans="1:11">
      <c r="A6163">
        <v>6162</v>
      </c>
      <c r="B6163" t="s">
        <v>31135</v>
      </c>
      <c r="C6163" t="s">
        <v>981</v>
      </c>
      <c r="D6163" t="s">
        <v>2528</v>
      </c>
      <c r="E6163" t="s">
        <v>31136</v>
      </c>
      <c r="F6163" t="s">
        <v>31137</v>
      </c>
      <c r="G6163" t="s">
        <v>2195</v>
      </c>
      <c r="H6163" s="6">
        <v>78559</v>
      </c>
      <c r="I6163" t="s">
        <v>31138</v>
      </c>
      <c r="J6163" t="s">
        <v>31139</v>
      </c>
      <c r="K6163" s="1">
        <v>44603</v>
      </c>
    </row>
    <row r="6164" spans="1:11">
      <c r="A6164">
        <v>6163</v>
      </c>
      <c r="B6164" t="s">
        <v>31140</v>
      </c>
      <c r="C6164" t="s">
        <v>7238</v>
      </c>
      <c r="D6164" t="s">
        <v>499</v>
      </c>
      <c r="E6164" t="s">
        <v>31141</v>
      </c>
      <c r="F6164" t="s">
        <v>31142</v>
      </c>
      <c r="G6164" t="s">
        <v>1152</v>
      </c>
      <c r="H6164" s="6">
        <v>171374</v>
      </c>
      <c r="I6164" t="s">
        <v>31143</v>
      </c>
      <c r="J6164" t="s">
        <v>31144</v>
      </c>
      <c r="K6164" s="1">
        <v>44495</v>
      </c>
    </row>
    <row r="6165" spans="1:11">
      <c r="A6165">
        <v>6164</v>
      </c>
      <c r="B6165" t="s">
        <v>31145</v>
      </c>
      <c r="C6165" t="s">
        <v>572</v>
      </c>
      <c r="D6165" t="s">
        <v>2185</v>
      </c>
      <c r="E6165" t="s">
        <v>31146</v>
      </c>
      <c r="F6165" t="s">
        <v>31147</v>
      </c>
      <c r="G6165" t="s">
        <v>182</v>
      </c>
      <c r="H6165" s="6">
        <v>252235</v>
      </c>
      <c r="I6165" t="s">
        <v>31148</v>
      </c>
      <c r="J6165" t="s">
        <v>31149</v>
      </c>
      <c r="K6165" s="1">
        <v>44299</v>
      </c>
    </row>
    <row r="6166" spans="1:11">
      <c r="A6166">
        <v>6165</v>
      </c>
      <c r="B6166" t="s">
        <v>31150</v>
      </c>
      <c r="C6166" t="s">
        <v>8566</v>
      </c>
      <c r="D6166" t="s">
        <v>57</v>
      </c>
      <c r="E6166" t="s">
        <v>31151</v>
      </c>
      <c r="F6166" t="s">
        <v>18000</v>
      </c>
      <c r="G6166" t="s">
        <v>2137</v>
      </c>
      <c r="H6166" s="6">
        <v>82878</v>
      </c>
      <c r="I6166" t="s">
        <v>31152</v>
      </c>
      <c r="J6166" t="s">
        <v>31153</v>
      </c>
      <c r="K6166" s="1">
        <v>43871</v>
      </c>
    </row>
    <row r="6167" spans="1:11">
      <c r="A6167">
        <v>6166</v>
      </c>
      <c r="B6167" t="s">
        <v>31154</v>
      </c>
      <c r="C6167" t="s">
        <v>5642</v>
      </c>
      <c r="D6167" t="s">
        <v>4320</v>
      </c>
      <c r="E6167" t="s">
        <v>31155</v>
      </c>
      <c r="F6167" t="s">
        <v>31156</v>
      </c>
      <c r="G6167" t="s">
        <v>3792</v>
      </c>
      <c r="H6167" s="6">
        <v>205574</v>
      </c>
      <c r="I6167" t="s">
        <v>31157</v>
      </c>
      <c r="J6167" t="s">
        <v>31158</v>
      </c>
      <c r="K6167" s="1">
        <v>44676</v>
      </c>
    </row>
    <row r="6168" spans="1:11">
      <c r="A6168">
        <v>6167</v>
      </c>
      <c r="B6168" t="s">
        <v>31159</v>
      </c>
      <c r="C6168" t="s">
        <v>217</v>
      </c>
      <c r="D6168" t="s">
        <v>5957</v>
      </c>
      <c r="E6168" t="s">
        <v>31160</v>
      </c>
      <c r="F6168" t="s">
        <v>31161</v>
      </c>
      <c r="G6168" t="s">
        <v>268</v>
      </c>
      <c r="H6168" s="6">
        <v>227477</v>
      </c>
      <c r="I6168" t="s">
        <v>31162</v>
      </c>
      <c r="J6168" t="s">
        <v>31163</v>
      </c>
      <c r="K6168" s="1">
        <v>44471</v>
      </c>
    </row>
    <row r="6169" spans="1:11">
      <c r="A6169">
        <v>6168</v>
      </c>
      <c r="B6169" t="s">
        <v>31164</v>
      </c>
      <c r="C6169" t="s">
        <v>778</v>
      </c>
      <c r="D6169" t="s">
        <v>1463</v>
      </c>
      <c r="E6169" t="s">
        <v>31165</v>
      </c>
      <c r="F6169" t="s">
        <v>31166</v>
      </c>
      <c r="G6169" t="s">
        <v>2817</v>
      </c>
      <c r="H6169" s="6">
        <v>61036</v>
      </c>
      <c r="I6169" t="s">
        <v>31167</v>
      </c>
      <c r="J6169" t="s">
        <v>31168</v>
      </c>
      <c r="K6169" s="1">
        <v>44355</v>
      </c>
    </row>
    <row r="6170" spans="1:11">
      <c r="A6170">
        <v>6169</v>
      </c>
      <c r="B6170" t="s">
        <v>31169</v>
      </c>
      <c r="C6170" t="s">
        <v>1907</v>
      </c>
      <c r="D6170" t="s">
        <v>92</v>
      </c>
      <c r="E6170" t="s">
        <v>31170</v>
      </c>
      <c r="F6170" t="s">
        <v>31171</v>
      </c>
      <c r="G6170" t="s">
        <v>418</v>
      </c>
      <c r="H6170" s="6">
        <v>224174</v>
      </c>
      <c r="I6170">
        <f>1-467-642-7461</f>
        <v>-8569</v>
      </c>
      <c r="J6170" t="s">
        <v>31172</v>
      </c>
      <c r="K6170" s="1">
        <v>44426</v>
      </c>
    </row>
    <row r="6171" spans="1:11">
      <c r="A6171">
        <v>6170</v>
      </c>
      <c r="B6171" t="s">
        <v>31173</v>
      </c>
      <c r="C6171" t="s">
        <v>6362</v>
      </c>
      <c r="D6171" t="s">
        <v>8657</v>
      </c>
      <c r="E6171" t="s">
        <v>31174</v>
      </c>
      <c r="F6171" t="s">
        <v>31175</v>
      </c>
      <c r="G6171" t="s">
        <v>1020</v>
      </c>
      <c r="H6171" s="6">
        <v>240452</v>
      </c>
      <c r="I6171" t="s">
        <v>31176</v>
      </c>
      <c r="J6171" t="s">
        <v>31177</v>
      </c>
      <c r="K6171" s="1">
        <v>44566</v>
      </c>
    </row>
    <row r="6172" spans="1:11">
      <c r="A6172">
        <v>6171</v>
      </c>
      <c r="B6172" t="s">
        <v>31178</v>
      </c>
      <c r="C6172" t="s">
        <v>2834</v>
      </c>
      <c r="D6172" t="s">
        <v>601</v>
      </c>
      <c r="E6172" t="s">
        <v>31179</v>
      </c>
      <c r="F6172" t="s">
        <v>30126</v>
      </c>
      <c r="G6172" t="s">
        <v>1466</v>
      </c>
      <c r="H6172" s="6">
        <v>212811</v>
      </c>
      <c r="I6172" t="s">
        <v>31180</v>
      </c>
      <c r="J6172" t="s">
        <v>31181</v>
      </c>
      <c r="K6172" s="1">
        <v>43857</v>
      </c>
    </row>
    <row r="6173" spans="1:11">
      <c r="A6173">
        <v>6172</v>
      </c>
      <c r="B6173" t="s">
        <v>31182</v>
      </c>
      <c r="C6173" t="s">
        <v>17044</v>
      </c>
      <c r="D6173" t="s">
        <v>774</v>
      </c>
      <c r="E6173" t="s">
        <v>19533</v>
      </c>
      <c r="F6173" t="s">
        <v>12267</v>
      </c>
      <c r="G6173" t="s">
        <v>666</v>
      </c>
      <c r="H6173" s="6">
        <v>270654</v>
      </c>
      <c r="I6173" t="s">
        <v>31183</v>
      </c>
      <c r="J6173" t="s">
        <v>31184</v>
      </c>
      <c r="K6173" s="1">
        <v>44610</v>
      </c>
    </row>
    <row r="6174" spans="1:11">
      <c r="A6174">
        <v>6173</v>
      </c>
      <c r="B6174" t="s">
        <v>31185</v>
      </c>
      <c r="C6174" t="s">
        <v>73</v>
      </c>
      <c r="D6174" t="s">
        <v>677</v>
      </c>
      <c r="E6174" t="s">
        <v>31186</v>
      </c>
      <c r="F6174" t="s">
        <v>31187</v>
      </c>
      <c r="G6174" t="s">
        <v>274</v>
      </c>
      <c r="H6174" s="6">
        <v>220614</v>
      </c>
      <c r="I6174" t="s">
        <v>31188</v>
      </c>
      <c r="J6174" t="s">
        <v>31189</v>
      </c>
      <c r="K6174" s="1">
        <v>44030</v>
      </c>
    </row>
    <row r="6175" spans="1:11">
      <c r="A6175">
        <v>6174</v>
      </c>
      <c r="B6175" t="s">
        <v>31190</v>
      </c>
      <c r="C6175" t="s">
        <v>1057</v>
      </c>
      <c r="D6175" t="s">
        <v>930</v>
      </c>
      <c r="E6175" t="s">
        <v>31191</v>
      </c>
      <c r="F6175" t="s">
        <v>25847</v>
      </c>
      <c r="G6175" t="s">
        <v>142</v>
      </c>
      <c r="H6175" s="6">
        <v>181034</v>
      </c>
      <c r="I6175" t="s">
        <v>31192</v>
      </c>
      <c r="J6175" t="s">
        <v>31193</v>
      </c>
      <c r="K6175" s="1">
        <v>44359</v>
      </c>
    </row>
    <row r="6176" spans="1:11">
      <c r="A6176">
        <v>6175</v>
      </c>
      <c r="B6176" t="s">
        <v>31194</v>
      </c>
      <c r="C6176" t="s">
        <v>12002</v>
      </c>
      <c r="D6176" t="s">
        <v>9299</v>
      </c>
      <c r="E6176" t="s">
        <v>31195</v>
      </c>
      <c r="F6176" t="s">
        <v>31196</v>
      </c>
      <c r="G6176" t="s">
        <v>229</v>
      </c>
      <c r="H6176" s="6">
        <v>43793</v>
      </c>
      <c r="I6176" t="s">
        <v>31197</v>
      </c>
      <c r="J6176" t="s">
        <v>31198</v>
      </c>
      <c r="K6176" s="1">
        <v>44279</v>
      </c>
    </row>
    <row r="6177" spans="1:11">
      <c r="A6177">
        <v>6176</v>
      </c>
      <c r="B6177" t="s">
        <v>31199</v>
      </c>
      <c r="C6177" t="s">
        <v>572</v>
      </c>
      <c r="D6177" t="s">
        <v>82</v>
      </c>
      <c r="E6177" t="s">
        <v>31200</v>
      </c>
      <c r="F6177" t="s">
        <v>31201</v>
      </c>
      <c r="G6177" t="s">
        <v>696</v>
      </c>
      <c r="H6177" s="6">
        <v>181014</v>
      </c>
      <c r="I6177" t="s">
        <v>31202</v>
      </c>
      <c r="J6177" t="s">
        <v>31203</v>
      </c>
      <c r="K6177" s="1">
        <v>44706</v>
      </c>
    </row>
    <row r="6178" spans="1:11">
      <c r="A6178">
        <v>6177</v>
      </c>
      <c r="B6178" t="s">
        <v>31204</v>
      </c>
      <c r="C6178" t="s">
        <v>1363</v>
      </c>
      <c r="D6178" t="s">
        <v>3350</v>
      </c>
      <c r="E6178" t="s">
        <v>31205</v>
      </c>
      <c r="F6178" t="s">
        <v>14023</v>
      </c>
      <c r="G6178" t="s">
        <v>158</v>
      </c>
      <c r="H6178" s="6">
        <v>257531</v>
      </c>
      <c r="I6178" t="s">
        <v>31206</v>
      </c>
      <c r="J6178" t="s">
        <v>31207</v>
      </c>
      <c r="K6178" s="1">
        <v>44629</v>
      </c>
    </row>
    <row r="6179" spans="1:11">
      <c r="A6179">
        <v>6178</v>
      </c>
      <c r="B6179" t="s">
        <v>31208</v>
      </c>
      <c r="C6179" t="s">
        <v>4104</v>
      </c>
      <c r="D6179" t="s">
        <v>226</v>
      </c>
      <c r="E6179" t="s">
        <v>31209</v>
      </c>
      <c r="F6179" t="s">
        <v>31210</v>
      </c>
      <c r="G6179" t="s">
        <v>2861</v>
      </c>
      <c r="H6179" s="6">
        <v>284002</v>
      </c>
      <c r="I6179" t="s">
        <v>31211</v>
      </c>
      <c r="J6179" t="s">
        <v>31212</v>
      </c>
      <c r="K6179" s="1">
        <v>44379</v>
      </c>
    </row>
    <row r="6180" spans="1:11">
      <c r="A6180">
        <v>6179</v>
      </c>
      <c r="B6180" t="s">
        <v>31213</v>
      </c>
      <c r="C6180" t="s">
        <v>616</v>
      </c>
      <c r="D6180" t="s">
        <v>1854</v>
      </c>
      <c r="E6180" t="s">
        <v>31214</v>
      </c>
      <c r="F6180" t="s">
        <v>3290</v>
      </c>
      <c r="G6180" t="s">
        <v>688</v>
      </c>
      <c r="H6180" s="6">
        <v>217453</v>
      </c>
      <c r="I6180" t="s">
        <v>31215</v>
      </c>
      <c r="J6180" t="s">
        <v>31216</v>
      </c>
      <c r="K6180" s="1">
        <v>44579</v>
      </c>
    </row>
    <row r="6181" spans="1:11">
      <c r="A6181">
        <v>6180</v>
      </c>
      <c r="B6181" t="s">
        <v>31217</v>
      </c>
      <c r="C6181" t="s">
        <v>2047</v>
      </c>
      <c r="D6181" t="s">
        <v>5149</v>
      </c>
      <c r="E6181" t="s">
        <v>31218</v>
      </c>
      <c r="F6181" t="s">
        <v>31219</v>
      </c>
      <c r="G6181" t="s">
        <v>1726</v>
      </c>
      <c r="H6181" s="6">
        <v>60008</v>
      </c>
      <c r="I6181">
        <v>5935123540</v>
      </c>
      <c r="J6181" t="s">
        <v>31220</v>
      </c>
      <c r="K6181" s="1">
        <v>44578</v>
      </c>
    </row>
    <row r="6182" spans="1:11">
      <c r="A6182">
        <v>6181</v>
      </c>
      <c r="B6182" t="s">
        <v>31221</v>
      </c>
      <c r="C6182" t="s">
        <v>11007</v>
      </c>
      <c r="D6182" t="s">
        <v>3124</v>
      </c>
      <c r="E6182" t="s">
        <v>31222</v>
      </c>
      <c r="F6182" t="s">
        <v>31223</v>
      </c>
      <c r="G6182" t="s">
        <v>306</v>
      </c>
      <c r="H6182" s="6">
        <v>194884</v>
      </c>
      <c r="I6182" t="s">
        <v>31224</v>
      </c>
      <c r="J6182" t="s">
        <v>31225</v>
      </c>
      <c r="K6182" s="1">
        <v>44471</v>
      </c>
    </row>
    <row r="6183" spans="1:11">
      <c r="A6183">
        <v>6182</v>
      </c>
      <c r="B6183" t="s">
        <v>31226</v>
      </c>
      <c r="C6183" t="s">
        <v>827</v>
      </c>
      <c r="D6183" t="s">
        <v>3069</v>
      </c>
      <c r="E6183" t="s">
        <v>31227</v>
      </c>
      <c r="F6183" t="s">
        <v>31228</v>
      </c>
      <c r="G6183" t="s">
        <v>1345</v>
      </c>
      <c r="H6183" s="6">
        <v>146114</v>
      </c>
      <c r="I6183" t="s">
        <v>31229</v>
      </c>
      <c r="J6183" t="s">
        <v>31230</v>
      </c>
      <c r="K6183" s="1">
        <v>44052</v>
      </c>
    </row>
    <row r="6184" spans="1:11">
      <c r="A6184">
        <v>6183</v>
      </c>
      <c r="B6184" t="s">
        <v>31231</v>
      </c>
      <c r="C6184" t="s">
        <v>2301</v>
      </c>
      <c r="D6184" t="s">
        <v>789</v>
      </c>
      <c r="E6184" t="s">
        <v>31232</v>
      </c>
      <c r="F6184" t="s">
        <v>31233</v>
      </c>
      <c r="G6184" t="s">
        <v>726</v>
      </c>
      <c r="H6184" s="6">
        <v>249956</v>
      </c>
      <c r="I6184" t="s">
        <v>31234</v>
      </c>
      <c r="J6184" t="s">
        <v>31235</v>
      </c>
      <c r="K6184" s="1">
        <v>44260</v>
      </c>
    </row>
    <row r="6185" spans="1:11">
      <c r="A6185">
        <v>6184</v>
      </c>
      <c r="B6185" t="s">
        <v>31236</v>
      </c>
      <c r="C6185" t="s">
        <v>2313</v>
      </c>
      <c r="D6185" t="s">
        <v>5915</v>
      </c>
      <c r="E6185" t="s">
        <v>31237</v>
      </c>
      <c r="F6185" t="s">
        <v>31238</v>
      </c>
      <c r="G6185" t="s">
        <v>237</v>
      </c>
      <c r="H6185" s="6">
        <v>75218</v>
      </c>
      <c r="I6185" t="s">
        <v>31239</v>
      </c>
      <c r="J6185" t="s">
        <v>31240</v>
      </c>
      <c r="K6185" s="1">
        <v>44649</v>
      </c>
    </row>
    <row r="6186" spans="1:11">
      <c r="A6186">
        <v>6185</v>
      </c>
      <c r="B6186" t="s">
        <v>31241</v>
      </c>
      <c r="C6186" t="s">
        <v>1349</v>
      </c>
      <c r="D6186" t="s">
        <v>647</v>
      </c>
      <c r="E6186" t="s">
        <v>8152</v>
      </c>
      <c r="F6186" t="s">
        <v>31242</v>
      </c>
      <c r="G6186" t="s">
        <v>3554</v>
      </c>
      <c r="H6186" s="6">
        <v>230055</v>
      </c>
      <c r="I6186" t="s">
        <v>31243</v>
      </c>
      <c r="J6186" t="s">
        <v>31244</v>
      </c>
      <c r="K6186" s="1">
        <v>43857</v>
      </c>
    </row>
    <row r="6187" spans="1:11">
      <c r="A6187">
        <v>6186</v>
      </c>
      <c r="B6187" t="s">
        <v>31245</v>
      </c>
      <c r="C6187" t="s">
        <v>8006</v>
      </c>
      <c r="D6187" t="s">
        <v>7020</v>
      </c>
      <c r="E6187" t="s">
        <v>31246</v>
      </c>
      <c r="F6187" t="s">
        <v>31247</v>
      </c>
      <c r="G6187" t="s">
        <v>1873</v>
      </c>
      <c r="H6187" s="6">
        <v>92708</v>
      </c>
      <c r="I6187">
        <f>1-416-938-3587</f>
        <v>-4940</v>
      </c>
      <c r="J6187" t="s">
        <v>31248</v>
      </c>
      <c r="K6187" s="1">
        <v>44639</v>
      </c>
    </row>
    <row r="6188" spans="1:11">
      <c r="A6188">
        <v>6187</v>
      </c>
      <c r="B6188" t="s">
        <v>31249</v>
      </c>
      <c r="C6188" t="s">
        <v>170</v>
      </c>
      <c r="D6188" t="s">
        <v>1235</v>
      </c>
      <c r="E6188" t="s">
        <v>31250</v>
      </c>
      <c r="F6188" t="s">
        <v>31251</v>
      </c>
      <c r="G6188" t="s">
        <v>1522</v>
      </c>
      <c r="H6188" s="6">
        <v>102098</v>
      </c>
      <c r="I6188" t="s">
        <v>31252</v>
      </c>
      <c r="J6188" t="s">
        <v>31253</v>
      </c>
      <c r="K6188" s="1">
        <v>44353</v>
      </c>
    </row>
    <row r="6189" spans="1:11">
      <c r="A6189">
        <v>6188</v>
      </c>
      <c r="B6189" t="s">
        <v>31254</v>
      </c>
      <c r="C6189" t="s">
        <v>2743</v>
      </c>
      <c r="D6189" t="s">
        <v>7827</v>
      </c>
      <c r="E6189" t="s">
        <v>31255</v>
      </c>
      <c r="F6189" t="s">
        <v>31256</v>
      </c>
      <c r="G6189" t="s">
        <v>7497</v>
      </c>
      <c r="H6189" s="6">
        <v>184810</v>
      </c>
      <c r="I6189" t="s">
        <v>31257</v>
      </c>
      <c r="J6189" t="s">
        <v>31258</v>
      </c>
      <c r="K6189" s="1">
        <v>44297</v>
      </c>
    </row>
    <row r="6190" spans="1:11">
      <c r="A6190">
        <v>6189</v>
      </c>
      <c r="B6190" t="s">
        <v>31259</v>
      </c>
      <c r="C6190" t="s">
        <v>1449</v>
      </c>
      <c r="D6190" t="s">
        <v>4166</v>
      </c>
      <c r="E6190" t="s">
        <v>31260</v>
      </c>
      <c r="F6190" t="s">
        <v>26462</v>
      </c>
      <c r="G6190" t="s">
        <v>5179</v>
      </c>
      <c r="H6190" s="6">
        <v>40467</v>
      </c>
      <c r="I6190" t="s">
        <v>31261</v>
      </c>
      <c r="J6190" t="s">
        <v>31262</v>
      </c>
      <c r="K6190" s="1">
        <v>44188</v>
      </c>
    </row>
    <row r="6191" spans="1:11">
      <c r="A6191">
        <v>6190</v>
      </c>
      <c r="B6191" t="s">
        <v>31263</v>
      </c>
      <c r="C6191" t="s">
        <v>3080</v>
      </c>
      <c r="D6191" t="s">
        <v>2389</v>
      </c>
      <c r="E6191" t="s">
        <v>31264</v>
      </c>
      <c r="F6191" t="s">
        <v>31265</v>
      </c>
      <c r="G6191" t="s">
        <v>792</v>
      </c>
      <c r="H6191" s="6">
        <v>136232</v>
      </c>
      <c r="I6191" t="s">
        <v>31266</v>
      </c>
      <c r="J6191" t="s">
        <v>31267</v>
      </c>
      <c r="K6191" s="1">
        <v>44540</v>
      </c>
    </row>
    <row r="6192" spans="1:11">
      <c r="A6192">
        <v>6191</v>
      </c>
      <c r="B6192" t="s">
        <v>31268</v>
      </c>
      <c r="C6192" t="s">
        <v>1165</v>
      </c>
      <c r="D6192" t="s">
        <v>4479</v>
      </c>
      <c r="E6192" t="s">
        <v>31269</v>
      </c>
      <c r="F6192" t="s">
        <v>31270</v>
      </c>
      <c r="G6192" t="s">
        <v>815</v>
      </c>
      <c r="H6192" s="6">
        <v>95032</v>
      </c>
      <c r="I6192" t="s">
        <v>31271</v>
      </c>
      <c r="J6192" t="s">
        <v>31272</v>
      </c>
      <c r="K6192" s="1">
        <v>43873</v>
      </c>
    </row>
    <row r="6193" spans="1:11">
      <c r="A6193">
        <v>6192</v>
      </c>
      <c r="B6193" t="s">
        <v>31273</v>
      </c>
      <c r="C6193" t="s">
        <v>646</v>
      </c>
      <c r="D6193" t="s">
        <v>2822</v>
      </c>
      <c r="E6193" t="s">
        <v>31274</v>
      </c>
      <c r="F6193" t="s">
        <v>31275</v>
      </c>
      <c r="G6193" t="s">
        <v>1605</v>
      </c>
      <c r="H6193" s="6">
        <v>77953</v>
      </c>
      <c r="I6193" t="s">
        <v>31276</v>
      </c>
      <c r="J6193" t="s">
        <v>31277</v>
      </c>
      <c r="K6193" s="1">
        <v>44183</v>
      </c>
    </row>
    <row r="6194" spans="1:11">
      <c r="A6194">
        <v>6193</v>
      </c>
      <c r="B6194" t="s">
        <v>31278</v>
      </c>
      <c r="C6194" t="s">
        <v>6285</v>
      </c>
      <c r="D6194" t="s">
        <v>7159</v>
      </c>
      <c r="E6194" t="s">
        <v>31279</v>
      </c>
      <c r="F6194" t="s">
        <v>31280</v>
      </c>
      <c r="G6194" t="s">
        <v>3058</v>
      </c>
      <c r="H6194" s="6">
        <v>135651</v>
      </c>
      <c r="I6194" t="s">
        <v>31281</v>
      </c>
      <c r="J6194" t="s">
        <v>31282</v>
      </c>
      <c r="K6194" s="1">
        <v>44333</v>
      </c>
    </row>
    <row r="6195" spans="1:11">
      <c r="A6195">
        <v>6194</v>
      </c>
      <c r="B6195" t="s">
        <v>31283</v>
      </c>
      <c r="C6195" t="s">
        <v>5456</v>
      </c>
      <c r="D6195" t="s">
        <v>1350</v>
      </c>
      <c r="E6195" t="s">
        <v>4291</v>
      </c>
      <c r="F6195" t="s">
        <v>31284</v>
      </c>
      <c r="G6195" t="s">
        <v>95</v>
      </c>
      <c r="H6195" s="6">
        <v>240443</v>
      </c>
      <c r="I6195" t="s">
        <v>31285</v>
      </c>
      <c r="J6195" t="s">
        <v>31286</v>
      </c>
      <c r="K6195" s="1">
        <v>44243</v>
      </c>
    </row>
    <row r="6196" spans="1:11">
      <c r="A6196">
        <v>6195</v>
      </c>
      <c r="B6196" t="s">
        <v>31287</v>
      </c>
      <c r="C6196" t="s">
        <v>2782</v>
      </c>
      <c r="D6196" t="s">
        <v>3926</v>
      </c>
      <c r="E6196" t="s">
        <v>17877</v>
      </c>
      <c r="F6196" t="s">
        <v>31288</v>
      </c>
      <c r="G6196" t="s">
        <v>815</v>
      </c>
      <c r="H6196" s="6">
        <v>182373</v>
      </c>
      <c r="I6196" t="s">
        <v>31289</v>
      </c>
      <c r="J6196" t="s">
        <v>31290</v>
      </c>
      <c r="K6196" s="1">
        <v>44210</v>
      </c>
    </row>
    <row r="6197" spans="1:11">
      <c r="A6197">
        <v>6196</v>
      </c>
      <c r="B6197" t="s">
        <v>31291</v>
      </c>
      <c r="C6197" t="s">
        <v>2888</v>
      </c>
      <c r="D6197" t="s">
        <v>2334</v>
      </c>
      <c r="E6197" t="s">
        <v>31292</v>
      </c>
      <c r="F6197" t="s">
        <v>31293</v>
      </c>
      <c r="G6197" t="s">
        <v>386</v>
      </c>
      <c r="H6197" s="6">
        <v>99934</v>
      </c>
      <c r="I6197" t="s">
        <v>31294</v>
      </c>
      <c r="J6197" t="s">
        <v>31295</v>
      </c>
      <c r="K6197" s="1">
        <v>43989</v>
      </c>
    </row>
    <row r="6198" spans="1:11">
      <c r="A6198">
        <v>6197</v>
      </c>
      <c r="B6198" t="s">
        <v>31296</v>
      </c>
      <c r="C6198" t="s">
        <v>3248</v>
      </c>
      <c r="D6198" t="s">
        <v>155</v>
      </c>
      <c r="E6198" t="s">
        <v>31297</v>
      </c>
      <c r="F6198" t="s">
        <v>31298</v>
      </c>
      <c r="G6198" t="s">
        <v>517</v>
      </c>
      <c r="H6198" s="6">
        <v>112309</v>
      </c>
      <c r="I6198" t="s">
        <v>31299</v>
      </c>
      <c r="J6198" t="s">
        <v>31300</v>
      </c>
      <c r="K6198" s="1">
        <v>44574</v>
      </c>
    </row>
    <row r="6199" spans="1:11">
      <c r="A6199">
        <v>6198</v>
      </c>
      <c r="B6199" t="s">
        <v>31301</v>
      </c>
      <c r="C6199" t="s">
        <v>3699</v>
      </c>
      <c r="D6199" t="s">
        <v>12480</v>
      </c>
      <c r="E6199" t="s">
        <v>31302</v>
      </c>
      <c r="F6199" t="s">
        <v>31303</v>
      </c>
      <c r="G6199" t="s">
        <v>1330</v>
      </c>
      <c r="H6199" s="6">
        <v>204311</v>
      </c>
      <c r="I6199" t="s">
        <v>31304</v>
      </c>
      <c r="J6199" t="s">
        <v>31305</v>
      </c>
      <c r="K6199" s="1">
        <v>43920</v>
      </c>
    </row>
    <row r="6200" spans="1:11">
      <c r="A6200">
        <v>6199</v>
      </c>
      <c r="B6200" t="s">
        <v>31306</v>
      </c>
      <c r="C6200" t="s">
        <v>15396</v>
      </c>
      <c r="D6200" t="s">
        <v>21228</v>
      </c>
      <c r="E6200" t="s">
        <v>31307</v>
      </c>
      <c r="F6200" t="s">
        <v>31308</v>
      </c>
      <c r="G6200" t="s">
        <v>1020</v>
      </c>
      <c r="H6200" s="6">
        <v>237456</v>
      </c>
      <c r="I6200">
        <f>1-242-939-8620</f>
        <v>-9800</v>
      </c>
      <c r="J6200" t="s">
        <v>31309</v>
      </c>
      <c r="K6200" s="1">
        <v>43898</v>
      </c>
    </row>
    <row r="6201" spans="1:11">
      <c r="A6201">
        <v>6200</v>
      </c>
      <c r="B6201" t="s">
        <v>31310</v>
      </c>
      <c r="C6201" t="s">
        <v>3718</v>
      </c>
      <c r="D6201" t="s">
        <v>2013</v>
      </c>
      <c r="E6201" t="s">
        <v>31311</v>
      </c>
      <c r="F6201" t="s">
        <v>12095</v>
      </c>
      <c r="G6201" t="s">
        <v>875</v>
      </c>
      <c r="H6201" s="6">
        <v>157906</v>
      </c>
      <c r="I6201" t="s">
        <v>31312</v>
      </c>
      <c r="J6201" t="s">
        <v>31313</v>
      </c>
      <c r="K6201" s="1">
        <v>43897</v>
      </c>
    </row>
    <row r="6202" spans="1:11">
      <c r="A6202">
        <v>6201</v>
      </c>
      <c r="B6202" t="s">
        <v>31314</v>
      </c>
      <c r="C6202" t="s">
        <v>115</v>
      </c>
      <c r="D6202" t="s">
        <v>5915</v>
      </c>
      <c r="E6202" t="s">
        <v>31315</v>
      </c>
      <c r="F6202" t="s">
        <v>31316</v>
      </c>
      <c r="G6202" t="s">
        <v>2524</v>
      </c>
      <c r="H6202" s="6">
        <v>59327</v>
      </c>
      <c r="I6202" t="s">
        <v>31317</v>
      </c>
      <c r="J6202" t="s">
        <v>31318</v>
      </c>
      <c r="K6202" s="1">
        <v>44055</v>
      </c>
    </row>
    <row r="6203" spans="1:11">
      <c r="A6203">
        <v>6202</v>
      </c>
      <c r="B6203" t="s">
        <v>31319</v>
      </c>
      <c r="C6203" t="s">
        <v>7262</v>
      </c>
      <c r="D6203" t="s">
        <v>11150</v>
      </c>
      <c r="E6203" t="s">
        <v>31320</v>
      </c>
      <c r="F6203" t="s">
        <v>31321</v>
      </c>
      <c r="G6203" t="s">
        <v>748</v>
      </c>
      <c r="H6203" s="6">
        <v>132426</v>
      </c>
      <c r="I6203" t="s">
        <v>31322</v>
      </c>
      <c r="J6203" t="s">
        <v>31323</v>
      </c>
      <c r="K6203" s="1">
        <v>44373</v>
      </c>
    </row>
    <row r="6204" spans="1:11">
      <c r="A6204">
        <v>6203</v>
      </c>
      <c r="B6204" t="s">
        <v>31324</v>
      </c>
      <c r="C6204" t="s">
        <v>6387</v>
      </c>
      <c r="D6204" t="s">
        <v>6025</v>
      </c>
      <c r="E6204" t="s">
        <v>31325</v>
      </c>
      <c r="F6204" t="s">
        <v>31326</v>
      </c>
      <c r="G6204" t="s">
        <v>770</v>
      </c>
      <c r="H6204" s="6">
        <v>47258</v>
      </c>
      <c r="I6204" t="s">
        <v>31327</v>
      </c>
      <c r="J6204" t="s">
        <v>31328</v>
      </c>
      <c r="K6204" s="1">
        <v>44281</v>
      </c>
    </row>
    <row r="6205" spans="1:11">
      <c r="A6205">
        <v>6204</v>
      </c>
      <c r="B6205" t="s">
        <v>31329</v>
      </c>
      <c r="C6205" t="s">
        <v>2642</v>
      </c>
      <c r="D6205" t="s">
        <v>1342</v>
      </c>
      <c r="E6205" t="s">
        <v>31330</v>
      </c>
      <c r="F6205" t="s">
        <v>31331</v>
      </c>
      <c r="G6205" t="s">
        <v>486</v>
      </c>
      <c r="H6205" s="6">
        <v>144669</v>
      </c>
      <c r="I6205" t="s">
        <v>31332</v>
      </c>
      <c r="J6205" t="s">
        <v>31333</v>
      </c>
      <c r="K6205" s="1">
        <v>44005</v>
      </c>
    </row>
    <row r="6206" spans="1:11">
      <c r="A6206">
        <v>6205</v>
      </c>
      <c r="B6206" t="s">
        <v>31334</v>
      </c>
      <c r="C6206" t="s">
        <v>9648</v>
      </c>
      <c r="D6206" t="s">
        <v>3700</v>
      </c>
      <c r="E6206" t="s">
        <v>12784</v>
      </c>
      <c r="F6206" t="s">
        <v>31335</v>
      </c>
      <c r="G6206" t="s">
        <v>597</v>
      </c>
      <c r="H6206" s="6">
        <v>193061</v>
      </c>
      <c r="I6206" t="s">
        <v>31336</v>
      </c>
      <c r="J6206" t="s">
        <v>31337</v>
      </c>
      <c r="K6206" s="1">
        <v>44410</v>
      </c>
    </row>
    <row r="6207" spans="1:11">
      <c r="A6207">
        <v>6206</v>
      </c>
      <c r="B6207" t="s">
        <v>31338</v>
      </c>
      <c r="C6207" t="s">
        <v>5148</v>
      </c>
      <c r="D6207" t="s">
        <v>8404</v>
      </c>
      <c r="E6207" t="s">
        <v>362</v>
      </c>
      <c r="F6207" t="s">
        <v>31339</v>
      </c>
      <c r="G6207" t="s">
        <v>778</v>
      </c>
      <c r="H6207" s="6">
        <v>95726</v>
      </c>
      <c r="I6207" t="s">
        <v>31340</v>
      </c>
      <c r="J6207" t="s">
        <v>31341</v>
      </c>
      <c r="K6207" s="1">
        <v>44395</v>
      </c>
    </row>
    <row r="6208" spans="1:11">
      <c r="A6208">
        <v>6207</v>
      </c>
      <c r="B6208" t="s">
        <v>31342</v>
      </c>
      <c r="C6208" t="s">
        <v>1877</v>
      </c>
      <c r="D6208" t="s">
        <v>1716</v>
      </c>
      <c r="E6208" t="s">
        <v>31343</v>
      </c>
      <c r="F6208" t="s">
        <v>14120</v>
      </c>
      <c r="G6208" t="s">
        <v>604</v>
      </c>
      <c r="H6208" s="6">
        <v>114536</v>
      </c>
      <c r="I6208" t="s">
        <v>31344</v>
      </c>
      <c r="J6208" t="s">
        <v>31345</v>
      </c>
      <c r="K6208" s="1">
        <v>44169</v>
      </c>
    </row>
    <row r="6209" spans="1:11">
      <c r="A6209">
        <v>6208</v>
      </c>
      <c r="B6209" t="s">
        <v>31346</v>
      </c>
      <c r="C6209" t="s">
        <v>5045</v>
      </c>
      <c r="D6209" t="s">
        <v>1854</v>
      </c>
      <c r="E6209" t="s">
        <v>31347</v>
      </c>
      <c r="F6209" t="s">
        <v>31348</v>
      </c>
      <c r="G6209" t="s">
        <v>282</v>
      </c>
      <c r="H6209" s="6">
        <v>47702</v>
      </c>
      <c r="I6209" t="s">
        <v>31349</v>
      </c>
      <c r="J6209" t="s">
        <v>31350</v>
      </c>
      <c r="K6209" s="1">
        <v>44151</v>
      </c>
    </row>
    <row r="6210" spans="1:11">
      <c r="A6210">
        <v>6209</v>
      </c>
      <c r="B6210" t="s">
        <v>31351</v>
      </c>
      <c r="C6210" t="s">
        <v>3551</v>
      </c>
      <c r="D6210" t="s">
        <v>4070</v>
      </c>
      <c r="E6210" t="s">
        <v>31352</v>
      </c>
      <c r="F6210" t="s">
        <v>31353</v>
      </c>
      <c r="G6210" t="s">
        <v>726</v>
      </c>
      <c r="H6210" s="6">
        <v>49052</v>
      </c>
      <c r="I6210" t="s">
        <v>31354</v>
      </c>
      <c r="J6210" t="s">
        <v>31355</v>
      </c>
      <c r="K6210" s="1">
        <v>44182</v>
      </c>
    </row>
    <row r="6211" spans="1:11">
      <c r="A6211">
        <v>6210</v>
      </c>
      <c r="B6211" t="s">
        <v>31356</v>
      </c>
      <c r="C6211" t="s">
        <v>3403</v>
      </c>
      <c r="D6211" t="s">
        <v>5300</v>
      </c>
      <c r="E6211" t="s">
        <v>8648</v>
      </c>
      <c r="F6211" t="s">
        <v>31357</v>
      </c>
      <c r="G6211" t="s">
        <v>95</v>
      </c>
      <c r="H6211" s="6">
        <v>190349</v>
      </c>
      <c r="I6211" t="s">
        <v>31358</v>
      </c>
      <c r="J6211" t="s">
        <v>31359</v>
      </c>
      <c r="K6211" s="1">
        <v>44132</v>
      </c>
    </row>
    <row r="6212" spans="1:11">
      <c r="A6212">
        <v>6211</v>
      </c>
      <c r="B6212" t="s">
        <v>31360</v>
      </c>
      <c r="C6212" t="s">
        <v>1305</v>
      </c>
      <c r="D6212" t="s">
        <v>4377</v>
      </c>
      <c r="E6212" t="s">
        <v>31361</v>
      </c>
      <c r="F6212" t="s">
        <v>31362</v>
      </c>
      <c r="G6212" t="s">
        <v>792</v>
      </c>
      <c r="H6212" s="6">
        <v>254596</v>
      </c>
      <c r="I6212" t="s">
        <v>31363</v>
      </c>
      <c r="J6212" t="s">
        <v>31364</v>
      </c>
      <c r="K6212" s="1">
        <v>44396</v>
      </c>
    </row>
    <row r="6213" spans="1:11">
      <c r="A6213">
        <v>6212</v>
      </c>
      <c r="B6213" t="s">
        <v>31365</v>
      </c>
      <c r="C6213" t="s">
        <v>11007</v>
      </c>
      <c r="D6213" t="s">
        <v>3570</v>
      </c>
      <c r="E6213" t="s">
        <v>31366</v>
      </c>
      <c r="F6213" t="s">
        <v>31367</v>
      </c>
      <c r="G6213" t="s">
        <v>2927</v>
      </c>
      <c r="H6213" s="6">
        <v>109195</v>
      </c>
      <c r="I6213">
        <v>882968937</v>
      </c>
      <c r="J6213" t="s">
        <v>31368</v>
      </c>
      <c r="K6213" s="1">
        <v>44586</v>
      </c>
    </row>
    <row r="6214" spans="1:11">
      <c r="A6214">
        <v>6213</v>
      </c>
      <c r="B6214" t="s">
        <v>31369</v>
      </c>
      <c r="C6214" t="s">
        <v>1293</v>
      </c>
      <c r="D6214" t="s">
        <v>1173</v>
      </c>
      <c r="E6214" t="s">
        <v>31370</v>
      </c>
      <c r="F6214" t="s">
        <v>31371</v>
      </c>
      <c r="G6214" t="s">
        <v>883</v>
      </c>
      <c r="H6214" s="6">
        <v>54182</v>
      </c>
      <c r="I6214" t="s">
        <v>31372</v>
      </c>
      <c r="J6214" t="s">
        <v>31373</v>
      </c>
      <c r="K6214" s="1">
        <v>44507</v>
      </c>
    </row>
    <row r="6215" spans="1:11">
      <c r="A6215">
        <v>6214</v>
      </c>
      <c r="B6215" t="s">
        <v>31374</v>
      </c>
      <c r="C6215" t="s">
        <v>2970</v>
      </c>
      <c r="D6215" t="s">
        <v>2048</v>
      </c>
      <c r="E6215" t="s">
        <v>31375</v>
      </c>
      <c r="F6215" t="s">
        <v>31376</v>
      </c>
      <c r="G6215" t="s">
        <v>158</v>
      </c>
      <c r="H6215" s="6">
        <v>271782</v>
      </c>
      <c r="I6215">
        <f>1-626-919-3290</f>
        <v>-4834</v>
      </c>
      <c r="J6215" t="s">
        <v>31377</v>
      </c>
      <c r="K6215" s="1">
        <v>43860</v>
      </c>
    </row>
    <row r="6216" spans="1:11">
      <c r="A6216">
        <v>6215</v>
      </c>
      <c r="B6216" t="s">
        <v>31378</v>
      </c>
      <c r="C6216" t="s">
        <v>4857</v>
      </c>
      <c r="D6216" t="s">
        <v>3350</v>
      </c>
      <c r="E6216" t="s">
        <v>31379</v>
      </c>
      <c r="F6216" t="s">
        <v>31380</v>
      </c>
      <c r="G6216" t="s">
        <v>800</v>
      </c>
      <c r="H6216" s="6">
        <v>107533</v>
      </c>
      <c r="I6216" t="s">
        <v>31381</v>
      </c>
      <c r="J6216" t="s">
        <v>31382</v>
      </c>
      <c r="K6216" s="1">
        <v>43878</v>
      </c>
    </row>
    <row r="6217" spans="1:11">
      <c r="A6217">
        <v>6216</v>
      </c>
      <c r="B6217" t="s">
        <v>31383</v>
      </c>
      <c r="C6217" t="s">
        <v>2218</v>
      </c>
      <c r="D6217" t="s">
        <v>18181</v>
      </c>
      <c r="E6217" t="s">
        <v>2323</v>
      </c>
      <c r="F6217" t="s">
        <v>31384</v>
      </c>
      <c r="G6217" t="s">
        <v>770</v>
      </c>
      <c r="H6217" s="6">
        <v>106134</v>
      </c>
      <c r="I6217" t="s">
        <v>31385</v>
      </c>
      <c r="J6217" t="s">
        <v>31386</v>
      </c>
      <c r="K6217" s="1">
        <v>44009</v>
      </c>
    </row>
    <row r="6218" spans="1:11">
      <c r="A6218">
        <v>6217</v>
      </c>
      <c r="B6218" t="s">
        <v>31387</v>
      </c>
      <c r="C6218" t="s">
        <v>775</v>
      </c>
      <c r="D6218" t="s">
        <v>368</v>
      </c>
      <c r="E6218" t="s">
        <v>31388</v>
      </c>
      <c r="F6218" t="s">
        <v>25890</v>
      </c>
      <c r="G6218" t="s">
        <v>111</v>
      </c>
      <c r="H6218" s="6">
        <v>265614</v>
      </c>
      <c r="I6218" t="s">
        <v>31389</v>
      </c>
      <c r="J6218" t="s">
        <v>31390</v>
      </c>
      <c r="K6218" s="1">
        <v>44234</v>
      </c>
    </row>
    <row r="6219" spans="1:11">
      <c r="A6219">
        <v>6218</v>
      </c>
      <c r="B6219" t="s">
        <v>31391</v>
      </c>
      <c r="C6219" t="s">
        <v>4864</v>
      </c>
      <c r="D6219" t="s">
        <v>4490</v>
      </c>
      <c r="E6219" t="s">
        <v>31392</v>
      </c>
      <c r="F6219" t="s">
        <v>31393</v>
      </c>
      <c r="G6219" t="s">
        <v>2638</v>
      </c>
      <c r="H6219" s="6">
        <v>120615</v>
      </c>
      <c r="I6219" t="s">
        <v>31394</v>
      </c>
      <c r="J6219" t="s">
        <v>31395</v>
      </c>
      <c r="K6219" s="1">
        <v>44598</v>
      </c>
    </row>
    <row r="6220" spans="1:11">
      <c r="A6220">
        <v>6219</v>
      </c>
      <c r="B6220" t="s">
        <v>31396</v>
      </c>
      <c r="C6220" t="s">
        <v>4864</v>
      </c>
      <c r="D6220" t="s">
        <v>4620</v>
      </c>
      <c r="E6220" t="s">
        <v>31397</v>
      </c>
      <c r="F6220" t="s">
        <v>31398</v>
      </c>
      <c r="G6220" t="s">
        <v>2524</v>
      </c>
      <c r="H6220" s="6">
        <v>113459</v>
      </c>
      <c r="I6220" t="s">
        <v>31399</v>
      </c>
      <c r="J6220" t="s">
        <v>31400</v>
      </c>
      <c r="K6220" s="1">
        <v>44561</v>
      </c>
    </row>
    <row r="6221" spans="1:11">
      <c r="A6221">
        <v>6220</v>
      </c>
      <c r="B6221" s="2" t="s">
        <v>31401</v>
      </c>
      <c r="C6221" t="s">
        <v>2577</v>
      </c>
      <c r="D6221" t="s">
        <v>6413</v>
      </c>
      <c r="E6221" t="s">
        <v>31402</v>
      </c>
      <c r="F6221" t="s">
        <v>31403</v>
      </c>
      <c r="G6221" t="s">
        <v>4729</v>
      </c>
      <c r="H6221" s="6">
        <v>119969</v>
      </c>
      <c r="I6221" t="s">
        <v>31404</v>
      </c>
      <c r="J6221" t="s">
        <v>31405</v>
      </c>
      <c r="K6221" s="1">
        <v>44338</v>
      </c>
    </row>
    <row r="6222" spans="1:11">
      <c r="A6222">
        <v>6221</v>
      </c>
      <c r="B6222" t="s">
        <v>31406</v>
      </c>
      <c r="C6222" t="s">
        <v>958</v>
      </c>
      <c r="D6222" t="s">
        <v>543</v>
      </c>
      <c r="E6222" t="s">
        <v>14138</v>
      </c>
      <c r="F6222" t="s">
        <v>31407</v>
      </c>
      <c r="G6222" t="s">
        <v>470</v>
      </c>
      <c r="H6222" s="6">
        <v>187831</v>
      </c>
      <c r="I6222">
        <v>9626910385</v>
      </c>
      <c r="J6222" t="s">
        <v>31408</v>
      </c>
      <c r="K6222" s="1">
        <v>43948</v>
      </c>
    </row>
    <row r="6223" spans="1:11">
      <c r="A6223">
        <v>6222</v>
      </c>
      <c r="B6223" t="s">
        <v>31409</v>
      </c>
      <c r="C6223" t="s">
        <v>9648</v>
      </c>
      <c r="D6223" t="s">
        <v>10965</v>
      </c>
      <c r="E6223" t="s">
        <v>31410</v>
      </c>
      <c r="F6223" t="s">
        <v>31411</v>
      </c>
      <c r="G6223" t="s">
        <v>2844</v>
      </c>
      <c r="H6223" s="6">
        <v>84222</v>
      </c>
      <c r="I6223" t="s">
        <v>31412</v>
      </c>
      <c r="J6223" t="s">
        <v>31413</v>
      </c>
      <c r="K6223" s="1">
        <v>44633</v>
      </c>
    </row>
    <row r="6224" spans="1:11">
      <c r="A6224">
        <v>6223</v>
      </c>
      <c r="B6224" t="s">
        <v>31414</v>
      </c>
      <c r="C6224" t="s">
        <v>4121</v>
      </c>
      <c r="D6224" t="s">
        <v>4320</v>
      </c>
      <c r="E6224" t="s">
        <v>6320</v>
      </c>
      <c r="F6224" t="s">
        <v>31415</v>
      </c>
      <c r="G6224" t="s">
        <v>1619</v>
      </c>
      <c r="H6224" s="6">
        <v>193136</v>
      </c>
      <c r="I6224" t="s">
        <v>31416</v>
      </c>
      <c r="J6224" t="s">
        <v>31417</v>
      </c>
      <c r="K6224" s="1">
        <v>44135</v>
      </c>
    </row>
    <row r="6225" spans="1:11">
      <c r="A6225">
        <v>6224</v>
      </c>
      <c r="B6225" t="s">
        <v>31418</v>
      </c>
      <c r="C6225" t="s">
        <v>294</v>
      </c>
      <c r="D6225" t="s">
        <v>19923</v>
      </c>
      <c r="E6225" t="s">
        <v>31419</v>
      </c>
      <c r="F6225" t="s">
        <v>31420</v>
      </c>
      <c r="G6225" t="s">
        <v>597</v>
      </c>
      <c r="H6225" s="6">
        <v>284646</v>
      </c>
      <c r="I6225" t="s">
        <v>31421</v>
      </c>
      <c r="J6225" t="s">
        <v>31422</v>
      </c>
      <c r="K6225" s="1">
        <v>44210</v>
      </c>
    </row>
    <row r="6226" spans="1:11">
      <c r="A6226">
        <v>6225</v>
      </c>
      <c r="B6226" t="s">
        <v>31423</v>
      </c>
      <c r="C6226" t="s">
        <v>6627</v>
      </c>
      <c r="D6226" t="s">
        <v>5012</v>
      </c>
      <c r="E6226" t="s">
        <v>31424</v>
      </c>
      <c r="F6226" t="s">
        <v>31425</v>
      </c>
      <c r="G6226" t="s">
        <v>134</v>
      </c>
      <c r="H6226" s="6">
        <v>276362</v>
      </c>
      <c r="I6226" t="s">
        <v>31426</v>
      </c>
      <c r="J6226" t="s">
        <v>31427</v>
      </c>
      <c r="K6226" s="1">
        <v>44115</v>
      </c>
    </row>
    <row r="6227" spans="1:11">
      <c r="A6227">
        <v>6226</v>
      </c>
      <c r="B6227" t="s">
        <v>31428</v>
      </c>
      <c r="C6227" t="s">
        <v>333</v>
      </c>
      <c r="D6227" t="s">
        <v>12157</v>
      </c>
      <c r="E6227" t="s">
        <v>31429</v>
      </c>
      <c r="F6227" t="s">
        <v>31430</v>
      </c>
      <c r="G6227" t="s">
        <v>1776</v>
      </c>
      <c r="H6227" s="6">
        <v>199142</v>
      </c>
      <c r="I6227" t="s">
        <v>31431</v>
      </c>
      <c r="J6227" t="s">
        <v>31432</v>
      </c>
      <c r="K6227" s="1">
        <v>43876</v>
      </c>
    </row>
    <row r="6228" spans="1:11">
      <c r="A6228">
        <v>6227</v>
      </c>
      <c r="B6228" t="s">
        <v>31433</v>
      </c>
      <c r="C6228" t="s">
        <v>7953</v>
      </c>
      <c r="D6228" t="s">
        <v>14292</v>
      </c>
      <c r="E6228" t="s">
        <v>31434</v>
      </c>
      <c r="F6228" t="s">
        <v>31435</v>
      </c>
      <c r="G6228" t="s">
        <v>2392</v>
      </c>
      <c r="H6228" s="6">
        <v>214763</v>
      </c>
      <c r="I6228" t="s">
        <v>31436</v>
      </c>
      <c r="J6228" t="s">
        <v>31437</v>
      </c>
      <c r="K6228" s="1">
        <v>44679</v>
      </c>
    </row>
    <row r="6229" spans="1:11">
      <c r="A6229">
        <v>6228</v>
      </c>
      <c r="B6229" t="s">
        <v>31438</v>
      </c>
      <c r="C6229" t="s">
        <v>73</v>
      </c>
      <c r="D6229" t="s">
        <v>2889</v>
      </c>
      <c r="E6229" t="s">
        <v>31439</v>
      </c>
      <c r="F6229" t="s">
        <v>31440</v>
      </c>
      <c r="G6229" t="s">
        <v>2638</v>
      </c>
      <c r="H6229" s="6">
        <v>189363</v>
      </c>
      <c r="I6229" t="s">
        <v>31441</v>
      </c>
      <c r="J6229" t="s">
        <v>31442</v>
      </c>
      <c r="K6229" s="1">
        <v>44406</v>
      </c>
    </row>
    <row r="6230" spans="1:11">
      <c r="A6230">
        <v>6229</v>
      </c>
      <c r="B6230" t="s">
        <v>31443</v>
      </c>
      <c r="C6230" t="s">
        <v>1038</v>
      </c>
      <c r="D6230" t="s">
        <v>16820</v>
      </c>
      <c r="E6230" t="s">
        <v>31444</v>
      </c>
      <c r="F6230" t="s">
        <v>31445</v>
      </c>
      <c r="G6230" t="s">
        <v>2885</v>
      </c>
      <c r="H6230" s="6">
        <v>272472</v>
      </c>
      <c r="I6230" t="s">
        <v>31446</v>
      </c>
      <c r="J6230" t="s">
        <v>31447</v>
      </c>
      <c r="K6230" s="1">
        <v>44183</v>
      </c>
    </row>
    <row r="6231" spans="1:11">
      <c r="A6231">
        <v>6230</v>
      </c>
      <c r="B6231" t="s">
        <v>31448</v>
      </c>
      <c r="C6231" t="s">
        <v>557</v>
      </c>
      <c r="D6231" t="s">
        <v>3081</v>
      </c>
      <c r="E6231" t="s">
        <v>881</v>
      </c>
      <c r="F6231" t="s">
        <v>31449</v>
      </c>
      <c r="G6231" t="s">
        <v>410</v>
      </c>
      <c r="H6231" s="6">
        <v>126795</v>
      </c>
      <c r="I6231" t="s">
        <v>31450</v>
      </c>
      <c r="J6231" t="s">
        <v>31451</v>
      </c>
      <c r="K6231" s="1">
        <v>43849</v>
      </c>
    </row>
    <row r="6232" spans="1:11">
      <c r="A6232">
        <v>6231</v>
      </c>
      <c r="B6232" t="s">
        <v>31452</v>
      </c>
      <c r="C6232" t="s">
        <v>1071</v>
      </c>
      <c r="D6232" t="s">
        <v>2963</v>
      </c>
      <c r="E6232" t="s">
        <v>31453</v>
      </c>
      <c r="F6232" t="s">
        <v>31454</v>
      </c>
      <c r="G6232" t="s">
        <v>898</v>
      </c>
      <c r="H6232" s="6">
        <v>201472</v>
      </c>
      <c r="I6232" t="s">
        <v>31455</v>
      </c>
      <c r="J6232" t="s">
        <v>31456</v>
      </c>
      <c r="K6232" s="1">
        <v>44163</v>
      </c>
    </row>
    <row r="6233" spans="1:11">
      <c r="A6233">
        <v>6232</v>
      </c>
      <c r="B6233" t="s">
        <v>31457</v>
      </c>
      <c r="C6233" t="s">
        <v>25374</v>
      </c>
      <c r="D6233" t="s">
        <v>3682</v>
      </c>
      <c r="E6233" t="s">
        <v>31458</v>
      </c>
      <c r="F6233" t="s">
        <v>31459</v>
      </c>
      <c r="G6233" t="s">
        <v>5929</v>
      </c>
      <c r="H6233" s="6">
        <v>281443</v>
      </c>
      <c r="I6233" t="s">
        <v>31460</v>
      </c>
      <c r="J6233" t="s">
        <v>31461</v>
      </c>
      <c r="K6233" s="1">
        <v>44657</v>
      </c>
    </row>
    <row r="6234" spans="1:11">
      <c r="A6234">
        <v>6233</v>
      </c>
      <c r="B6234" t="s">
        <v>31462</v>
      </c>
      <c r="C6234" t="s">
        <v>3695</v>
      </c>
      <c r="D6234" t="s">
        <v>1723</v>
      </c>
      <c r="E6234" t="s">
        <v>31463</v>
      </c>
      <c r="F6234" t="s">
        <v>31464</v>
      </c>
      <c r="G6234" t="s">
        <v>2351</v>
      </c>
      <c r="H6234" s="6">
        <v>270572</v>
      </c>
      <c r="I6234" t="s">
        <v>31465</v>
      </c>
      <c r="J6234" t="s">
        <v>31466</v>
      </c>
      <c r="K6234" s="1">
        <v>44702</v>
      </c>
    </row>
    <row r="6235" spans="1:11">
      <c r="A6235">
        <v>6234</v>
      </c>
      <c r="B6235" t="s">
        <v>31467</v>
      </c>
      <c r="C6235" t="s">
        <v>13692</v>
      </c>
      <c r="D6235" t="s">
        <v>1934</v>
      </c>
      <c r="E6235" t="s">
        <v>31468</v>
      </c>
      <c r="F6235" t="s">
        <v>31469</v>
      </c>
      <c r="G6235" t="s">
        <v>1881</v>
      </c>
      <c r="H6235" s="6">
        <v>164548</v>
      </c>
      <c r="I6235" t="s">
        <v>31470</v>
      </c>
      <c r="J6235" t="s">
        <v>31471</v>
      </c>
      <c r="K6235" s="1">
        <v>44075</v>
      </c>
    </row>
    <row r="6236" spans="1:11">
      <c r="A6236">
        <v>6235</v>
      </c>
      <c r="B6236" t="s">
        <v>31472</v>
      </c>
      <c r="C6236" t="s">
        <v>3175</v>
      </c>
      <c r="D6236" t="s">
        <v>10866</v>
      </c>
      <c r="E6236" t="s">
        <v>31473</v>
      </c>
      <c r="F6236" t="s">
        <v>31474</v>
      </c>
      <c r="G6236" t="s">
        <v>3770</v>
      </c>
      <c r="H6236" s="6">
        <v>62041</v>
      </c>
      <c r="I6236" t="s">
        <v>31475</v>
      </c>
      <c r="J6236" t="s">
        <v>31476</v>
      </c>
      <c r="K6236" s="1">
        <v>44399</v>
      </c>
    </row>
    <row r="6237" spans="1:11">
      <c r="A6237">
        <v>6236</v>
      </c>
      <c r="B6237" t="s">
        <v>31477</v>
      </c>
      <c r="C6237" t="s">
        <v>4953</v>
      </c>
      <c r="D6237" t="s">
        <v>1254</v>
      </c>
      <c r="E6237" t="s">
        <v>31478</v>
      </c>
      <c r="F6237" t="s">
        <v>31479</v>
      </c>
      <c r="G6237" t="s">
        <v>3314</v>
      </c>
      <c r="H6237" s="6">
        <v>194680</v>
      </c>
      <c r="I6237">
        <v>2835270350</v>
      </c>
      <c r="J6237" t="s">
        <v>31480</v>
      </c>
      <c r="K6237" s="1">
        <v>44348</v>
      </c>
    </row>
    <row r="6238" spans="1:11">
      <c r="A6238">
        <v>6237</v>
      </c>
      <c r="B6238" t="s">
        <v>31481</v>
      </c>
      <c r="C6238" t="s">
        <v>2719</v>
      </c>
      <c r="D6238" t="s">
        <v>974</v>
      </c>
      <c r="E6238" t="s">
        <v>31482</v>
      </c>
      <c r="F6238" t="s">
        <v>7113</v>
      </c>
      <c r="G6238" t="s">
        <v>71</v>
      </c>
      <c r="H6238" s="6">
        <v>86219</v>
      </c>
      <c r="I6238" t="s">
        <v>31483</v>
      </c>
      <c r="J6238" t="s">
        <v>31484</v>
      </c>
      <c r="K6238" s="1">
        <v>43929</v>
      </c>
    </row>
    <row r="6239" spans="1:11">
      <c r="A6239">
        <v>6238</v>
      </c>
      <c r="B6239" t="s">
        <v>31485</v>
      </c>
      <c r="C6239" t="s">
        <v>3012</v>
      </c>
      <c r="D6239" t="s">
        <v>1442</v>
      </c>
      <c r="E6239" t="s">
        <v>31486</v>
      </c>
      <c r="F6239" t="s">
        <v>31487</v>
      </c>
      <c r="G6239" t="s">
        <v>1605</v>
      </c>
      <c r="H6239" s="6">
        <v>78152</v>
      </c>
      <c r="I6239" t="s">
        <v>31488</v>
      </c>
      <c r="J6239" t="s">
        <v>31489</v>
      </c>
      <c r="K6239" s="1">
        <v>44152</v>
      </c>
    </row>
    <row r="6240" spans="1:11">
      <c r="A6240">
        <v>6239</v>
      </c>
      <c r="B6240" t="s">
        <v>31490</v>
      </c>
      <c r="C6240" t="s">
        <v>1900</v>
      </c>
      <c r="D6240" t="s">
        <v>6393</v>
      </c>
      <c r="E6240" t="s">
        <v>31491</v>
      </c>
      <c r="F6240" t="s">
        <v>31492</v>
      </c>
      <c r="G6240" t="s">
        <v>5077</v>
      </c>
      <c r="H6240" s="6">
        <v>244321</v>
      </c>
      <c r="I6240" t="s">
        <v>31493</v>
      </c>
      <c r="J6240" t="s">
        <v>31494</v>
      </c>
      <c r="K6240" s="1">
        <v>43968</v>
      </c>
    </row>
    <row r="6241" spans="1:11">
      <c r="A6241">
        <v>6240</v>
      </c>
      <c r="B6241" t="s">
        <v>31495</v>
      </c>
      <c r="C6241" t="s">
        <v>2872</v>
      </c>
      <c r="D6241" t="s">
        <v>2355</v>
      </c>
      <c r="E6241" t="s">
        <v>31496</v>
      </c>
      <c r="F6241" t="s">
        <v>31497</v>
      </c>
      <c r="G6241" t="s">
        <v>1776</v>
      </c>
      <c r="H6241" s="6">
        <v>54907</v>
      </c>
      <c r="I6241" t="s">
        <v>31498</v>
      </c>
      <c r="J6241" t="s">
        <v>31499</v>
      </c>
      <c r="K6241" s="1">
        <v>44329</v>
      </c>
    </row>
    <row r="6242" spans="1:11">
      <c r="A6242">
        <v>6241</v>
      </c>
      <c r="B6242" t="s">
        <v>31500</v>
      </c>
      <c r="C6242" t="s">
        <v>10746</v>
      </c>
      <c r="D6242" t="s">
        <v>8883</v>
      </c>
      <c r="E6242" t="s">
        <v>31501</v>
      </c>
      <c r="F6242" t="s">
        <v>31502</v>
      </c>
      <c r="G6242" t="s">
        <v>5708</v>
      </c>
      <c r="H6242" s="6">
        <v>97300</v>
      </c>
      <c r="I6242" t="s">
        <v>31503</v>
      </c>
      <c r="J6242" t="s">
        <v>31504</v>
      </c>
      <c r="K6242" s="1">
        <v>44507</v>
      </c>
    </row>
    <row r="6243" spans="1:11">
      <c r="A6243">
        <v>6242</v>
      </c>
      <c r="B6243" t="s">
        <v>31505</v>
      </c>
      <c r="C6243" t="s">
        <v>9832</v>
      </c>
      <c r="D6243" t="s">
        <v>865</v>
      </c>
      <c r="E6243" t="s">
        <v>31506</v>
      </c>
      <c r="F6243" t="s">
        <v>31507</v>
      </c>
      <c r="G6243" t="s">
        <v>2419</v>
      </c>
      <c r="H6243" s="6">
        <v>285938</v>
      </c>
      <c r="I6243" t="s">
        <v>31508</v>
      </c>
      <c r="J6243" t="s">
        <v>31509</v>
      </c>
      <c r="K6243" s="1">
        <v>43896</v>
      </c>
    </row>
    <row r="6244" spans="1:11">
      <c r="A6244">
        <v>6243</v>
      </c>
      <c r="B6244" t="s">
        <v>31510</v>
      </c>
      <c r="C6244" t="s">
        <v>1765</v>
      </c>
      <c r="D6244" t="s">
        <v>8910</v>
      </c>
      <c r="E6244" t="s">
        <v>8116</v>
      </c>
      <c r="F6244" t="s">
        <v>31511</v>
      </c>
      <c r="G6244" t="s">
        <v>2297</v>
      </c>
      <c r="H6244" s="6">
        <v>135230</v>
      </c>
      <c r="I6244" t="s">
        <v>31512</v>
      </c>
      <c r="J6244" t="s">
        <v>31513</v>
      </c>
      <c r="K6244" s="1">
        <v>43986</v>
      </c>
    </row>
    <row r="6245" spans="1:11">
      <c r="A6245">
        <v>6244</v>
      </c>
      <c r="B6245" t="s">
        <v>31514</v>
      </c>
      <c r="C6245" t="s">
        <v>11767</v>
      </c>
      <c r="D6245" t="s">
        <v>2757</v>
      </c>
      <c r="E6245" t="s">
        <v>31515</v>
      </c>
      <c r="F6245" t="s">
        <v>31516</v>
      </c>
      <c r="G6245" t="s">
        <v>517</v>
      </c>
      <c r="H6245" s="6">
        <v>143622</v>
      </c>
      <c r="I6245" t="s">
        <v>31517</v>
      </c>
      <c r="J6245" t="s">
        <v>31518</v>
      </c>
      <c r="K6245" s="1">
        <v>44396</v>
      </c>
    </row>
    <row r="6246" spans="1:11">
      <c r="A6246">
        <v>6245</v>
      </c>
      <c r="B6246" t="s">
        <v>31519</v>
      </c>
      <c r="C6246" t="s">
        <v>3858</v>
      </c>
      <c r="D6246" t="s">
        <v>13552</v>
      </c>
      <c r="E6246" t="s">
        <v>31520</v>
      </c>
      <c r="F6246" t="s">
        <v>17906</v>
      </c>
      <c r="G6246" t="s">
        <v>778</v>
      </c>
      <c r="H6246" s="6">
        <v>272494</v>
      </c>
      <c r="I6246">
        <f>1-915-667-7360</f>
        <v>-8941</v>
      </c>
      <c r="J6246" t="s">
        <v>31521</v>
      </c>
      <c r="K6246" s="1">
        <v>44341</v>
      </c>
    </row>
    <row r="6247" spans="1:11">
      <c r="A6247">
        <v>6246</v>
      </c>
      <c r="B6247" t="s">
        <v>31522</v>
      </c>
      <c r="C6247" t="s">
        <v>209</v>
      </c>
      <c r="D6247" t="s">
        <v>20</v>
      </c>
      <c r="E6247" t="s">
        <v>31523</v>
      </c>
      <c r="F6247" t="s">
        <v>31524</v>
      </c>
      <c r="G6247" t="s">
        <v>2378</v>
      </c>
      <c r="H6247" s="6">
        <v>40964</v>
      </c>
      <c r="I6247" t="s">
        <v>31525</v>
      </c>
      <c r="J6247" t="s">
        <v>31526</v>
      </c>
      <c r="K6247" s="1">
        <v>43884</v>
      </c>
    </row>
    <row r="6248" spans="1:11">
      <c r="A6248">
        <v>6247</v>
      </c>
      <c r="B6248" t="s">
        <v>31527</v>
      </c>
      <c r="C6248" t="s">
        <v>3460</v>
      </c>
      <c r="D6248" t="s">
        <v>982</v>
      </c>
      <c r="E6248" t="s">
        <v>31528</v>
      </c>
      <c r="F6248" t="s">
        <v>31529</v>
      </c>
      <c r="G6248" t="s">
        <v>174</v>
      </c>
      <c r="H6248" s="6">
        <v>277646</v>
      </c>
      <c r="I6248" t="s">
        <v>31530</v>
      </c>
      <c r="J6248" t="s">
        <v>31531</v>
      </c>
      <c r="K6248" s="1">
        <v>44011</v>
      </c>
    </row>
    <row r="6249" spans="1:11">
      <c r="A6249">
        <v>6248</v>
      </c>
      <c r="B6249" t="s">
        <v>31532</v>
      </c>
      <c r="C6249" t="s">
        <v>7269</v>
      </c>
      <c r="D6249" t="s">
        <v>399</v>
      </c>
      <c r="E6249" t="s">
        <v>31533</v>
      </c>
      <c r="F6249" t="s">
        <v>31534</v>
      </c>
      <c r="G6249" t="s">
        <v>5077</v>
      </c>
      <c r="H6249" s="6">
        <v>67041</v>
      </c>
      <c r="I6249">
        <f>1-284-763-8380</f>
        <v>-9426</v>
      </c>
      <c r="J6249" t="s">
        <v>31535</v>
      </c>
      <c r="K6249" s="1">
        <v>44247</v>
      </c>
    </row>
    <row r="6250" spans="1:11">
      <c r="A6250">
        <v>6249</v>
      </c>
      <c r="B6250" t="s">
        <v>31536</v>
      </c>
      <c r="C6250" t="s">
        <v>1166</v>
      </c>
      <c r="D6250" t="s">
        <v>536</v>
      </c>
      <c r="E6250" t="s">
        <v>31537</v>
      </c>
      <c r="F6250" t="s">
        <v>9965</v>
      </c>
      <c r="G6250" t="s">
        <v>2123</v>
      </c>
      <c r="H6250" s="6">
        <v>228601</v>
      </c>
      <c r="I6250" t="s">
        <v>31538</v>
      </c>
      <c r="J6250" t="s">
        <v>31539</v>
      </c>
      <c r="K6250" s="1">
        <v>44412</v>
      </c>
    </row>
    <row r="6251" spans="1:11">
      <c r="A6251">
        <v>6250</v>
      </c>
      <c r="B6251" t="s">
        <v>31540</v>
      </c>
      <c r="C6251" t="s">
        <v>23653</v>
      </c>
      <c r="D6251" t="s">
        <v>162</v>
      </c>
      <c r="E6251" t="s">
        <v>31541</v>
      </c>
      <c r="F6251" t="s">
        <v>31542</v>
      </c>
      <c r="G6251" t="s">
        <v>763</v>
      </c>
      <c r="H6251" s="6">
        <v>265096</v>
      </c>
      <c r="I6251" t="s">
        <v>31543</v>
      </c>
      <c r="J6251" t="s">
        <v>31544</v>
      </c>
      <c r="K6251" s="1">
        <v>44078</v>
      </c>
    </row>
    <row r="6252" spans="1:11">
      <c r="A6252">
        <v>6251</v>
      </c>
      <c r="B6252" t="s">
        <v>31545</v>
      </c>
      <c r="C6252" t="s">
        <v>1414</v>
      </c>
      <c r="D6252" t="s">
        <v>8293</v>
      </c>
      <c r="E6252" t="s">
        <v>31546</v>
      </c>
      <c r="F6252" t="s">
        <v>31547</v>
      </c>
      <c r="G6252" t="s">
        <v>13278</v>
      </c>
      <c r="H6252" s="6">
        <v>261665</v>
      </c>
      <c r="I6252" t="s">
        <v>31548</v>
      </c>
      <c r="J6252" t="s">
        <v>31549</v>
      </c>
      <c r="K6252" s="1">
        <v>43852</v>
      </c>
    </row>
    <row r="6253" spans="1:11">
      <c r="A6253">
        <v>6252</v>
      </c>
      <c r="B6253" t="s">
        <v>31550</v>
      </c>
      <c r="C6253" t="s">
        <v>1392</v>
      </c>
      <c r="D6253" t="s">
        <v>8409</v>
      </c>
      <c r="E6253" t="s">
        <v>31551</v>
      </c>
      <c r="F6253" t="s">
        <v>31552</v>
      </c>
      <c r="G6253" t="s">
        <v>282</v>
      </c>
      <c r="H6253" s="6">
        <v>252161</v>
      </c>
      <c r="I6253">
        <v>3425020098</v>
      </c>
      <c r="J6253" t="s">
        <v>31553</v>
      </c>
      <c r="K6253" s="1">
        <v>44000</v>
      </c>
    </row>
    <row r="6254" spans="1:11">
      <c r="A6254">
        <v>6253</v>
      </c>
      <c r="B6254" t="s">
        <v>31554</v>
      </c>
      <c r="C6254" t="s">
        <v>2872</v>
      </c>
      <c r="D6254" t="s">
        <v>4070</v>
      </c>
      <c r="E6254" t="s">
        <v>31555</v>
      </c>
      <c r="F6254" t="s">
        <v>31556</v>
      </c>
      <c r="G6254" t="s">
        <v>2137</v>
      </c>
      <c r="H6254" s="6">
        <v>150948</v>
      </c>
      <c r="I6254" t="s">
        <v>31557</v>
      </c>
      <c r="J6254" t="s">
        <v>31558</v>
      </c>
      <c r="K6254" s="1">
        <v>44098</v>
      </c>
    </row>
    <row r="6255" spans="1:11">
      <c r="A6255">
        <v>6254</v>
      </c>
      <c r="B6255" t="s">
        <v>31559</v>
      </c>
      <c r="C6255" t="s">
        <v>7732</v>
      </c>
      <c r="D6255" t="s">
        <v>4762</v>
      </c>
      <c r="E6255" t="s">
        <v>31560</v>
      </c>
      <c r="F6255" t="s">
        <v>31561</v>
      </c>
      <c r="G6255" t="s">
        <v>985</v>
      </c>
      <c r="H6255" s="6">
        <v>47438</v>
      </c>
      <c r="I6255" t="s">
        <v>31562</v>
      </c>
      <c r="J6255" t="s">
        <v>31563</v>
      </c>
      <c r="K6255" s="1">
        <v>43980</v>
      </c>
    </row>
    <row r="6256" spans="1:11">
      <c r="A6256">
        <v>6255</v>
      </c>
      <c r="B6256" t="s">
        <v>31564</v>
      </c>
      <c r="C6256" t="s">
        <v>2225</v>
      </c>
      <c r="D6256" t="s">
        <v>1107</v>
      </c>
      <c r="E6256" t="s">
        <v>31565</v>
      </c>
      <c r="F6256" t="s">
        <v>31566</v>
      </c>
      <c r="G6256" t="s">
        <v>371</v>
      </c>
      <c r="H6256" s="6">
        <v>66395</v>
      </c>
      <c r="I6256" t="s">
        <v>31567</v>
      </c>
      <c r="J6256" t="s">
        <v>31568</v>
      </c>
      <c r="K6256" s="1">
        <v>43960</v>
      </c>
    </row>
    <row r="6257" spans="1:11">
      <c r="A6257">
        <v>6256</v>
      </c>
      <c r="B6257" t="s">
        <v>31569</v>
      </c>
      <c r="C6257" t="s">
        <v>2976</v>
      </c>
      <c r="D6257" t="s">
        <v>639</v>
      </c>
      <c r="E6257" t="s">
        <v>31570</v>
      </c>
      <c r="F6257" t="s">
        <v>31571</v>
      </c>
      <c r="G6257" t="s">
        <v>4061</v>
      </c>
      <c r="H6257" s="6">
        <v>236249</v>
      </c>
      <c r="I6257" t="s">
        <v>31572</v>
      </c>
      <c r="J6257" t="s">
        <v>31573</v>
      </c>
      <c r="K6257" s="1">
        <v>44205</v>
      </c>
    </row>
    <row r="6258" spans="1:11">
      <c r="A6258">
        <v>6257</v>
      </c>
      <c r="B6258" t="s">
        <v>31574</v>
      </c>
      <c r="C6258" t="s">
        <v>5815</v>
      </c>
      <c r="D6258" t="s">
        <v>311</v>
      </c>
      <c r="E6258" t="s">
        <v>31575</v>
      </c>
      <c r="F6258" t="s">
        <v>31576</v>
      </c>
      <c r="G6258" t="s">
        <v>2509</v>
      </c>
      <c r="H6258" s="6">
        <v>112277</v>
      </c>
      <c r="I6258" t="s">
        <v>31577</v>
      </c>
      <c r="J6258" t="s">
        <v>31578</v>
      </c>
      <c r="K6258" s="1">
        <v>44633</v>
      </c>
    </row>
    <row r="6259" spans="1:11">
      <c r="A6259">
        <v>6258</v>
      </c>
      <c r="B6259" t="s">
        <v>31579</v>
      </c>
      <c r="C6259" t="s">
        <v>5833</v>
      </c>
      <c r="D6259" t="s">
        <v>406</v>
      </c>
      <c r="E6259" t="s">
        <v>31580</v>
      </c>
      <c r="F6259" t="s">
        <v>31581</v>
      </c>
      <c r="G6259" t="s">
        <v>3058</v>
      </c>
      <c r="H6259" s="6">
        <v>270491</v>
      </c>
      <c r="I6259" t="s">
        <v>31582</v>
      </c>
      <c r="J6259" t="s">
        <v>31583</v>
      </c>
      <c r="K6259" s="1">
        <v>44520</v>
      </c>
    </row>
    <row r="6260" spans="1:11">
      <c r="A6260">
        <v>6259</v>
      </c>
      <c r="B6260" t="s">
        <v>31584</v>
      </c>
      <c r="C6260" t="s">
        <v>91</v>
      </c>
      <c r="D6260" t="s">
        <v>1573</v>
      </c>
      <c r="E6260" t="s">
        <v>31585</v>
      </c>
      <c r="F6260" t="s">
        <v>31586</v>
      </c>
      <c r="G6260" t="s">
        <v>1374</v>
      </c>
      <c r="H6260" s="6">
        <v>179979</v>
      </c>
      <c r="I6260" t="s">
        <v>31587</v>
      </c>
      <c r="J6260" t="s">
        <v>31588</v>
      </c>
      <c r="K6260" s="1">
        <v>44708</v>
      </c>
    </row>
    <row r="6261" spans="1:11">
      <c r="A6261">
        <v>6260</v>
      </c>
      <c r="B6261" t="s">
        <v>31589</v>
      </c>
      <c r="C6261" t="s">
        <v>2206</v>
      </c>
      <c r="D6261" t="s">
        <v>1663</v>
      </c>
      <c r="E6261" t="s">
        <v>31590</v>
      </c>
      <c r="F6261" t="s">
        <v>31591</v>
      </c>
      <c r="G6261" t="s">
        <v>954</v>
      </c>
      <c r="H6261" s="6">
        <v>205752</v>
      </c>
      <c r="I6261" t="s">
        <v>31592</v>
      </c>
      <c r="J6261" t="s">
        <v>31593</v>
      </c>
      <c r="K6261" s="1">
        <v>43982</v>
      </c>
    </row>
    <row r="6262" spans="1:11">
      <c r="A6262">
        <v>6261</v>
      </c>
      <c r="B6262" t="s">
        <v>31594</v>
      </c>
      <c r="C6262" t="s">
        <v>2564</v>
      </c>
      <c r="D6262" t="s">
        <v>7338</v>
      </c>
      <c r="E6262" t="s">
        <v>31595</v>
      </c>
      <c r="F6262" t="s">
        <v>31596</v>
      </c>
      <c r="G6262" t="s">
        <v>314</v>
      </c>
      <c r="H6262" s="6">
        <v>213682</v>
      </c>
      <c r="I6262" t="s">
        <v>31597</v>
      </c>
      <c r="J6262" t="s">
        <v>31598</v>
      </c>
      <c r="K6262" s="1">
        <v>44378</v>
      </c>
    </row>
    <row r="6263" spans="1:11">
      <c r="A6263">
        <v>6262</v>
      </c>
      <c r="B6263" t="s">
        <v>31599</v>
      </c>
      <c r="C6263" t="s">
        <v>333</v>
      </c>
      <c r="D6263" t="s">
        <v>2801</v>
      </c>
      <c r="E6263" t="s">
        <v>31600</v>
      </c>
      <c r="F6263" t="s">
        <v>31601</v>
      </c>
      <c r="G6263" t="s">
        <v>329</v>
      </c>
      <c r="H6263" s="6">
        <v>188785</v>
      </c>
      <c r="I6263" t="s">
        <v>31602</v>
      </c>
      <c r="J6263" t="s">
        <v>31603</v>
      </c>
      <c r="K6263" s="1">
        <v>44433</v>
      </c>
    </row>
    <row r="6264" spans="1:11">
      <c r="A6264">
        <v>6263</v>
      </c>
      <c r="B6264" t="s">
        <v>31604</v>
      </c>
      <c r="C6264" t="s">
        <v>398</v>
      </c>
      <c r="D6264" t="s">
        <v>4140</v>
      </c>
      <c r="E6264" t="s">
        <v>31605</v>
      </c>
      <c r="F6264" t="s">
        <v>23125</v>
      </c>
      <c r="G6264" t="s">
        <v>1182</v>
      </c>
      <c r="H6264" s="6">
        <v>48789</v>
      </c>
      <c r="I6264" t="s">
        <v>31606</v>
      </c>
      <c r="J6264" t="s">
        <v>31607</v>
      </c>
      <c r="K6264" s="1">
        <v>44517</v>
      </c>
    </row>
    <row r="6265" spans="1:11">
      <c r="A6265">
        <v>6264</v>
      </c>
      <c r="B6265" t="s">
        <v>31608</v>
      </c>
      <c r="C6265" t="s">
        <v>3268</v>
      </c>
      <c r="D6265" t="s">
        <v>3055</v>
      </c>
      <c r="E6265" t="s">
        <v>31609</v>
      </c>
      <c r="F6265" t="s">
        <v>31610</v>
      </c>
      <c r="G6265" t="s">
        <v>1330</v>
      </c>
      <c r="H6265" s="6">
        <v>83461</v>
      </c>
      <c r="I6265">
        <f>1-89-887-5391</f>
        <v>-6366</v>
      </c>
      <c r="J6265" t="s">
        <v>31611</v>
      </c>
      <c r="K6265" s="1">
        <v>44265</v>
      </c>
    </row>
    <row r="6266" spans="1:11">
      <c r="A6266">
        <v>6265</v>
      </c>
      <c r="B6266" t="s">
        <v>31612</v>
      </c>
      <c r="C6266" t="s">
        <v>450</v>
      </c>
      <c r="D6266" t="s">
        <v>6461</v>
      </c>
      <c r="E6266" t="s">
        <v>31613</v>
      </c>
      <c r="F6266" t="s">
        <v>31614</v>
      </c>
      <c r="G6266" t="s">
        <v>868</v>
      </c>
      <c r="H6266" s="6">
        <v>248647</v>
      </c>
      <c r="I6266">
        <f>1-552-524-5124</f>
        <v>-6199</v>
      </c>
      <c r="J6266" t="s">
        <v>31615</v>
      </c>
      <c r="K6266" s="1">
        <v>44148</v>
      </c>
    </row>
    <row r="6267" spans="1:11">
      <c r="A6267">
        <v>6266</v>
      </c>
      <c r="B6267" t="s">
        <v>31616</v>
      </c>
      <c r="C6267" t="s">
        <v>6181</v>
      </c>
      <c r="D6267" t="s">
        <v>4129</v>
      </c>
      <c r="E6267" t="s">
        <v>31617</v>
      </c>
      <c r="F6267" t="s">
        <v>31618</v>
      </c>
      <c r="G6267" t="s">
        <v>778</v>
      </c>
      <c r="H6267" s="6">
        <v>135876</v>
      </c>
      <c r="I6267" t="s">
        <v>31619</v>
      </c>
      <c r="J6267" t="s">
        <v>31620</v>
      </c>
      <c r="K6267" s="1">
        <v>43995</v>
      </c>
    </row>
    <row r="6268" spans="1:11">
      <c r="A6268">
        <v>6267</v>
      </c>
      <c r="B6268" t="s">
        <v>31621</v>
      </c>
      <c r="C6268" t="s">
        <v>1519</v>
      </c>
      <c r="D6268" t="s">
        <v>6927</v>
      </c>
      <c r="E6268" t="s">
        <v>31622</v>
      </c>
      <c r="F6268" t="s">
        <v>5374</v>
      </c>
      <c r="G6268" t="s">
        <v>2927</v>
      </c>
      <c r="H6268" s="6">
        <v>215919</v>
      </c>
      <c r="I6268" t="s">
        <v>31623</v>
      </c>
      <c r="J6268" t="s">
        <v>31624</v>
      </c>
      <c r="K6268" s="1">
        <v>43969</v>
      </c>
    </row>
    <row r="6269" spans="1:11">
      <c r="A6269">
        <v>6268</v>
      </c>
      <c r="B6269" t="s">
        <v>31625</v>
      </c>
      <c r="C6269" t="s">
        <v>11563</v>
      </c>
      <c r="D6269" t="s">
        <v>21441</v>
      </c>
      <c r="E6269" t="s">
        <v>31626</v>
      </c>
      <c r="F6269" t="s">
        <v>31627</v>
      </c>
      <c r="G6269" t="s">
        <v>329</v>
      </c>
      <c r="H6269" s="6">
        <v>69923</v>
      </c>
      <c r="I6269" t="s">
        <v>31628</v>
      </c>
      <c r="J6269" t="s">
        <v>31629</v>
      </c>
      <c r="K6269" s="1">
        <v>44512</v>
      </c>
    </row>
    <row r="6270" spans="1:11">
      <c r="A6270">
        <v>6269</v>
      </c>
      <c r="B6270" t="s">
        <v>31630</v>
      </c>
      <c r="C6270" t="s">
        <v>8199</v>
      </c>
      <c r="D6270" t="s">
        <v>8790</v>
      </c>
      <c r="E6270" t="s">
        <v>31631</v>
      </c>
      <c r="F6270" t="s">
        <v>31632</v>
      </c>
      <c r="G6270" t="s">
        <v>1102</v>
      </c>
      <c r="H6270" s="6">
        <v>106752</v>
      </c>
      <c r="I6270" t="s">
        <v>31633</v>
      </c>
      <c r="J6270" t="s">
        <v>31634</v>
      </c>
      <c r="K6270" s="1">
        <v>44167</v>
      </c>
    </row>
    <row r="6271" spans="1:11">
      <c r="A6271">
        <v>6270</v>
      </c>
      <c r="B6271" t="s">
        <v>31635</v>
      </c>
      <c r="C6271" t="s">
        <v>1967</v>
      </c>
      <c r="D6271" t="s">
        <v>7733</v>
      </c>
      <c r="E6271" t="s">
        <v>31636</v>
      </c>
      <c r="F6271" t="s">
        <v>31637</v>
      </c>
      <c r="G6271" t="s">
        <v>402</v>
      </c>
      <c r="H6271" s="6">
        <v>209301</v>
      </c>
      <c r="I6271" t="s">
        <v>31638</v>
      </c>
      <c r="J6271" t="s">
        <v>31639</v>
      </c>
      <c r="K6271" s="1">
        <v>44631</v>
      </c>
    </row>
    <row r="6272" spans="1:11">
      <c r="A6272">
        <v>6271</v>
      </c>
      <c r="B6272" t="s">
        <v>31640</v>
      </c>
      <c r="C6272" t="s">
        <v>4128</v>
      </c>
      <c r="D6272" t="s">
        <v>6424</v>
      </c>
      <c r="E6272" t="s">
        <v>31641</v>
      </c>
      <c r="F6272" t="s">
        <v>6975</v>
      </c>
      <c r="G6272" t="s">
        <v>1020</v>
      </c>
      <c r="H6272" s="6">
        <v>84487</v>
      </c>
      <c r="I6272">
        <v>7380099118</v>
      </c>
      <c r="J6272" t="s">
        <v>31642</v>
      </c>
      <c r="K6272" s="1">
        <v>44215</v>
      </c>
    </row>
    <row r="6273" spans="1:11">
      <c r="A6273">
        <v>6272</v>
      </c>
      <c r="B6273" t="s">
        <v>31643</v>
      </c>
      <c r="C6273" t="s">
        <v>2706</v>
      </c>
      <c r="D6273" t="s">
        <v>7331</v>
      </c>
      <c r="E6273" t="s">
        <v>31644</v>
      </c>
      <c r="F6273" t="s">
        <v>31645</v>
      </c>
      <c r="G6273" t="s">
        <v>371</v>
      </c>
      <c r="H6273" s="6">
        <v>140697</v>
      </c>
      <c r="I6273">
        <v>1182550808</v>
      </c>
      <c r="J6273" t="s">
        <v>31646</v>
      </c>
      <c r="K6273" s="1">
        <v>43996</v>
      </c>
    </row>
    <row r="6274" spans="1:11">
      <c r="A6274">
        <v>6273</v>
      </c>
      <c r="B6274" t="s">
        <v>31647</v>
      </c>
      <c r="C6274" t="s">
        <v>6214</v>
      </c>
      <c r="D6274" t="s">
        <v>1934</v>
      </c>
      <c r="E6274" t="s">
        <v>11217</v>
      </c>
      <c r="F6274" t="s">
        <v>31648</v>
      </c>
      <c r="G6274" t="s">
        <v>2392</v>
      </c>
      <c r="H6274" s="6">
        <v>201248</v>
      </c>
      <c r="I6274" t="s">
        <v>31649</v>
      </c>
      <c r="J6274" t="s">
        <v>31650</v>
      </c>
      <c r="K6274" s="1">
        <v>44141</v>
      </c>
    </row>
    <row r="6275" spans="1:11">
      <c r="A6275">
        <v>6274</v>
      </c>
      <c r="B6275" t="s">
        <v>31651</v>
      </c>
      <c r="C6275" t="s">
        <v>1234</v>
      </c>
      <c r="D6275" t="s">
        <v>7376</v>
      </c>
      <c r="E6275" t="s">
        <v>31652</v>
      </c>
      <c r="F6275" t="s">
        <v>31653</v>
      </c>
      <c r="G6275" t="s">
        <v>1189</v>
      </c>
      <c r="H6275" s="6">
        <v>281910</v>
      </c>
      <c r="I6275" t="s">
        <v>31654</v>
      </c>
      <c r="J6275" t="s">
        <v>31655</v>
      </c>
      <c r="K6275" s="1">
        <v>44028</v>
      </c>
    </row>
    <row r="6276" spans="1:11">
      <c r="A6276">
        <v>6275</v>
      </c>
      <c r="B6276" t="s">
        <v>31656</v>
      </c>
      <c r="C6276" t="s">
        <v>1953</v>
      </c>
      <c r="D6276" t="s">
        <v>4418</v>
      </c>
      <c r="E6276" t="s">
        <v>31657</v>
      </c>
      <c r="F6276" t="s">
        <v>31658</v>
      </c>
      <c r="G6276" t="s">
        <v>260</v>
      </c>
      <c r="H6276" s="6">
        <v>204979</v>
      </c>
      <c r="I6276" t="s">
        <v>31659</v>
      </c>
      <c r="J6276" t="s">
        <v>31660</v>
      </c>
      <c r="K6276" s="1">
        <v>44342</v>
      </c>
    </row>
    <row r="6277" spans="1:11">
      <c r="A6277">
        <v>6276</v>
      </c>
      <c r="B6277" t="s">
        <v>31661</v>
      </c>
      <c r="C6277" t="s">
        <v>3337</v>
      </c>
      <c r="D6277" t="s">
        <v>8927</v>
      </c>
      <c r="E6277" t="s">
        <v>31662</v>
      </c>
      <c r="F6277" t="s">
        <v>27415</v>
      </c>
      <c r="G6277" t="s">
        <v>1404</v>
      </c>
      <c r="H6277" s="6">
        <v>142974</v>
      </c>
      <c r="I6277" t="s">
        <v>31663</v>
      </c>
      <c r="J6277" t="s">
        <v>31664</v>
      </c>
      <c r="K6277" s="1">
        <v>44047</v>
      </c>
    </row>
    <row r="6278" spans="1:11">
      <c r="A6278">
        <v>6277</v>
      </c>
      <c r="B6278" t="s">
        <v>31665</v>
      </c>
      <c r="C6278" t="s">
        <v>2996</v>
      </c>
      <c r="D6278" t="s">
        <v>4285</v>
      </c>
      <c r="E6278" t="s">
        <v>31666</v>
      </c>
      <c r="F6278" t="s">
        <v>1830</v>
      </c>
      <c r="G6278" t="s">
        <v>3435</v>
      </c>
      <c r="H6278" s="6">
        <v>131500</v>
      </c>
      <c r="I6278" t="s">
        <v>31667</v>
      </c>
      <c r="J6278" t="s">
        <v>31668</v>
      </c>
      <c r="K6278" s="1">
        <v>44003</v>
      </c>
    </row>
    <row r="6279" spans="1:11">
      <c r="A6279">
        <v>6278</v>
      </c>
      <c r="B6279" t="s">
        <v>31669</v>
      </c>
      <c r="C6279" t="s">
        <v>2949</v>
      </c>
      <c r="D6279" t="s">
        <v>10917</v>
      </c>
      <c r="E6279" t="s">
        <v>31670</v>
      </c>
      <c r="F6279" t="s">
        <v>31671</v>
      </c>
      <c r="G6279" t="s">
        <v>174</v>
      </c>
      <c r="H6279" s="6">
        <v>73102</v>
      </c>
      <c r="I6279" t="s">
        <v>31672</v>
      </c>
      <c r="J6279" t="s">
        <v>31673</v>
      </c>
      <c r="K6279" s="1">
        <v>43871</v>
      </c>
    </row>
    <row r="6280" spans="1:11">
      <c r="A6280">
        <v>6279</v>
      </c>
      <c r="B6280" t="s">
        <v>31674</v>
      </c>
      <c r="C6280" t="s">
        <v>8663</v>
      </c>
      <c r="D6280" t="s">
        <v>2041</v>
      </c>
      <c r="E6280" t="s">
        <v>31675</v>
      </c>
      <c r="F6280" t="s">
        <v>6228</v>
      </c>
      <c r="G6280" t="s">
        <v>252</v>
      </c>
      <c r="H6280" s="6">
        <v>139824</v>
      </c>
      <c r="I6280" t="s">
        <v>31676</v>
      </c>
      <c r="J6280" t="s">
        <v>31677</v>
      </c>
      <c r="K6280" s="1">
        <v>44135</v>
      </c>
    </row>
    <row r="6281" spans="1:11">
      <c r="A6281">
        <v>6280</v>
      </c>
      <c r="B6281" t="s">
        <v>31678</v>
      </c>
      <c r="C6281" t="s">
        <v>4619</v>
      </c>
      <c r="D6281" t="s">
        <v>9067</v>
      </c>
      <c r="E6281" t="s">
        <v>31679</v>
      </c>
      <c r="F6281" t="s">
        <v>31680</v>
      </c>
      <c r="G6281" t="s">
        <v>1222</v>
      </c>
      <c r="H6281" s="6">
        <v>72321</v>
      </c>
      <c r="I6281" t="s">
        <v>31681</v>
      </c>
      <c r="J6281" t="s">
        <v>31682</v>
      </c>
      <c r="K6281" s="1">
        <v>44703</v>
      </c>
    </row>
    <row r="6282" spans="1:11">
      <c r="A6282">
        <v>6281</v>
      </c>
      <c r="B6282" t="s">
        <v>31683</v>
      </c>
      <c r="C6282" t="s">
        <v>4051</v>
      </c>
      <c r="D6282" t="s">
        <v>3288</v>
      </c>
      <c r="E6282" t="s">
        <v>31684</v>
      </c>
      <c r="F6282" t="s">
        <v>31685</v>
      </c>
      <c r="G6282" t="s">
        <v>553</v>
      </c>
      <c r="H6282" s="6">
        <v>95741</v>
      </c>
      <c r="I6282">
        <v>7473596566</v>
      </c>
      <c r="J6282" t="s">
        <v>31686</v>
      </c>
      <c r="K6282" s="1">
        <v>44134</v>
      </c>
    </row>
    <row r="6283" spans="1:11">
      <c r="A6283">
        <v>6282</v>
      </c>
      <c r="B6283" t="s">
        <v>31687</v>
      </c>
      <c r="C6283" t="s">
        <v>201</v>
      </c>
      <c r="D6283" t="s">
        <v>10370</v>
      </c>
      <c r="E6283" t="s">
        <v>31688</v>
      </c>
      <c r="F6283" t="s">
        <v>31689</v>
      </c>
      <c r="G6283" t="s">
        <v>1265</v>
      </c>
      <c r="H6283" s="6">
        <v>277290</v>
      </c>
      <c r="I6283" t="s">
        <v>31690</v>
      </c>
      <c r="J6283" t="s">
        <v>31691</v>
      </c>
      <c r="K6283" s="1">
        <v>44519</v>
      </c>
    </row>
    <row r="6284" spans="1:11">
      <c r="A6284">
        <v>6283</v>
      </c>
      <c r="B6284" t="s">
        <v>31692</v>
      </c>
      <c r="C6284" t="s">
        <v>2147</v>
      </c>
      <c r="D6284" t="s">
        <v>8927</v>
      </c>
      <c r="E6284" t="s">
        <v>31693</v>
      </c>
      <c r="F6284" t="s">
        <v>31694</v>
      </c>
      <c r="G6284" t="s">
        <v>1102</v>
      </c>
      <c r="H6284" s="6">
        <v>197990</v>
      </c>
      <c r="I6284">
        <v>6544237639</v>
      </c>
      <c r="J6284" t="s">
        <v>31695</v>
      </c>
      <c r="K6284" s="1">
        <v>44703</v>
      </c>
    </row>
    <row r="6285" spans="1:11">
      <c r="A6285">
        <v>6284</v>
      </c>
      <c r="B6285" t="s">
        <v>31696</v>
      </c>
      <c r="C6285" t="s">
        <v>10555</v>
      </c>
      <c r="D6285" t="s">
        <v>5603</v>
      </c>
      <c r="E6285" t="s">
        <v>31697</v>
      </c>
      <c r="F6285" t="s">
        <v>31698</v>
      </c>
      <c r="G6285" t="s">
        <v>3382</v>
      </c>
      <c r="H6285" s="6">
        <v>57507</v>
      </c>
      <c r="I6285" t="s">
        <v>31699</v>
      </c>
      <c r="J6285" t="s">
        <v>31700</v>
      </c>
      <c r="K6285" s="1">
        <v>44354</v>
      </c>
    </row>
    <row r="6286" spans="1:11">
      <c r="A6286">
        <v>6285</v>
      </c>
      <c r="B6286" t="s">
        <v>31701</v>
      </c>
      <c r="C6286" t="s">
        <v>2237</v>
      </c>
      <c r="D6286" t="s">
        <v>7733</v>
      </c>
      <c r="E6286" t="s">
        <v>31702</v>
      </c>
      <c r="F6286" t="s">
        <v>31703</v>
      </c>
      <c r="G6286" t="s">
        <v>831</v>
      </c>
      <c r="H6286" s="6">
        <v>147974</v>
      </c>
      <c r="I6286" t="s">
        <v>31704</v>
      </c>
      <c r="J6286" t="s">
        <v>31705</v>
      </c>
      <c r="K6286" s="1">
        <v>44601</v>
      </c>
    </row>
    <row r="6287" spans="1:11">
      <c r="A6287">
        <v>6286</v>
      </c>
      <c r="B6287" t="s">
        <v>31706</v>
      </c>
      <c r="C6287" t="s">
        <v>56</v>
      </c>
      <c r="D6287" t="s">
        <v>6596</v>
      </c>
      <c r="E6287" t="s">
        <v>31707</v>
      </c>
      <c r="F6287" t="s">
        <v>31708</v>
      </c>
      <c r="G6287" t="s">
        <v>763</v>
      </c>
      <c r="H6287" s="6">
        <v>276613</v>
      </c>
      <c r="I6287" t="s">
        <v>31709</v>
      </c>
      <c r="J6287" t="s">
        <v>31710</v>
      </c>
      <c r="K6287" s="1">
        <v>44363</v>
      </c>
    </row>
    <row r="6288" spans="1:11">
      <c r="A6288">
        <v>6287</v>
      </c>
      <c r="B6288" t="s">
        <v>31711</v>
      </c>
      <c r="C6288" t="s">
        <v>6900</v>
      </c>
      <c r="D6288" t="s">
        <v>1877</v>
      </c>
      <c r="E6288" t="s">
        <v>31712</v>
      </c>
      <c r="F6288" t="s">
        <v>31713</v>
      </c>
      <c r="G6288" t="s">
        <v>1501</v>
      </c>
      <c r="H6288" s="6">
        <v>268693</v>
      </c>
      <c r="I6288" t="s">
        <v>31714</v>
      </c>
      <c r="J6288" t="s">
        <v>31715</v>
      </c>
      <c r="K6288" s="1">
        <v>44625</v>
      </c>
    </row>
    <row r="6289" spans="1:11">
      <c r="A6289">
        <v>6288</v>
      </c>
      <c r="B6289" t="s">
        <v>31716</v>
      </c>
      <c r="C6289" t="s">
        <v>1792</v>
      </c>
      <c r="D6289" t="s">
        <v>601</v>
      </c>
      <c r="E6289" t="s">
        <v>31717</v>
      </c>
      <c r="F6289" t="s">
        <v>31718</v>
      </c>
      <c r="G6289" t="s">
        <v>1337</v>
      </c>
      <c r="H6289" s="6">
        <v>57158</v>
      </c>
      <c r="I6289" t="s">
        <v>31719</v>
      </c>
      <c r="J6289" t="s">
        <v>31720</v>
      </c>
      <c r="K6289" s="1">
        <v>44080</v>
      </c>
    </row>
    <row r="6290" spans="1:11">
      <c r="A6290">
        <v>6289</v>
      </c>
      <c r="B6290" t="s">
        <v>31721</v>
      </c>
      <c r="C6290" t="s">
        <v>1142</v>
      </c>
      <c r="D6290" t="s">
        <v>3598</v>
      </c>
      <c r="E6290" t="s">
        <v>31722</v>
      </c>
      <c r="F6290" t="s">
        <v>31723</v>
      </c>
      <c r="G6290" t="s">
        <v>5475</v>
      </c>
      <c r="H6290" s="6">
        <v>142985</v>
      </c>
      <c r="I6290" t="s">
        <v>31724</v>
      </c>
      <c r="J6290" t="s">
        <v>31725</v>
      </c>
      <c r="K6290" s="1">
        <v>43905</v>
      </c>
    </row>
    <row r="6291" spans="1:11">
      <c r="A6291">
        <v>6290</v>
      </c>
      <c r="B6291" t="s">
        <v>31726</v>
      </c>
      <c r="C6291" t="s">
        <v>1414</v>
      </c>
      <c r="D6291" t="s">
        <v>6273</v>
      </c>
      <c r="E6291" t="s">
        <v>31727</v>
      </c>
      <c r="F6291" t="s">
        <v>31728</v>
      </c>
      <c r="G6291" t="s">
        <v>379</v>
      </c>
      <c r="H6291" s="6">
        <v>263836</v>
      </c>
      <c r="I6291" t="s">
        <v>31729</v>
      </c>
      <c r="J6291" t="s">
        <v>31730</v>
      </c>
      <c r="K6291" s="1">
        <v>43873</v>
      </c>
    </row>
    <row r="6292" spans="1:11">
      <c r="A6292">
        <v>6291</v>
      </c>
      <c r="B6292" t="s">
        <v>31731</v>
      </c>
      <c r="C6292" t="s">
        <v>8789</v>
      </c>
      <c r="D6292" t="s">
        <v>2521</v>
      </c>
      <c r="E6292" t="s">
        <v>31732</v>
      </c>
      <c r="F6292" t="s">
        <v>31733</v>
      </c>
      <c r="G6292" t="s">
        <v>4919</v>
      </c>
      <c r="H6292" s="6">
        <v>74880</v>
      </c>
      <c r="I6292" t="s">
        <v>31734</v>
      </c>
      <c r="J6292" t="s">
        <v>31735</v>
      </c>
      <c r="K6292" s="1">
        <v>44586</v>
      </c>
    </row>
    <row r="6293" spans="1:11">
      <c r="A6293">
        <v>6292</v>
      </c>
      <c r="B6293" t="s">
        <v>31736</v>
      </c>
      <c r="C6293" t="s">
        <v>1385</v>
      </c>
      <c r="D6293" t="s">
        <v>8102</v>
      </c>
      <c r="E6293" t="s">
        <v>31737</v>
      </c>
      <c r="F6293" t="s">
        <v>31738</v>
      </c>
      <c r="G6293" t="s">
        <v>80</v>
      </c>
      <c r="H6293" s="6">
        <v>100825</v>
      </c>
      <c r="I6293">
        <v>933663417</v>
      </c>
      <c r="J6293" t="s">
        <v>31739</v>
      </c>
      <c r="K6293" s="1">
        <v>44538</v>
      </c>
    </row>
    <row r="6294" spans="1:11">
      <c r="A6294">
        <v>6293</v>
      </c>
      <c r="B6294" t="s">
        <v>31740</v>
      </c>
      <c r="C6294" t="s">
        <v>8309</v>
      </c>
      <c r="D6294" t="s">
        <v>2423</v>
      </c>
      <c r="E6294" t="s">
        <v>31741</v>
      </c>
      <c r="F6294" t="s">
        <v>31742</v>
      </c>
      <c r="G6294" t="s">
        <v>2272</v>
      </c>
      <c r="H6294" s="6">
        <v>49923</v>
      </c>
      <c r="I6294">
        <v>2312003892</v>
      </c>
      <c r="J6294" t="s">
        <v>31743</v>
      </c>
      <c r="K6294" s="1">
        <v>43922</v>
      </c>
    </row>
    <row r="6295" spans="1:11">
      <c r="A6295">
        <v>6294</v>
      </c>
      <c r="B6295" t="s">
        <v>31744</v>
      </c>
      <c r="C6295" t="s">
        <v>4636</v>
      </c>
      <c r="D6295" t="s">
        <v>3664</v>
      </c>
      <c r="E6295" t="s">
        <v>31745</v>
      </c>
      <c r="F6295" t="s">
        <v>31746</v>
      </c>
      <c r="G6295" t="s">
        <v>111</v>
      </c>
      <c r="H6295" s="6">
        <v>43505</v>
      </c>
      <c r="I6295" t="s">
        <v>31747</v>
      </c>
      <c r="J6295" t="s">
        <v>31748</v>
      </c>
      <c r="K6295" s="1">
        <v>43835</v>
      </c>
    </row>
    <row r="6296" spans="1:11">
      <c r="A6296">
        <v>6295</v>
      </c>
      <c r="B6296" t="s">
        <v>31749</v>
      </c>
      <c r="C6296" t="s">
        <v>1792</v>
      </c>
      <c r="D6296" t="s">
        <v>1752</v>
      </c>
      <c r="E6296" t="s">
        <v>31750</v>
      </c>
      <c r="F6296" t="s">
        <v>31751</v>
      </c>
      <c r="G6296" t="s">
        <v>494</v>
      </c>
      <c r="H6296" s="6">
        <v>101070</v>
      </c>
      <c r="I6296" t="s">
        <v>31752</v>
      </c>
      <c r="J6296" t="s">
        <v>31753</v>
      </c>
      <c r="K6296" s="1">
        <v>44289</v>
      </c>
    </row>
    <row r="6297" spans="1:11">
      <c r="A6297">
        <v>6296</v>
      </c>
      <c r="B6297" t="s">
        <v>31754</v>
      </c>
      <c r="C6297" t="s">
        <v>4376</v>
      </c>
      <c r="D6297" t="s">
        <v>6809</v>
      </c>
      <c r="E6297" t="s">
        <v>16353</v>
      </c>
      <c r="F6297" t="s">
        <v>31755</v>
      </c>
      <c r="G6297" t="s">
        <v>3009</v>
      </c>
      <c r="H6297" s="6">
        <v>252538</v>
      </c>
      <c r="I6297" t="s">
        <v>31756</v>
      </c>
      <c r="J6297" t="s">
        <v>31757</v>
      </c>
      <c r="K6297" s="1">
        <v>44422</v>
      </c>
    </row>
    <row r="6298" spans="1:11">
      <c r="A6298">
        <v>6297</v>
      </c>
      <c r="B6298" t="s">
        <v>31758</v>
      </c>
      <c r="C6298" t="s">
        <v>2612</v>
      </c>
      <c r="D6298" t="s">
        <v>989</v>
      </c>
      <c r="E6298" t="s">
        <v>31759</v>
      </c>
      <c r="F6298" t="s">
        <v>31760</v>
      </c>
      <c r="G6298" t="s">
        <v>898</v>
      </c>
      <c r="H6298" s="6">
        <v>86395</v>
      </c>
      <c r="I6298" t="s">
        <v>31761</v>
      </c>
      <c r="J6298" t="s">
        <v>31762</v>
      </c>
      <c r="K6298" s="1">
        <v>44372</v>
      </c>
    </row>
    <row r="6299" spans="1:11">
      <c r="A6299">
        <v>6298</v>
      </c>
      <c r="B6299" t="s">
        <v>31763</v>
      </c>
      <c r="C6299" t="s">
        <v>1064</v>
      </c>
      <c r="D6299" t="s">
        <v>2963</v>
      </c>
      <c r="E6299" t="s">
        <v>31764</v>
      </c>
      <c r="F6299" t="s">
        <v>31765</v>
      </c>
      <c r="G6299" t="s">
        <v>51</v>
      </c>
      <c r="H6299" s="6">
        <v>149101</v>
      </c>
      <c r="I6299" t="s">
        <v>31766</v>
      </c>
      <c r="J6299" t="s">
        <v>31767</v>
      </c>
      <c r="K6299" s="1">
        <v>44364</v>
      </c>
    </row>
    <row r="6300" spans="1:11">
      <c r="A6300">
        <v>6299</v>
      </c>
      <c r="B6300" t="s">
        <v>31768</v>
      </c>
      <c r="C6300" t="s">
        <v>4518</v>
      </c>
      <c r="D6300" t="s">
        <v>22893</v>
      </c>
      <c r="E6300" t="s">
        <v>31769</v>
      </c>
      <c r="F6300" t="s">
        <v>31770</v>
      </c>
      <c r="G6300" t="s">
        <v>1273</v>
      </c>
      <c r="H6300" s="6">
        <v>64969</v>
      </c>
      <c r="I6300" t="s">
        <v>31771</v>
      </c>
      <c r="J6300" t="s">
        <v>31772</v>
      </c>
      <c r="K6300" s="1">
        <v>43895</v>
      </c>
    </row>
    <row r="6301" spans="1:11">
      <c r="A6301">
        <v>6300</v>
      </c>
      <c r="B6301" t="s">
        <v>31773</v>
      </c>
      <c r="C6301" t="s">
        <v>1828</v>
      </c>
      <c r="D6301" t="s">
        <v>6019</v>
      </c>
      <c r="E6301" t="s">
        <v>31774</v>
      </c>
      <c r="F6301" t="s">
        <v>31775</v>
      </c>
      <c r="G6301" t="s">
        <v>4805</v>
      </c>
      <c r="H6301" s="6">
        <v>252246</v>
      </c>
      <c r="I6301" t="s">
        <v>31776</v>
      </c>
      <c r="J6301" t="s">
        <v>31777</v>
      </c>
      <c r="K6301" s="1">
        <v>44344</v>
      </c>
    </row>
    <row r="6302" spans="1:11">
      <c r="A6302">
        <v>6301</v>
      </c>
      <c r="B6302" t="s">
        <v>31778</v>
      </c>
      <c r="C6302" t="s">
        <v>6362</v>
      </c>
      <c r="D6302" t="s">
        <v>3237</v>
      </c>
      <c r="E6302" t="s">
        <v>31779</v>
      </c>
      <c r="F6302" t="s">
        <v>31780</v>
      </c>
      <c r="G6302" t="s">
        <v>1230</v>
      </c>
      <c r="H6302" s="6">
        <v>54191</v>
      </c>
      <c r="I6302" t="s">
        <v>31781</v>
      </c>
      <c r="J6302" t="s">
        <v>31782</v>
      </c>
      <c r="K6302" s="1">
        <v>44303</v>
      </c>
    </row>
    <row r="6303" spans="1:11">
      <c r="A6303">
        <v>6302</v>
      </c>
      <c r="B6303" t="s">
        <v>31783</v>
      </c>
      <c r="C6303" t="s">
        <v>3440</v>
      </c>
      <c r="D6303" t="s">
        <v>5699</v>
      </c>
      <c r="E6303" t="s">
        <v>31784</v>
      </c>
      <c r="F6303" t="s">
        <v>31785</v>
      </c>
      <c r="G6303" t="s">
        <v>119</v>
      </c>
      <c r="H6303" s="6">
        <v>180053</v>
      </c>
      <c r="I6303" t="s">
        <v>31786</v>
      </c>
      <c r="J6303" t="s">
        <v>31787</v>
      </c>
      <c r="K6303" s="1">
        <v>44305</v>
      </c>
    </row>
    <row r="6304" spans="1:11">
      <c r="A6304">
        <v>6303</v>
      </c>
      <c r="B6304" t="s">
        <v>31788</v>
      </c>
      <c r="C6304" t="s">
        <v>1009</v>
      </c>
      <c r="D6304" t="s">
        <v>7070</v>
      </c>
      <c r="E6304" t="s">
        <v>31789</v>
      </c>
      <c r="F6304" t="s">
        <v>31790</v>
      </c>
      <c r="G6304" t="s">
        <v>853</v>
      </c>
      <c r="H6304" s="6">
        <v>278379</v>
      </c>
      <c r="I6304" t="s">
        <v>31791</v>
      </c>
      <c r="J6304" t="s">
        <v>31792</v>
      </c>
      <c r="K6304" s="1">
        <v>44013</v>
      </c>
    </row>
    <row r="6305" spans="1:11">
      <c r="A6305">
        <v>6304</v>
      </c>
      <c r="B6305" t="s">
        <v>31793</v>
      </c>
      <c r="C6305" t="s">
        <v>4192</v>
      </c>
      <c r="D6305" t="s">
        <v>21228</v>
      </c>
      <c r="E6305" t="s">
        <v>31794</v>
      </c>
      <c r="F6305" t="s">
        <v>31795</v>
      </c>
      <c r="G6305" t="s">
        <v>3046</v>
      </c>
      <c r="H6305" s="6">
        <v>210940</v>
      </c>
      <c r="I6305">
        <v>9434565665</v>
      </c>
      <c r="J6305" t="s">
        <v>31796</v>
      </c>
      <c r="K6305" s="1">
        <v>43933</v>
      </c>
    </row>
    <row r="6306" spans="1:11">
      <c r="A6306">
        <v>6305</v>
      </c>
      <c r="B6306" t="s">
        <v>31797</v>
      </c>
      <c r="C6306" t="s">
        <v>201</v>
      </c>
      <c r="D6306" t="s">
        <v>2347</v>
      </c>
      <c r="E6306" t="s">
        <v>31798</v>
      </c>
      <c r="F6306" t="s">
        <v>31799</v>
      </c>
      <c r="G6306" t="s">
        <v>3306</v>
      </c>
      <c r="H6306" s="6">
        <v>144404</v>
      </c>
      <c r="I6306" t="s">
        <v>31800</v>
      </c>
      <c r="J6306" t="s">
        <v>31801</v>
      </c>
      <c r="K6306" s="1">
        <v>44655</v>
      </c>
    </row>
    <row r="6307" spans="1:11">
      <c r="A6307">
        <v>6306</v>
      </c>
      <c r="B6307" t="s">
        <v>31802</v>
      </c>
      <c r="C6307" t="s">
        <v>1492</v>
      </c>
      <c r="D6307" t="s">
        <v>92</v>
      </c>
      <c r="E6307" t="s">
        <v>31803</v>
      </c>
      <c r="F6307" t="s">
        <v>31804</v>
      </c>
      <c r="G6307" t="s">
        <v>6088</v>
      </c>
      <c r="H6307" s="6">
        <v>142814</v>
      </c>
      <c r="I6307" t="s">
        <v>31805</v>
      </c>
      <c r="J6307" t="s">
        <v>31806</v>
      </c>
      <c r="K6307" s="1">
        <v>44190</v>
      </c>
    </row>
    <row r="6308" spans="1:11">
      <c r="A6308">
        <v>6307</v>
      </c>
      <c r="B6308" t="s">
        <v>31807</v>
      </c>
      <c r="C6308" t="s">
        <v>1693</v>
      </c>
      <c r="D6308" t="s">
        <v>2088</v>
      </c>
      <c r="E6308" t="s">
        <v>31808</v>
      </c>
      <c r="F6308" t="s">
        <v>31809</v>
      </c>
      <c r="G6308" t="s">
        <v>875</v>
      </c>
      <c r="H6308" s="6">
        <v>124511</v>
      </c>
      <c r="I6308" t="s">
        <v>31810</v>
      </c>
      <c r="J6308" t="s">
        <v>31811</v>
      </c>
      <c r="K6308" s="1">
        <v>44266</v>
      </c>
    </row>
    <row r="6309" spans="1:11">
      <c r="A6309">
        <v>6308</v>
      </c>
      <c r="B6309" t="s">
        <v>31812</v>
      </c>
      <c r="C6309" t="s">
        <v>1211</v>
      </c>
      <c r="D6309" t="s">
        <v>2148</v>
      </c>
      <c r="E6309" t="s">
        <v>31813</v>
      </c>
      <c r="F6309" t="s">
        <v>31814</v>
      </c>
      <c r="G6309" t="s">
        <v>119</v>
      </c>
      <c r="H6309" s="6">
        <v>228032</v>
      </c>
      <c r="I6309">
        <v>8048211608</v>
      </c>
      <c r="J6309" t="s">
        <v>31815</v>
      </c>
      <c r="K6309" s="1">
        <v>44133</v>
      </c>
    </row>
    <row r="6310" spans="1:11">
      <c r="A6310">
        <v>6309</v>
      </c>
      <c r="B6310" t="s">
        <v>31816</v>
      </c>
      <c r="C6310" t="s">
        <v>2301</v>
      </c>
      <c r="D6310" t="s">
        <v>9773</v>
      </c>
      <c r="E6310" t="s">
        <v>31817</v>
      </c>
      <c r="F6310" t="s">
        <v>31818</v>
      </c>
      <c r="G6310" t="s">
        <v>839</v>
      </c>
      <c r="H6310" s="6">
        <v>262384</v>
      </c>
      <c r="I6310" t="s">
        <v>31819</v>
      </c>
      <c r="J6310" t="s">
        <v>31820</v>
      </c>
      <c r="K6310" s="1">
        <v>44216</v>
      </c>
    </row>
    <row r="6311" spans="1:11">
      <c r="A6311">
        <v>6310</v>
      </c>
      <c r="B6311" t="s">
        <v>31821</v>
      </c>
      <c r="C6311" t="s">
        <v>5467</v>
      </c>
      <c r="D6311" t="s">
        <v>7984</v>
      </c>
      <c r="E6311" t="s">
        <v>31822</v>
      </c>
      <c r="F6311" t="s">
        <v>31823</v>
      </c>
      <c r="G6311" t="s">
        <v>4560</v>
      </c>
      <c r="H6311" s="6">
        <v>109095</v>
      </c>
      <c r="I6311" t="s">
        <v>31824</v>
      </c>
      <c r="J6311" t="s">
        <v>31825</v>
      </c>
      <c r="K6311" s="1">
        <v>43971</v>
      </c>
    </row>
    <row r="6312" spans="1:11">
      <c r="A6312">
        <v>6311</v>
      </c>
      <c r="B6312" t="s">
        <v>31826</v>
      </c>
      <c r="C6312" t="s">
        <v>1729</v>
      </c>
      <c r="D6312" t="s">
        <v>789</v>
      </c>
      <c r="E6312" t="s">
        <v>15917</v>
      </c>
      <c r="F6312" t="s">
        <v>31827</v>
      </c>
      <c r="G6312" t="s">
        <v>1508</v>
      </c>
      <c r="H6312" s="6">
        <v>274000</v>
      </c>
      <c r="I6312" t="s">
        <v>31828</v>
      </c>
      <c r="J6312" t="s">
        <v>31829</v>
      </c>
      <c r="K6312" s="1">
        <v>43839</v>
      </c>
    </row>
    <row r="6313" spans="1:11">
      <c r="A6313">
        <v>6312</v>
      </c>
      <c r="B6313" t="s">
        <v>31830</v>
      </c>
      <c r="C6313" t="s">
        <v>5461</v>
      </c>
      <c r="D6313" t="s">
        <v>6776</v>
      </c>
      <c r="E6313" t="s">
        <v>31831</v>
      </c>
      <c r="F6313" t="s">
        <v>31832</v>
      </c>
      <c r="G6313" t="s">
        <v>1309</v>
      </c>
      <c r="H6313" s="6">
        <v>167745</v>
      </c>
      <c r="I6313" t="s">
        <v>31833</v>
      </c>
      <c r="J6313" t="s">
        <v>31834</v>
      </c>
      <c r="K6313" s="1">
        <v>44183</v>
      </c>
    </row>
    <row r="6314" spans="1:11">
      <c r="A6314">
        <v>6313</v>
      </c>
      <c r="B6314" t="s">
        <v>31835</v>
      </c>
      <c r="C6314" t="s">
        <v>3230</v>
      </c>
      <c r="D6314" t="s">
        <v>2141</v>
      </c>
      <c r="E6314" t="s">
        <v>31836</v>
      </c>
      <c r="F6314" t="s">
        <v>31837</v>
      </c>
      <c r="G6314" t="s">
        <v>800</v>
      </c>
      <c r="H6314" s="6">
        <v>247882</v>
      </c>
      <c r="I6314" t="s">
        <v>31838</v>
      </c>
      <c r="J6314" t="s">
        <v>31839</v>
      </c>
      <c r="K6314" s="1">
        <v>44554</v>
      </c>
    </row>
    <row r="6315" spans="1:11">
      <c r="A6315">
        <v>6314</v>
      </c>
      <c r="B6315" t="s">
        <v>31840</v>
      </c>
      <c r="C6315" t="s">
        <v>7726</v>
      </c>
      <c r="D6315" t="s">
        <v>171</v>
      </c>
      <c r="E6315" t="s">
        <v>31841</v>
      </c>
      <c r="F6315" t="s">
        <v>31842</v>
      </c>
      <c r="G6315" t="s">
        <v>961</v>
      </c>
      <c r="H6315" s="6">
        <v>243445</v>
      </c>
      <c r="I6315" t="s">
        <v>31843</v>
      </c>
      <c r="J6315" t="s">
        <v>31844</v>
      </c>
      <c r="K6315" s="1">
        <v>44015</v>
      </c>
    </row>
    <row r="6316" spans="1:11">
      <c r="A6316">
        <v>6315</v>
      </c>
      <c r="B6316" t="s">
        <v>31845</v>
      </c>
      <c r="C6316" t="s">
        <v>1913</v>
      </c>
      <c r="D6316" t="s">
        <v>529</v>
      </c>
      <c r="E6316" t="s">
        <v>31846</v>
      </c>
      <c r="F6316" t="s">
        <v>31847</v>
      </c>
      <c r="G6316" t="s">
        <v>134</v>
      </c>
      <c r="H6316" s="6">
        <v>94071</v>
      </c>
      <c r="I6316">
        <v>8848595199</v>
      </c>
      <c r="J6316" t="s">
        <v>31848</v>
      </c>
      <c r="K6316" s="1">
        <v>44008</v>
      </c>
    </row>
    <row r="6317" spans="1:11">
      <c r="A6317">
        <v>6316</v>
      </c>
      <c r="B6317" t="s">
        <v>31849</v>
      </c>
      <c r="C6317" t="s">
        <v>138</v>
      </c>
      <c r="D6317" t="s">
        <v>4620</v>
      </c>
      <c r="E6317" t="s">
        <v>12048</v>
      </c>
      <c r="F6317" t="s">
        <v>31850</v>
      </c>
      <c r="G6317" t="s">
        <v>823</v>
      </c>
      <c r="H6317" s="6">
        <v>76956</v>
      </c>
      <c r="I6317">
        <f>1-975-615-4584</f>
        <v>-6173</v>
      </c>
      <c r="J6317" t="s">
        <v>31851</v>
      </c>
      <c r="K6317" s="1">
        <v>44613</v>
      </c>
    </row>
    <row r="6318" spans="1:11">
      <c r="A6318">
        <v>6317</v>
      </c>
      <c r="B6318" t="s">
        <v>31852</v>
      </c>
      <c r="C6318" t="s">
        <v>973</v>
      </c>
      <c r="D6318" t="s">
        <v>4320</v>
      </c>
      <c r="E6318" t="s">
        <v>7028</v>
      </c>
      <c r="F6318" t="s">
        <v>31853</v>
      </c>
      <c r="G6318" t="s">
        <v>462</v>
      </c>
      <c r="H6318" s="6">
        <v>268763</v>
      </c>
      <c r="I6318" t="s">
        <v>31854</v>
      </c>
      <c r="J6318" t="s">
        <v>31855</v>
      </c>
      <c r="K6318" s="1">
        <v>44247</v>
      </c>
    </row>
    <row r="6319" spans="1:11">
      <c r="A6319">
        <v>6318</v>
      </c>
      <c r="B6319" t="s">
        <v>31856</v>
      </c>
      <c r="C6319" t="s">
        <v>383</v>
      </c>
      <c r="D6319" t="s">
        <v>14326</v>
      </c>
      <c r="E6319" t="s">
        <v>31857</v>
      </c>
      <c r="F6319" t="s">
        <v>31858</v>
      </c>
      <c r="G6319" t="s">
        <v>3314</v>
      </c>
      <c r="H6319" s="6">
        <v>214614</v>
      </c>
      <c r="I6319" t="s">
        <v>31859</v>
      </c>
      <c r="J6319" t="s">
        <v>31860</v>
      </c>
      <c r="K6319" s="1">
        <v>43946</v>
      </c>
    </row>
    <row r="6320" spans="1:11">
      <c r="A6320">
        <v>6319</v>
      </c>
      <c r="B6320" t="s">
        <v>31861</v>
      </c>
      <c r="C6320" t="s">
        <v>2199</v>
      </c>
      <c r="D6320" t="s">
        <v>12276</v>
      </c>
      <c r="E6320" t="s">
        <v>31862</v>
      </c>
      <c r="F6320" t="s">
        <v>31863</v>
      </c>
      <c r="G6320" t="s">
        <v>89</v>
      </c>
      <c r="H6320" s="6">
        <v>241636</v>
      </c>
      <c r="I6320" t="s">
        <v>31864</v>
      </c>
      <c r="J6320" t="s">
        <v>31865</v>
      </c>
      <c r="K6320" s="1">
        <v>44136</v>
      </c>
    </row>
    <row r="6321" spans="1:11">
      <c r="A6321">
        <v>6320</v>
      </c>
      <c r="B6321" t="s">
        <v>31866</v>
      </c>
      <c r="C6321" t="s">
        <v>3337</v>
      </c>
      <c r="D6321" t="s">
        <v>543</v>
      </c>
      <c r="E6321" t="s">
        <v>29801</v>
      </c>
      <c r="F6321" t="s">
        <v>31867</v>
      </c>
      <c r="G6321" t="s">
        <v>150</v>
      </c>
      <c r="H6321" s="6">
        <v>287264</v>
      </c>
      <c r="I6321" t="s">
        <v>31868</v>
      </c>
      <c r="J6321" t="s">
        <v>31869</v>
      </c>
      <c r="K6321" s="1">
        <v>43872</v>
      </c>
    </row>
    <row r="6322" spans="1:11">
      <c r="A6322">
        <v>6321</v>
      </c>
      <c r="B6322" t="s">
        <v>31870</v>
      </c>
      <c r="C6322" t="s">
        <v>3217</v>
      </c>
      <c r="D6322" t="s">
        <v>12401</v>
      </c>
      <c r="E6322" t="s">
        <v>31871</v>
      </c>
      <c r="F6322" t="s">
        <v>2342</v>
      </c>
      <c r="G6322" t="s">
        <v>470</v>
      </c>
      <c r="H6322" s="6">
        <v>163814</v>
      </c>
      <c r="I6322">
        <v>1113000633</v>
      </c>
      <c r="J6322" t="s">
        <v>31872</v>
      </c>
      <c r="K6322" s="1">
        <v>44359</v>
      </c>
    </row>
    <row r="6323" spans="1:11">
      <c r="A6323">
        <v>6322</v>
      </c>
      <c r="B6323" t="s">
        <v>31873</v>
      </c>
      <c r="C6323" t="s">
        <v>2255</v>
      </c>
      <c r="D6323" t="s">
        <v>4479</v>
      </c>
      <c r="E6323" t="s">
        <v>31874</v>
      </c>
      <c r="F6323" t="s">
        <v>31875</v>
      </c>
      <c r="G6323" t="s">
        <v>2378</v>
      </c>
      <c r="H6323" s="6">
        <v>251941</v>
      </c>
      <c r="I6323" t="s">
        <v>31876</v>
      </c>
      <c r="J6323" t="s">
        <v>31877</v>
      </c>
      <c r="K6323" s="1">
        <v>44550</v>
      </c>
    </row>
    <row r="6324" spans="1:11">
      <c r="A6324">
        <v>6323</v>
      </c>
      <c r="B6324" t="s">
        <v>31878</v>
      </c>
      <c r="C6324" t="s">
        <v>4192</v>
      </c>
      <c r="D6324" t="s">
        <v>14060</v>
      </c>
      <c r="E6324" t="s">
        <v>31879</v>
      </c>
      <c r="F6324" t="s">
        <v>31880</v>
      </c>
      <c r="G6324" t="s">
        <v>4188</v>
      </c>
      <c r="H6324" s="6">
        <v>211007</v>
      </c>
      <c r="I6324" t="s">
        <v>31881</v>
      </c>
      <c r="J6324" t="s">
        <v>31882</v>
      </c>
      <c r="K6324" s="1">
        <v>44260</v>
      </c>
    </row>
    <row r="6325" spans="1:11">
      <c r="A6325">
        <v>6324</v>
      </c>
      <c r="B6325" t="s">
        <v>31883</v>
      </c>
      <c r="C6325" t="s">
        <v>2719</v>
      </c>
      <c r="D6325" t="s">
        <v>1730</v>
      </c>
      <c r="E6325" t="s">
        <v>31884</v>
      </c>
      <c r="F6325" t="s">
        <v>31885</v>
      </c>
      <c r="G6325" t="s">
        <v>2927</v>
      </c>
      <c r="H6325" s="6">
        <v>146963</v>
      </c>
      <c r="I6325" t="s">
        <v>31886</v>
      </c>
      <c r="J6325" t="s">
        <v>31887</v>
      </c>
      <c r="K6325" s="1">
        <v>44154</v>
      </c>
    </row>
    <row r="6326" spans="1:11">
      <c r="A6326">
        <v>6325</v>
      </c>
      <c r="B6326" t="s">
        <v>31888</v>
      </c>
      <c r="C6326" t="s">
        <v>2119</v>
      </c>
      <c r="D6326" t="s">
        <v>4984</v>
      </c>
      <c r="E6326" t="s">
        <v>31889</v>
      </c>
      <c r="F6326" t="s">
        <v>31890</v>
      </c>
      <c r="G6326" t="s">
        <v>5929</v>
      </c>
      <c r="H6326" s="6">
        <v>268953</v>
      </c>
      <c r="I6326" t="s">
        <v>31891</v>
      </c>
      <c r="J6326" t="s">
        <v>31892</v>
      </c>
      <c r="K6326" s="1">
        <v>43907</v>
      </c>
    </row>
    <row r="6327" spans="1:11">
      <c r="A6327">
        <v>6326</v>
      </c>
      <c r="B6327" t="s">
        <v>31893</v>
      </c>
      <c r="C6327" t="s">
        <v>5306</v>
      </c>
      <c r="D6327" t="s">
        <v>1129</v>
      </c>
      <c r="E6327" t="s">
        <v>31894</v>
      </c>
      <c r="F6327" t="s">
        <v>31895</v>
      </c>
      <c r="G6327" t="s">
        <v>329</v>
      </c>
      <c r="H6327" s="6">
        <v>239396</v>
      </c>
      <c r="I6327" t="s">
        <v>31896</v>
      </c>
      <c r="J6327" t="s">
        <v>31897</v>
      </c>
      <c r="K6327" s="1">
        <v>44683</v>
      </c>
    </row>
    <row r="6328" spans="1:11">
      <c r="A6328">
        <v>6327</v>
      </c>
      <c r="B6328" t="s">
        <v>31898</v>
      </c>
      <c r="C6328" t="s">
        <v>217</v>
      </c>
      <c r="D6328" t="s">
        <v>2866</v>
      </c>
      <c r="E6328" t="s">
        <v>31899</v>
      </c>
      <c r="F6328" t="s">
        <v>31900</v>
      </c>
      <c r="G6328" t="s">
        <v>3443</v>
      </c>
      <c r="H6328" s="6">
        <v>171734</v>
      </c>
      <c r="I6328" t="s">
        <v>31901</v>
      </c>
      <c r="J6328" t="s">
        <v>31902</v>
      </c>
      <c r="K6328" s="1">
        <v>44206</v>
      </c>
    </row>
    <row r="6329" spans="1:11">
      <c r="A6329">
        <v>6328</v>
      </c>
      <c r="B6329" t="s">
        <v>31903</v>
      </c>
      <c r="C6329" t="s">
        <v>1869</v>
      </c>
      <c r="D6329" t="s">
        <v>601</v>
      </c>
      <c r="E6329" t="s">
        <v>31904</v>
      </c>
      <c r="F6329" t="s">
        <v>31905</v>
      </c>
      <c r="G6329" t="s">
        <v>612</v>
      </c>
      <c r="H6329" s="6">
        <v>280379</v>
      </c>
      <c r="I6329" t="s">
        <v>31906</v>
      </c>
      <c r="J6329" t="s">
        <v>31907</v>
      </c>
      <c r="K6329" s="1">
        <v>44503</v>
      </c>
    </row>
    <row r="6330" spans="1:11">
      <c r="A6330">
        <v>6329</v>
      </c>
      <c r="B6330" t="s">
        <v>31908</v>
      </c>
      <c r="C6330" t="s">
        <v>4857</v>
      </c>
      <c r="D6330" t="s">
        <v>8728</v>
      </c>
      <c r="E6330" t="s">
        <v>31909</v>
      </c>
      <c r="F6330" t="s">
        <v>31910</v>
      </c>
      <c r="G6330" t="s">
        <v>33</v>
      </c>
      <c r="H6330" s="6">
        <v>47203</v>
      </c>
      <c r="I6330" t="s">
        <v>31911</v>
      </c>
      <c r="J6330" t="s">
        <v>31912</v>
      </c>
      <c r="K6330" s="1">
        <v>43939</v>
      </c>
    </row>
    <row r="6331" spans="1:11">
      <c r="A6331">
        <v>6330</v>
      </c>
      <c r="B6331" t="s">
        <v>31913</v>
      </c>
      <c r="C6331" t="s">
        <v>3175</v>
      </c>
      <c r="D6331" t="s">
        <v>6596</v>
      </c>
      <c r="E6331" t="s">
        <v>31914</v>
      </c>
      <c r="F6331" t="s">
        <v>31915</v>
      </c>
      <c r="G6331" t="s">
        <v>604</v>
      </c>
      <c r="H6331" s="6">
        <v>159884</v>
      </c>
      <c r="I6331" t="s">
        <v>31916</v>
      </c>
      <c r="J6331" t="s">
        <v>31917</v>
      </c>
      <c r="K6331" s="1">
        <v>44378</v>
      </c>
    </row>
    <row r="6332" spans="1:11">
      <c r="A6332">
        <v>6331</v>
      </c>
      <c r="B6332" s="2" t="s">
        <v>31918</v>
      </c>
      <c r="C6332" t="s">
        <v>3576</v>
      </c>
      <c r="D6332" t="s">
        <v>6025</v>
      </c>
      <c r="E6332" t="s">
        <v>31919</v>
      </c>
      <c r="F6332" t="s">
        <v>31920</v>
      </c>
      <c r="G6332" t="s">
        <v>1674</v>
      </c>
      <c r="H6332" s="6">
        <v>186694</v>
      </c>
      <c r="I6332" t="s">
        <v>31921</v>
      </c>
      <c r="J6332" t="s">
        <v>31922</v>
      </c>
      <c r="K6332" s="1">
        <v>43861</v>
      </c>
    </row>
    <row r="6333" spans="1:11">
      <c r="A6333">
        <v>6332</v>
      </c>
      <c r="B6333" t="s">
        <v>31923</v>
      </c>
      <c r="C6333" t="s">
        <v>981</v>
      </c>
      <c r="D6333" t="s">
        <v>9388</v>
      </c>
      <c r="E6333" t="s">
        <v>31924</v>
      </c>
      <c r="F6333" t="s">
        <v>11770</v>
      </c>
      <c r="G6333" t="s">
        <v>2966</v>
      </c>
      <c r="H6333" s="6">
        <v>130168</v>
      </c>
      <c r="I6333" t="s">
        <v>31925</v>
      </c>
      <c r="J6333" t="s">
        <v>31926</v>
      </c>
      <c r="K6333" s="1">
        <v>44550</v>
      </c>
    </row>
    <row r="6334" spans="1:11">
      <c r="A6334">
        <v>6333</v>
      </c>
      <c r="B6334" t="s">
        <v>31927</v>
      </c>
      <c r="C6334" t="s">
        <v>835</v>
      </c>
      <c r="D6334" t="s">
        <v>6035</v>
      </c>
      <c r="E6334" t="s">
        <v>31928</v>
      </c>
      <c r="F6334" t="s">
        <v>31929</v>
      </c>
      <c r="G6334" t="s">
        <v>998</v>
      </c>
      <c r="H6334" s="6">
        <v>65321</v>
      </c>
      <c r="I6334">
        <v>5909031286</v>
      </c>
      <c r="J6334" t="s">
        <v>31930</v>
      </c>
      <c r="K6334" s="1">
        <v>44580</v>
      </c>
    </row>
    <row r="6335" spans="1:11">
      <c r="A6335">
        <v>6334</v>
      </c>
      <c r="B6335" t="s">
        <v>31931</v>
      </c>
      <c r="C6335" t="s">
        <v>1462</v>
      </c>
      <c r="D6335" t="s">
        <v>1179</v>
      </c>
      <c r="E6335" t="s">
        <v>31932</v>
      </c>
      <c r="F6335" t="s">
        <v>31933</v>
      </c>
      <c r="G6335" t="s">
        <v>1501</v>
      </c>
      <c r="H6335" s="6">
        <v>113284</v>
      </c>
      <c r="I6335" t="s">
        <v>31934</v>
      </c>
      <c r="J6335" t="s">
        <v>31935</v>
      </c>
      <c r="K6335" s="1">
        <v>44132</v>
      </c>
    </row>
    <row r="6336" spans="1:11">
      <c r="A6336">
        <v>6335</v>
      </c>
      <c r="B6336" t="s">
        <v>31936</v>
      </c>
      <c r="C6336" t="s">
        <v>264</v>
      </c>
      <c r="D6336" t="s">
        <v>467</v>
      </c>
      <c r="E6336" t="s">
        <v>31937</v>
      </c>
      <c r="F6336" t="s">
        <v>31938</v>
      </c>
      <c r="G6336" t="s">
        <v>969</v>
      </c>
      <c r="H6336" s="6">
        <v>234747</v>
      </c>
      <c r="I6336" t="s">
        <v>31939</v>
      </c>
      <c r="J6336" t="s">
        <v>31940</v>
      </c>
      <c r="K6336" s="1">
        <v>44634</v>
      </c>
    </row>
    <row r="6337" spans="1:11">
      <c r="A6337">
        <v>6336</v>
      </c>
      <c r="B6337" t="s">
        <v>31941</v>
      </c>
      <c r="C6337" t="s">
        <v>1142</v>
      </c>
      <c r="D6337" t="s">
        <v>1735</v>
      </c>
      <c r="E6337" t="s">
        <v>31942</v>
      </c>
      <c r="F6337" t="s">
        <v>31943</v>
      </c>
      <c r="G6337" t="s">
        <v>3046</v>
      </c>
      <c r="H6337" s="6">
        <v>184080</v>
      </c>
      <c r="I6337" t="s">
        <v>31944</v>
      </c>
      <c r="J6337" t="s">
        <v>31945</v>
      </c>
      <c r="K6337" s="1">
        <v>44319</v>
      </c>
    </row>
    <row r="6338" spans="1:11">
      <c r="A6338">
        <v>6337</v>
      </c>
      <c r="B6338" t="s">
        <v>31946</v>
      </c>
      <c r="C6338" t="s">
        <v>5045</v>
      </c>
      <c r="D6338" t="s">
        <v>5346</v>
      </c>
      <c r="E6338" t="s">
        <v>31947</v>
      </c>
      <c r="F6338" t="s">
        <v>31948</v>
      </c>
      <c r="G6338" t="s">
        <v>2297</v>
      </c>
      <c r="H6338" s="6">
        <v>193736</v>
      </c>
      <c r="I6338" t="s">
        <v>31949</v>
      </c>
      <c r="J6338" t="s">
        <v>31950</v>
      </c>
      <c r="K6338" s="1">
        <v>44274</v>
      </c>
    </row>
    <row r="6339" spans="1:11">
      <c r="A6339">
        <v>6338</v>
      </c>
      <c r="B6339" t="s">
        <v>31951</v>
      </c>
      <c r="C6339" t="s">
        <v>6695</v>
      </c>
      <c r="D6339" t="s">
        <v>7355</v>
      </c>
      <c r="E6339" t="s">
        <v>31952</v>
      </c>
      <c r="F6339" t="s">
        <v>31953</v>
      </c>
      <c r="G6339" t="s">
        <v>494</v>
      </c>
      <c r="H6339" s="6">
        <v>126771</v>
      </c>
      <c r="I6339" t="s">
        <v>31954</v>
      </c>
      <c r="J6339" t="s">
        <v>31955</v>
      </c>
      <c r="K6339" s="1">
        <v>44066</v>
      </c>
    </row>
    <row r="6340" spans="1:11">
      <c r="A6340">
        <v>6339</v>
      </c>
      <c r="B6340" t="s">
        <v>31956</v>
      </c>
      <c r="C6340" t="s">
        <v>943</v>
      </c>
      <c r="D6340" t="s">
        <v>19985</v>
      </c>
      <c r="E6340" t="s">
        <v>31957</v>
      </c>
      <c r="F6340" t="s">
        <v>31958</v>
      </c>
      <c r="G6340" t="s">
        <v>260</v>
      </c>
      <c r="H6340" s="6">
        <v>117944</v>
      </c>
      <c r="I6340" t="s">
        <v>31959</v>
      </c>
      <c r="J6340" t="s">
        <v>31960</v>
      </c>
      <c r="K6340" s="1">
        <v>44511</v>
      </c>
    </row>
    <row r="6341" spans="1:11">
      <c r="A6341">
        <v>6340</v>
      </c>
      <c r="B6341" t="s">
        <v>31961</v>
      </c>
      <c r="C6341" t="s">
        <v>2119</v>
      </c>
      <c r="D6341" t="s">
        <v>2141</v>
      </c>
      <c r="E6341" t="s">
        <v>31962</v>
      </c>
      <c r="F6341" t="s">
        <v>31963</v>
      </c>
      <c r="G6341" t="s">
        <v>1337</v>
      </c>
      <c r="H6341" s="6">
        <v>227365</v>
      </c>
      <c r="I6341" t="s">
        <v>31964</v>
      </c>
      <c r="J6341" t="s">
        <v>31965</v>
      </c>
      <c r="K6341" s="1">
        <v>44566</v>
      </c>
    </row>
    <row r="6342" spans="1:11">
      <c r="A6342">
        <v>6341</v>
      </c>
      <c r="B6342" t="s">
        <v>31966</v>
      </c>
      <c r="C6342" t="s">
        <v>91</v>
      </c>
      <c r="D6342" t="s">
        <v>1954</v>
      </c>
      <c r="E6342" t="s">
        <v>31967</v>
      </c>
      <c r="F6342" t="s">
        <v>31968</v>
      </c>
      <c r="G6342" t="s">
        <v>103</v>
      </c>
      <c r="H6342" s="6">
        <v>286461</v>
      </c>
      <c r="I6342" t="s">
        <v>31969</v>
      </c>
      <c r="J6342" t="s">
        <v>31970</v>
      </c>
      <c r="K6342" s="1">
        <v>44419</v>
      </c>
    </row>
    <row r="6343" spans="1:11">
      <c r="A6343">
        <v>6342</v>
      </c>
      <c r="B6343" t="s">
        <v>31971</v>
      </c>
      <c r="C6343" t="s">
        <v>8309</v>
      </c>
      <c r="D6343" t="s">
        <v>3344</v>
      </c>
      <c r="E6343" t="s">
        <v>31972</v>
      </c>
      <c r="F6343" t="s">
        <v>31973</v>
      </c>
      <c r="G6343" t="s">
        <v>229</v>
      </c>
      <c r="H6343" s="6">
        <v>163264</v>
      </c>
      <c r="I6343" t="s">
        <v>31974</v>
      </c>
      <c r="J6343" t="s">
        <v>31975</v>
      </c>
      <c r="K6343" s="1">
        <v>44385</v>
      </c>
    </row>
    <row r="6344" spans="1:11">
      <c r="A6344">
        <v>6343</v>
      </c>
      <c r="B6344" t="s">
        <v>31976</v>
      </c>
      <c r="C6344" t="s">
        <v>1392</v>
      </c>
      <c r="D6344" t="s">
        <v>1085</v>
      </c>
      <c r="E6344" t="s">
        <v>23706</v>
      </c>
      <c r="F6344" t="s">
        <v>31977</v>
      </c>
      <c r="G6344" t="s">
        <v>282</v>
      </c>
      <c r="H6344" s="6">
        <v>114640</v>
      </c>
      <c r="I6344" t="s">
        <v>31978</v>
      </c>
      <c r="J6344" t="s">
        <v>31979</v>
      </c>
      <c r="K6344" s="1">
        <v>43953</v>
      </c>
    </row>
    <row r="6345" spans="1:11">
      <c r="A6345">
        <v>6344</v>
      </c>
      <c r="B6345" t="s">
        <v>31980</v>
      </c>
      <c r="C6345" t="s">
        <v>2782</v>
      </c>
      <c r="D6345" t="s">
        <v>9524</v>
      </c>
      <c r="E6345" t="s">
        <v>31981</v>
      </c>
      <c r="F6345" t="s">
        <v>31982</v>
      </c>
      <c r="G6345" t="s">
        <v>604</v>
      </c>
      <c r="H6345" s="6">
        <v>122228</v>
      </c>
      <c r="I6345" t="s">
        <v>31983</v>
      </c>
      <c r="J6345" t="s">
        <v>31984</v>
      </c>
      <c r="K6345" s="1">
        <v>44433</v>
      </c>
    </row>
    <row r="6346" spans="1:11">
      <c r="A6346">
        <v>6345</v>
      </c>
      <c r="B6346" t="s">
        <v>31985</v>
      </c>
      <c r="C6346" t="s">
        <v>11767</v>
      </c>
      <c r="D6346" t="s">
        <v>8850</v>
      </c>
      <c r="E6346" t="s">
        <v>31986</v>
      </c>
      <c r="F6346" t="s">
        <v>31987</v>
      </c>
      <c r="G6346" t="s">
        <v>290</v>
      </c>
      <c r="H6346" s="6">
        <v>132208</v>
      </c>
      <c r="I6346" t="s">
        <v>31988</v>
      </c>
      <c r="J6346" t="s">
        <v>31989</v>
      </c>
      <c r="K6346" s="1">
        <v>44101</v>
      </c>
    </row>
    <row r="6347" spans="1:11">
      <c r="A6347">
        <v>6346</v>
      </c>
      <c r="B6347" t="s">
        <v>31990</v>
      </c>
      <c r="C6347" t="s">
        <v>4512</v>
      </c>
      <c r="D6347" t="s">
        <v>3527</v>
      </c>
      <c r="E6347" t="s">
        <v>31991</v>
      </c>
      <c r="F6347" t="s">
        <v>27842</v>
      </c>
      <c r="G6347" t="s">
        <v>2898</v>
      </c>
      <c r="H6347" s="6">
        <v>286979</v>
      </c>
      <c r="I6347">
        <v>5805170536</v>
      </c>
      <c r="J6347" t="s">
        <v>31992</v>
      </c>
      <c r="K6347" s="1">
        <v>44143</v>
      </c>
    </row>
    <row r="6348" spans="1:11">
      <c r="A6348">
        <v>6347</v>
      </c>
      <c r="B6348" t="s">
        <v>31993</v>
      </c>
      <c r="C6348" t="s">
        <v>3821</v>
      </c>
      <c r="D6348" t="s">
        <v>8061</v>
      </c>
      <c r="E6348" t="s">
        <v>31994</v>
      </c>
      <c r="F6348" t="s">
        <v>31995</v>
      </c>
      <c r="G6348" t="s">
        <v>2351</v>
      </c>
      <c r="H6348" s="6">
        <v>199497</v>
      </c>
      <c r="I6348" t="s">
        <v>31996</v>
      </c>
      <c r="J6348" t="s">
        <v>31997</v>
      </c>
      <c r="K6348" s="1">
        <v>44018</v>
      </c>
    </row>
    <row r="6349" spans="1:11">
      <c r="A6349">
        <v>6348</v>
      </c>
      <c r="B6349" t="s">
        <v>31998</v>
      </c>
      <c r="C6349" t="s">
        <v>1729</v>
      </c>
      <c r="D6349" t="s">
        <v>2347</v>
      </c>
      <c r="E6349" t="s">
        <v>14076</v>
      </c>
      <c r="F6349" t="s">
        <v>31999</v>
      </c>
      <c r="G6349" t="s">
        <v>831</v>
      </c>
      <c r="H6349" s="6">
        <v>100994</v>
      </c>
      <c r="I6349" t="s">
        <v>32000</v>
      </c>
      <c r="J6349" t="s">
        <v>32001</v>
      </c>
      <c r="K6349" s="1">
        <v>44634</v>
      </c>
    </row>
    <row r="6350" spans="1:11">
      <c r="A6350">
        <v>6349</v>
      </c>
      <c r="B6350" t="s">
        <v>32002</v>
      </c>
      <c r="C6350" t="s">
        <v>5602</v>
      </c>
      <c r="D6350" t="s">
        <v>9382</v>
      </c>
      <c r="E6350" t="s">
        <v>32003</v>
      </c>
      <c r="F6350" t="s">
        <v>32004</v>
      </c>
      <c r="G6350" t="s">
        <v>553</v>
      </c>
      <c r="H6350" s="6">
        <v>154266</v>
      </c>
      <c r="I6350">
        <v>1744209887</v>
      </c>
      <c r="J6350" t="s">
        <v>32005</v>
      </c>
      <c r="K6350" s="1">
        <v>44037</v>
      </c>
    </row>
    <row r="6351" spans="1:11">
      <c r="A6351">
        <v>6350</v>
      </c>
      <c r="B6351" t="s">
        <v>32006</v>
      </c>
      <c r="C6351" t="s">
        <v>505</v>
      </c>
      <c r="D6351" t="s">
        <v>6314</v>
      </c>
      <c r="E6351" t="s">
        <v>32007</v>
      </c>
      <c r="F6351" t="s">
        <v>32008</v>
      </c>
      <c r="G6351" t="s">
        <v>4632</v>
      </c>
      <c r="H6351" s="6">
        <v>167814</v>
      </c>
      <c r="I6351" t="s">
        <v>32009</v>
      </c>
      <c r="J6351" t="s">
        <v>32010</v>
      </c>
      <c r="K6351" s="1">
        <v>44315</v>
      </c>
    </row>
    <row r="6352" spans="1:11">
      <c r="A6352">
        <v>6351</v>
      </c>
      <c r="B6352" t="s">
        <v>32011</v>
      </c>
      <c r="C6352" t="s">
        <v>13145</v>
      </c>
      <c r="D6352" t="s">
        <v>2048</v>
      </c>
      <c r="E6352" t="s">
        <v>32012</v>
      </c>
      <c r="F6352" t="s">
        <v>32013</v>
      </c>
      <c r="G6352" t="s">
        <v>260</v>
      </c>
      <c r="H6352" s="6">
        <v>54573</v>
      </c>
      <c r="I6352" t="s">
        <v>32014</v>
      </c>
      <c r="J6352" t="s">
        <v>32015</v>
      </c>
      <c r="K6352" s="1">
        <v>43918</v>
      </c>
    </row>
    <row r="6353" spans="1:11">
      <c r="A6353">
        <v>6352</v>
      </c>
      <c r="B6353" t="s">
        <v>32016</v>
      </c>
      <c r="C6353" t="s">
        <v>542</v>
      </c>
      <c r="D6353" t="s">
        <v>5687</v>
      </c>
      <c r="E6353" t="s">
        <v>32017</v>
      </c>
      <c r="F6353" t="s">
        <v>32018</v>
      </c>
      <c r="G6353" t="s">
        <v>190</v>
      </c>
      <c r="H6353" s="6">
        <v>113552</v>
      </c>
      <c r="I6353" t="s">
        <v>32019</v>
      </c>
      <c r="J6353" t="s">
        <v>32020</v>
      </c>
      <c r="K6353" s="1">
        <v>44612</v>
      </c>
    </row>
    <row r="6354" spans="1:11">
      <c r="A6354">
        <v>6353</v>
      </c>
      <c r="B6354" t="s">
        <v>32021</v>
      </c>
      <c r="C6354" t="s">
        <v>752</v>
      </c>
      <c r="D6354" t="s">
        <v>186</v>
      </c>
      <c r="E6354" t="s">
        <v>32022</v>
      </c>
      <c r="F6354" t="s">
        <v>32023</v>
      </c>
      <c r="G6354" t="s">
        <v>3709</v>
      </c>
      <c r="H6354" s="6">
        <v>66051</v>
      </c>
      <c r="I6354">
        <f>1-233-544-4972</f>
        <v>-5748</v>
      </c>
      <c r="J6354" t="s">
        <v>32024</v>
      </c>
      <c r="K6354" s="1">
        <v>44281</v>
      </c>
    </row>
    <row r="6355" spans="1:11">
      <c r="A6355">
        <v>6354</v>
      </c>
      <c r="B6355" t="s">
        <v>32025</v>
      </c>
      <c r="C6355" t="s">
        <v>572</v>
      </c>
      <c r="D6355" t="s">
        <v>5318</v>
      </c>
      <c r="E6355" t="s">
        <v>32026</v>
      </c>
      <c r="F6355" t="s">
        <v>32027</v>
      </c>
      <c r="G6355" t="s">
        <v>763</v>
      </c>
      <c r="H6355" s="6">
        <v>203972</v>
      </c>
      <c r="I6355" t="s">
        <v>32028</v>
      </c>
      <c r="J6355" t="s">
        <v>32029</v>
      </c>
      <c r="K6355" s="1">
        <v>44139</v>
      </c>
    </row>
    <row r="6356" spans="1:11">
      <c r="A6356">
        <v>6355</v>
      </c>
      <c r="B6356" t="s">
        <v>32030</v>
      </c>
      <c r="C6356" t="s">
        <v>2218</v>
      </c>
      <c r="D6356" t="s">
        <v>2355</v>
      </c>
      <c r="E6356" t="s">
        <v>32031</v>
      </c>
      <c r="F6356" t="s">
        <v>32032</v>
      </c>
      <c r="G6356" t="s">
        <v>290</v>
      </c>
      <c r="H6356" s="6">
        <v>109462</v>
      </c>
      <c r="I6356">
        <v>4839768671</v>
      </c>
      <c r="J6356" t="s">
        <v>32033</v>
      </c>
      <c r="K6356" s="1">
        <v>44336</v>
      </c>
    </row>
    <row r="6357" spans="1:11">
      <c r="A6357">
        <v>6356</v>
      </c>
      <c r="B6357" t="s">
        <v>32034</v>
      </c>
      <c r="C6357" t="s">
        <v>2750</v>
      </c>
      <c r="D6357" t="s">
        <v>131</v>
      </c>
      <c r="E6357" t="s">
        <v>32035</v>
      </c>
      <c r="F6357" t="s">
        <v>32036</v>
      </c>
      <c r="G6357" t="s">
        <v>1769</v>
      </c>
      <c r="H6357" s="6">
        <v>211829</v>
      </c>
      <c r="I6357">
        <v>7667967518</v>
      </c>
      <c r="J6357" t="s">
        <v>32037</v>
      </c>
      <c r="K6357" s="1">
        <v>43833</v>
      </c>
    </row>
    <row r="6358" spans="1:11">
      <c r="A6358">
        <v>6357</v>
      </c>
      <c r="B6358" t="s">
        <v>32038</v>
      </c>
      <c r="C6358" t="s">
        <v>1589</v>
      </c>
      <c r="D6358" t="s">
        <v>1584</v>
      </c>
      <c r="E6358" t="s">
        <v>32039</v>
      </c>
      <c r="F6358" t="s">
        <v>32040</v>
      </c>
      <c r="G6358" t="s">
        <v>815</v>
      </c>
      <c r="H6358" s="6">
        <v>186192</v>
      </c>
      <c r="I6358" t="s">
        <v>32041</v>
      </c>
      <c r="J6358" t="s">
        <v>32042</v>
      </c>
      <c r="K6358" s="1">
        <v>44296</v>
      </c>
    </row>
    <row r="6359" spans="1:11">
      <c r="A6359">
        <v>6358</v>
      </c>
      <c r="B6359" t="s">
        <v>32043</v>
      </c>
      <c r="C6359" t="s">
        <v>8566</v>
      </c>
      <c r="D6359" t="s">
        <v>2277</v>
      </c>
      <c r="E6359" t="s">
        <v>32044</v>
      </c>
      <c r="F6359" t="s">
        <v>16017</v>
      </c>
      <c r="G6359" t="s">
        <v>71</v>
      </c>
      <c r="H6359" s="6">
        <v>211669</v>
      </c>
      <c r="I6359" t="s">
        <v>32045</v>
      </c>
      <c r="J6359" t="s">
        <v>32046</v>
      </c>
      <c r="K6359" s="1">
        <v>44625</v>
      </c>
    </row>
    <row r="6360" spans="1:11">
      <c r="A6360">
        <v>6359</v>
      </c>
      <c r="B6360" t="s">
        <v>32047</v>
      </c>
      <c r="C6360" t="s">
        <v>872</v>
      </c>
      <c r="D6360" t="s">
        <v>2541</v>
      </c>
      <c r="E6360" t="s">
        <v>32048</v>
      </c>
      <c r="F6360" t="s">
        <v>32049</v>
      </c>
      <c r="G6360" t="s">
        <v>831</v>
      </c>
      <c r="H6360" s="6">
        <v>104609</v>
      </c>
      <c r="I6360" t="s">
        <v>32050</v>
      </c>
      <c r="J6360" t="s">
        <v>32051</v>
      </c>
      <c r="K6360" s="1">
        <v>43989</v>
      </c>
    </row>
    <row r="6361" spans="1:11">
      <c r="A6361">
        <v>6360</v>
      </c>
      <c r="B6361" t="s">
        <v>32052</v>
      </c>
      <c r="C6361" t="s">
        <v>4479</v>
      </c>
      <c r="D6361" t="s">
        <v>3729</v>
      </c>
      <c r="E6361" t="s">
        <v>32053</v>
      </c>
      <c r="F6361" t="s">
        <v>32054</v>
      </c>
      <c r="G6361" t="s">
        <v>539</v>
      </c>
      <c r="H6361" s="6">
        <v>242945</v>
      </c>
      <c r="I6361" t="s">
        <v>32055</v>
      </c>
      <c r="J6361" t="s">
        <v>32056</v>
      </c>
      <c r="K6361" s="1">
        <v>44071</v>
      </c>
    </row>
    <row r="6362" spans="1:11">
      <c r="A6362">
        <v>6361</v>
      </c>
      <c r="B6362" t="s">
        <v>32057</v>
      </c>
      <c r="C6362" t="s">
        <v>3391</v>
      </c>
      <c r="D6362" t="s">
        <v>3617</v>
      </c>
      <c r="E6362" t="s">
        <v>32058</v>
      </c>
      <c r="F6362" t="s">
        <v>32059</v>
      </c>
      <c r="G6362" t="s">
        <v>23</v>
      </c>
      <c r="H6362" s="6">
        <v>259399</v>
      </c>
      <c r="I6362" t="s">
        <v>32060</v>
      </c>
      <c r="J6362" t="s">
        <v>32061</v>
      </c>
      <c r="K6362" s="1">
        <v>43929</v>
      </c>
    </row>
    <row r="6363" spans="1:11">
      <c r="A6363">
        <v>6362</v>
      </c>
      <c r="B6363" t="s">
        <v>32062</v>
      </c>
      <c r="C6363" t="s">
        <v>4178</v>
      </c>
      <c r="D6363" t="s">
        <v>1017</v>
      </c>
      <c r="E6363" t="s">
        <v>32063</v>
      </c>
      <c r="F6363" t="s">
        <v>32064</v>
      </c>
      <c r="G6363" t="s">
        <v>3382</v>
      </c>
      <c r="H6363" s="6">
        <v>145480</v>
      </c>
      <c r="I6363" t="s">
        <v>32065</v>
      </c>
      <c r="J6363" t="s">
        <v>32066</v>
      </c>
      <c r="K6363" s="1">
        <v>44065</v>
      </c>
    </row>
    <row r="6364" spans="1:11">
      <c r="A6364">
        <v>6363</v>
      </c>
      <c r="B6364" t="s">
        <v>32067</v>
      </c>
      <c r="C6364" t="s">
        <v>13692</v>
      </c>
      <c r="D6364" t="s">
        <v>13645</v>
      </c>
      <c r="E6364" t="s">
        <v>32068</v>
      </c>
      <c r="F6364" t="s">
        <v>32069</v>
      </c>
      <c r="G6364" t="s">
        <v>51</v>
      </c>
      <c r="H6364" s="6">
        <v>257112</v>
      </c>
      <c r="I6364" t="s">
        <v>32070</v>
      </c>
      <c r="J6364" t="s">
        <v>32071</v>
      </c>
      <c r="K6364" s="1">
        <v>44553</v>
      </c>
    </row>
    <row r="6365" spans="1:11">
      <c r="A6365">
        <v>6364</v>
      </c>
      <c r="B6365" t="s">
        <v>32072</v>
      </c>
      <c r="C6365" t="s">
        <v>572</v>
      </c>
      <c r="D6365" t="s">
        <v>7726</v>
      </c>
      <c r="E6365" t="s">
        <v>27680</v>
      </c>
      <c r="F6365" t="s">
        <v>17367</v>
      </c>
      <c r="G6365" t="s">
        <v>2838</v>
      </c>
      <c r="H6365" s="6">
        <v>249033</v>
      </c>
      <c r="I6365" t="s">
        <v>32073</v>
      </c>
      <c r="J6365" t="s">
        <v>32074</v>
      </c>
      <c r="K6365" s="1">
        <v>44054</v>
      </c>
    </row>
    <row r="6366" spans="1:11">
      <c r="A6366">
        <v>6365</v>
      </c>
      <c r="B6366" t="s">
        <v>32075</v>
      </c>
      <c r="C6366" t="s">
        <v>4750</v>
      </c>
      <c r="D6366" t="s">
        <v>1584</v>
      </c>
      <c r="E6366" t="s">
        <v>32076</v>
      </c>
      <c r="F6366" t="s">
        <v>32077</v>
      </c>
      <c r="G6366" t="s">
        <v>2496</v>
      </c>
      <c r="H6366" s="6">
        <v>79102</v>
      </c>
      <c r="I6366" t="s">
        <v>32078</v>
      </c>
      <c r="J6366" t="s">
        <v>32079</v>
      </c>
      <c r="K6366" s="1">
        <v>44683</v>
      </c>
    </row>
    <row r="6367" spans="1:11">
      <c r="A6367">
        <v>6366</v>
      </c>
      <c r="B6367" t="s">
        <v>32080</v>
      </c>
      <c r="C6367" t="s">
        <v>2949</v>
      </c>
      <c r="D6367" t="s">
        <v>1679</v>
      </c>
      <c r="E6367" t="s">
        <v>16371</v>
      </c>
      <c r="F6367" t="s">
        <v>32081</v>
      </c>
      <c r="G6367" t="s">
        <v>1481</v>
      </c>
      <c r="H6367" s="6">
        <v>239316</v>
      </c>
      <c r="I6367" t="s">
        <v>32082</v>
      </c>
      <c r="J6367" t="s">
        <v>32083</v>
      </c>
      <c r="K6367" s="1">
        <v>44468</v>
      </c>
    </row>
    <row r="6368" spans="1:11">
      <c r="A6368">
        <v>6367</v>
      </c>
      <c r="B6368" t="s">
        <v>32084</v>
      </c>
      <c r="C6368" t="s">
        <v>3610</v>
      </c>
      <c r="D6368" t="s">
        <v>6968</v>
      </c>
      <c r="E6368" t="s">
        <v>32085</v>
      </c>
      <c r="F6368" t="s">
        <v>32086</v>
      </c>
      <c r="G6368" t="s">
        <v>2905</v>
      </c>
      <c r="H6368" s="6">
        <v>230700</v>
      </c>
      <c r="I6368" t="s">
        <v>32087</v>
      </c>
      <c r="J6368" t="s">
        <v>32088</v>
      </c>
      <c r="K6368" s="1">
        <v>44611</v>
      </c>
    </row>
    <row r="6369" spans="1:11">
      <c r="A6369">
        <v>6368</v>
      </c>
      <c r="B6369" t="s">
        <v>32089</v>
      </c>
      <c r="C6369" t="s">
        <v>3694</v>
      </c>
      <c r="D6369" t="s">
        <v>1786</v>
      </c>
      <c r="E6369" t="s">
        <v>32090</v>
      </c>
      <c r="F6369" t="s">
        <v>16960</v>
      </c>
      <c r="G6369" t="s">
        <v>290</v>
      </c>
      <c r="H6369" s="6">
        <v>255448</v>
      </c>
      <c r="I6369">
        <f>1-536-797-6359</f>
        <v>-7691</v>
      </c>
      <c r="J6369" t="s">
        <v>32091</v>
      </c>
      <c r="K6369" s="1">
        <v>43993</v>
      </c>
    </row>
    <row r="6370" spans="1:11">
      <c r="A6370">
        <v>6369</v>
      </c>
      <c r="B6370" t="s">
        <v>32092</v>
      </c>
      <c r="C6370" t="s">
        <v>4284</v>
      </c>
      <c r="D6370" t="s">
        <v>4359</v>
      </c>
      <c r="E6370" t="s">
        <v>24932</v>
      </c>
      <c r="F6370" t="s">
        <v>32093</v>
      </c>
      <c r="G6370" t="s">
        <v>1873</v>
      </c>
      <c r="H6370" s="6">
        <v>88921</v>
      </c>
      <c r="I6370" t="s">
        <v>32094</v>
      </c>
      <c r="J6370" t="s">
        <v>32095</v>
      </c>
      <c r="K6370" s="1">
        <v>44070</v>
      </c>
    </row>
    <row r="6371" spans="1:11">
      <c r="A6371">
        <v>6370</v>
      </c>
      <c r="B6371" t="s">
        <v>32096</v>
      </c>
      <c r="C6371" t="s">
        <v>64</v>
      </c>
      <c r="D6371" t="s">
        <v>1357</v>
      </c>
      <c r="E6371" t="s">
        <v>32097</v>
      </c>
      <c r="F6371" t="s">
        <v>3944</v>
      </c>
      <c r="G6371" t="s">
        <v>446</v>
      </c>
      <c r="H6371" s="6">
        <v>252926</v>
      </c>
      <c r="I6371" t="s">
        <v>32098</v>
      </c>
      <c r="J6371" t="s">
        <v>32099</v>
      </c>
      <c r="K6371" s="1">
        <v>44639</v>
      </c>
    </row>
    <row r="6372" spans="1:11">
      <c r="A6372">
        <v>6371</v>
      </c>
      <c r="B6372" t="s">
        <v>32100</v>
      </c>
      <c r="C6372" t="s">
        <v>5444</v>
      </c>
      <c r="D6372" t="s">
        <v>1723</v>
      </c>
      <c r="E6372" t="s">
        <v>32101</v>
      </c>
      <c r="F6372" t="s">
        <v>29908</v>
      </c>
      <c r="G6372" t="s">
        <v>1481</v>
      </c>
      <c r="H6372" s="6">
        <v>78535</v>
      </c>
      <c r="I6372" t="s">
        <v>32102</v>
      </c>
      <c r="J6372" t="s">
        <v>32103</v>
      </c>
      <c r="K6372" s="1">
        <v>44411</v>
      </c>
    </row>
    <row r="6373" spans="1:11">
      <c r="A6373">
        <v>6372</v>
      </c>
      <c r="B6373" t="s">
        <v>32104</v>
      </c>
      <c r="C6373" t="s">
        <v>692</v>
      </c>
      <c r="D6373" t="s">
        <v>17063</v>
      </c>
      <c r="E6373" t="s">
        <v>32105</v>
      </c>
      <c r="F6373" t="s">
        <v>32106</v>
      </c>
      <c r="G6373" t="s">
        <v>875</v>
      </c>
      <c r="H6373" s="6">
        <v>67176</v>
      </c>
      <c r="I6373" t="s">
        <v>32107</v>
      </c>
      <c r="J6373" t="s">
        <v>32108</v>
      </c>
      <c r="K6373" s="1">
        <v>44001</v>
      </c>
    </row>
    <row r="6374" spans="1:11">
      <c r="A6374">
        <v>6373</v>
      </c>
      <c r="B6374" t="s">
        <v>32109</v>
      </c>
      <c r="C6374" t="s">
        <v>1218</v>
      </c>
      <c r="D6374" t="s">
        <v>989</v>
      </c>
      <c r="E6374" t="s">
        <v>32110</v>
      </c>
      <c r="F6374" t="s">
        <v>18466</v>
      </c>
      <c r="G6374" t="s">
        <v>3009</v>
      </c>
      <c r="H6374" s="6">
        <v>235466</v>
      </c>
      <c r="I6374" t="s">
        <v>32111</v>
      </c>
      <c r="J6374" t="s">
        <v>32112</v>
      </c>
      <c r="K6374" s="1">
        <v>43899</v>
      </c>
    </row>
    <row r="6375" spans="1:11">
      <c r="A6375">
        <v>6374</v>
      </c>
      <c r="B6375" t="s">
        <v>32113</v>
      </c>
      <c r="C6375" t="s">
        <v>1122</v>
      </c>
      <c r="D6375" t="s">
        <v>19985</v>
      </c>
      <c r="E6375" t="s">
        <v>32114</v>
      </c>
      <c r="F6375" t="s">
        <v>32115</v>
      </c>
      <c r="G6375" t="s">
        <v>711</v>
      </c>
      <c r="H6375" s="6">
        <v>211183</v>
      </c>
      <c r="I6375" t="s">
        <v>32116</v>
      </c>
      <c r="J6375" t="s">
        <v>32117</v>
      </c>
      <c r="K6375" s="1">
        <v>44708</v>
      </c>
    </row>
    <row r="6376" spans="1:11">
      <c r="A6376">
        <v>6375</v>
      </c>
      <c r="B6376" t="s">
        <v>32118</v>
      </c>
      <c r="C6376" t="s">
        <v>47</v>
      </c>
      <c r="D6376" t="s">
        <v>13881</v>
      </c>
      <c r="E6376" t="s">
        <v>32119</v>
      </c>
      <c r="F6376" t="s">
        <v>32120</v>
      </c>
      <c r="G6376" t="s">
        <v>1367</v>
      </c>
      <c r="H6376" s="6">
        <v>118024</v>
      </c>
      <c r="I6376" t="s">
        <v>32121</v>
      </c>
      <c r="J6376" t="s">
        <v>32122</v>
      </c>
      <c r="K6376" s="1">
        <v>44002</v>
      </c>
    </row>
    <row r="6377" spans="1:11">
      <c r="A6377">
        <v>6376</v>
      </c>
      <c r="B6377" t="s">
        <v>32123</v>
      </c>
      <c r="C6377" t="s">
        <v>6313</v>
      </c>
      <c r="D6377" t="s">
        <v>14326</v>
      </c>
      <c r="E6377" t="s">
        <v>32124</v>
      </c>
      <c r="F6377" t="s">
        <v>32125</v>
      </c>
      <c r="G6377" t="s">
        <v>969</v>
      </c>
      <c r="H6377" s="6">
        <v>241294</v>
      </c>
      <c r="I6377">
        <v>7857465578</v>
      </c>
      <c r="J6377" t="s">
        <v>32126</v>
      </c>
      <c r="K6377" s="1">
        <v>44165</v>
      </c>
    </row>
    <row r="6378" spans="1:11">
      <c r="A6378">
        <v>6377</v>
      </c>
      <c r="B6378" t="s">
        <v>32127</v>
      </c>
      <c r="C6378" t="s">
        <v>498</v>
      </c>
      <c r="D6378" t="s">
        <v>2075</v>
      </c>
      <c r="E6378" t="s">
        <v>32128</v>
      </c>
      <c r="F6378" t="s">
        <v>32129</v>
      </c>
      <c r="G6378" t="s">
        <v>119</v>
      </c>
      <c r="H6378" s="6">
        <v>199325</v>
      </c>
      <c r="I6378" t="s">
        <v>32130</v>
      </c>
      <c r="J6378" t="s">
        <v>32131</v>
      </c>
      <c r="K6378" s="1">
        <v>44509</v>
      </c>
    </row>
    <row r="6379" spans="1:11">
      <c r="A6379">
        <v>6378</v>
      </c>
      <c r="B6379" t="s">
        <v>32132</v>
      </c>
      <c r="C6379" t="s">
        <v>4668</v>
      </c>
      <c r="D6379" t="s">
        <v>6973</v>
      </c>
      <c r="E6379" t="s">
        <v>32133</v>
      </c>
      <c r="F6379" t="s">
        <v>32134</v>
      </c>
      <c r="G6379" t="s">
        <v>3291</v>
      </c>
      <c r="H6379" s="6">
        <v>132626</v>
      </c>
      <c r="I6379" t="s">
        <v>32135</v>
      </c>
      <c r="J6379" t="s">
        <v>32136</v>
      </c>
      <c r="K6379" s="1">
        <v>44550</v>
      </c>
    </row>
    <row r="6380" spans="1:11">
      <c r="A6380">
        <v>6379</v>
      </c>
      <c r="B6380" t="s">
        <v>32137</v>
      </c>
      <c r="C6380" t="s">
        <v>11262</v>
      </c>
      <c r="D6380" t="s">
        <v>3107</v>
      </c>
      <c r="E6380" t="s">
        <v>32138</v>
      </c>
      <c r="F6380" t="s">
        <v>32139</v>
      </c>
      <c r="G6380" t="s">
        <v>205</v>
      </c>
      <c r="H6380" s="6">
        <v>186121</v>
      </c>
      <c r="I6380" t="s">
        <v>32140</v>
      </c>
      <c r="J6380" t="s">
        <v>32141</v>
      </c>
      <c r="K6380" s="1">
        <v>43844</v>
      </c>
    </row>
    <row r="6381" spans="1:11">
      <c r="A6381">
        <v>6380</v>
      </c>
      <c r="B6381" t="s">
        <v>32142</v>
      </c>
      <c r="C6381" t="s">
        <v>4325</v>
      </c>
      <c r="D6381" t="s">
        <v>3955</v>
      </c>
      <c r="E6381" t="s">
        <v>32143</v>
      </c>
      <c r="F6381" t="s">
        <v>32144</v>
      </c>
      <c r="G6381" t="s">
        <v>1075</v>
      </c>
      <c r="H6381" s="6">
        <v>94940</v>
      </c>
      <c r="I6381" t="s">
        <v>32145</v>
      </c>
      <c r="J6381" t="s">
        <v>32146</v>
      </c>
      <c r="K6381" s="1">
        <v>44677</v>
      </c>
    </row>
    <row r="6382" spans="1:11">
      <c r="A6382">
        <v>6381</v>
      </c>
      <c r="B6382" t="s">
        <v>32147</v>
      </c>
      <c r="C6382" t="s">
        <v>1172</v>
      </c>
      <c r="D6382" t="s">
        <v>491</v>
      </c>
      <c r="E6382" t="s">
        <v>32148</v>
      </c>
      <c r="F6382" t="s">
        <v>32149</v>
      </c>
      <c r="G6382" t="s">
        <v>462</v>
      </c>
      <c r="H6382" s="6">
        <v>194529</v>
      </c>
      <c r="I6382" t="s">
        <v>32150</v>
      </c>
      <c r="J6382" t="s">
        <v>32151</v>
      </c>
      <c r="K6382" s="1">
        <v>44238</v>
      </c>
    </row>
    <row r="6383" spans="1:11">
      <c r="A6383">
        <v>6382</v>
      </c>
      <c r="B6383" t="s">
        <v>32152</v>
      </c>
      <c r="C6383" t="s">
        <v>752</v>
      </c>
      <c r="D6383" t="s">
        <v>10153</v>
      </c>
      <c r="E6383" t="s">
        <v>32153</v>
      </c>
      <c r="F6383" t="s">
        <v>32154</v>
      </c>
      <c r="G6383" t="s">
        <v>1873</v>
      </c>
      <c r="H6383" s="6">
        <v>195850</v>
      </c>
      <c r="I6383" t="s">
        <v>32155</v>
      </c>
      <c r="J6383" t="s">
        <v>32156</v>
      </c>
      <c r="K6383" s="1">
        <v>44502</v>
      </c>
    </row>
    <row r="6384" spans="1:11">
      <c r="A6384">
        <v>6383</v>
      </c>
      <c r="B6384" t="s">
        <v>32157</v>
      </c>
      <c r="C6384" t="s">
        <v>7269</v>
      </c>
      <c r="D6384" t="s">
        <v>2027</v>
      </c>
      <c r="E6384" t="s">
        <v>12532</v>
      </c>
      <c r="F6384" t="s">
        <v>32158</v>
      </c>
      <c r="G6384" t="s">
        <v>486</v>
      </c>
      <c r="H6384" s="6">
        <v>99684</v>
      </c>
      <c r="I6384" t="s">
        <v>32159</v>
      </c>
      <c r="J6384" t="s">
        <v>32160</v>
      </c>
      <c r="K6384" s="1">
        <v>44536</v>
      </c>
    </row>
    <row r="6385" spans="1:11">
      <c r="A6385">
        <v>6384</v>
      </c>
      <c r="B6385" t="s">
        <v>32161</v>
      </c>
      <c r="C6385" t="s">
        <v>2564</v>
      </c>
      <c r="D6385" t="s">
        <v>3440</v>
      </c>
      <c r="E6385" t="s">
        <v>32162</v>
      </c>
      <c r="F6385" t="s">
        <v>32163</v>
      </c>
      <c r="G6385" t="s">
        <v>853</v>
      </c>
      <c r="H6385" s="6">
        <v>219032</v>
      </c>
      <c r="I6385" t="s">
        <v>32164</v>
      </c>
      <c r="J6385" t="s">
        <v>32165</v>
      </c>
      <c r="K6385" s="1">
        <v>44148</v>
      </c>
    </row>
    <row r="6386" spans="1:11">
      <c r="A6386">
        <v>6385</v>
      </c>
      <c r="B6386" t="s">
        <v>32166</v>
      </c>
      <c r="C6386" t="s">
        <v>2255</v>
      </c>
      <c r="D6386" t="s">
        <v>1854</v>
      </c>
      <c r="E6386" t="s">
        <v>32167</v>
      </c>
      <c r="F6386" t="s">
        <v>30149</v>
      </c>
      <c r="G6386" t="s">
        <v>314</v>
      </c>
      <c r="H6386" s="6">
        <v>204053</v>
      </c>
      <c r="I6386" t="s">
        <v>32168</v>
      </c>
      <c r="J6386" t="s">
        <v>32169</v>
      </c>
      <c r="K6386" s="1">
        <v>44538</v>
      </c>
    </row>
    <row r="6387" spans="1:11">
      <c r="A6387">
        <v>6386</v>
      </c>
      <c r="B6387" t="s">
        <v>32170</v>
      </c>
      <c r="C6387" t="s">
        <v>6875</v>
      </c>
      <c r="D6387" t="s">
        <v>3453</v>
      </c>
      <c r="E6387" t="s">
        <v>32171</v>
      </c>
      <c r="F6387" t="s">
        <v>32172</v>
      </c>
      <c r="G6387" t="s">
        <v>561</v>
      </c>
      <c r="H6387" s="6">
        <v>191615</v>
      </c>
      <c r="I6387" t="s">
        <v>32173</v>
      </c>
      <c r="J6387" t="s">
        <v>32174</v>
      </c>
      <c r="K6387" s="1">
        <v>44404</v>
      </c>
    </row>
    <row r="6388" spans="1:11">
      <c r="A6388">
        <v>6387</v>
      </c>
      <c r="B6388" t="s">
        <v>32175</v>
      </c>
      <c r="C6388" t="s">
        <v>1378</v>
      </c>
      <c r="D6388" t="s">
        <v>3563</v>
      </c>
      <c r="E6388" t="s">
        <v>32176</v>
      </c>
      <c r="F6388" t="s">
        <v>32177</v>
      </c>
      <c r="G6388" t="s">
        <v>3594</v>
      </c>
      <c r="H6388" s="6">
        <v>162127</v>
      </c>
      <c r="I6388" t="s">
        <v>32178</v>
      </c>
      <c r="J6388" t="s">
        <v>32179</v>
      </c>
      <c r="K6388" s="1">
        <v>44186</v>
      </c>
    </row>
    <row r="6389" spans="1:11">
      <c r="A6389">
        <v>6388</v>
      </c>
      <c r="B6389" t="s">
        <v>32180</v>
      </c>
      <c r="C6389" t="s">
        <v>11080</v>
      </c>
      <c r="D6389" t="s">
        <v>107</v>
      </c>
      <c r="E6389" t="s">
        <v>32181</v>
      </c>
      <c r="F6389" t="s">
        <v>32182</v>
      </c>
      <c r="G6389" t="s">
        <v>190</v>
      </c>
      <c r="H6389" s="6">
        <v>223947</v>
      </c>
      <c r="I6389" t="s">
        <v>32183</v>
      </c>
      <c r="J6389" t="s">
        <v>32184</v>
      </c>
      <c r="K6389" s="1">
        <v>44627</v>
      </c>
    </row>
    <row r="6390" spans="1:11">
      <c r="A6390">
        <v>6389</v>
      </c>
      <c r="B6390" t="s">
        <v>32185</v>
      </c>
      <c r="C6390" t="s">
        <v>14904</v>
      </c>
      <c r="D6390" t="s">
        <v>271</v>
      </c>
      <c r="E6390" t="s">
        <v>32186</v>
      </c>
      <c r="F6390" t="s">
        <v>32187</v>
      </c>
      <c r="G6390" t="s">
        <v>80</v>
      </c>
      <c r="H6390" s="6">
        <v>154231</v>
      </c>
      <c r="I6390" t="s">
        <v>32188</v>
      </c>
      <c r="J6390" t="s">
        <v>32189</v>
      </c>
      <c r="K6390" s="1">
        <v>44405</v>
      </c>
    </row>
    <row r="6391" spans="1:11">
      <c r="A6391">
        <v>6390</v>
      </c>
      <c r="B6391" t="s">
        <v>32190</v>
      </c>
      <c r="C6391" t="s">
        <v>995</v>
      </c>
      <c r="D6391" t="s">
        <v>13552</v>
      </c>
      <c r="E6391" t="s">
        <v>32191</v>
      </c>
      <c r="F6391" t="s">
        <v>32192</v>
      </c>
      <c r="G6391" t="s">
        <v>2272</v>
      </c>
      <c r="H6391" s="6">
        <v>60830</v>
      </c>
      <c r="I6391" t="s">
        <v>32193</v>
      </c>
      <c r="J6391" t="s">
        <v>32194</v>
      </c>
      <c r="K6391" s="1">
        <v>44379</v>
      </c>
    </row>
    <row r="6392" spans="1:11">
      <c r="A6392">
        <v>6391</v>
      </c>
      <c r="B6392" t="s">
        <v>32195</v>
      </c>
      <c r="C6392" t="s">
        <v>9721</v>
      </c>
      <c r="D6392" t="s">
        <v>989</v>
      </c>
      <c r="E6392" t="s">
        <v>32196</v>
      </c>
      <c r="F6392" t="s">
        <v>32197</v>
      </c>
      <c r="G6392" t="s">
        <v>43</v>
      </c>
      <c r="H6392" s="6">
        <v>102401</v>
      </c>
      <c r="I6392" t="s">
        <v>32198</v>
      </c>
      <c r="J6392" t="s">
        <v>32199</v>
      </c>
      <c r="K6392" s="1">
        <v>43997</v>
      </c>
    </row>
    <row r="6393" spans="1:11">
      <c r="A6393">
        <v>6392</v>
      </c>
      <c r="B6393" t="s">
        <v>32200</v>
      </c>
      <c r="C6393" t="s">
        <v>2374</v>
      </c>
      <c r="D6393" t="s">
        <v>10370</v>
      </c>
      <c r="E6393" t="s">
        <v>32201</v>
      </c>
      <c r="F6393" t="s">
        <v>32202</v>
      </c>
      <c r="G6393" t="s">
        <v>961</v>
      </c>
      <c r="H6393" s="6">
        <v>140303</v>
      </c>
      <c r="I6393" t="s">
        <v>32203</v>
      </c>
      <c r="J6393" t="s">
        <v>32204</v>
      </c>
      <c r="K6393" s="1">
        <v>44269</v>
      </c>
    </row>
    <row r="6394" spans="1:11">
      <c r="A6394">
        <v>6393</v>
      </c>
      <c r="B6394" t="s">
        <v>32205</v>
      </c>
      <c r="C6394" t="s">
        <v>4568</v>
      </c>
      <c r="D6394" t="s">
        <v>7205</v>
      </c>
      <c r="E6394" t="s">
        <v>32206</v>
      </c>
      <c r="F6394" t="s">
        <v>32207</v>
      </c>
      <c r="G6394" t="s">
        <v>111</v>
      </c>
      <c r="H6394" s="6">
        <v>114583</v>
      </c>
      <c r="I6394">
        <v>2252663424</v>
      </c>
      <c r="J6394" t="s">
        <v>32208</v>
      </c>
      <c r="K6394" s="1">
        <v>44379</v>
      </c>
    </row>
    <row r="6395" spans="1:11">
      <c r="A6395">
        <v>6394</v>
      </c>
      <c r="B6395" t="s">
        <v>32209</v>
      </c>
      <c r="C6395" t="s">
        <v>186</v>
      </c>
      <c r="D6395" t="s">
        <v>4451</v>
      </c>
      <c r="E6395" t="s">
        <v>7076</v>
      </c>
      <c r="F6395" t="s">
        <v>32210</v>
      </c>
      <c r="G6395" t="s">
        <v>2195</v>
      </c>
      <c r="H6395" s="6">
        <v>124218</v>
      </c>
      <c r="I6395" t="s">
        <v>32211</v>
      </c>
      <c r="J6395" t="s">
        <v>32212</v>
      </c>
      <c r="K6395" s="1">
        <v>44180</v>
      </c>
    </row>
    <row r="6396" spans="1:11">
      <c r="A6396">
        <v>6395</v>
      </c>
      <c r="B6396" t="s">
        <v>32213</v>
      </c>
      <c r="C6396" t="s">
        <v>217</v>
      </c>
      <c r="D6396" t="s">
        <v>1566</v>
      </c>
      <c r="E6396" t="s">
        <v>32214</v>
      </c>
      <c r="F6396" t="s">
        <v>32215</v>
      </c>
      <c r="G6396" t="s">
        <v>2070</v>
      </c>
      <c r="H6396" s="6">
        <v>128314</v>
      </c>
      <c r="I6396" t="s">
        <v>32216</v>
      </c>
      <c r="J6396" t="s">
        <v>32217</v>
      </c>
      <c r="K6396" s="1">
        <v>44080</v>
      </c>
    </row>
    <row r="6397" spans="1:11">
      <c r="A6397">
        <v>6396</v>
      </c>
      <c r="B6397" t="s">
        <v>32218</v>
      </c>
      <c r="C6397" t="s">
        <v>3268</v>
      </c>
      <c r="D6397" t="s">
        <v>1334</v>
      </c>
      <c r="E6397" t="s">
        <v>32219</v>
      </c>
      <c r="F6397" t="s">
        <v>32220</v>
      </c>
      <c r="G6397" t="s">
        <v>3554</v>
      </c>
      <c r="H6397" s="6">
        <v>73001</v>
      </c>
      <c r="I6397" t="s">
        <v>32221</v>
      </c>
      <c r="J6397" t="s">
        <v>32222</v>
      </c>
      <c r="K6397" s="1">
        <v>43847</v>
      </c>
    </row>
    <row r="6398" spans="1:11">
      <c r="A6398">
        <v>6397</v>
      </c>
      <c r="B6398" t="s">
        <v>32223</v>
      </c>
      <c r="C6398" t="s">
        <v>7979</v>
      </c>
      <c r="D6398" t="s">
        <v>10178</v>
      </c>
      <c r="E6398" t="s">
        <v>32224</v>
      </c>
      <c r="F6398" t="s">
        <v>32225</v>
      </c>
      <c r="G6398" t="s">
        <v>3102</v>
      </c>
      <c r="H6398" s="6">
        <v>285108</v>
      </c>
      <c r="I6398" t="s">
        <v>32226</v>
      </c>
      <c r="J6398" t="s">
        <v>32227</v>
      </c>
      <c r="K6398" s="1">
        <v>44468</v>
      </c>
    </row>
    <row r="6399" spans="1:11">
      <c r="A6399">
        <v>6398</v>
      </c>
      <c r="B6399" t="s">
        <v>32228</v>
      </c>
      <c r="C6399" t="s">
        <v>1596</v>
      </c>
      <c r="D6399" t="s">
        <v>19923</v>
      </c>
      <c r="E6399" t="s">
        <v>20378</v>
      </c>
      <c r="F6399" t="s">
        <v>32229</v>
      </c>
      <c r="G6399" t="s">
        <v>86</v>
      </c>
      <c r="H6399" s="6">
        <v>65313</v>
      </c>
      <c r="I6399" t="s">
        <v>32230</v>
      </c>
      <c r="J6399" t="s">
        <v>32231</v>
      </c>
      <c r="K6399" s="1">
        <v>44676</v>
      </c>
    </row>
    <row r="6400" spans="1:11">
      <c r="A6400">
        <v>6399</v>
      </c>
      <c r="B6400" t="s">
        <v>32232</v>
      </c>
      <c r="C6400" t="s">
        <v>1434</v>
      </c>
      <c r="D6400" t="s">
        <v>4401</v>
      </c>
      <c r="E6400" t="s">
        <v>32233</v>
      </c>
      <c r="F6400" t="s">
        <v>32234</v>
      </c>
      <c r="G6400" t="s">
        <v>2861</v>
      </c>
      <c r="H6400" s="6">
        <v>283544</v>
      </c>
      <c r="I6400" t="s">
        <v>32235</v>
      </c>
      <c r="J6400" t="s">
        <v>32236</v>
      </c>
      <c r="K6400" s="1">
        <v>44174</v>
      </c>
    </row>
    <row r="6401" spans="1:11">
      <c r="A6401">
        <v>6400</v>
      </c>
      <c r="B6401" t="s">
        <v>32237</v>
      </c>
      <c r="C6401" t="s">
        <v>4456</v>
      </c>
      <c r="D6401" t="s">
        <v>5556</v>
      </c>
      <c r="E6401" t="s">
        <v>32238</v>
      </c>
      <c r="F6401" t="s">
        <v>32239</v>
      </c>
      <c r="G6401" t="s">
        <v>2343</v>
      </c>
      <c r="H6401" s="6">
        <v>150086</v>
      </c>
      <c r="I6401" t="s">
        <v>32240</v>
      </c>
      <c r="J6401" t="s">
        <v>32241</v>
      </c>
      <c r="K6401" s="1">
        <v>44274</v>
      </c>
    </row>
    <row r="6402" spans="1:11">
      <c r="A6402">
        <v>6401</v>
      </c>
      <c r="B6402" t="s">
        <v>32242</v>
      </c>
      <c r="C6402" t="s">
        <v>2307</v>
      </c>
      <c r="D6402" t="s">
        <v>19370</v>
      </c>
      <c r="E6402" t="s">
        <v>2991</v>
      </c>
      <c r="F6402" t="s">
        <v>32243</v>
      </c>
      <c r="G6402" t="s">
        <v>1776</v>
      </c>
      <c r="H6402" s="6">
        <v>143765</v>
      </c>
      <c r="I6402" t="s">
        <v>32244</v>
      </c>
      <c r="J6402" t="s">
        <v>32245</v>
      </c>
      <c r="K6402" s="1">
        <v>44281</v>
      </c>
    </row>
    <row r="6403" spans="1:11">
      <c r="A6403">
        <v>6402</v>
      </c>
      <c r="B6403" t="s">
        <v>32246</v>
      </c>
      <c r="C6403" t="s">
        <v>9721</v>
      </c>
      <c r="D6403" t="s">
        <v>3275</v>
      </c>
      <c r="E6403" t="s">
        <v>32247</v>
      </c>
      <c r="F6403" t="s">
        <v>32248</v>
      </c>
      <c r="G6403" t="s">
        <v>2137</v>
      </c>
      <c r="H6403" s="6">
        <v>107843</v>
      </c>
      <c r="I6403">
        <v>6414397271</v>
      </c>
      <c r="J6403" t="s">
        <v>32249</v>
      </c>
      <c r="K6403" s="1">
        <v>44031</v>
      </c>
    </row>
    <row r="6404" spans="1:11">
      <c r="A6404">
        <v>6403</v>
      </c>
      <c r="B6404" t="s">
        <v>32250</v>
      </c>
      <c r="C6404" t="s">
        <v>17044</v>
      </c>
      <c r="D6404" t="s">
        <v>310</v>
      </c>
      <c r="E6404" t="s">
        <v>32251</v>
      </c>
      <c r="F6404" t="s">
        <v>32252</v>
      </c>
      <c r="G6404" t="s">
        <v>1404</v>
      </c>
      <c r="H6404" s="6">
        <v>189997</v>
      </c>
      <c r="I6404" t="s">
        <v>32253</v>
      </c>
      <c r="J6404" t="s">
        <v>32254</v>
      </c>
      <c r="K6404" s="1">
        <v>44575</v>
      </c>
    </row>
    <row r="6405" spans="1:11">
      <c r="A6405">
        <v>6404</v>
      </c>
      <c r="B6405" t="s">
        <v>32255</v>
      </c>
      <c r="C6405" t="s">
        <v>99</v>
      </c>
      <c r="D6405" t="s">
        <v>4490</v>
      </c>
      <c r="E6405" t="s">
        <v>32256</v>
      </c>
      <c r="F6405" t="s">
        <v>32257</v>
      </c>
      <c r="G6405" t="s">
        <v>1027</v>
      </c>
      <c r="H6405" s="6">
        <v>47720</v>
      </c>
      <c r="I6405" t="s">
        <v>32258</v>
      </c>
      <c r="J6405" t="s">
        <v>32259</v>
      </c>
      <c r="K6405" s="1">
        <v>44518</v>
      </c>
    </row>
    <row r="6406" spans="1:11">
      <c r="A6406">
        <v>6405</v>
      </c>
      <c r="B6406" t="s">
        <v>32260</v>
      </c>
      <c r="C6406" t="s">
        <v>3403</v>
      </c>
      <c r="D6406" t="s">
        <v>5658</v>
      </c>
      <c r="E6406" t="s">
        <v>32261</v>
      </c>
      <c r="F6406" t="s">
        <v>32262</v>
      </c>
      <c r="G6406" t="s">
        <v>2272</v>
      </c>
      <c r="H6406" s="6">
        <v>158298</v>
      </c>
      <c r="I6406" t="s">
        <v>32263</v>
      </c>
      <c r="J6406" t="s">
        <v>32264</v>
      </c>
      <c r="K6406" s="1">
        <v>44378</v>
      </c>
    </row>
    <row r="6407" spans="1:11">
      <c r="A6407">
        <v>6406</v>
      </c>
      <c r="B6407" t="s">
        <v>32265</v>
      </c>
      <c r="C6407" t="s">
        <v>4757</v>
      </c>
      <c r="D6407" t="s">
        <v>4744</v>
      </c>
      <c r="E6407" t="s">
        <v>32266</v>
      </c>
      <c r="F6407" t="s">
        <v>32267</v>
      </c>
      <c r="G6407" t="s">
        <v>1522</v>
      </c>
      <c r="H6407" s="6">
        <v>83637</v>
      </c>
      <c r="I6407" t="s">
        <v>32268</v>
      </c>
      <c r="J6407" t="s">
        <v>32269</v>
      </c>
      <c r="K6407" s="1">
        <v>43898</v>
      </c>
    </row>
    <row r="6408" spans="1:11">
      <c r="A6408">
        <v>6407</v>
      </c>
      <c r="B6408" t="s">
        <v>32270</v>
      </c>
      <c r="C6408" t="s">
        <v>796</v>
      </c>
      <c r="D6408" t="s">
        <v>1051</v>
      </c>
      <c r="E6408" t="s">
        <v>32271</v>
      </c>
      <c r="F6408" t="s">
        <v>32272</v>
      </c>
      <c r="G6408" t="s">
        <v>3027</v>
      </c>
      <c r="H6408" s="6">
        <v>54782</v>
      </c>
      <c r="I6408" t="s">
        <v>32273</v>
      </c>
      <c r="J6408" t="s">
        <v>32274</v>
      </c>
      <c r="K6408" s="1">
        <v>44372</v>
      </c>
    </row>
    <row r="6409" spans="1:11">
      <c r="A6409">
        <v>6408</v>
      </c>
      <c r="B6409" t="s">
        <v>32275</v>
      </c>
      <c r="C6409" t="s">
        <v>1434</v>
      </c>
      <c r="D6409" t="s">
        <v>4423</v>
      </c>
      <c r="E6409" t="s">
        <v>32276</v>
      </c>
      <c r="F6409" t="s">
        <v>22122</v>
      </c>
      <c r="G6409" t="s">
        <v>119</v>
      </c>
      <c r="H6409" s="6">
        <v>158858</v>
      </c>
      <c r="I6409">
        <v>2907651318</v>
      </c>
      <c r="J6409" t="s">
        <v>32277</v>
      </c>
      <c r="K6409" s="1">
        <v>44019</v>
      </c>
    </row>
    <row r="6410" spans="1:11">
      <c r="A6410">
        <v>6409</v>
      </c>
      <c r="B6410" t="s">
        <v>32278</v>
      </c>
      <c r="C6410" t="s">
        <v>1378</v>
      </c>
      <c r="D6410" t="s">
        <v>6413</v>
      </c>
      <c r="E6410" t="s">
        <v>32279</v>
      </c>
      <c r="F6410" t="s">
        <v>32280</v>
      </c>
      <c r="G6410" t="s">
        <v>1666</v>
      </c>
      <c r="H6410" s="6">
        <v>179268</v>
      </c>
      <c r="I6410" t="s">
        <v>32281</v>
      </c>
      <c r="J6410" t="s">
        <v>32282</v>
      </c>
      <c r="K6410" s="1">
        <v>43870</v>
      </c>
    </row>
    <row r="6411" spans="1:11">
      <c r="A6411">
        <v>6410</v>
      </c>
      <c r="B6411" t="s">
        <v>32283</v>
      </c>
      <c r="C6411" t="s">
        <v>1038</v>
      </c>
      <c r="D6411" t="s">
        <v>3729</v>
      </c>
      <c r="E6411" t="s">
        <v>32284</v>
      </c>
      <c r="F6411" t="s">
        <v>32285</v>
      </c>
      <c r="G6411" t="s">
        <v>2898</v>
      </c>
      <c r="H6411" s="6">
        <v>238343</v>
      </c>
      <c r="I6411" t="s">
        <v>32286</v>
      </c>
      <c r="J6411" t="s">
        <v>32287</v>
      </c>
      <c r="K6411" s="1">
        <v>44697</v>
      </c>
    </row>
    <row r="6412" spans="1:11">
      <c r="A6412">
        <v>6411</v>
      </c>
      <c r="B6412" t="s">
        <v>32288</v>
      </c>
      <c r="C6412" t="s">
        <v>8789</v>
      </c>
      <c r="D6412" t="s">
        <v>2067</v>
      </c>
      <c r="E6412" t="s">
        <v>32289</v>
      </c>
      <c r="F6412" t="s">
        <v>4986</v>
      </c>
      <c r="G6412" t="s">
        <v>5077</v>
      </c>
      <c r="H6412" s="6">
        <v>194293</v>
      </c>
      <c r="I6412" t="s">
        <v>32290</v>
      </c>
      <c r="J6412" t="s">
        <v>32291</v>
      </c>
      <c r="K6412" s="1">
        <v>44302</v>
      </c>
    </row>
    <row r="6413" spans="1:11">
      <c r="A6413">
        <v>6412</v>
      </c>
      <c r="B6413" t="s">
        <v>32292</v>
      </c>
      <c r="C6413" t="s">
        <v>3391</v>
      </c>
      <c r="D6413" t="s">
        <v>3325</v>
      </c>
      <c r="E6413" t="s">
        <v>32293</v>
      </c>
      <c r="F6413" t="s">
        <v>21365</v>
      </c>
      <c r="G6413" t="s">
        <v>486</v>
      </c>
      <c r="H6413" s="6">
        <v>89318</v>
      </c>
      <c r="I6413" t="s">
        <v>32294</v>
      </c>
      <c r="J6413" t="s">
        <v>32295</v>
      </c>
      <c r="K6413" s="1">
        <v>44291</v>
      </c>
    </row>
    <row r="6414" spans="1:11">
      <c r="A6414">
        <v>6413</v>
      </c>
      <c r="B6414" t="s">
        <v>32296</v>
      </c>
      <c r="C6414" t="s">
        <v>4216</v>
      </c>
      <c r="D6414" t="s">
        <v>3379</v>
      </c>
      <c r="E6414" t="s">
        <v>32297</v>
      </c>
      <c r="F6414" t="s">
        <v>32298</v>
      </c>
      <c r="G6414" t="s">
        <v>190</v>
      </c>
      <c r="H6414" s="6">
        <v>88172</v>
      </c>
      <c r="I6414" t="s">
        <v>32299</v>
      </c>
      <c r="J6414" t="s">
        <v>32300</v>
      </c>
      <c r="K6414" s="1">
        <v>43941</v>
      </c>
    </row>
    <row r="6415" spans="1:11">
      <c r="A6415">
        <v>6414</v>
      </c>
      <c r="B6415" t="s">
        <v>32301</v>
      </c>
      <c r="C6415" t="s">
        <v>3337</v>
      </c>
      <c r="D6415" t="s">
        <v>2788</v>
      </c>
      <c r="E6415" t="s">
        <v>32302</v>
      </c>
      <c r="F6415" t="s">
        <v>32303</v>
      </c>
      <c r="G6415" t="s">
        <v>23</v>
      </c>
      <c r="H6415" s="6">
        <v>280550</v>
      </c>
      <c r="I6415" t="s">
        <v>32304</v>
      </c>
      <c r="J6415" t="s">
        <v>32305</v>
      </c>
      <c r="K6415" s="1">
        <v>44653</v>
      </c>
    </row>
    <row r="6416" spans="1:11">
      <c r="A6416">
        <v>6415</v>
      </c>
      <c r="B6416" t="s">
        <v>32306</v>
      </c>
      <c r="C6416" t="s">
        <v>1023</v>
      </c>
      <c r="D6416" t="s">
        <v>1079</v>
      </c>
      <c r="E6416" t="s">
        <v>29695</v>
      </c>
      <c r="F6416" t="s">
        <v>28689</v>
      </c>
      <c r="G6416" t="s">
        <v>1374</v>
      </c>
      <c r="H6416" s="6">
        <v>255871</v>
      </c>
      <c r="I6416" t="s">
        <v>32307</v>
      </c>
      <c r="J6416" t="s">
        <v>32308</v>
      </c>
      <c r="K6416" s="1">
        <v>43943</v>
      </c>
    </row>
    <row r="6417" spans="1:11">
      <c r="A6417">
        <v>6416</v>
      </c>
      <c r="B6417" t="s">
        <v>32309</v>
      </c>
      <c r="C6417" t="s">
        <v>1998</v>
      </c>
      <c r="D6417" t="s">
        <v>57</v>
      </c>
      <c r="E6417" t="s">
        <v>11192</v>
      </c>
      <c r="F6417" t="s">
        <v>32310</v>
      </c>
      <c r="G6417" t="s">
        <v>998</v>
      </c>
      <c r="H6417" s="6">
        <v>169070</v>
      </c>
      <c r="I6417" t="s">
        <v>32311</v>
      </c>
      <c r="J6417" t="s">
        <v>32312</v>
      </c>
      <c r="K6417" s="1">
        <v>44327</v>
      </c>
    </row>
    <row r="6418" spans="1:11">
      <c r="A6418">
        <v>6417</v>
      </c>
      <c r="B6418" t="s">
        <v>32313</v>
      </c>
      <c r="C6418" t="s">
        <v>3663</v>
      </c>
      <c r="D6418" t="s">
        <v>3037</v>
      </c>
      <c r="E6418" t="s">
        <v>32314</v>
      </c>
      <c r="F6418" t="s">
        <v>32315</v>
      </c>
      <c r="G6418" t="s">
        <v>1473</v>
      </c>
      <c r="H6418" s="6">
        <v>181203</v>
      </c>
      <c r="I6418" t="s">
        <v>32316</v>
      </c>
      <c r="J6418" t="s">
        <v>32317</v>
      </c>
      <c r="K6418" s="1">
        <v>44009</v>
      </c>
    </row>
    <row r="6419" spans="1:11">
      <c r="A6419">
        <v>6418</v>
      </c>
      <c r="B6419" t="s">
        <v>32318</v>
      </c>
      <c r="C6419" t="s">
        <v>10681</v>
      </c>
      <c r="D6419" t="s">
        <v>6064</v>
      </c>
      <c r="E6419" t="s">
        <v>32319</v>
      </c>
      <c r="F6419" t="s">
        <v>32320</v>
      </c>
      <c r="G6419" t="s">
        <v>1424</v>
      </c>
      <c r="H6419" s="6">
        <v>167043</v>
      </c>
      <c r="I6419" t="s">
        <v>32321</v>
      </c>
      <c r="J6419" t="s">
        <v>32322</v>
      </c>
      <c r="K6419" s="1">
        <v>43988</v>
      </c>
    </row>
    <row r="6420" spans="1:11">
      <c r="A6420">
        <v>6419</v>
      </c>
      <c r="B6420" t="s">
        <v>32323</v>
      </c>
      <c r="C6420" t="s">
        <v>5562</v>
      </c>
      <c r="D6420" t="s">
        <v>3695</v>
      </c>
      <c r="E6420" t="s">
        <v>32324</v>
      </c>
      <c r="F6420" t="s">
        <v>23667</v>
      </c>
      <c r="G6420" t="s">
        <v>2137</v>
      </c>
      <c r="H6420" s="6">
        <v>196850</v>
      </c>
      <c r="I6420" t="s">
        <v>32325</v>
      </c>
      <c r="J6420" t="s">
        <v>32326</v>
      </c>
      <c r="K6420" s="1">
        <v>44001</v>
      </c>
    </row>
    <row r="6421" spans="1:11">
      <c r="A6421">
        <v>6420</v>
      </c>
      <c r="B6421" t="s">
        <v>32327</v>
      </c>
      <c r="C6421" t="s">
        <v>2113</v>
      </c>
      <c r="D6421" t="s">
        <v>2060</v>
      </c>
      <c r="E6421" t="s">
        <v>32328</v>
      </c>
      <c r="F6421" t="s">
        <v>32329</v>
      </c>
      <c r="G6421" t="s">
        <v>2378</v>
      </c>
      <c r="H6421" s="6">
        <v>204995</v>
      </c>
      <c r="I6421" t="s">
        <v>32330</v>
      </c>
      <c r="J6421" t="s">
        <v>32331</v>
      </c>
      <c r="K6421" s="1">
        <v>43868</v>
      </c>
    </row>
    <row r="6422" spans="1:11">
      <c r="A6422">
        <v>6421</v>
      </c>
      <c r="B6422" t="s">
        <v>32332</v>
      </c>
      <c r="C6422" t="s">
        <v>5642</v>
      </c>
      <c r="D6422" t="s">
        <v>2506</v>
      </c>
      <c r="E6422" t="s">
        <v>32333</v>
      </c>
      <c r="F6422" t="s">
        <v>32334</v>
      </c>
      <c r="G6422" t="s">
        <v>539</v>
      </c>
      <c r="H6422" s="6">
        <v>196362</v>
      </c>
      <c r="I6422" t="s">
        <v>32335</v>
      </c>
      <c r="J6422" t="s">
        <v>32336</v>
      </c>
      <c r="K6422" s="1">
        <v>43920</v>
      </c>
    </row>
    <row r="6423" spans="1:11">
      <c r="A6423">
        <v>6422</v>
      </c>
      <c r="B6423" t="s">
        <v>32337</v>
      </c>
      <c r="C6423" t="s">
        <v>2500</v>
      </c>
      <c r="D6423" t="s">
        <v>2707</v>
      </c>
      <c r="E6423" t="s">
        <v>32338</v>
      </c>
      <c r="F6423" t="s">
        <v>32339</v>
      </c>
      <c r="G6423" t="s">
        <v>229</v>
      </c>
      <c r="H6423" s="6">
        <v>258512</v>
      </c>
      <c r="I6423">
        <v>4557901707</v>
      </c>
      <c r="J6423" t="s">
        <v>32340</v>
      </c>
      <c r="K6423" s="1">
        <v>44124</v>
      </c>
    </row>
    <row r="6424" spans="1:11">
      <c r="A6424">
        <v>6423</v>
      </c>
      <c r="B6424" t="s">
        <v>32341</v>
      </c>
      <c r="C6424" t="s">
        <v>1356</v>
      </c>
      <c r="D6424" t="s">
        <v>8425</v>
      </c>
      <c r="E6424" t="s">
        <v>32342</v>
      </c>
      <c r="F6424" t="s">
        <v>32343</v>
      </c>
      <c r="G6424" t="s">
        <v>604</v>
      </c>
      <c r="H6424" s="6">
        <v>259824</v>
      </c>
      <c r="I6424" t="s">
        <v>32344</v>
      </c>
      <c r="J6424" t="s">
        <v>32345</v>
      </c>
      <c r="K6424" s="1">
        <v>44655</v>
      </c>
    </row>
    <row r="6425" spans="1:11">
      <c r="A6425">
        <v>6424</v>
      </c>
      <c r="B6425" t="s">
        <v>32346</v>
      </c>
      <c r="C6425" t="s">
        <v>3186</v>
      </c>
      <c r="D6425" t="s">
        <v>8687</v>
      </c>
      <c r="E6425" t="s">
        <v>32347</v>
      </c>
      <c r="F6425" t="s">
        <v>32348</v>
      </c>
      <c r="G6425" t="s">
        <v>77</v>
      </c>
      <c r="H6425" s="6">
        <v>233277</v>
      </c>
      <c r="I6425" t="s">
        <v>32349</v>
      </c>
      <c r="J6425" t="s">
        <v>32350</v>
      </c>
      <c r="K6425" s="1">
        <v>44683</v>
      </c>
    </row>
    <row r="6426" spans="1:11">
      <c r="A6426">
        <v>6425</v>
      </c>
      <c r="B6426" t="s">
        <v>32351</v>
      </c>
      <c r="C6426" t="s">
        <v>11958</v>
      </c>
      <c r="D6426" t="s">
        <v>5686</v>
      </c>
      <c r="E6426" t="s">
        <v>32352</v>
      </c>
      <c r="F6426" t="s">
        <v>32353</v>
      </c>
      <c r="G6426" t="s">
        <v>1776</v>
      </c>
      <c r="H6426" s="6">
        <v>112353</v>
      </c>
      <c r="I6426" t="s">
        <v>32354</v>
      </c>
      <c r="J6426" t="s">
        <v>32355</v>
      </c>
      <c r="K6426" s="1">
        <v>44661</v>
      </c>
    </row>
    <row r="6427" spans="1:11">
      <c r="A6427">
        <v>6426</v>
      </c>
      <c r="B6427" t="s">
        <v>32356</v>
      </c>
      <c r="C6427" t="s">
        <v>3024</v>
      </c>
      <c r="D6427" t="s">
        <v>8061</v>
      </c>
      <c r="E6427" t="s">
        <v>32357</v>
      </c>
      <c r="F6427" t="s">
        <v>32358</v>
      </c>
      <c r="G6427" t="s">
        <v>438</v>
      </c>
      <c r="H6427" s="6">
        <v>105567</v>
      </c>
      <c r="I6427">
        <f>1-325-231-2797</f>
        <v>-3352</v>
      </c>
      <c r="J6427" t="s">
        <v>32359</v>
      </c>
      <c r="K6427" s="1">
        <v>44408</v>
      </c>
    </row>
    <row r="6428" spans="1:11">
      <c r="A6428">
        <v>6427</v>
      </c>
      <c r="B6428" t="s">
        <v>32360</v>
      </c>
      <c r="C6428" t="s">
        <v>8734</v>
      </c>
      <c r="D6428" t="s">
        <v>17004</v>
      </c>
      <c r="E6428" t="s">
        <v>32361</v>
      </c>
      <c r="F6428" t="s">
        <v>14072</v>
      </c>
      <c r="G6428" t="s">
        <v>2496</v>
      </c>
      <c r="H6428" s="6">
        <v>73050</v>
      </c>
      <c r="I6428" t="s">
        <v>32362</v>
      </c>
      <c r="J6428" t="s">
        <v>32363</v>
      </c>
      <c r="K6428" s="1">
        <v>44456</v>
      </c>
    </row>
    <row r="6429" spans="1:11">
      <c r="A6429">
        <v>6428</v>
      </c>
      <c r="B6429" t="s">
        <v>32364</v>
      </c>
      <c r="C6429" t="s">
        <v>2949</v>
      </c>
      <c r="D6429" t="s">
        <v>13170</v>
      </c>
      <c r="E6429" t="s">
        <v>32365</v>
      </c>
      <c r="F6429" t="s">
        <v>17388</v>
      </c>
      <c r="G6429" t="s">
        <v>103</v>
      </c>
      <c r="H6429" s="6">
        <v>257700</v>
      </c>
      <c r="I6429" t="s">
        <v>32366</v>
      </c>
      <c r="J6429" t="s">
        <v>32367</v>
      </c>
      <c r="K6429" s="1">
        <v>44319</v>
      </c>
    </row>
    <row r="6430" spans="1:11">
      <c r="A6430">
        <v>6429</v>
      </c>
      <c r="B6430" t="s">
        <v>32368</v>
      </c>
      <c r="C6430" t="s">
        <v>5317</v>
      </c>
      <c r="D6430" t="s">
        <v>3124</v>
      </c>
      <c r="E6430" t="s">
        <v>32369</v>
      </c>
      <c r="F6430" t="s">
        <v>32370</v>
      </c>
      <c r="G6430" t="s">
        <v>808</v>
      </c>
      <c r="H6430" s="6">
        <v>58118</v>
      </c>
      <c r="I6430" t="s">
        <v>32371</v>
      </c>
      <c r="J6430" t="s">
        <v>32372</v>
      </c>
      <c r="K6430" s="1">
        <v>44227</v>
      </c>
    </row>
    <row r="6431" spans="1:11">
      <c r="A6431">
        <v>6430</v>
      </c>
      <c r="B6431" t="s">
        <v>32373</v>
      </c>
      <c r="C6431" t="s">
        <v>4881</v>
      </c>
      <c r="D6431" t="s">
        <v>5705</v>
      </c>
      <c r="E6431" t="s">
        <v>32374</v>
      </c>
      <c r="F6431" t="s">
        <v>32375</v>
      </c>
      <c r="G6431" t="s">
        <v>3554</v>
      </c>
      <c r="H6431" s="6">
        <v>65070</v>
      </c>
      <c r="I6431" t="s">
        <v>32376</v>
      </c>
      <c r="J6431" t="s">
        <v>32377</v>
      </c>
      <c r="K6431" s="1">
        <v>44062</v>
      </c>
    </row>
    <row r="6432" spans="1:11">
      <c r="A6432">
        <v>6431</v>
      </c>
      <c r="B6432" t="s">
        <v>32378</v>
      </c>
      <c r="C6432" t="s">
        <v>973</v>
      </c>
      <c r="D6432" t="s">
        <v>701</v>
      </c>
      <c r="E6432" t="s">
        <v>32379</v>
      </c>
      <c r="F6432" t="s">
        <v>32380</v>
      </c>
      <c r="G6432" t="s">
        <v>1569</v>
      </c>
      <c r="H6432" s="6">
        <v>109676</v>
      </c>
      <c r="I6432">
        <v>3609640034</v>
      </c>
      <c r="J6432" t="s">
        <v>32381</v>
      </c>
      <c r="K6432" s="1">
        <v>44656</v>
      </c>
    </row>
    <row r="6433" spans="1:11">
      <c r="A6433">
        <v>6432</v>
      </c>
      <c r="B6433" t="s">
        <v>32382</v>
      </c>
      <c r="C6433" t="s">
        <v>7953</v>
      </c>
      <c r="D6433" t="s">
        <v>14060</v>
      </c>
      <c r="E6433" t="s">
        <v>32383</v>
      </c>
      <c r="F6433" t="s">
        <v>32384</v>
      </c>
      <c r="G6433" t="s">
        <v>2351</v>
      </c>
      <c r="H6433" s="6">
        <v>229600</v>
      </c>
      <c r="I6433" t="s">
        <v>32385</v>
      </c>
      <c r="J6433" t="s">
        <v>32386</v>
      </c>
      <c r="K6433" s="1">
        <v>44590</v>
      </c>
    </row>
    <row r="6434" spans="1:11">
      <c r="A6434">
        <v>6433</v>
      </c>
      <c r="B6434" t="s">
        <v>32387</v>
      </c>
      <c r="C6434" t="s">
        <v>99</v>
      </c>
      <c r="D6434" t="s">
        <v>361</v>
      </c>
      <c r="E6434" t="s">
        <v>32388</v>
      </c>
      <c r="F6434" t="s">
        <v>32389</v>
      </c>
      <c r="G6434" t="s">
        <v>875</v>
      </c>
      <c r="H6434" s="6">
        <v>255968</v>
      </c>
      <c r="I6434" t="s">
        <v>32390</v>
      </c>
      <c r="J6434" t="s">
        <v>32391</v>
      </c>
      <c r="K6434" s="1">
        <v>43871</v>
      </c>
    </row>
    <row r="6435" spans="1:11">
      <c r="A6435">
        <v>6434</v>
      </c>
      <c r="B6435" t="s">
        <v>32392</v>
      </c>
      <c r="C6435" t="s">
        <v>2262</v>
      </c>
      <c r="D6435" t="s">
        <v>2213</v>
      </c>
      <c r="E6435" t="s">
        <v>32393</v>
      </c>
      <c r="F6435" t="s">
        <v>32394</v>
      </c>
      <c r="G6435" t="s">
        <v>1075</v>
      </c>
      <c r="H6435" s="6">
        <v>282013</v>
      </c>
      <c r="I6435" t="s">
        <v>32395</v>
      </c>
      <c r="J6435" t="s">
        <v>32396</v>
      </c>
      <c r="K6435" s="1">
        <v>44064</v>
      </c>
    </row>
    <row r="6436" spans="1:11">
      <c r="A6436">
        <v>6435</v>
      </c>
      <c r="B6436" t="s">
        <v>32397</v>
      </c>
      <c r="C6436" t="s">
        <v>13740</v>
      </c>
      <c r="D6436" t="s">
        <v>738</v>
      </c>
      <c r="E6436" t="s">
        <v>32398</v>
      </c>
      <c r="F6436" t="s">
        <v>32399</v>
      </c>
      <c r="G6436" t="s">
        <v>3554</v>
      </c>
      <c r="H6436" s="6">
        <v>148381</v>
      </c>
      <c r="I6436" t="s">
        <v>32400</v>
      </c>
      <c r="J6436" t="s">
        <v>32401</v>
      </c>
      <c r="K6436" s="1">
        <v>44154</v>
      </c>
    </row>
    <row r="6437" spans="1:11">
      <c r="A6437">
        <v>6436</v>
      </c>
      <c r="B6437" t="s">
        <v>32402</v>
      </c>
      <c r="C6437" t="s">
        <v>398</v>
      </c>
      <c r="D6437" t="s">
        <v>812</v>
      </c>
      <c r="E6437" t="s">
        <v>32403</v>
      </c>
      <c r="F6437" t="s">
        <v>32404</v>
      </c>
      <c r="G6437" t="s">
        <v>5179</v>
      </c>
      <c r="H6437" s="6">
        <v>213091</v>
      </c>
      <c r="I6437" t="s">
        <v>32405</v>
      </c>
      <c r="J6437" t="s">
        <v>32406</v>
      </c>
      <c r="K6437" s="1">
        <v>44538</v>
      </c>
    </row>
    <row r="6438" spans="1:11">
      <c r="A6438">
        <v>6437</v>
      </c>
      <c r="B6438" t="s">
        <v>32407</v>
      </c>
      <c r="C6438" t="s">
        <v>2199</v>
      </c>
      <c r="D6438" t="s">
        <v>355</v>
      </c>
      <c r="E6438" t="s">
        <v>32408</v>
      </c>
      <c r="F6438" t="s">
        <v>32409</v>
      </c>
      <c r="G6438" t="s">
        <v>553</v>
      </c>
      <c r="H6438" s="6">
        <v>120961</v>
      </c>
      <c r="I6438" t="s">
        <v>32410</v>
      </c>
      <c r="J6438" t="s">
        <v>32411</v>
      </c>
      <c r="K6438" s="1">
        <v>44539</v>
      </c>
    </row>
    <row r="6439" spans="1:11">
      <c r="A6439">
        <v>6438</v>
      </c>
      <c r="B6439" t="s">
        <v>32412</v>
      </c>
      <c r="C6439" t="s">
        <v>5148</v>
      </c>
      <c r="D6439" t="s">
        <v>2990</v>
      </c>
      <c r="E6439" t="s">
        <v>32413</v>
      </c>
      <c r="F6439" t="s">
        <v>32414</v>
      </c>
      <c r="G6439" t="s">
        <v>3968</v>
      </c>
      <c r="H6439" s="6">
        <v>180474</v>
      </c>
      <c r="I6439" t="s">
        <v>32415</v>
      </c>
      <c r="J6439" t="s">
        <v>32416</v>
      </c>
      <c r="K6439" s="1">
        <v>44305</v>
      </c>
    </row>
    <row r="6440" spans="1:11">
      <c r="A6440">
        <v>6439</v>
      </c>
      <c r="B6440" t="s">
        <v>32417</v>
      </c>
      <c r="C6440" t="s">
        <v>138</v>
      </c>
      <c r="D6440" t="s">
        <v>107</v>
      </c>
      <c r="E6440" t="s">
        <v>32418</v>
      </c>
      <c r="F6440" t="s">
        <v>32419</v>
      </c>
      <c r="G6440" t="s">
        <v>954</v>
      </c>
      <c r="H6440" s="6">
        <v>47121</v>
      </c>
      <c r="I6440" t="s">
        <v>32420</v>
      </c>
      <c r="J6440" t="s">
        <v>32421</v>
      </c>
      <c r="K6440" s="1">
        <v>44655</v>
      </c>
    </row>
    <row r="6441" spans="1:11">
      <c r="A6441">
        <v>6440</v>
      </c>
      <c r="B6441" t="s">
        <v>32422</v>
      </c>
      <c r="C6441" t="s">
        <v>6679</v>
      </c>
      <c r="D6441" t="s">
        <v>2707</v>
      </c>
      <c r="E6441" t="s">
        <v>32423</v>
      </c>
      <c r="F6441" t="s">
        <v>32424</v>
      </c>
      <c r="G6441" t="s">
        <v>815</v>
      </c>
      <c r="H6441" s="6">
        <v>165520</v>
      </c>
      <c r="I6441" t="s">
        <v>32425</v>
      </c>
      <c r="J6441" t="s">
        <v>32426</v>
      </c>
      <c r="K6441" s="1">
        <v>44381</v>
      </c>
    </row>
    <row r="6442" spans="1:11">
      <c r="A6442">
        <v>6441</v>
      </c>
      <c r="B6442" t="s">
        <v>32427</v>
      </c>
      <c r="C6442" t="s">
        <v>917</v>
      </c>
      <c r="D6442" t="s">
        <v>10153</v>
      </c>
      <c r="E6442" t="s">
        <v>32428</v>
      </c>
      <c r="F6442" t="s">
        <v>32429</v>
      </c>
      <c r="G6442" t="s">
        <v>763</v>
      </c>
      <c r="H6442" s="6">
        <v>122314</v>
      </c>
      <c r="I6442" t="s">
        <v>32430</v>
      </c>
      <c r="J6442" t="s">
        <v>32431</v>
      </c>
      <c r="K6442" s="1">
        <v>44191</v>
      </c>
    </row>
    <row r="6443" spans="1:11">
      <c r="A6443">
        <v>6442</v>
      </c>
      <c r="B6443" t="s">
        <v>32432</v>
      </c>
      <c r="C6443" t="s">
        <v>3356</v>
      </c>
      <c r="D6443" t="s">
        <v>11547</v>
      </c>
      <c r="E6443" t="s">
        <v>32433</v>
      </c>
      <c r="F6443" t="s">
        <v>32434</v>
      </c>
      <c r="G6443" t="s">
        <v>2137</v>
      </c>
      <c r="H6443" s="6">
        <v>62761</v>
      </c>
      <c r="I6443" t="s">
        <v>32435</v>
      </c>
      <c r="J6443" t="s">
        <v>32436</v>
      </c>
      <c r="K6443" s="1">
        <v>44293</v>
      </c>
    </row>
    <row r="6444" spans="1:11">
      <c r="A6444">
        <v>6443</v>
      </c>
      <c r="B6444" t="s">
        <v>32437</v>
      </c>
      <c r="C6444" t="s">
        <v>1920</v>
      </c>
      <c r="D6444" t="s">
        <v>19991</v>
      </c>
      <c r="E6444" t="s">
        <v>32438</v>
      </c>
      <c r="F6444" t="s">
        <v>32439</v>
      </c>
      <c r="G6444" t="s">
        <v>306</v>
      </c>
      <c r="H6444" s="6">
        <v>133723</v>
      </c>
      <c r="I6444" t="s">
        <v>32440</v>
      </c>
      <c r="J6444" t="s">
        <v>32441</v>
      </c>
      <c r="K6444" s="1">
        <v>43987</v>
      </c>
    </row>
    <row r="6445" spans="1:11">
      <c r="A6445">
        <v>6444</v>
      </c>
      <c r="B6445" t="s">
        <v>32442</v>
      </c>
      <c r="C6445" t="s">
        <v>2026</v>
      </c>
      <c r="D6445" t="s">
        <v>9299</v>
      </c>
      <c r="E6445" t="s">
        <v>32443</v>
      </c>
      <c r="F6445" t="s">
        <v>32444</v>
      </c>
      <c r="G6445" t="s">
        <v>711</v>
      </c>
      <c r="H6445" s="6">
        <v>60238</v>
      </c>
      <c r="I6445" t="s">
        <v>32445</v>
      </c>
      <c r="J6445" t="s">
        <v>32446</v>
      </c>
      <c r="K6445" s="1">
        <v>44023</v>
      </c>
    </row>
    <row r="6446" spans="1:11">
      <c r="A6446">
        <v>6445</v>
      </c>
      <c r="B6446" t="s">
        <v>32447</v>
      </c>
      <c r="C6446" t="s">
        <v>4714</v>
      </c>
      <c r="D6446" t="s">
        <v>903</v>
      </c>
      <c r="E6446" t="s">
        <v>32448</v>
      </c>
      <c r="F6446" t="s">
        <v>32449</v>
      </c>
      <c r="G6446" t="s">
        <v>438</v>
      </c>
      <c r="H6446" s="6">
        <v>104624</v>
      </c>
      <c r="I6446" t="s">
        <v>32450</v>
      </c>
      <c r="J6446" t="s">
        <v>32451</v>
      </c>
      <c r="K6446" s="1">
        <v>43967</v>
      </c>
    </row>
    <row r="6447" spans="1:11">
      <c r="A6447">
        <v>6446</v>
      </c>
      <c r="B6447" t="s">
        <v>32452</v>
      </c>
      <c r="C6447" t="s">
        <v>3796</v>
      </c>
      <c r="D6447" t="s">
        <v>4445</v>
      </c>
      <c r="E6447" t="s">
        <v>32453</v>
      </c>
      <c r="F6447" t="s">
        <v>20916</v>
      </c>
      <c r="G6447" t="s">
        <v>2419</v>
      </c>
      <c r="H6447" s="6">
        <v>158232</v>
      </c>
      <c r="I6447" t="s">
        <v>32454</v>
      </c>
      <c r="J6447" t="s">
        <v>32455</v>
      </c>
      <c r="K6447" s="1">
        <v>44700</v>
      </c>
    </row>
    <row r="6448" spans="1:11">
      <c r="A6448">
        <v>6447</v>
      </c>
      <c r="B6448" t="s">
        <v>32456</v>
      </c>
      <c r="C6448" t="s">
        <v>1589</v>
      </c>
      <c r="D6448" t="s">
        <v>8657</v>
      </c>
      <c r="E6448" t="s">
        <v>32457</v>
      </c>
      <c r="F6448" t="s">
        <v>32458</v>
      </c>
      <c r="G6448" t="s">
        <v>329</v>
      </c>
      <c r="H6448" s="6">
        <v>197171</v>
      </c>
      <c r="I6448" t="s">
        <v>32459</v>
      </c>
      <c r="J6448" t="s">
        <v>32460</v>
      </c>
      <c r="K6448" s="1">
        <v>44223</v>
      </c>
    </row>
    <row r="6449" spans="1:11">
      <c r="A6449">
        <v>6448</v>
      </c>
      <c r="B6449" t="s">
        <v>32461</v>
      </c>
      <c r="C6449" t="s">
        <v>5805</v>
      </c>
      <c r="D6449" t="s">
        <v>6725</v>
      </c>
      <c r="E6449" t="s">
        <v>32462</v>
      </c>
      <c r="F6449" t="s">
        <v>32463</v>
      </c>
      <c r="G6449" t="s">
        <v>2809</v>
      </c>
      <c r="H6449" s="6">
        <v>189946</v>
      </c>
      <c r="I6449" t="s">
        <v>32464</v>
      </c>
      <c r="J6449" t="s">
        <v>32465</v>
      </c>
      <c r="K6449" s="1">
        <v>44471</v>
      </c>
    </row>
    <row r="6450" spans="1:11">
      <c r="A6450">
        <v>6449</v>
      </c>
      <c r="B6450" t="s">
        <v>32466</v>
      </c>
      <c r="C6450" t="s">
        <v>3675</v>
      </c>
      <c r="D6450" t="s">
        <v>2619</v>
      </c>
      <c r="E6450" t="s">
        <v>32467</v>
      </c>
      <c r="F6450" t="s">
        <v>32468</v>
      </c>
      <c r="G6450" t="s">
        <v>1013</v>
      </c>
      <c r="H6450" s="6">
        <v>154725</v>
      </c>
      <c r="I6450" t="s">
        <v>32469</v>
      </c>
      <c r="J6450" t="s">
        <v>32470</v>
      </c>
      <c r="K6450" s="1">
        <v>43906</v>
      </c>
    </row>
    <row r="6451" spans="1:11">
      <c r="A6451">
        <v>6450</v>
      </c>
      <c r="B6451" t="s">
        <v>32471</v>
      </c>
      <c r="C6451" t="s">
        <v>1729</v>
      </c>
      <c r="D6451" t="s">
        <v>4774</v>
      </c>
      <c r="E6451" t="s">
        <v>32472</v>
      </c>
      <c r="F6451" t="s">
        <v>32473</v>
      </c>
      <c r="G6451" t="s">
        <v>961</v>
      </c>
      <c r="H6451" s="6">
        <v>273955</v>
      </c>
      <c r="I6451" t="s">
        <v>32474</v>
      </c>
      <c r="J6451" t="s">
        <v>32475</v>
      </c>
      <c r="K6451" s="1">
        <v>44639</v>
      </c>
    </row>
    <row r="6452" spans="1:11">
      <c r="A6452">
        <v>6451</v>
      </c>
      <c r="B6452" t="s">
        <v>32476</v>
      </c>
      <c r="C6452" t="s">
        <v>1091</v>
      </c>
      <c r="D6452" t="s">
        <v>4762</v>
      </c>
      <c r="E6452" t="s">
        <v>32477</v>
      </c>
      <c r="F6452" t="s">
        <v>32478</v>
      </c>
      <c r="G6452" t="s">
        <v>166</v>
      </c>
      <c r="H6452" s="6">
        <v>117262</v>
      </c>
      <c r="I6452" t="s">
        <v>32479</v>
      </c>
      <c r="J6452" t="s">
        <v>32480</v>
      </c>
      <c r="K6452" s="1">
        <v>44661</v>
      </c>
    </row>
    <row r="6453" spans="1:11">
      <c r="A6453">
        <v>6452</v>
      </c>
      <c r="B6453" t="s">
        <v>32481</v>
      </c>
      <c r="C6453" t="s">
        <v>1492</v>
      </c>
      <c r="D6453" t="s">
        <v>3628</v>
      </c>
      <c r="E6453" t="s">
        <v>32482</v>
      </c>
      <c r="F6453" t="s">
        <v>7812</v>
      </c>
      <c r="G6453" t="s">
        <v>1501</v>
      </c>
      <c r="H6453" s="6">
        <v>131026</v>
      </c>
      <c r="I6453" t="s">
        <v>32483</v>
      </c>
      <c r="J6453" t="s">
        <v>32484</v>
      </c>
      <c r="K6453" s="1">
        <v>44564</v>
      </c>
    </row>
    <row r="6454" spans="1:11">
      <c r="A6454">
        <v>6453</v>
      </c>
      <c r="B6454" t="s">
        <v>32485</v>
      </c>
      <c r="C6454" t="s">
        <v>3113</v>
      </c>
      <c r="D6454" t="s">
        <v>20</v>
      </c>
      <c r="E6454" t="s">
        <v>32486</v>
      </c>
      <c r="F6454" t="s">
        <v>32487</v>
      </c>
      <c r="G6454" t="s">
        <v>890</v>
      </c>
      <c r="H6454" s="6">
        <v>212925</v>
      </c>
      <c r="I6454" t="s">
        <v>32488</v>
      </c>
      <c r="J6454" t="s">
        <v>32489</v>
      </c>
      <c r="K6454" s="1">
        <v>43940</v>
      </c>
    </row>
    <row r="6455" spans="1:11">
      <c r="A6455">
        <v>6454</v>
      </c>
      <c r="B6455" t="s">
        <v>32490</v>
      </c>
      <c r="C6455" t="s">
        <v>3880</v>
      </c>
      <c r="D6455" t="s">
        <v>3385</v>
      </c>
      <c r="E6455" t="s">
        <v>32491</v>
      </c>
      <c r="F6455" t="s">
        <v>32492</v>
      </c>
      <c r="G6455" t="s">
        <v>5077</v>
      </c>
      <c r="H6455" s="6">
        <v>89727</v>
      </c>
      <c r="I6455">
        <v>6755654179</v>
      </c>
      <c r="J6455" t="s">
        <v>32493</v>
      </c>
      <c r="K6455" s="1">
        <v>44565</v>
      </c>
    </row>
    <row r="6456" spans="1:11">
      <c r="A6456">
        <v>6455</v>
      </c>
      <c r="B6456" t="s">
        <v>32494</v>
      </c>
      <c r="C6456" t="s">
        <v>13070</v>
      </c>
      <c r="D6456" t="s">
        <v>7111</v>
      </c>
      <c r="E6456" t="s">
        <v>32495</v>
      </c>
      <c r="F6456" t="s">
        <v>32496</v>
      </c>
      <c r="G6456" t="s">
        <v>977</v>
      </c>
      <c r="H6456" s="6">
        <v>129246</v>
      </c>
      <c r="I6456" t="s">
        <v>32497</v>
      </c>
      <c r="J6456" t="s">
        <v>32498</v>
      </c>
      <c r="K6456" s="1">
        <v>44436</v>
      </c>
    </row>
    <row r="6457" spans="1:11">
      <c r="A6457">
        <v>6456</v>
      </c>
      <c r="B6457" t="s">
        <v>32499</v>
      </c>
      <c r="C6457" t="s">
        <v>5905</v>
      </c>
      <c r="D6457" t="s">
        <v>8115</v>
      </c>
      <c r="E6457" t="s">
        <v>29037</v>
      </c>
      <c r="F6457" t="s">
        <v>32500</v>
      </c>
      <c r="G6457" t="s">
        <v>906</v>
      </c>
      <c r="H6457" s="6">
        <v>123740</v>
      </c>
      <c r="I6457" t="s">
        <v>32501</v>
      </c>
      <c r="J6457" t="s">
        <v>32502</v>
      </c>
      <c r="K6457" s="1">
        <v>43965</v>
      </c>
    </row>
    <row r="6458" spans="1:11">
      <c r="A6458">
        <v>6457</v>
      </c>
      <c r="B6458" t="s">
        <v>32503</v>
      </c>
      <c r="C6458" t="s">
        <v>5160</v>
      </c>
      <c r="D6458" t="s">
        <v>10178</v>
      </c>
      <c r="E6458" t="s">
        <v>32504</v>
      </c>
      <c r="F6458" t="s">
        <v>13321</v>
      </c>
      <c r="G6458" t="s">
        <v>119</v>
      </c>
      <c r="H6458" s="6">
        <v>183979</v>
      </c>
      <c r="I6458">
        <v>1915035103</v>
      </c>
      <c r="J6458" t="s">
        <v>32505</v>
      </c>
      <c r="K6458" s="1">
        <v>44516</v>
      </c>
    </row>
    <row r="6459" spans="1:11">
      <c r="A6459">
        <v>6458</v>
      </c>
      <c r="B6459" t="s">
        <v>32506</v>
      </c>
      <c r="C6459" t="s">
        <v>2577</v>
      </c>
      <c r="D6459" t="s">
        <v>1547</v>
      </c>
      <c r="E6459" t="s">
        <v>32507</v>
      </c>
      <c r="F6459" t="s">
        <v>19718</v>
      </c>
      <c r="G6459" t="s">
        <v>1663</v>
      </c>
      <c r="H6459" s="6">
        <v>212412</v>
      </c>
      <c r="I6459" t="s">
        <v>32508</v>
      </c>
      <c r="J6459" t="s">
        <v>32509</v>
      </c>
      <c r="K6459" s="1">
        <v>44193</v>
      </c>
    </row>
    <row r="6460" spans="1:11">
      <c r="A6460">
        <v>6459</v>
      </c>
      <c r="B6460" t="s">
        <v>32510</v>
      </c>
      <c r="C6460" t="s">
        <v>4400</v>
      </c>
      <c r="D6460" t="s">
        <v>6973</v>
      </c>
      <c r="E6460" t="s">
        <v>32511</v>
      </c>
      <c r="F6460" t="s">
        <v>32512</v>
      </c>
      <c r="G6460" t="s">
        <v>1243</v>
      </c>
      <c r="H6460" s="6">
        <v>100905</v>
      </c>
      <c r="I6460" t="s">
        <v>32513</v>
      </c>
      <c r="J6460" t="s">
        <v>32514</v>
      </c>
      <c r="K6460" s="1">
        <v>44438</v>
      </c>
    </row>
    <row r="6461" spans="1:11">
      <c r="A6461">
        <v>6460</v>
      </c>
      <c r="B6461" t="s">
        <v>32515</v>
      </c>
      <c r="C6461" t="s">
        <v>4128</v>
      </c>
      <c r="D6461" t="s">
        <v>4035</v>
      </c>
      <c r="E6461" t="s">
        <v>32516</v>
      </c>
      <c r="F6461" t="s">
        <v>32517</v>
      </c>
      <c r="G6461" t="s">
        <v>2809</v>
      </c>
      <c r="H6461" s="6">
        <v>235546</v>
      </c>
      <c r="I6461" t="s">
        <v>32518</v>
      </c>
      <c r="J6461" t="s">
        <v>32519</v>
      </c>
      <c r="K6461" s="1">
        <v>44618</v>
      </c>
    </row>
    <row r="6462" spans="1:11">
      <c r="A6462">
        <v>6461</v>
      </c>
      <c r="B6462" t="s">
        <v>32520</v>
      </c>
      <c r="C6462" t="s">
        <v>1834</v>
      </c>
      <c r="D6462" t="s">
        <v>1115</v>
      </c>
      <c r="E6462" t="s">
        <v>32521</v>
      </c>
      <c r="F6462" t="s">
        <v>26215</v>
      </c>
      <c r="G6462" t="s">
        <v>3027</v>
      </c>
      <c r="H6462" s="6">
        <v>141787</v>
      </c>
      <c r="I6462" t="s">
        <v>32522</v>
      </c>
      <c r="J6462" t="s">
        <v>32523</v>
      </c>
      <c r="K6462" s="1">
        <v>44613</v>
      </c>
    </row>
    <row r="6463" spans="1:11">
      <c r="A6463">
        <v>6462</v>
      </c>
      <c r="B6463" t="s">
        <v>32524</v>
      </c>
      <c r="C6463" t="s">
        <v>744</v>
      </c>
      <c r="D6463" t="s">
        <v>5318</v>
      </c>
      <c r="E6463" t="s">
        <v>32525</v>
      </c>
      <c r="F6463" t="s">
        <v>32526</v>
      </c>
      <c r="G6463" t="s">
        <v>213</v>
      </c>
      <c r="H6463" s="6">
        <v>225309</v>
      </c>
      <c r="I6463" t="s">
        <v>32527</v>
      </c>
      <c r="J6463" t="s">
        <v>32528</v>
      </c>
      <c r="K6463" s="1">
        <v>44478</v>
      </c>
    </row>
    <row r="6464" spans="1:11">
      <c r="A6464">
        <v>6463</v>
      </c>
      <c r="B6464" t="s">
        <v>32529</v>
      </c>
      <c r="C6464" t="s">
        <v>981</v>
      </c>
      <c r="D6464" t="s">
        <v>1435</v>
      </c>
      <c r="E6464" t="s">
        <v>32530</v>
      </c>
      <c r="F6464" t="s">
        <v>32531</v>
      </c>
      <c r="G6464" t="s">
        <v>2343</v>
      </c>
      <c r="H6464" s="6">
        <v>186786</v>
      </c>
      <c r="I6464" t="s">
        <v>32532</v>
      </c>
      <c r="J6464" t="s">
        <v>32533</v>
      </c>
      <c r="K6464" s="1">
        <v>43889</v>
      </c>
    </row>
    <row r="6465" spans="1:11">
      <c r="A6465">
        <v>6464</v>
      </c>
      <c r="B6465" t="s">
        <v>32534</v>
      </c>
      <c r="C6465" t="s">
        <v>122</v>
      </c>
      <c r="D6465" t="s">
        <v>1350</v>
      </c>
      <c r="E6465" t="s">
        <v>32535</v>
      </c>
      <c r="F6465" t="s">
        <v>28810</v>
      </c>
      <c r="G6465" t="s">
        <v>329</v>
      </c>
      <c r="H6465" s="6">
        <v>50509</v>
      </c>
      <c r="I6465" t="s">
        <v>32536</v>
      </c>
      <c r="J6465" t="s">
        <v>32537</v>
      </c>
      <c r="K6465" s="1">
        <v>44491</v>
      </c>
    </row>
    <row r="6466" spans="1:11">
      <c r="A6466">
        <v>6465</v>
      </c>
      <c r="B6466" t="s">
        <v>32538</v>
      </c>
      <c r="C6466" t="s">
        <v>2612</v>
      </c>
      <c r="D6466" t="s">
        <v>1877</v>
      </c>
      <c r="E6466" t="s">
        <v>32539</v>
      </c>
      <c r="F6466" t="s">
        <v>32540</v>
      </c>
      <c r="G6466" t="s">
        <v>268</v>
      </c>
      <c r="H6466" s="6">
        <v>113312</v>
      </c>
      <c r="I6466" t="s">
        <v>32541</v>
      </c>
      <c r="J6466" t="s">
        <v>32542</v>
      </c>
      <c r="K6466" s="1">
        <v>43887</v>
      </c>
    </row>
    <row r="6467" spans="1:11">
      <c r="A6467">
        <v>6466</v>
      </c>
      <c r="B6467" t="s">
        <v>32543</v>
      </c>
      <c r="C6467" t="s">
        <v>973</v>
      </c>
      <c r="D6467" t="s">
        <v>376</v>
      </c>
      <c r="E6467" t="s">
        <v>32544</v>
      </c>
      <c r="F6467" t="s">
        <v>32545</v>
      </c>
      <c r="G6467" t="s">
        <v>539</v>
      </c>
      <c r="H6467" s="6">
        <v>288905</v>
      </c>
      <c r="I6467">
        <v>552779368</v>
      </c>
      <c r="J6467" t="s">
        <v>32546</v>
      </c>
      <c r="K6467" s="1">
        <v>43893</v>
      </c>
    </row>
    <row r="6468" spans="1:11">
      <c r="A6468">
        <v>6467</v>
      </c>
      <c r="B6468" t="s">
        <v>32547</v>
      </c>
      <c r="C6468" t="s">
        <v>2347</v>
      </c>
      <c r="D6468" t="s">
        <v>20</v>
      </c>
      <c r="E6468" t="s">
        <v>32548</v>
      </c>
      <c r="F6468" t="s">
        <v>32549</v>
      </c>
      <c r="G6468" t="s">
        <v>756</v>
      </c>
      <c r="H6468" s="6">
        <v>183512</v>
      </c>
      <c r="I6468" t="s">
        <v>32550</v>
      </c>
      <c r="J6468" t="s">
        <v>32551</v>
      </c>
      <c r="K6468" s="1">
        <v>44541</v>
      </c>
    </row>
    <row r="6469" spans="1:11">
      <c r="A6469">
        <v>6468</v>
      </c>
      <c r="B6469" t="s">
        <v>32552</v>
      </c>
      <c r="C6469" t="s">
        <v>1385</v>
      </c>
      <c r="D6469" t="s">
        <v>7220</v>
      </c>
      <c r="E6469" t="s">
        <v>32553</v>
      </c>
      <c r="F6469" t="s">
        <v>29967</v>
      </c>
      <c r="G6469" t="s">
        <v>260</v>
      </c>
      <c r="H6469" s="6">
        <v>212159</v>
      </c>
      <c r="I6469" t="s">
        <v>32554</v>
      </c>
      <c r="J6469" t="s">
        <v>32555</v>
      </c>
      <c r="K6469" s="1">
        <v>44173</v>
      </c>
    </row>
    <row r="6470" spans="1:11">
      <c r="A6470">
        <v>6469</v>
      </c>
      <c r="B6470" t="s">
        <v>32556</v>
      </c>
      <c r="C6470" t="s">
        <v>3080</v>
      </c>
      <c r="D6470" t="s">
        <v>1786</v>
      </c>
      <c r="E6470" t="s">
        <v>32557</v>
      </c>
      <c r="F6470" t="s">
        <v>14773</v>
      </c>
      <c r="G6470" t="s">
        <v>680</v>
      </c>
      <c r="H6470" s="6">
        <v>184705</v>
      </c>
      <c r="I6470">
        <v>1296671689</v>
      </c>
      <c r="J6470" t="s">
        <v>32558</v>
      </c>
      <c r="K6470" s="1">
        <v>44275</v>
      </c>
    </row>
    <row r="6471" spans="1:11">
      <c r="A6471">
        <v>6470</v>
      </c>
      <c r="B6471" t="s">
        <v>32559</v>
      </c>
      <c r="C6471" t="s">
        <v>7732</v>
      </c>
      <c r="D6471" t="s">
        <v>302</v>
      </c>
      <c r="E6471" t="s">
        <v>32560</v>
      </c>
      <c r="F6471" t="s">
        <v>32561</v>
      </c>
      <c r="G6471" t="s">
        <v>1152</v>
      </c>
      <c r="H6471" s="6">
        <v>72051</v>
      </c>
      <c r="I6471" t="s">
        <v>32562</v>
      </c>
      <c r="J6471" t="s">
        <v>32563</v>
      </c>
      <c r="K6471" s="1">
        <v>44143</v>
      </c>
    </row>
    <row r="6472" spans="1:11">
      <c r="A6472">
        <v>6471</v>
      </c>
      <c r="B6472" t="s">
        <v>32564</v>
      </c>
      <c r="C6472" t="s">
        <v>5324</v>
      </c>
      <c r="D6472" t="s">
        <v>1179</v>
      </c>
      <c r="E6472" t="s">
        <v>32565</v>
      </c>
      <c r="F6472" t="s">
        <v>32566</v>
      </c>
      <c r="G6472" t="s">
        <v>2343</v>
      </c>
      <c r="H6472" s="6">
        <v>216351</v>
      </c>
      <c r="I6472" t="s">
        <v>32567</v>
      </c>
      <c r="J6472" t="s">
        <v>32568</v>
      </c>
      <c r="K6472" s="1">
        <v>44537</v>
      </c>
    </row>
    <row r="6473" spans="1:11">
      <c r="A6473">
        <v>6472</v>
      </c>
      <c r="B6473" t="s">
        <v>32569</v>
      </c>
      <c r="C6473" t="s">
        <v>3718</v>
      </c>
      <c r="D6473" t="s">
        <v>9447</v>
      </c>
      <c r="E6473" t="s">
        <v>32570</v>
      </c>
      <c r="F6473" t="s">
        <v>32571</v>
      </c>
      <c r="G6473" t="s">
        <v>546</v>
      </c>
      <c r="H6473" s="6">
        <v>219202</v>
      </c>
      <c r="I6473" t="s">
        <v>32572</v>
      </c>
      <c r="J6473" t="s">
        <v>32573</v>
      </c>
      <c r="K6473" s="1">
        <v>44447</v>
      </c>
    </row>
    <row r="6474" spans="1:11">
      <c r="A6474">
        <v>6473</v>
      </c>
      <c r="B6474" t="s">
        <v>32574</v>
      </c>
      <c r="C6474" t="s">
        <v>1608</v>
      </c>
      <c r="D6474" t="s">
        <v>5822</v>
      </c>
      <c r="E6474" t="s">
        <v>32575</v>
      </c>
      <c r="F6474" t="s">
        <v>7875</v>
      </c>
      <c r="G6474" t="s">
        <v>5570</v>
      </c>
      <c r="H6474" s="6">
        <v>94637</v>
      </c>
      <c r="I6474">
        <v>5844265679</v>
      </c>
      <c r="J6474" t="s">
        <v>32576</v>
      </c>
      <c r="K6474" s="1">
        <v>44407</v>
      </c>
    </row>
    <row r="6475" spans="1:11">
      <c r="A6475">
        <v>6474</v>
      </c>
      <c r="B6475" t="s">
        <v>32577</v>
      </c>
      <c r="C6475" t="s">
        <v>325</v>
      </c>
      <c r="D6475" t="s">
        <v>844</v>
      </c>
      <c r="E6475" t="s">
        <v>13254</v>
      </c>
      <c r="F6475" t="s">
        <v>23120</v>
      </c>
      <c r="G6475" t="s">
        <v>3709</v>
      </c>
      <c r="H6475" s="6">
        <v>251774</v>
      </c>
      <c r="I6475" t="s">
        <v>32578</v>
      </c>
      <c r="J6475" t="s">
        <v>32579</v>
      </c>
      <c r="K6475" s="1">
        <v>43975</v>
      </c>
    </row>
    <row r="6476" spans="1:11">
      <c r="A6476">
        <v>6475</v>
      </c>
      <c r="B6476" t="s">
        <v>32580</v>
      </c>
      <c r="C6476" t="s">
        <v>11767</v>
      </c>
      <c r="D6476" t="s">
        <v>1663</v>
      </c>
      <c r="E6476" t="s">
        <v>32581</v>
      </c>
      <c r="F6476" t="s">
        <v>32582</v>
      </c>
      <c r="G6476" t="s">
        <v>3594</v>
      </c>
      <c r="H6476" s="6">
        <v>40605</v>
      </c>
      <c r="I6476">
        <v>3083702586</v>
      </c>
      <c r="J6476" t="s">
        <v>32583</v>
      </c>
      <c r="K6476" s="1">
        <v>44200</v>
      </c>
    </row>
    <row r="6477" spans="1:11">
      <c r="A6477">
        <v>6476</v>
      </c>
      <c r="B6477" t="s">
        <v>32584</v>
      </c>
      <c r="C6477" t="s">
        <v>5086</v>
      </c>
      <c r="D6477" t="s">
        <v>3984</v>
      </c>
      <c r="E6477" t="s">
        <v>32585</v>
      </c>
      <c r="F6477" t="s">
        <v>32586</v>
      </c>
      <c r="G6477" t="s">
        <v>3968</v>
      </c>
      <c r="H6477" s="6">
        <v>281678</v>
      </c>
      <c r="I6477" t="s">
        <v>32587</v>
      </c>
      <c r="J6477" t="s">
        <v>32588</v>
      </c>
      <c r="K6477" s="1">
        <v>44284</v>
      </c>
    </row>
    <row r="6478" spans="1:11">
      <c r="A6478">
        <v>6477</v>
      </c>
      <c r="B6478" t="s">
        <v>32589</v>
      </c>
      <c r="C6478" t="s">
        <v>1234</v>
      </c>
      <c r="D6478" t="s">
        <v>1115</v>
      </c>
      <c r="E6478" t="s">
        <v>7381</v>
      </c>
      <c r="F6478" t="s">
        <v>16796</v>
      </c>
      <c r="G6478" t="s">
        <v>13278</v>
      </c>
      <c r="H6478" s="6">
        <v>109473</v>
      </c>
      <c r="I6478" t="s">
        <v>32590</v>
      </c>
      <c r="J6478" t="s">
        <v>32591</v>
      </c>
      <c r="K6478" s="1">
        <v>44622</v>
      </c>
    </row>
    <row r="6479" spans="1:11">
      <c r="A6479">
        <v>6478</v>
      </c>
      <c r="B6479" t="s">
        <v>32592</v>
      </c>
      <c r="C6479" t="s">
        <v>1578</v>
      </c>
      <c r="D6479" t="s">
        <v>1980</v>
      </c>
      <c r="E6479" t="s">
        <v>32593</v>
      </c>
      <c r="F6479" t="s">
        <v>32594</v>
      </c>
      <c r="G6479" t="s">
        <v>1536</v>
      </c>
      <c r="H6479" s="6">
        <v>222449</v>
      </c>
      <c r="I6479">
        <f>1-743-734-3485</f>
        <v>-4961</v>
      </c>
      <c r="J6479" t="s">
        <v>32595</v>
      </c>
      <c r="K6479" s="1">
        <v>44425</v>
      </c>
    </row>
    <row r="6480" spans="1:11">
      <c r="A6480">
        <v>6479</v>
      </c>
      <c r="B6480" t="s">
        <v>32596</v>
      </c>
      <c r="C6480" t="s">
        <v>3211</v>
      </c>
      <c r="D6480" t="s">
        <v>513</v>
      </c>
      <c r="E6480" t="s">
        <v>32597</v>
      </c>
      <c r="F6480" t="s">
        <v>32598</v>
      </c>
      <c r="G6480" t="s">
        <v>166</v>
      </c>
      <c r="H6480" s="6">
        <v>53414</v>
      </c>
      <c r="I6480" t="s">
        <v>32599</v>
      </c>
      <c r="J6480" t="s">
        <v>32600</v>
      </c>
      <c r="K6480" s="1">
        <v>44710</v>
      </c>
    </row>
    <row r="6481" spans="1:11">
      <c r="A6481">
        <v>6480</v>
      </c>
      <c r="B6481" t="s">
        <v>32601</v>
      </c>
      <c r="C6481" t="s">
        <v>6387</v>
      </c>
      <c r="D6481" t="s">
        <v>1235</v>
      </c>
      <c r="E6481" t="s">
        <v>32602</v>
      </c>
      <c r="F6481" t="s">
        <v>32603</v>
      </c>
      <c r="G6481" t="s">
        <v>1345</v>
      </c>
      <c r="H6481" s="6">
        <v>168525</v>
      </c>
      <c r="I6481" t="s">
        <v>32604</v>
      </c>
      <c r="J6481" t="s">
        <v>32605</v>
      </c>
      <c r="K6481" s="1">
        <v>44391</v>
      </c>
    </row>
    <row r="6482" spans="1:11">
      <c r="A6482">
        <v>6481</v>
      </c>
      <c r="B6482" t="s">
        <v>32606</v>
      </c>
      <c r="C6482" t="s">
        <v>5973</v>
      </c>
      <c r="D6482" t="s">
        <v>48</v>
      </c>
      <c r="E6482" t="s">
        <v>32607</v>
      </c>
      <c r="F6482" t="s">
        <v>32608</v>
      </c>
      <c r="G6482" t="s">
        <v>998</v>
      </c>
      <c r="H6482" s="6">
        <v>248291</v>
      </c>
      <c r="I6482">
        <v>6355115043</v>
      </c>
      <c r="J6482" t="s">
        <v>32609</v>
      </c>
      <c r="K6482" s="1">
        <v>43960</v>
      </c>
    </row>
    <row r="6483" spans="1:11">
      <c r="A6483">
        <v>6482</v>
      </c>
      <c r="B6483" t="s">
        <v>32610</v>
      </c>
      <c r="C6483" t="s">
        <v>5461</v>
      </c>
      <c r="D6483" t="s">
        <v>3598</v>
      </c>
      <c r="E6483" t="s">
        <v>32611</v>
      </c>
      <c r="F6483" t="s">
        <v>32612</v>
      </c>
      <c r="G6483" t="s">
        <v>1027</v>
      </c>
      <c r="H6483" s="6">
        <v>114532</v>
      </c>
      <c r="I6483" t="s">
        <v>32613</v>
      </c>
      <c r="J6483" t="s">
        <v>32614</v>
      </c>
      <c r="K6483" s="1">
        <v>43933</v>
      </c>
    </row>
    <row r="6484" spans="1:11">
      <c r="A6484">
        <v>6483</v>
      </c>
      <c r="B6484" t="s">
        <v>32615</v>
      </c>
      <c r="C6484" t="s">
        <v>1960</v>
      </c>
      <c r="D6484" t="s">
        <v>745</v>
      </c>
      <c r="E6484" t="s">
        <v>32616</v>
      </c>
      <c r="F6484" t="s">
        <v>32617</v>
      </c>
      <c r="G6484" t="s">
        <v>4919</v>
      </c>
      <c r="H6484" s="6">
        <v>144970</v>
      </c>
      <c r="I6484" t="s">
        <v>32618</v>
      </c>
      <c r="J6484" t="s">
        <v>32619</v>
      </c>
      <c r="K6484" s="1">
        <v>44382</v>
      </c>
    </row>
    <row r="6485" spans="1:11">
      <c r="A6485">
        <v>6484</v>
      </c>
      <c r="B6485" t="s">
        <v>32620</v>
      </c>
      <c r="C6485" t="s">
        <v>5160</v>
      </c>
      <c r="D6485" t="s">
        <v>7220</v>
      </c>
      <c r="E6485" t="s">
        <v>32621</v>
      </c>
      <c r="F6485" t="s">
        <v>32622</v>
      </c>
      <c r="G6485" t="s">
        <v>2496</v>
      </c>
      <c r="H6485" s="6">
        <v>260138</v>
      </c>
      <c r="I6485" t="s">
        <v>32623</v>
      </c>
      <c r="J6485" t="s">
        <v>32624</v>
      </c>
      <c r="K6485" s="1">
        <v>44471</v>
      </c>
    </row>
    <row r="6486" spans="1:11">
      <c r="A6486">
        <v>6485</v>
      </c>
      <c r="B6486" t="s">
        <v>32625</v>
      </c>
      <c r="C6486" t="s">
        <v>804</v>
      </c>
      <c r="D6486" t="s">
        <v>3385</v>
      </c>
      <c r="E6486" t="s">
        <v>32626</v>
      </c>
      <c r="F6486" t="s">
        <v>32627</v>
      </c>
      <c r="G6486" t="s">
        <v>5929</v>
      </c>
      <c r="H6486" s="6">
        <v>209102</v>
      </c>
      <c r="I6486" t="s">
        <v>32628</v>
      </c>
      <c r="J6486" t="s">
        <v>32629</v>
      </c>
      <c r="K6486" s="1">
        <v>43831</v>
      </c>
    </row>
    <row r="6487" spans="1:11">
      <c r="A6487">
        <v>6486</v>
      </c>
      <c r="B6487" t="s">
        <v>32630</v>
      </c>
      <c r="C6487" t="s">
        <v>11080</v>
      </c>
      <c r="D6487" t="s">
        <v>24655</v>
      </c>
      <c r="E6487" t="s">
        <v>32631</v>
      </c>
      <c r="F6487" t="s">
        <v>32632</v>
      </c>
      <c r="G6487" t="s">
        <v>2137</v>
      </c>
      <c r="H6487" s="6">
        <v>195254</v>
      </c>
      <c r="I6487" t="s">
        <v>32633</v>
      </c>
      <c r="J6487" t="s">
        <v>32634</v>
      </c>
      <c r="K6487" s="1">
        <v>44637</v>
      </c>
    </row>
    <row r="6488" spans="1:11">
      <c r="A6488">
        <v>6487</v>
      </c>
      <c r="B6488" t="s">
        <v>32635</v>
      </c>
      <c r="C6488" t="s">
        <v>91</v>
      </c>
      <c r="D6488" t="s">
        <v>15308</v>
      </c>
      <c r="E6488" t="s">
        <v>32636</v>
      </c>
      <c r="F6488" t="s">
        <v>23758</v>
      </c>
      <c r="G6488" t="s">
        <v>470</v>
      </c>
      <c r="H6488" s="6">
        <v>231223</v>
      </c>
      <c r="I6488" t="s">
        <v>32637</v>
      </c>
      <c r="J6488" t="s">
        <v>32638</v>
      </c>
      <c r="K6488" s="1">
        <v>44633</v>
      </c>
    </row>
    <row r="6489" spans="1:11">
      <c r="A6489">
        <v>6488</v>
      </c>
      <c r="B6489" t="s">
        <v>32639</v>
      </c>
      <c r="C6489" t="s">
        <v>707</v>
      </c>
      <c r="D6489" t="s">
        <v>11120</v>
      </c>
      <c r="E6489" t="s">
        <v>32640</v>
      </c>
      <c r="F6489" t="s">
        <v>32641</v>
      </c>
      <c r="G6489" t="s">
        <v>711</v>
      </c>
      <c r="H6489" s="6">
        <v>90041</v>
      </c>
      <c r="I6489" t="s">
        <v>32642</v>
      </c>
      <c r="J6489" t="s">
        <v>32643</v>
      </c>
      <c r="K6489" s="1">
        <v>43922</v>
      </c>
    </row>
    <row r="6490" spans="1:11">
      <c r="A6490">
        <v>6489</v>
      </c>
      <c r="B6490" t="s">
        <v>32644</v>
      </c>
      <c r="C6490" t="s">
        <v>3533</v>
      </c>
      <c r="D6490" t="s">
        <v>1869</v>
      </c>
      <c r="E6490" t="s">
        <v>32645</v>
      </c>
      <c r="F6490" t="s">
        <v>32646</v>
      </c>
      <c r="G6490" t="s">
        <v>337</v>
      </c>
      <c r="H6490" s="6">
        <v>219163</v>
      </c>
      <c r="I6490" t="s">
        <v>32647</v>
      </c>
      <c r="J6490" t="s">
        <v>32648</v>
      </c>
      <c r="K6490" s="1">
        <v>44397</v>
      </c>
    </row>
    <row r="6491" spans="1:11">
      <c r="A6491">
        <v>6490</v>
      </c>
      <c r="B6491" t="s">
        <v>32649</v>
      </c>
      <c r="C6491" t="s">
        <v>9437</v>
      </c>
      <c r="D6491" t="s">
        <v>5562</v>
      </c>
      <c r="E6491" t="s">
        <v>32650</v>
      </c>
      <c r="F6491" t="s">
        <v>32651</v>
      </c>
      <c r="G6491" t="s">
        <v>823</v>
      </c>
      <c r="H6491" s="6">
        <v>253889</v>
      </c>
      <c r="I6491" t="s">
        <v>32652</v>
      </c>
      <c r="J6491" t="s">
        <v>32653</v>
      </c>
      <c r="K6491" s="1">
        <v>43952</v>
      </c>
    </row>
    <row r="6492" spans="1:11">
      <c r="A6492">
        <v>6491</v>
      </c>
      <c r="B6492" t="s">
        <v>32654</v>
      </c>
      <c r="C6492" t="s">
        <v>82</v>
      </c>
      <c r="D6492" t="s">
        <v>973</v>
      </c>
      <c r="E6492" t="s">
        <v>32655</v>
      </c>
      <c r="F6492" t="s">
        <v>32656</v>
      </c>
      <c r="G6492" t="s">
        <v>2838</v>
      </c>
      <c r="H6492" s="6">
        <v>139863</v>
      </c>
      <c r="I6492" t="s">
        <v>32657</v>
      </c>
      <c r="J6492" t="s">
        <v>32658</v>
      </c>
      <c r="K6492" s="1">
        <v>44175</v>
      </c>
    </row>
    <row r="6493" spans="1:11">
      <c r="A6493">
        <v>6492</v>
      </c>
      <c r="B6493" t="s">
        <v>32659</v>
      </c>
      <c r="C6493" t="s">
        <v>4995</v>
      </c>
      <c r="D6493" t="s">
        <v>4045</v>
      </c>
      <c r="E6493" t="s">
        <v>32660</v>
      </c>
      <c r="F6493" t="s">
        <v>32661</v>
      </c>
      <c r="G6493" t="s">
        <v>2158</v>
      </c>
      <c r="H6493" s="6">
        <v>254744</v>
      </c>
      <c r="I6493" t="s">
        <v>32662</v>
      </c>
      <c r="J6493" t="s">
        <v>32663</v>
      </c>
      <c r="K6493" s="1">
        <v>44268</v>
      </c>
    </row>
    <row r="6494" spans="1:11">
      <c r="A6494">
        <v>6493</v>
      </c>
      <c r="B6494" t="s">
        <v>32664</v>
      </c>
      <c r="C6494" t="s">
        <v>3880</v>
      </c>
      <c r="D6494" t="s">
        <v>13238</v>
      </c>
      <c r="E6494" t="s">
        <v>32665</v>
      </c>
      <c r="F6494" t="s">
        <v>32666</v>
      </c>
      <c r="G6494" t="s">
        <v>875</v>
      </c>
      <c r="H6494" s="6">
        <v>60243</v>
      </c>
      <c r="I6494" t="s">
        <v>32667</v>
      </c>
      <c r="J6494" t="s">
        <v>32668</v>
      </c>
      <c r="K6494" s="1">
        <v>44046</v>
      </c>
    </row>
    <row r="6495" spans="1:11">
      <c r="A6495">
        <v>6494</v>
      </c>
      <c r="B6495" t="s">
        <v>32669</v>
      </c>
      <c r="C6495" t="s">
        <v>2019</v>
      </c>
      <c r="D6495" t="s">
        <v>3099</v>
      </c>
      <c r="E6495" t="s">
        <v>32670</v>
      </c>
      <c r="F6495" t="s">
        <v>32671</v>
      </c>
      <c r="G6495" t="s">
        <v>1404</v>
      </c>
      <c r="H6495" s="6">
        <v>233751</v>
      </c>
      <c r="I6495" t="s">
        <v>32672</v>
      </c>
      <c r="J6495" t="s">
        <v>32673</v>
      </c>
      <c r="K6495" s="1">
        <v>44638</v>
      </c>
    </row>
    <row r="6496" spans="1:11">
      <c r="A6496">
        <v>6495</v>
      </c>
      <c r="B6496" t="s">
        <v>32674</v>
      </c>
      <c r="C6496" t="s">
        <v>1356</v>
      </c>
      <c r="D6496" t="s">
        <v>3598</v>
      </c>
      <c r="E6496" t="s">
        <v>32675</v>
      </c>
      <c r="F6496" t="s">
        <v>32676</v>
      </c>
      <c r="G6496" t="s">
        <v>1924</v>
      </c>
      <c r="H6496" s="6">
        <v>58519</v>
      </c>
      <c r="I6496" t="s">
        <v>32677</v>
      </c>
      <c r="J6496" t="s">
        <v>32678</v>
      </c>
      <c r="K6496" s="1">
        <v>43906</v>
      </c>
    </row>
    <row r="6497" spans="1:11">
      <c r="A6497">
        <v>6496</v>
      </c>
      <c r="B6497" t="s">
        <v>32679</v>
      </c>
      <c r="C6497" t="s">
        <v>13145</v>
      </c>
      <c r="D6497" t="s">
        <v>4152</v>
      </c>
      <c r="E6497" t="s">
        <v>32680</v>
      </c>
      <c r="F6497" t="s">
        <v>32681</v>
      </c>
      <c r="G6497" t="s">
        <v>3306</v>
      </c>
      <c r="H6497" s="6">
        <v>87344</v>
      </c>
      <c r="I6497" t="s">
        <v>32682</v>
      </c>
      <c r="J6497" t="s">
        <v>32683</v>
      </c>
      <c r="K6497" s="1">
        <v>43931</v>
      </c>
    </row>
    <row r="6498" spans="1:11">
      <c r="A6498">
        <v>6497</v>
      </c>
      <c r="B6498" t="s">
        <v>32684</v>
      </c>
      <c r="C6498" t="s">
        <v>2074</v>
      </c>
      <c r="D6498" t="s">
        <v>1186</v>
      </c>
      <c r="E6498" t="s">
        <v>32685</v>
      </c>
      <c r="F6498" t="s">
        <v>32686</v>
      </c>
      <c r="G6498" t="s">
        <v>711</v>
      </c>
      <c r="H6498" s="6">
        <v>250296</v>
      </c>
      <c r="I6498" t="s">
        <v>32687</v>
      </c>
      <c r="J6498" t="s">
        <v>32688</v>
      </c>
      <c r="K6498" s="1">
        <v>44397</v>
      </c>
    </row>
    <row r="6499" spans="1:11">
      <c r="A6499">
        <v>6498</v>
      </c>
      <c r="B6499" t="s">
        <v>32689</v>
      </c>
      <c r="C6499" t="s">
        <v>5781</v>
      </c>
      <c r="D6499" t="s">
        <v>4620</v>
      </c>
      <c r="E6499" t="s">
        <v>32690</v>
      </c>
      <c r="F6499" t="s">
        <v>5892</v>
      </c>
      <c r="G6499" t="s">
        <v>3566</v>
      </c>
      <c r="H6499" s="6">
        <v>175183</v>
      </c>
      <c r="I6499">
        <v>4298937434</v>
      </c>
      <c r="J6499" t="s">
        <v>32691</v>
      </c>
      <c r="K6499" s="1">
        <v>44681</v>
      </c>
    </row>
    <row r="6500" spans="1:11">
      <c r="A6500">
        <v>6499</v>
      </c>
      <c r="B6500" t="s">
        <v>32692</v>
      </c>
      <c r="C6500" t="s">
        <v>1900</v>
      </c>
      <c r="D6500" t="s">
        <v>16776</v>
      </c>
      <c r="E6500" t="s">
        <v>32693</v>
      </c>
      <c r="F6500" t="s">
        <v>32694</v>
      </c>
      <c r="G6500" t="s">
        <v>612</v>
      </c>
      <c r="H6500" s="6">
        <v>125295</v>
      </c>
      <c r="I6500">
        <v>4478771261</v>
      </c>
      <c r="J6500" t="s">
        <v>32695</v>
      </c>
      <c r="K6500" s="1">
        <v>44102</v>
      </c>
    </row>
    <row r="6501" spans="1:11">
      <c r="A6501">
        <v>6500</v>
      </c>
      <c r="B6501" t="s">
        <v>32696</v>
      </c>
      <c r="C6501" t="s">
        <v>1758</v>
      </c>
      <c r="D6501" t="s">
        <v>8894</v>
      </c>
      <c r="E6501" t="s">
        <v>32697</v>
      </c>
      <c r="F6501" t="s">
        <v>32698</v>
      </c>
      <c r="G6501" t="s">
        <v>86</v>
      </c>
      <c r="H6501" s="6">
        <v>194945</v>
      </c>
      <c r="I6501">
        <v>8538339121</v>
      </c>
      <c r="J6501" t="s">
        <v>32699</v>
      </c>
      <c r="K6501" s="1">
        <v>44390</v>
      </c>
    </row>
    <row r="6502" spans="1:11">
      <c r="A6502">
        <v>6501</v>
      </c>
      <c r="B6502" t="s">
        <v>32700</v>
      </c>
      <c r="C6502" t="s">
        <v>1205</v>
      </c>
      <c r="D6502" t="s">
        <v>3141</v>
      </c>
      <c r="E6502" t="s">
        <v>32701</v>
      </c>
      <c r="F6502" t="s">
        <v>32702</v>
      </c>
      <c r="G6502" t="s">
        <v>3207</v>
      </c>
      <c r="H6502" s="6">
        <v>203263</v>
      </c>
      <c r="I6502">
        <f>1-330-991-805</f>
        <v>-2125</v>
      </c>
      <c r="J6502" t="s">
        <v>32703</v>
      </c>
      <c r="K6502" s="1">
        <v>44405</v>
      </c>
    </row>
    <row r="6503" spans="1:11">
      <c r="A6503">
        <v>6502</v>
      </c>
      <c r="B6503" t="s">
        <v>32704</v>
      </c>
      <c r="C6503" t="s">
        <v>3663</v>
      </c>
      <c r="D6503" t="s">
        <v>7415</v>
      </c>
      <c r="E6503" t="s">
        <v>32705</v>
      </c>
      <c r="F6503" t="s">
        <v>32706</v>
      </c>
      <c r="G6503" t="s">
        <v>3792</v>
      </c>
      <c r="H6503" s="6">
        <v>161469</v>
      </c>
      <c r="I6503" t="s">
        <v>32707</v>
      </c>
      <c r="J6503" t="s">
        <v>32708</v>
      </c>
      <c r="K6503" s="1">
        <v>43893</v>
      </c>
    </row>
    <row r="6504" spans="1:11">
      <c r="A6504">
        <v>6503</v>
      </c>
      <c r="B6504" t="s">
        <v>32709</v>
      </c>
      <c r="C6504" t="s">
        <v>1608</v>
      </c>
      <c r="D6504" t="s">
        <v>11156</v>
      </c>
      <c r="E6504" t="s">
        <v>32710</v>
      </c>
      <c r="F6504" t="s">
        <v>32711</v>
      </c>
      <c r="G6504" t="s">
        <v>3566</v>
      </c>
      <c r="H6504" s="6">
        <v>98456</v>
      </c>
      <c r="I6504" t="s">
        <v>32712</v>
      </c>
      <c r="J6504" t="s">
        <v>32713</v>
      </c>
      <c r="K6504" s="1">
        <v>43999</v>
      </c>
    </row>
    <row r="6505" spans="1:11">
      <c r="A6505">
        <v>6504</v>
      </c>
      <c r="B6505" t="s">
        <v>32714</v>
      </c>
      <c r="C6505" t="s">
        <v>115</v>
      </c>
      <c r="D6505" t="s">
        <v>996</v>
      </c>
      <c r="E6505" t="s">
        <v>32715</v>
      </c>
      <c r="F6505" t="s">
        <v>32716</v>
      </c>
      <c r="G6505" t="s">
        <v>402</v>
      </c>
      <c r="H6505" s="6">
        <v>165560</v>
      </c>
      <c r="I6505" t="s">
        <v>32717</v>
      </c>
      <c r="J6505" t="s">
        <v>32718</v>
      </c>
      <c r="K6505" s="1">
        <v>44578</v>
      </c>
    </row>
    <row r="6506" spans="1:11">
      <c r="A6506">
        <v>6505</v>
      </c>
      <c r="B6506" t="s">
        <v>32719</v>
      </c>
      <c r="C6506" t="s">
        <v>3031</v>
      </c>
      <c r="D6506" t="s">
        <v>3714</v>
      </c>
      <c r="E6506" t="s">
        <v>32720</v>
      </c>
      <c r="F6506" t="s">
        <v>32721</v>
      </c>
      <c r="G6506" t="s">
        <v>2317</v>
      </c>
      <c r="H6506" s="6">
        <v>116983</v>
      </c>
      <c r="I6506" t="s">
        <v>32722</v>
      </c>
      <c r="J6506" t="s">
        <v>32723</v>
      </c>
      <c r="K6506" s="1">
        <v>44586</v>
      </c>
    </row>
    <row r="6507" spans="1:11">
      <c r="A6507">
        <v>6506</v>
      </c>
      <c r="B6507" t="s">
        <v>32724</v>
      </c>
      <c r="C6507" t="s">
        <v>5642</v>
      </c>
      <c r="D6507" t="s">
        <v>2355</v>
      </c>
      <c r="E6507" t="s">
        <v>32725</v>
      </c>
      <c r="F6507" t="s">
        <v>32726</v>
      </c>
      <c r="G6507" t="s">
        <v>2078</v>
      </c>
      <c r="H6507" s="6">
        <v>120149</v>
      </c>
      <c r="I6507" t="s">
        <v>32727</v>
      </c>
      <c r="J6507" t="s">
        <v>32728</v>
      </c>
      <c r="K6507" s="1">
        <v>44334</v>
      </c>
    </row>
    <row r="6508" spans="1:11">
      <c r="A6508">
        <v>6507</v>
      </c>
      <c r="B6508" t="s">
        <v>32729</v>
      </c>
      <c r="C6508" t="s">
        <v>6627</v>
      </c>
      <c r="D6508" t="s">
        <v>10576</v>
      </c>
      <c r="E6508" t="s">
        <v>32730</v>
      </c>
      <c r="F6508" t="s">
        <v>32731</v>
      </c>
      <c r="G6508" t="s">
        <v>3306</v>
      </c>
      <c r="H6508" s="6">
        <v>66259</v>
      </c>
      <c r="I6508" t="s">
        <v>32732</v>
      </c>
      <c r="J6508" t="s">
        <v>32733</v>
      </c>
      <c r="K6508" s="1">
        <v>43877</v>
      </c>
    </row>
    <row r="6509" spans="1:11">
      <c r="A6509">
        <v>6508</v>
      </c>
      <c r="B6509" t="s">
        <v>32734</v>
      </c>
      <c r="C6509" t="s">
        <v>29</v>
      </c>
      <c r="D6509" t="s">
        <v>639</v>
      </c>
      <c r="E6509" t="s">
        <v>2560</v>
      </c>
      <c r="F6509" t="s">
        <v>32735</v>
      </c>
      <c r="G6509" t="s">
        <v>2392</v>
      </c>
      <c r="H6509" s="6">
        <v>192392</v>
      </c>
      <c r="I6509" t="s">
        <v>32736</v>
      </c>
      <c r="J6509" t="s">
        <v>32737</v>
      </c>
      <c r="K6509" s="1">
        <v>44147</v>
      </c>
    </row>
    <row r="6510" spans="1:11">
      <c r="A6510">
        <v>6509</v>
      </c>
      <c r="B6510" t="s">
        <v>32738</v>
      </c>
      <c r="C6510" t="s">
        <v>2612</v>
      </c>
      <c r="D6510" t="s">
        <v>406</v>
      </c>
      <c r="E6510" t="s">
        <v>32739</v>
      </c>
      <c r="F6510" t="s">
        <v>32740</v>
      </c>
      <c r="G6510" t="s">
        <v>13278</v>
      </c>
      <c r="H6510" s="6">
        <v>159554</v>
      </c>
      <c r="I6510" t="s">
        <v>32741</v>
      </c>
      <c r="J6510" t="s">
        <v>32742</v>
      </c>
      <c r="K6510" s="1">
        <v>44470</v>
      </c>
    </row>
    <row r="6511" spans="1:11">
      <c r="A6511">
        <v>6510</v>
      </c>
      <c r="B6511" t="s">
        <v>32743</v>
      </c>
      <c r="C6511" t="s">
        <v>936</v>
      </c>
      <c r="D6511" t="s">
        <v>1072</v>
      </c>
      <c r="E6511" t="s">
        <v>32744</v>
      </c>
      <c r="F6511" t="s">
        <v>32745</v>
      </c>
      <c r="G6511" t="s">
        <v>861</v>
      </c>
      <c r="H6511" s="6">
        <v>181212</v>
      </c>
      <c r="I6511" t="s">
        <v>32746</v>
      </c>
      <c r="J6511" t="s">
        <v>32747</v>
      </c>
      <c r="K6511" s="1">
        <v>44196</v>
      </c>
    </row>
    <row r="6512" spans="1:11">
      <c r="A6512">
        <v>6511</v>
      </c>
      <c r="B6512" t="s">
        <v>32748</v>
      </c>
      <c r="C6512" t="s">
        <v>15948</v>
      </c>
      <c r="D6512" t="s">
        <v>1980</v>
      </c>
      <c r="E6512" t="s">
        <v>32749</v>
      </c>
      <c r="F6512" t="s">
        <v>32750</v>
      </c>
      <c r="G6512" t="s">
        <v>1652</v>
      </c>
      <c r="H6512" s="6">
        <v>154991</v>
      </c>
      <c r="I6512" t="s">
        <v>32751</v>
      </c>
      <c r="J6512" t="s">
        <v>32752</v>
      </c>
      <c r="K6512" s="1">
        <v>44252</v>
      </c>
    </row>
    <row r="6513" spans="1:11">
      <c r="A6513">
        <v>6512</v>
      </c>
      <c r="B6513" t="s">
        <v>32753</v>
      </c>
      <c r="C6513" t="s">
        <v>7054</v>
      </c>
      <c r="D6513" t="s">
        <v>3204</v>
      </c>
      <c r="E6513" t="s">
        <v>32754</v>
      </c>
      <c r="F6513" t="s">
        <v>32755</v>
      </c>
      <c r="G6513" t="s">
        <v>158</v>
      </c>
      <c r="H6513" s="6">
        <v>167253</v>
      </c>
      <c r="I6513" t="s">
        <v>32756</v>
      </c>
      <c r="J6513" t="s">
        <v>32757</v>
      </c>
      <c r="K6513" s="1">
        <v>44597</v>
      </c>
    </row>
    <row r="6514" spans="1:11">
      <c r="A6514">
        <v>6513</v>
      </c>
      <c r="B6514" t="s">
        <v>32758</v>
      </c>
      <c r="C6514" t="s">
        <v>4619</v>
      </c>
      <c r="D6514" t="s">
        <v>74</v>
      </c>
      <c r="E6514" t="s">
        <v>32759</v>
      </c>
      <c r="F6514" t="s">
        <v>3647</v>
      </c>
      <c r="G6514" t="s">
        <v>890</v>
      </c>
      <c r="H6514" s="6">
        <v>287930</v>
      </c>
      <c r="I6514" t="s">
        <v>32760</v>
      </c>
      <c r="J6514" t="s">
        <v>32761</v>
      </c>
      <c r="K6514" s="1">
        <v>43881</v>
      </c>
    </row>
    <row r="6515" spans="1:11">
      <c r="A6515">
        <v>6514</v>
      </c>
      <c r="B6515" t="s">
        <v>32762</v>
      </c>
      <c r="C6515" t="s">
        <v>2276</v>
      </c>
      <c r="D6515" t="s">
        <v>624</v>
      </c>
      <c r="E6515" t="s">
        <v>32763</v>
      </c>
      <c r="F6515" t="s">
        <v>32764</v>
      </c>
      <c r="G6515" t="s">
        <v>3449</v>
      </c>
      <c r="H6515" s="6">
        <v>180658</v>
      </c>
      <c r="I6515" t="s">
        <v>32765</v>
      </c>
      <c r="J6515" t="s">
        <v>32766</v>
      </c>
      <c r="K6515" s="1">
        <v>44246</v>
      </c>
    </row>
    <row r="6516" spans="1:11">
      <c r="A6516">
        <v>6515</v>
      </c>
      <c r="B6516" t="s">
        <v>32767</v>
      </c>
      <c r="C6516" t="s">
        <v>1057</v>
      </c>
      <c r="D6516" t="s">
        <v>3778</v>
      </c>
      <c r="E6516" t="s">
        <v>32768</v>
      </c>
      <c r="F6516" t="s">
        <v>32769</v>
      </c>
      <c r="G6516" t="s">
        <v>906</v>
      </c>
      <c r="H6516" s="6">
        <v>83643</v>
      </c>
      <c r="I6516" t="s">
        <v>32770</v>
      </c>
      <c r="J6516" t="s">
        <v>32771</v>
      </c>
      <c r="K6516" s="1">
        <v>44523</v>
      </c>
    </row>
    <row r="6517" spans="1:11">
      <c r="A6517">
        <v>6516</v>
      </c>
      <c r="B6517" t="s">
        <v>32772</v>
      </c>
      <c r="C6517" t="s">
        <v>1960</v>
      </c>
      <c r="D6517" t="s">
        <v>1172</v>
      </c>
      <c r="E6517" t="s">
        <v>32773</v>
      </c>
      <c r="F6517" t="s">
        <v>32774</v>
      </c>
      <c r="G6517" t="s">
        <v>2419</v>
      </c>
      <c r="H6517" s="6">
        <v>235920</v>
      </c>
      <c r="I6517" t="s">
        <v>32775</v>
      </c>
      <c r="J6517" t="s">
        <v>32776</v>
      </c>
      <c r="K6517" s="1">
        <v>44447</v>
      </c>
    </row>
    <row r="6518" spans="1:11">
      <c r="A6518">
        <v>6517</v>
      </c>
      <c r="B6518" t="s">
        <v>32777</v>
      </c>
      <c r="C6518" t="s">
        <v>2126</v>
      </c>
      <c r="D6518" t="s">
        <v>11060</v>
      </c>
      <c r="E6518" t="s">
        <v>32778</v>
      </c>
      <c r="F6518" t="s">
        <v>32779</v>
      </c>
      <c r="G6518" t="s">
        <v>3027</v>
      </c>
      <c r="H6518" s="6">
        <v>149888</v>
      </c>
      <c r="I6518" t="s">
        <v>32780</v>
      </c>
      <c r="J6518" t="s">
        <v>32781</v>
      </c>
      <c r="K6518" s="1">
        <v>44628</v>
      </c>
    </row>
    <row r="6519" spans="1:11">
      <c r="A6519">
        <v>6518</v>
      </c>
      <c r="B6519" t="s">
        <v>32782</v>
      </c>
      <c r="C6519" t="s">
        <v>2743</v>
      </c>
      <c r="D6519" t="s">
        <v>399</v>
      </c>
      <c r="E6519" t="s">
        <v>32783</v>
      </c>
      <c r="F6519" t="s">
        <v>32784</v>
      </c>
      <c r="G6519" t="s">
        <v>274</v>
      </c>
      <c r="H6519" s="6">
        <v>232651</v>
      </c>
      <c r="I6519" t="s">
        <v>32785</v>
      </c>
      <c r="J6519" t="s">
        <v>32786</v>
      </c>
      <c r="K6519" s="1">
        <v>44646</v>
      </c>
    </row>
    <row r="6520" spans="1:11">
      <c r="A6520">
        <v>6519</v>
      </c>
      <c r="B6520" t="s">
        <v>32787</v>
      </c>
      <c r="C6520" t="s">
        <v>294</v>
      </c>
      <c r="D6520" t="s">
        <v>10386</v>
      </c>
      <c r="E6520" t="s">
        <v>32788</v>
      </c>
      <c r="F6520" t="s">
        <v>32789</v>
      </c>
      <c r="G6520" t="s">
        <v>51</v>
      </c>
      <c r="H6520" s="6">
        <v>178705</v>
      </c>
      <c r="I6520" t="s">
        <v>32790</v>
      </c>
      <c r="J6520" t="s">
        <v>32791</v>
      </c>
      <c r="K6520" s="1">
        <v>43871</v>
      </c>
    </row>
    <row r="6521" spans="1:11">
      <c r="A6521">
        <v>6520</v>
      </c>
      <c r="B6521" t="s">
        <v>32792</v>
      </c>
      <c r="C6521" t="s">
        <v>2094</v>
      </c>
      <c r="D6521" t="s">
        <v>6797</v>
      </c>
      <c r="E6521" t="s">
        <v>32793</v>
      </c>
      <c r="F6521" t="s">
        <v>32794</v>
      </c>
      <c r="G6521" t="s">
        <v>954</v>
      </c>
      <c r="H6521" s="6">
        <v>62072</v>
      </c>
      <c r="I6521" t="s">
        <v>32795</v>
      </c>
      <c r="J6521" t="s">
        <v>32796</v>
      </c>
      <c r="K6521" s="1">
        <v>44514</v>
      </c>
    </row>
    <row r="6522" spans="1:11">
      <c r="A6522">
        <v>6521</v>
      </c>
      <c r="B6522" t="s">
        <v>32797</v>
      </c>
      <c r="C6522" t="s">
        <v>1834</v>
      </c>
      <c r="D6522" t="s">
        <v>812</v>
      </c>
      <c r="E6522" t="s">
        <v>32798</v>
      </c>
      <c r="F6522" t="s">
        <v>32799</v>
      </c>
      <c r="G6522" t="s">
        <v>3382</v>
      </c>
      <c r="H6522" s="6">
        <v>82473</v>
      </c>
      <c r="I6522" t="s">
        <v>32800</v>
      </c>
      <c r="J6522" t="s">
        <v>32801</v>
      </c>
      <c r="K6522" s="1">
        <v>44381</v>
      </c>
    </row>
    <row r="6523" spans="1:11">
      <c r="A6523">
        <v>6522</v>
      </c>
      <c r="B6523" t="s">
        <v>32802</v>
      </c>
      <c r="C6523" t="s">
        <v>917</v>
      </c>
      <c r="D6523" t="s">
        <v>5167</v>
      </c>
      <c r="E6523" t="s">
        <v>32803</v>
      </c>
      <c r="F6523" t="s">
        <v>32804</v>
      </c>
      <c r="G6523" t="s">
        <v>1102</v>
      </c>
      <c r="H6523" s="6">
        <v>114800</v>
      </c>
      <c r="I6523" t="s">
        <v>32805</v>
      </c>
      <c r="J6523" t="s">
        <v>32806</v>
      </c>
      <c r="K6523" s="1">
        <v>44580</v>
      </c>
    </row>
    <row r="6524" spans="1:11">
      <c r="A6524">
        <v>6523</v>
      </c>
      <c r="B6524" t="s">
        <v>32807</v>
      </c>
      <c r="C6524" t="s">
        <v>4128</v>
      </c>
      <c r="D6524" t="s">
        <v>3752</v>
      </c>
      <c r="E6524" t="s">
        <v>32808</v>
      </c>
      <c r="F6524" t="s">
        <v>32809</v>
      </c>
      <c r="G6524" t="s">
        <v>4919</v>
      </c>
      <c r="H6524" s="6">
        <v>136118</v>
      </c>
      <c r="I6524" t="s">
        <v>32810</v>
      </c>
      <c r="J6524" t="s">
        <v>32811</v>
      </c>
      <c r="K6524" s="1">
        <v>43914</v>
      </c>
    </row>
    <row r="6525" spans="1:11">
      <c r="A6525">
        <v>6524</v>
      </c>
      <c r="B6525" t="s">
        <v>32812</v>
      </c>
      <c r="C6525" t="s">
        <v>3295</v>
      </c>
      <c r="D6525" t="s">
        <v>295</v>
      </c>
      <c r="E6525" t="s">
        <v>32813</v>
      </c>
      <c r="F6525" t="s">
        <v>32814</v>
      </c>
      <c r="G6525" t="s">
        <v>237</v>
      </c>
      <c r="H6525" s="6">
        <v>145980</v>
      </c>
      <c r="I6525" t="s">
        <v>32815</v>
      </c>
      <c r="J6525" t="s">
        <v>32816</v>
      </c>
      <c r="K6525" s="1">
        <v>44307</v>
      </c>
    </row>
    <row r="6526" spans="1:11">
      <c r="A6526">
        <v>6525</v>
      </c>
      <c r="B6526" t="s">
        <v>32817</v>
      </c>
      <c r="C6526" t="s">
        <v>2521</v>
      </c>
      <c r="D6526" t="s">
        <v>100</v>
      </c>
      <c r="E6526" t="s">
        <v>32818</v>
      </c>
      <c r="F6526" t="s">
        <v>32819</v>
      </c>
      <c r="G6526" t="s">
        <v>998</v>
      </c>
      <c r="H6526" s="6">
        <v>68043</v>
      </c>
      <c r="I6526" t="s">
        <v>32820</v>
      </c>
      <c r="J6526" t="s">
        <v>32821</v>
      </c>
      <c r="K6526" s="1">
        <v>44703</v>
      </c>
    </row>
    <row r="6527" spans="1:11">
      <c r="A6527">
        <v>6526</v>
      </c>
      <c r="B6527" t="s">
        <v>32822</v>
      </c>
      <c r="C6527" t="s">
        <v>3545</v>
      </c>
      <c r="D6527" t="s">
        <v>5506</v>
      </c>
      <c r="E6527" t="s">
        <v>32823</v>
      </c>
      <c r="F6527" t="s">
        <v>32824</v>
      </c>
      <c r="G6527" t="s">
        <v>756</v>
      </c>
      <c r="H6527" s="6">
        <v>217451</v>
      </c>
      <c r="I6527" t="s">
        <v>32825</v>
      </c>
      <c r="J6527" t="s">
        <v>32826</v>
      </c>
      <c r="K6527" s="1">
        <v>44265</v>
      </c>
    </row>
    <row r="6528" spans="1:11">
      <c r="A6528">
        <v>6527</v>
      </c>
      <c r="B6528" t="s">
        <v>32827</v>
      </c>
      <c r="C6528" t="s">
        <v>3310</v>
      </c>
      <c r="D6528" t="s">
        <v>1235</v>
      </c>
      <c r="E6528" t="s">
        <v>32828</v>
      </c>
      <c r="F6528" t="s">
        <v>23243</v>
      </c>
      <c r="G6528" t="s">
        <v>3314</v>
      </c>
      <c r="H6528" s="6">
        <v>257722</v>
      </c>
      <c r="I6528" t="s">
        <v>32829</v>
      </c>
      <c r="J6528" t="s">
        <v>32830</v>
      </c>
      <c r="K6528" s="1">
        <v>44015</v>
      </c>
    </row>
    <row r="6529" spans="1:11">
      <c r="A6529">
        <v>6528</v>
      </c>
      <c r="B6529" t="s">
        <v>32831</v>
      </c>
      <c r="C6529" t="s">
        <v>82</v>
      </c>
      <c r="D6529" t="s">
        <v>7667</v>
      </c>
      <c r="E6529" t="s">
        <v>32832</v>
      </c>
      <c r="F6529" t="s">
        <v>15804</v>
      </c>
      <c r="G6529" t="s">
        <v>1280</v>
      </c>
      <c r="H6529" s="6">
        <v>237776</v>
      </c>
      <c r="I6529" t="s">
        <v>32833</v>
      </c>
      <c r="J6529" t="s">
        <v>32834</v>
      </c>
      <c r="K6529" s="1">
        <v>44357</v>
      </c>
    </row>
    <row r="6530" spans="1:11">
      <c r="A6530">
        <v>6529</v>
      </c>
      <c r="B6530" t="s">
        <v>32835</v>
      </c>
      <c r="C6530" t="s">
        <v>10681</v>
      </c>
      <c r="D6530" t="s">
        <v>1862</v>
      </c>
      <c r="E6530" t="s">
        <v>32836</v>
      </c>
      <c r="F6530" t="s">
        <v>22203</v>
      </c>
      <c r="G6530" t="s">
        <v>182</v>
      </c>
      <c r="H6530" s="6">
        <v>198578</v>
      </c>
      <c r="I6530" t="s">
        <v>32837</v>
      </c>
      <c r="J6530" t="s">
        <v>32838</v>
      </c>
      <c r="K6530" s="1">
        <v>44163</v>
      </c>
    </row>
    <row r="6531" spans="1:11">
      <c r="A6531">
        <v>6530</v>
      </c>
      <c r="B6531" t="s">
        <v>32839</v>
      </c>
      <c r="C6531" t="s">
        <v>3302</v>
      </c>
      <c r="D6531" t="s">
        <v>3379</v>
      </c>
      <c r="E6531" t="s">
        <v>21196</v>
      </c>
      <c r="F6531" t="s">
        <v>32840</v>
      </c>
      <c r="G6531" t="s">
        <v>6088</v>
      </c>
      <c r="H6531" s="6">
        <v>231369</v>
      </c>
      <c r="I6531" t="s">
        <v>32841</v>
      </c>
      <c r="J6531" t="s">
        <v>32842</v>
      </c>
      <c r="K6531" s="1">
        <v>44233</v>
      </c>
    </row>
    <row r="6532" spans="1:11">
      <c r="A6532">
        <v>6531</v>
      </c>
      <c r="B6532" t="s">
        <v>32843</v>
      </c>
      <c r="C6532" t="s">
        <v>670</v>
      </c>
      <c r="D6532" t="s">
        <v>3231</v>
      </c>
      <c r="E6532" t="s">
        <v>32844</v>
      </c>
      <c r="F6532" t="s">
        <v>32845</v>
      </c>
      <c r="G6532" t="s">
        <v>77</v>
      </c>
      <c r="H6532" s="6">
        <v>285023</v>
      </c>
      <c r="I6532" t="s">
        <v>32846</v>
      </c>
      <c r="J6532" t="s">
        <v>32847</v>
      </c>
      <c r="K6532" s="1">
        <v>43902</v>
      </c>
    </row>
    <row r="6533" spans="1:11">
      <c r="A6533">
        <v>6532</v>
      </c>
      <c r="B6533" t="s">
        <v>32848</v>
      </c>
      <c r="C6533" t="s">
        <v>7732</v>
      </c>
      <c r="D6533" t="s">
        <v>24882</v>
      </c>
      <c r="E6533" t="s">
        <v>32849</v>
      </c>
      <c r="F6533" t="s">
        <v>32850</v>
      </c>
      <c r="G6533" t="s">
        <v>1508</v>
      </c>
      <c r="H6533" s="6">
        <v>167595</v>
      </c>
      <c r="I6533" t="s">
        <v>32851</v>
      </c>
      <c r="J6533" t="s">
        <v>32852</v>
      </c>
      <c r="K6533" s="1">
        <v>44213</v>
      </c>
    </row>
    <row r="6534" spans="1:11">
      <c r="A6534">
        <v>6533</v>
      </c>
      <c r="B6534" t="s">
        <v>32853</v>
      </c>
      <c r="C6534" t="s">
        <v>10681</v>
      </c>
      <c r="D6534" t="s">
        <v>4780</v>
      </c>
      <c r="E6534" t="s">
        <v>32854</v>
      </c>
      <c r="F6534" t="s">
        <v>32855</v>
      </c>
      <c r="G6534" t="s">
        <v>1230</v>
      </c>
      <c r="H6534" s="6">
        <v>185037</v>
      </c>
      <c r="I6534" t="s">
        <v>32856</v>
      </c>
      <c r="J6534" t="s">
        <v>32857</v>
      </c>
      <c r="K6534" s="1">
        <v>43919</v>
      </c>
    </row>
    <row r="6535" spans="1:11">
      <c r="A6535">
        <v>6534</v>
      </c>
      <c r="B6535" t="s">
        <v>32858</v>
      </c>
      <c r="C6535" t="s">
        <v>2576</v>
      </c>
      <c r="D6535" t="s">
        <v>2757</v>
      </c>
      <c r="E6535" t="s">
        <v>32859</v>
      </c>
      <c r="F6535" t="s">
        <v>32860</v>
      </c>
      <c r="G6535" t="s">
        <v>51</v>
      </c>
      <c r="H6535" s="6">
        <v>114712</v>
      </c>
      <c r="I6535" t="s">
        <v>32861</v>
      </c>
      <c r="J6535" t="s">
        <v>32862</v>
      </c>
      <c r="K6535" s="1">
        <v>44293</v>
      </c>
    </row>
    <row r="6536" spans="1:11">
      <c r="A6536">
        <v>6535</v>
      </c>
      <c r="B6536" t="s">
        <v>32863</v>
      </c>
      <c r="C6536" t="s">
        <v>630</v>
      </c>
      <c r="D6536" t="s">
        <v>844</v>
      </c>
      <c r="E6536" t="s">
        <v>32864</v>
      </c>
      <c r="F6536" t="s">
        <v>32865</v>
      </c>
      <c r="G6536" t="s">
        <v>329</v>
      </c>
      <c r="H6536" s="6">
        <v>151011</v>
      </c>
      <c r="I6536" t="s">
        <v>32866</v>
      </c>
      <c r="J6536" t="s">
        <v>32867</v>
      </c>
      <c r="K6536" s="1">
        <v>44661</v>
      </c>
    </row>
    <row r="6537" spans="1:11">
      <c r="A6537">
        <v>6536</v>
      </c>
      <c r="B6537" t="s">
        <v>32868</v>
      </c>
      <c r="C6537" t="s">
        <v>5805</v>
      </c>
      <c r="D6537" t="s">
        <v>4052</v>
      </c>
      <c r="E6537" t="s">
        <v>32869</v>
      </c>
      <c r="F6537" t="s">
        <v>32870</v>
      </c>
      <c r="G6537" t="s">
        <v>5577</v>
      </c>
      <c r="H6537" s="6">
        <v>245665</v>
      </c>
      <c r="I6537">
        <v>5697606744</v>
      </c>
      <c r="J6537" t="s">
        <v>32871</v>
      </c>
      <c r="K6537" s="1">
        <v>44331</v>
      </c>
    </row>
    <row r="6538" spans="1:11">
      <c r="A6538">
        <v>6537</v>
      </c>
      <c r="B6538" t="s">
        <v>32872</v>
      </c>
      <c r="C6538" t="s">
        <v>7732</v>
      </c>
      <c r="D6538" t="s">
        <v>1435</v>
      </c>
      <c r="E6538" t="s">
        <v>32873</v>
      </c>
      <c r="F6538" t="s">
        <v>32874</v>
      </c>
      <c r="G6538" t="s">
        <v>4061</v>
      </c>
      <c r="H6538" s="6">
        <v>89045</v>
      </c>
      <c r="I6538" t="s">
        <v>32875</v>
      </c>
      <c r="J6538" t="s">
        <v>32876</v>
      </c>
      <c r="K6538" s="1">
        <v>44544</v>
      </c>
    </row>
    <row r="6539" spans="1:11">
      <c r="A6539">
        <v>6538</v>
      </c>
      <c r="B6539" t="s">
        <v>32877</v>
      </c>
      <c r="C6539" t="s">
        <v>3217</v>
      </c>
      <c r="D6539" t="s">
        <v>2763</v>
      </c>
      <c r="E6539" t="s">
        <v>32878</v>
      </c>
      <c r="F6539" t="s">
        <v>32879</v>
      </c>
      <c r="G6539" t="s">
        <v>2158</v>
      </c>
      <c r="H6539" s="6">
        <v>201289</v>
      </c>
      <c r="I6539" t="s">
        <v>32880</v>
      </c>
      <c r="J6539" t="s">
        <v>32881</v>
      </c>
      <c r="K6539" s="1">
        <v>43993</v>
      </c>
    </row>
    <row r="6540" spans="1:11">
      <c r="A6540">
        <v>6539</v>
      </c>
      <c r="B6540" t="s">
        <v>32882</v>
      </c>
      <c r="C6540" t="s">
        <v>13070</v>
      </c>
      <c r="D6540" t="s">
        <v>1270</v>
      </c>
      <c r="E6540" t="s">
        <v>32883</v>
      </c>
      <c r="F6540" t="s">
        <v>32884</v>
      </c>
      <c r="G6540" t="s">
        <v>3095</v>
      </c>
      <c r="H6540" s="6">
        <v>70658</v>
      </c>
      <c r="I6540">
        <v>9825285716</v>
      </c>
      <c r="J6540" t="s">
        <v>32885</v>
      </c>
      <c r="K6540" s="1">
        <v>44605</v>
      </c>
    </row>
    <row r="6541" spans="1:11">
      <c r="A6541">
        <v>6540</v>
      </c>
      <c r="B6541" t="s">
        <v>32886</v>
      </c>
      <c r="C6541" t="s">
        <v>2409</v>
      </c>
      <c r="D6541" t="s">
        <v>8061</v>
      </c>
      <c r="E6541" t="s">
        <v>32887</v>
      </c>
      <c r="F6541" t="s">
        <v>32888</v>
      </c>
      <c r="G6541" t="s">
        <v>1924</v>
      </c>
      <c r="H6541" s="6">
        <v>101536</v>
      </c>
      <c r="I6541" t="s">
        <v>32889</v>
      </c>
      <c r="J6541" t="s">
        <v>32890</v>
      </c>
      <c r="K6541" s="1">
        <v>44052</v>
      </c>
    </row>
    <row r="6542" spans="1:11">
      <c r="A6542">
        <v>6541</v>
      </c>
      <c r="B6542" t="s">
        <v>32891</v>
      </c>
      <c r="C6542" t="s">
        <v>767</v>
      </c>
      <c r="D6542" t="s">
        <v>3796</v>
      </c>
      <c r="E6542" t="s">
        <v>32892</v>
      </c>
      <c r="F6542" t="s">
        <v>32893</v>
      </c>
      <c r="G6542" t="s">
        <v>274</v>
      </c>
      <c r="H6542" s="6">
        <v>283857</v>
      </c>
      <c r="I6542" t="s">
        <v>32894</v>
      </c>
      <c r="J6542" t="s">
        <v>32895</v>
      </c>
      <c r="K6542" s="1">
        <v>44379</v>
      </c>
    </row>
    <row r="6543" spans="1:11">
      <c r="A6543">
        <v>6542</v>
      </c>
      <c r="B6543" t="s">
        <v>32896</v>
      </c>
      <c r="C6543" t="s">
        <v>6860</v>
      </c>
      <c r="D6543" t="s">
        <v>3758</v>
      </c>
      <c r="E6543" t="s">
        <v>32897</v>
      </c>
      <c r="F6543" t="s">
        <v>32898</v>
      </c>
      <c r="G6543" t="s">
        <v>446</v>
      </c>
      <c r="H6543" s="6">
        <v>160347</v>
      </c>
      <c r="I6543" t="s">
        <v>32899</v>
      </c>
      <c r="J6543" t="s">
        <v>32900</v>
      </c>
      <c r="K6543" s="1">
        <v>44077</v>
      </c>
    </row>
    <row r="6544" spans="1:11">
      <c r="A6544">
        <v>6543</v>
      </c>
      <c r="B6544" t="s">
        <v>32901</v>
      </c>
      <c r="C6544" t="s">
        <v>1057</v>
      </c>
      <c r="D6544" t="s">
        <v>100</v>
      </c>
      <c r="E6544" t="s">
        <v>32902</v>
      </c>
      <c r="F6544" t="s">
        <v>32903</v>
      </c>
      <c r="G6544" t="s">
        <v>2509</v>
      </c>
      <c r="H6544" s="6">
        <v>241397</v>
      </c>
      <c r="I6544" t="s">
        <v>32904</v>
      </c>
      <c r="J6544" t="s">
        <v>32905</v>
      </c>
      <c r="K6544" s="1">
        <v>44346</v>
      </c>
    </row>
    <row r="6545" spans="1:11">
      <c r="A6545">
        <v>6544</v>
      </c>
      <c r="B6545" t="s">
        <v>32906</v>
      </c>
      <c r="C6545" t="s">
        <v>654</v>
      </c>
      <c r="D6545" t="s">
        <v>1107</v>
      </c>
      <c r="E6545" t="s">
        <v>32907</v>
      </c>
      <c r="F6545" t="s">
        <v>32908</v>
      </c>
      <c r="G6545" t="s">
        <v>1508</v>
      </c>
      <c r="H6545" s="6">
        <v>260188</v>
      </c>
      <c r="I6545">
        <v>6225817789</v>
      </c>
      <c r="J6545" t="s">
        <v>32909</v>
      </c>
      <c r="K6545" s="1">
        <v>44451</v>
      </c>
    </row>
    <row r="6546" spans="1:11">
      <c r="A6546">
        <v>6545</v>
      </c>
      <c r="B6546" t="s">
        <v>32910</v>
      </c>
      <c r="C6546" t="s">
        <v>5182</v>
      </c>
      <c r="D6546" t="s">
        <v>8367</v>
      </c>
      <c r="E6546" t="s">
        <v>32911</v>
      </c>
      <c r="F6546" t="s">
        <v>32912</v>
      </c>
      <c r="G6546" t="s">
        <v>1189</v>
      </c>
      <c r="H6546" s="6">
        <v>78273</v>
      </c>
      <c r="I6546" t="s">
        <v>32913</v>
      </c>
      <c r="J6546" t="s">
        <v>32914</v>
      </c>
      <c r="K6546" s="1">
        <v>44411</v>
      </c>
    </row>
    <row r="6547" spans="1:11">
      <c r="A6547">
        <v>6546</v>
      </c>
      <c r="B6547" t="s">
        <v>32915</v>
      </c>
      <c r="C6547" t="s">
        <v>6202</v>
      </c>
      <c r="D6547" t="s">
        <v>3081</v>
      </c>
      <c r="E6547" t="s">
        <v>32916</v>
      </c>
      <c r="F6547" t="s">
        <v>32917</v>
      </c>
      <c r="G6547" t="s">
        <v>2137</v>
      </c>
      <c r="H6547" s="6">
        <v>167291</v>
      </c>
      <c r="I6547" t="s">
        <v>32918</v>
      </c>
      <c r="J6547" t="s">
        <v>32919</v>
      </c>
      <c r="K6547" s="1">
        <v>44059</v>
      </c>
    </row>
    <row r="6548" spans="1:11">
      <c r="A6548">
        <v>6547</v>
      </c>
      <c r="B6548" t="s">
        <v>32920</v>
      </c>
      <c r="C6548" t="s">
        <v>2970</v>
      </c>
      <c r="D6548" t="s">
        <v>234</v>
      </c>
      <c r="E6548" t="s">
        <v>32921</v>
      </c>
      <c r="F6548" t="s">
        <v>13207</v>
      </c>
      <c r="G6548" t="s">
        <v>1473</v>
      </c>
      <c r="H6548" s="6">
        <v>184822</v>
      </c>
      <c r="I6548" t="s">
        <v>32922</v>
      </c>
      <c r="J6548" t="s">
        <v>32923</v>
      </c>
      <c r="K6548" s="1">
        <v>44470</v>
      </c>
    </row>
    <row r="6549" spans="1:11">
      <c r="A6549">
        <v>6548</v>
      </c>
      <c r="B6549" t="s">
        <v>32924</v>
      </c>
      <c r="C6549" t="s">
        <v>5182</v>
      </c>
      <c r="D6549" t="s">
        <v>566</v>
      </c>
      <c r="E6549" t="s">
        <v>32925</v>
      </c>
      <c r="F6549" t="s">
        <v>32926</v>
      </c>
      <c r="G6549" t="s">
        <v>3046</v>
      </c>
      <c r="H6549" s="6">
        <v>217077</v>
      </c>
      <c r="I6549">
        <f>1-182-227-8518</f>
        <v>-8926</v>
      </c>
      <c r="J6549" t="s">
        <v>32927</v>
      </c>
      <c r="K6549" s="1">
        <v>44391</v>
      </c>
    </row>
    <row r="6550" spans="1:11">
      <c r="A6550">
        <v>6549</v>
      </c>
      <c r="B6550" t="s">
        <v>32928</v>
      </c>
      <c r="C6550" t="s">
        <v>9156</v>
      </c>
      <c r="D6550" t="s">
        <v>663</v>
      </c>
      <c r="E6550" t="s">
        <v>32929</v>
      </c>
      <c r="F6550" t="s">
        <v>32930</v>
      </c>
      <c r="G6550" t="s">
        <v>1280</v>
      </c>
      <c r="H6550" s="6">
        <v>223740</v>
      </c>
      <c r="I6550" t="s">
        <v>32931</v>
      </c>
      <c r="J6550" t="s">
        <v>32932</v>
      </c>
      <c r="K6550" s="1">
        <v>43943</v>
      </c>
    </row>
    <row r="6551" spans="1:11">
      <c r="A6551">
        <v>6550</v>
      </c>
      <c r="B6551" t="s">
        <v>32933</v>
      </c>
      <c r="C6551" t="s">
        <v>3303</v>
      </c>
      <c r="D6551" t="s">
        <v>4278</v>
      </c>
      <c r="E6551" t="s">
        <v>32934</v>
      </c>
      <c r="F6551" t="s">
        <v>32935</v>
      </c>
      <c r="G6551" t="s">
        <v>890</v>
      </c>
      <c r="H6551" s="6">
        <v>134776</v>
      </c>
      <c r="I6551" t="s">
        <v>32936</v>
      </c>
      <c r="J6551" t="s">
        <v>32937</v>
      </c>
      <c r="K6551" s="1">
        <v>44372</v>
      </c>
    </row>
    <row r="6552" spans="1:11">
      <c r="A6552">
        <v>6551</v>
      </c>
      <c r="B6552" t="s">
        <v>32938</v>
      </c>
      <c r="C6552" t="s">
        <v>383</v>
      </c>
      <c r="D6552" t="s">
        <v>7447</v>
      </c>
      <c r="E6552" t="s">
        <v>32939</v>
      </c>
      <c r="F6552" t="s">
        <v>32940</v>
      </c>
      <c r="G6552" t="s">
        <v>394</v>
      </c>
      <c r="H6552" s="6">
        <v>45498</v>
      </c>
      <c r="I6552" t="s">
        <v>32941</v>
      </c>
      <c r="J6552" t="s">
        <v>32942</v>
      </c>
      <c r="K6552" s="1">
        <v>44278</v>
      </c>
    </row>
    <row r="6553" spans="1:11">
      <c r="A6553">
        <v>6552</v>
      </c>
      <c r="B6553" t="s">
        <v>32943</v>
      </c>
      <c r="C6553" t="s">
        <v>796</v>
      </c>
      <c r="D6553" t="s">
        <v>311</v>
      </c>
      <c r="E6553" t="s">
        <v>32944</v>
      </c>
      <c r="F6553" t="s">
        <v>32945</v>
      </c>
      <c r="G6553" t="s">
        <v>861</v>
      </c>
      <c r="H6553" s="6">
        <v>103857</v>
      </c>
      <c r="I6553" t="s">
        <v>32946</v>
      </c>
      <c r="J6553" t="s">
        <v>32947</v>
      </c>
      <c r="K6553" s="1">
        <v>44072</v>
      </c>
    </row>
    <row r="6554" spans="1:11">
      <c r="A6554">
        <v>6553</v>
      </c>
      <c r="B6554" t="s">
        <v>32948</v>
      </c>
      <c r="C6554" t="s">
        <v>5781</v>
      </c>
      <c r="D6554" t="s">
        <v>10906</v>
      </c>
      <c r="E6554" t="s">
        <v>31458</v>
      </c>
      <c r="F6554" t="s">
        <v>32949</v>
      </c>
      <c r="G6554" t="s">
        <v>1689</v>
      </c>
      <c r="H6554" s="6">
        <v>122912</v>
      </c>
      <c r="I6554" t="s">
        <v>32950</v>
      </c>
      <c r="J6554" t="s">
        <v>32951</v>
      </c>
      <c r="K6554" s="1">
        <v>44295</v>
      </c>
    </row>
    <row r="6555" spans="1:11">
      <c r="A6555">
        <v>6554</v>
      </c>
      <c r="B6555" t="s">
        <v>32952</v>
      </c>
      <c r="C6555" t="s">
        <v>1462</v>
      </c>
      <c r="D6555" t="s">
        <v>10138</v>
      </c>
      <c r="E6555" t="s">
        <v>32953</v>
      </c>
      <c r="F6555" t="s">
        <v>32954</v>
      </c>
      <c r="G6555" t="s">
        <v>597</v>
      </c>
      <c r="H6555" s="6">
        <v>264718</v>
      </c>
      <c r="I6555">
        <v>7886390621</v>
      </c>
      <c r="J6555" t="s">
        <v>32955</v>
      </c>
      <c r="K6555" s="1">
        <v>44538</v>
      </c>
    </row>
    <row r="6556" spans="1:11">
      <c r="A6556">
        <v>6555</v>
      </c>
      <c r="B6556" t="s">
        <v>32956</v>
      </c>
      <c r="C6556" t="s">
        <v>3024</v>
      </c>
      <c r="D6556" t="s">
        <v>3995</v>
      </c>
      <c r="E6556" t="s">
        <v>32957</v>
      </c>
      <c r="F6556" t="s">
        <v>32958</v>
      </c>
      <c r="G6556" t="s">
        <v>1501</v>
      </c>
      <c r="H6556" s="6">
        <v>286335</v>
      </c>
      <c r="I6556" t="s">
        <v>32959</v>
      </c>
      <c r="J6556" t="s">
        <v>32960</v>
      </c>
      <c r="K6556" s="1">
        <v>44003</v>
      </c>
    </row>
    <row r="6557" spans="1:11">
      <c r="A6557">
        <v>6556</v>
      </c>
      <c r="B6557" t="s">
        <v>32961</v>
      </c>
      <c r="C6557" t="s">
        <v>4165</v>
      </c>
      <c r="D6557" t="s">
        <v>9821</v>
      </c>
      <c r="E6557" t="s">
        <v>24316</v>
      </c>
      <c r="F6557" t="s">
        <v>32962</v>
      </c>
      <c r="G6557" t="s">
        <v>5475</v>
      </c>
      <c r="H6557" s="6">
        <v>44090</v>
      </c>
      <c r="I6557" t="s">
        <v>32963</v>
      </c>
      <c r="J6557" t="s">
        <v>32964</v>
      </c>
      <c r="K6557" s="1">
        <v>44335</v>
      </c>
    </row>
    <row r="6558" spans="1:11">
      <c r="A6558">
        <v>6557</v>
      </c>
      <c r="B6558" t="s">
        <v>32965</v>
      </c>
      <c r="C6558" t="s">
        <v>4076</v>
      </c>
      <c r="D6558" t="s">
        <v>1478</v>
      </c>
      <c r="E6558" t="s">
        <v>32966</v>
      </c>
      <c r="F6558" t="s">
        <v>32967</v>
      </c>
      <c r="G6558" t="s">
        <v>379</v>
      </c>
      <c r="H6558" s="6">
        <v>215119</v>
      </c>
      <c r="I6558" t="s">
        <v>32968</v>
      </c>
      <c r="J6558" t="s">
        <v>32969</v>
      </c>
      <c r="K6558" s="1">
        <v>43840</v>
      </c>
    </row>
    <row r="6559" spans="1:11">
      <c r="A6559">
        <v>6558</v>
      </c>
      <c r="B6559" t="s">
        <v>32970</v>
      </c>
      <c r="C6559" t="s">
        <v>3887</v>
      </c>
      <c r="D6559" t="s">
        <v>1848</v>
      </c>
      <c r="E6559" t="s">
        <v>32971</v>
      </c>
      <c r="F6559" t="s">
        <v>8269</v>
      </c>
      <c r="G6559" t="s">
        <v>33</v>
      </c>
      <c r="H6559" s="6">
        <v>209833</v>
      </c>
      <c r="I6559" t="s">
        <v>32972</v>
      </c>
      <c r="J6559" t="s">
        <v>32973</v>
      </c>
      <c r="K6559" s="1">
        <v>44215</v>
      </c>
    </row>
    <row r="6560" spans="1:11">
      <c r="A6560">
        <v>6559</v>
      </c>
      <c r="B6560" t="s">
        <v>32974</v>
      </c>
      <c r="C6560" t="s">
        <v>3675</v>
      </c>
      <c r="D6560" t="s">
        <v>3311</v>
      </c>
      <c r="E6560" t="s">
        <v>32975</v>
      </c>
      <c r="F6560" t="s">
        <v>32976</v>
      </c>
      <c r="G6560" t="s">
        <v>3435</v>
      </c>
      <c r="H6560" s="6">
        <v>121852</v>
      </c>
      <c r="I6560" t="s">
        <v>32977</v>
      </c>
      <c r="J6560" t="s">
        <v>32978</v>
      </c>
      <c r="K6560" s="1">
        <v>44499</v>
      </c>
    </row>
    <row r="6561" spans="1:11">
      <c r="A6561">
        <v>6560</v>
      </c>
      <c r="B6561" t="s">
        <v>32979</v>
      </c>
      <c r="C6561" t="s">
        <v>498</v>
      </c>
      <c r="D6561" t="s">
        <v>3714</v>
      </c>
      <c r="E6561" t="s">
        <v>32980</v>
      </c>
      <c r="F6561" t="s">
        <v>32981</v>
      </c>
      <c r="G6561" t="s">
        <v>1726</v>
      </c>
      <c r="H6561" s="6">
        <v>57389</v>
      </c>
      <c r="I6561" t="s">
        <v>32982</v>
      </c>
      <c r="J6561" t="s">
        <v>32983</v>
      </c>
      <c r="K6561" s="1">
        <v>44208</v>
      </c>
    </row>
    <row r="6562" spans="1:11">
      <c r="A6562">
        <v>6561</v>
      </c>
      <c r="B6562" t="s">
        <v>32984</v>
      </c>
      <c r="C6562" t="s">
        <v>10814</v>
      </c>
      <c r="D6562" t="s">
        <v>6325</v>
      </c>
      <c r="E6562" t="s">
        <v>32985</v>
      </c>
      <c r="F6562" t="s">
        <v>32986</v>
      </c>
      <c r="G6562" t="s">
        <v>438</v>
      </c>
      <c r="H6562" s="6">
        <v>284211</v>
      </c>
      <c r="I6562" t="s">
        <v>32987</v>
      </c>
      <c r="J6562" t="s">
        <v>32988</v>
      </c>
      <c r="K6562" s="1">
        <v>44601</v>
      </c>
    </row>
    <row r="6563" spans="1:11">
      <c r="A6563">
        <v>6562</v>
      </c>
      <c r="B6563" t="s">
        <v>32989</v>
      </c>
      <c r="C6563" t="s">
        <v>4209</v>
      </c>
      <c r="D6563" t="s">
        <v>3319</v>
      </c>
      <c r="E6563" t="s">
        <v>32990</v>
      </c>
      <c r="F6563" t="s">
        <v>24943</v>
      </c>
      <c r="G6563" t="s">
        <v>1637</v>
      </c>
      <c r="H6563" s="6">
        <v>109113</v>
      </c>
      <c r="I6563" t="s">
        <v>32991</v>
      </c>
      <c r="J6563" t="s">
        <v>32992</v>
      </c>
      <c r="K6563" s="1">
        <v>44327</v>
      </c>
    </row>
    <row r="6564" spans="1:11">
      <c r="A6564">
        <v>6563</v>
      </c>
      <c r="B6564" t="s">
        <v>32993</v>
      </c>
      <c r="C6564" t="s">
        <v>4714</v>
      </c>
      <c r="D6564" t="s">
        <v>9685</v>
      </c>
      <c r="E6564" t="s">
        <v>32994</v>
      </c>
      <c r="F6564" t="s">
        <v>32995</v>
      </c>
      <c r="G6564" t="s">
        <v>252</v>
      </c>
      <c r="H6564" s="6">
        <v>123426</v>
      </c>
      <c r="I6564" t="s">
        <v>32996</v>
      </c>
      <c r="J6564" t="s">
        <v>32997</v>
      </c>
      <c r="K6564" s="1">
        <v>44285</v>
      </c>
    </row>
    <row r="6565" spans="1:11">
      <c r="A6565">
        <v>6564</v>
      </c>
      <c r="B6565" t="s">
        <v>32998</v>
      </c>
      <c r="C6565" t="s">
        <v>2642</v>
      </c>
      <c r="D6565" t="s">
        <v>6314</v>
      </c>
      <c r="E6565" t="s">
        <v>32999</v>
      </c>
      <c r="F6565" t="s">
        <v>33000</v>
      </c>
      <c r="G6565" t="s">
        <v>868</v>
      </c>
      <c r="H6565" s="6">
        <v>207516</v>
      </c>
      <c r="I6565" t="s">
        <v>33001</v>
      </c>
      <c r="J6565" t="s">
        <v>33002</v>
      </c>
      <c r="K6565" s="1">
        <v>44430</v>
      </c>
    </row>
    <row r="6566" spans="1:11">
      <c r="A6566">
        <v>6565</v>
      </c>
      <c r="B6566" t="s">
        <v>33003</v>
      </c>
      <c r="C6566" t="s">
        <v>73</v>
      </c>
      <c r="D6566" t="s">
        <v>8702</v>
      </c>
      <c r="E6566" t="s">
        <v>18066</v>
      </c>
      <c r="F6566" t="s">
        <v>33004</v>
      </c>
      <c r="G6566" t="s">
        <v>1795</v>
      </c>
      <c r="H6566" s="6">
        <v>68516</v>
      </c>
      <c r="I6566">
        <f>1-686-127-9430</f>
        <v>-10242</v>
      </c>
      <c r="J6566" t="s">
        <v>33005</v>
      </c>
      <c r="K6566" s="1">
        <v>44150</v>
      </c>
    </row>
    <row r="6567" spans="1:11">
      <c r="A6567">
        <v>6566</v>
      </c>
      <c r="B6567" t="s">
        <v>33006</v>
      </c>
      <c r="C6567" t="s">
        <v>1378</v>
      </c>
      <c r="D6567" t="s">
        <v>1227</v>
      </c>
      <c r="E6567" t="s">
        <v>15798</v>
      </c>
      <c r="F6567" t="s">
        <v>3393</v>
      </c>
      <c r="G6567" t="s">
        <v>2419</v>
      </c>
      <c r="H6567" s="6">
        <v>85707</v>
      </c>
      <c r="I6567" t="s">
        <v>33007</v>
      </c>
      <c r="J6567" t="s">
        <v>33008</v>
      </c>
      <c r="K6567" s="1">
        <v>44210</v>
      </c>
    </row>
    <row r="6568" spans="1:11">
      <c r="A6568">
        <v>6567</v>
      </c>
      <c r="B6568" t="s">
        <v>33009</v>
      </c>
      <c r="C6568" t="s">
        <v>3012</v>
      </c>
      <c r="D6568" t="s">
        <v>14367</v>
      </c>
      <c r="E6568" t="s">
        <v>7286</v>
      </c>
      <c r="F6568" t="s">
        <v>33010</v>
      </c>
      <c r="G6568" t="s">
        <v>174</v>
      </c>
      <c r="H6568" s="6">
        <v>91009</v>
      </c>
      <c r="I6568" t="s">
        <v>33011</v>
      </c>
      <c r="J6568" t="s">
        <v>33012</v>
      </c>
      <c r="K6568" s="1">
        <v>44371</v>
      </c>
    </row>
    <row r="6569" spans="1:11">
      <c r="A6569">
        <v>6568</v>
      </c>
      <c r="B6569" t="s">
        <v>33013</v>
      </c>
      <c r="C6569" t="s">
        <v>19283</v>
      </c>
      <c r="D6569" t="s">
        <v>966</v>
      </c>
      <c r="E6569" t="s">
        <v>33014</v>
      </c>
      <c r="F6569" t="s">
        <v>33015</v>
      </c>
      <c r="G6569" t="s">
        <v>696</v>
      </c>
      <c r="H6569" s="6">
        <v>50666</v>
      </c>
      <c r="I6569" t="s">
        <v>33016</v>
      </c>
      <c r="J6569" t="s">
        <v>33017</v>
      </c>
      <c r="K6569" s="1">
        <v>44342</v>
      </c>
    </row>
    <row r="6570" spans="1:11">
      <c r="A6570">
        <v>6569</v>
      </c>
      <c r="B6570" t="s">
        <v>33018</v>
      </c>
      <c r="C6570" t="s">
        <v>16819</v>
      </c>
      <c r="D6570" t="s">
        <v>3493</v>
      </c>
      <c r="E6570" t="s">
        <v>33019</v>
      </c>
      <c r="F6570" t="s">
        <v>33020</v>
      </c>
      <c r="G6570" t="s">
        <v>3394</v>
      </c>
      <c r="H6570" s="6">
        <v>114009</v>
      </c>
      <c r="I6570" t="s">
        <v>33021</v>
      </c>
      <c r="J6570" t="s">
        <v>33022</v>
      </c>
      <c r="K6570" s="1">
        <v>44436</v>
      </c>
    </row>
    <row r="6571" spans="1:11">
      <c r="A6571">
        <v>6570</v>
      </c>
      <c r="B6571" t="s">
        <v>33023</v>
      </c>
      <c r="C6571" t="s">
        <v>2012</v>
      </c>
      <c r="D6571" t="s">
        <v>7478</v>
      </c>
      <c r="E6571" t="s">
        <v>33024</v>
      </c>
      <c r="F6571" t="s">
        <v>33025</v>
      </c>
      <c r="G6571" t="s">
        <v>134</v>
      </c>
      <c r="H6571" s="6">
        <v>114787</v>
      </c>
      <c r="I6571" t="s">
        <v>33026</v>
      </c>
      <c r="J6571" t="s">
        <v>33027</v>
      </c>
      <c r="K6571" s="1">
        <v>44057</v>
      </c>
    </row>
    <row r="6572" spans="1:11">
      <c r="A6572">
        <v>6571</v>
      </c>
      <c r="B6572" t="s">
        <v>33028</v>
      </c>
      <c r="C6572" t="s">
        <v>1003</v>
      </c>
      <c r="D6572" t="s">
        <v>1306</v>
      </c>
      <c r="E6572" t="s">
        <v>33029</v>
      </c>
      <c r="F6572" t="s">
        <v>33030</v>
      </c>
      <c r="G6572" t="s">
        <v>282</v>
      </c>
      <c r="H6572" s="6">
        <v>40187</v>
      </c>
      <c r="I6572" t="s">
        <v>33031</v>
      </c>
      <c r="J6572" t="s">
        <v>33032</v>
      </c>
      <c r="K6572" s="1">
        <v>44509</v>
      </c>
    </row>
    <row r="6573" spans="1:11">
      <c r="A6573">
        <v>6572</v>
      </c>
      <c r="B6573" t="s">
        <v>33033</v>
      </c>
      <c r="C6573" t="s">
        <v>8267</v>
      </c>
      <c r="D6573" t="s">
        <v>930</v>
      </c>
      <c r="E6573" t="s">
        <v>33034</v>
      </c>
      <c r="F6573" t="s">
        <v>33035</v>
      </c>
      <c r="G6573" t="s">
        <v>2966</v>
      </c>
      <c r="H6573" s="6">
        <v>246808</v>
      </c>
      <c r="I6573" t="s">
        <v>33036</v>
      </c>
      <c r="J6573" t="s">
        <v>33037</v>
      </c>
      <c r="K6573" s="1">
        <v>43889</v>
      </c>
    </row>
    <row r="6574" spans="1:11">
      <c r="A6574">
        <v>6573</v>
      </c>
      <c r="B6574" t="s">
        <v>33038</v>
      </c>
      <c r="C6574" t="s">
        <v>3821</v>
      </c>
      <c r="D6574" t="s">
        <v>4070</v>
      </c>
      <c r="E6574" t="s">
        <v>33039</v>
      </c>
      <c r="F6574" t="s">
        <v>33040</v>
      </c>
      <c r="G6574" t="s">
        <v>1396</v>
      </c>
      <c r="H6574" s="6">
        <v>202438</v>
      </c>
      <c r="I6574" t="s">
        <v>33041</v>
      </c>
      <c r="J6574" t="s">
        <v>33042</v>
      </c>
      <c r="K6574" s="1">
        <v>43857</v>
      </c>
    </row>
    <row r="6575" spans="1:11">
      <c r="A6575">
        <v>6574</v>
      </c>
      <c r="B6575" t="s">
        <v>33043</v>
      </c>
      <c r="C6575" t="s">
        <v>8483</v>
      </c>
      <c r="D6575" t="s">
        <v>10475</v>
      </c>
      <c r="E6575" t="s">
        <v>11341</v>
      </c>
      <c r="F6575" t="s">
        <v>33044</v>
      </c>
      <c r="G6575" t="s">
        <v>2885</v>
      </c>
      <c r="H6575" s="6">
        <v>101197</v>
      </c>
      <c r="I6575" t="s">
        <v>33045</v>
      </c>
      <c r="J6575" t="s">
        <v>33046</v>
      </c>
      <c r="K6575" s="1">
        <v>43881</v>
      </c>
    </row>
    <row r="6576" spans="1:11">
      <c r="A6576">
        <v>6575</v>
      </c>
      <c r="B6576" t="s">
        <v>33047</v>
      </c>
      <c r="C6576" t="s">
        <v>5788</v>
      </c>
      <c r="D6576" t="s">
        <v>4984</v>
      </c>
      <c r="E6576" t="s">
        <v>33048</v>
      </c>
      <c r="F6576" t="s">
        <v>33049</v>
      </c>
      <c r="G6576" t="s">
        <v>1726</v>
      </c>
      <c r="H6576" s="6">
        <v>216687</v>
      </c>
      <c r="I6576" t="s">
        <v>33050</v>
      </c>
      <c r="J6576" t="s">
        <v>33051</v>
      </c>
      <c r="K6576" s="1">
        <v>44673</v>
      </c>
    </row>
    <row r="6577" spans="1:11">
      <c r="A6577">
        <v>6576</v>
      </c>
      <c r="B6577" t="s">
        <v>33052</v>
      </c>
      <c r="C6577" t="s">
        <v>3880</v>
      </c>
      <c r="D6577" t="s">
        <v>6002</v>
      </c>
      <c r="E6577" t="s">
        <v>33053</v>
      </c>
      <c r="F6577" t="s">
        <v>33054</v>
      </c>
      <c r="G6577" t="s">
        <v>2272</v>
      </c>
      <c r="H6577" s="6">
        <v>105739</v>
      </c>
      <c r="I6577" t="s">
        <v>33055</v>
      </c>
      <c r="J6577" t="s">
        <v>33056</v>
      </c>
      <c r="K6577" s="1">
        <v>44286</v>
      </c>
    </row>
    <row r="6578" spans="1:11">
      <c r="A6578">
        <v>6577</v>
      </c>
      <c r="B6578" t="s">
        <v>33057</v>
      </c>
      <c r="C6578" t="s">
        <v>1953</v>
      </c>
      <c r="D6578" t="s">
        <v>7159</v>
      </c>
      <c r="E6578" t="s">
        <v>33058</v>
      </c>
      <c r="F6578" t="s">
        <v>33059</v>
      </c>
      <c r="G6578" t="s">
        <v>2838</v>
      </c>
      <c r="H6578" s="6">
        <v>206612</v>
      </c>
      <c r="I6578" t="s">
        <v>33060</v>
      </c>
      <c r="J6578" t="s">
        <v>33061</v>
      </c>
      <c r="K6578" s="1">
        <v>44312</v>
      </c>
    </row>
    <row r="6579" spans="1:11">
      <c r="A6579">
        <v>6578</v>
      </c>
      <c r="B6579" t="s">
        <v>33062</v>
      </c>
      <c r="C6579" t="s">
        <v>9219</v>
      </c>
      <c r="D6579" t="s">
        <v>2481</v>
      </c>
      <c r="E6579" t="s">
        <v>33063</v>
      </c>
      <c r="F6579" t="s">
        <v>5616</v>
      </c>
      <c r="G6579" t="s">
        <v>2710</v>
      </c>
      <c r="H6579" s="6">
        <v>88485</v>
      </c>
      <c r="I6579" t="s">
        <v>33064</v>
      </c>
      <c r="J6579" t="s">
        <v>33065</v>
      </c>
      <c r="K6579" s="1">
        <v>44393</v>
      </c>
    </row>
    <row r="6580" spans="1:11">
      <c r="A6580">
        <v>6579</v>
      </c>
      <c r="B6580" t="s">
        <v>33066</v>
      </c>
      <c r="C6580" t="s">
        <v>3295</v>
      </c>
      <c r="D6580" t="s">
        <v>1541</v>
      </c>
      <c r="E6580" t="s">
        <v>33067</v>
      </c>
      <c r="F6580" t="s">
        <v>20083</v>
      </c>
      <c r="G6580" t="s">
        <v>3554</v>
      </c>
      <c r="H6580" s="6">
        <v>126900</v>
      </c>
      <c r="I6580" t="s">
        <v>33068</v>
      </c>
      <c r="J6580" t="s">
        <v>33069</v>
      </c>
      <c r="K6580" s="1">
        <v>44597</v>
      </c>
    </row>
    <row r="6581" spans="1:11">
      <c r="A6581">
        <v>6580</v>
      </c>
      <c r="B6581" t="s">
        <v>33070</v>
      </c>
      <c r="C6581" t="s">
        <v>8613</v>
      </c>
      <c r="D6581" t="s">
        <v>2725</v>
      </c>
      <c r="E6581" t="s">
        <v>33071</v>
      </c>
      <c r="F6581" t="s">
        <v>11628</v>
      </c>
      <c r="G6581" t="s">
        <v>314</v>
      </c>
      <c r="H6581" s="6">
        <v>185459</v>
      </c>
      <c r="I6581" t="s">
        <v>33072</v>
      </c>
      <c r="J6581" t="s">
        <v>33073</v>
      </c>
      <c r="K6581" s="1">
        <v>44114</v>
      </c>
    </row>
    <row r="6582" spans="1:11">
      <c r="A6582">
        <v>6581</v>
      </c>
      <c r="B6582" t="s">
        <v>33074</v>
      </c>
      <c r="C6582" t="s">
        <v>2113</v>
      </c>
      <c r="D6582" t="s">
        <v>5190</v>
      </c>
      <c r="E6582" t="s">
        <v>33075</v>
      </c>
      <c r="F6582" t="s">
        <v>33076</v>
      </c>
      <c r="G6582" t="s">
        <v>3945</v>
      </c>
      <c r="H6582" s="6">
        <v>176332</v>
      </c>
      <c r="I6582">
        <f>1-237-707-7926</f>
        <v>-8869</v>
      </c>
      <c r="J6582" t="s">
        <v>33077</v>
      </c>
      <c r="K6582" s="1">
        <v>44412</v>
      </c>
    </row>
    <row r="6583" spans="1:11">
      <c r="A6583">
        <v>6582</v>
      </c>
      <c r="B6583" t="s">
        <v>33078</v>
      </c>
      <c r="C6583" t="s">
        <v>3217</v>
      </c>
      <c r="D6583" t="s">
        <v>887</v>
      </c>
      <c r="E6583" t="s">
        <v>33079</v>
      </c>
      <c r="F6583" t="s">
        <v>33080</v>
      </c>
      <c r="G6583" t="s">
        <v>5708</v>
      </c>
      <c r="H6583" s="6">
        <v>89486</v>
      </c>
      <c r="I6583">
        <v>5363163611</v>
      </c>
      <c r="J6583" t="s">
        <v>33081</v>
      </c>
      <c r="K6583" s="1">
        <v>44408</v>
      </c>
    </row>
    <row r="6584" spans="1:11">
      <c r="A6584">
        <v>6583</v>
      </c>
      <c r="B6584" t="s">
        <v>33082</v>
      </c>
      <c r="C6584" t="s">
        <v>2276</v>
      </c>
      <c r="D6584" t="s">
        <v>3500</v>
      </c>
      <c r="E6584" t="s">
        <v>33083</v>
      </c>
      <c r="F6584" t="s">
        <v>33084</v>
      </c>
      <c r="G6584" t="s">
        <v>13278</v>
      </c>
      <c r="H6584" s="6">
        <v>130823</v>
      </c>
      <c r="I6584" t="s">
        <v>33085</v>
      </c>
      <c r="J6584" t="s">
        <v>33086</v>
      </c>
      <c r="K6584" s="1">
        <v>44493</v>
      </c>
    </row>
    <row r="6585" spans="1:11">
      <c r="A6585">
        <v>6584</v>
      </c>
      <c r="B6585" t="s">
        <v>33087</v>
      </c>
      <c r="C6585" t="s">
        <v>7953</v>
      </c>
      <c r="D6585" t="s">
        <v>2700</v>
      </c>
      <c r="E6585" t="s">
        <v>33088</v>
      </c>
      <c r="F6585" t="s">
        <v>33089</v>
      </c>
      <c r="G6585" t="s">
        <v>103</v>
      </c>
      <c r="H6585" s="6">
        <v>95406</v>
      </c>
      <c r="I6585" t="s">
        <v>33090</v>
      </c>
      <c r="J6585" t="s">
        <v>33091</v>
      </c>
      <c r="K6585" s="1">
        <v>44533</v>
      </c>
    </row>
    <row r="6586" spans="1:11">
      <c r="A6586">
        <v>6585</v>
      </c>
      <c r="B6586" t="s">
        <v>33092</v>
      </c>
      <c r="C6586" t="s">
        <v>2737</v>
      </c>
      <c r="D6586" t="s">
        <v>19370</v>
      </c>
      <c r="E6586" t="s">
        <v>29933</v>
      </c>
      <c r="F6586" t="s">
        <v>33093</v>
      </c>
      <c r="G6586" t="s">
        <v>1605</v>
      </c>
      <c r="H6586" s="6">
        <v>274479</v>
      </c>
      <c r="I6586" t="s">
        <v>33094</v>
      </c>
      <c r="J6586" t="s">
        <v>33095</v>
      </c>
      <c r="K6586" s="1">
        <v>44568</v>
      </c>
    </row>
    <row r="6587" spans="1:11">
      <c r="A6587">
        <v>6586</v>
      </c>
      <c r="B6587" t="s">
        <v>33096</v>
      </c>
      <c r="C6587" t="s">
        <v>2534</v>
      </c>
      <c r="D6587" t="s">
        <v>8728</v>
      </c>
      <c r="E6587" t="s">
        <v>33097</v>
      </c>
      <c r="F6587" t="s">
        <v>33098</v>
      </c>
      <c r="G6587" t="s">
        <v>8517</v>
      </c>
      <c r="H6587" s="6">
        <v>106398</v>
      </c>
      <c r="I6587" t="s">
        <v>33099</v>
      </c>
      <c r="J6587" t="s">
        <v>33100</v>
      </c>
      <c r="K6587" s="1">
        <v>44202</v>
      </c>
    </row>
    <row r="6588" spans="1:11">
      <c r="A6588">
        <v>6587</v>
      </c>
      <c r="B6588" t="s">
        <v>33101</v>
      </c>
      <c r="C6588" t="s">
        <v>4668</v>
      </c>
      <c r="D6588" t="s">
        <v>1780</v>
      </c>
      <c r="E6588" t="s">
        <v>33102</v>
      </c>
      <c r="F6588" t="s">
        <v>33103</v>
      </c>
      <c r="G6588" t="s">
        <v>3770</v>
      </c>
      <c r="H6588" s="6">
        <v>82038</v>
      </c>
      <c r="I6588" t="s">
        <v>33104</v>
      </c>
      <c r="J6588" t="s">
        <v>33105</v>
      </c>
      <c r="K6588" s="1">
        <v>44316</v>
      </c>
    </row>
    <row r="6589" spans="1:11">
      <c r="A6589">
        <v>6588</v>
      </c>
      <c r="B6589" t="s">
        <v>33106</v>
      </c>
      <c r="C6589" t="s">
        <v>154</v>
      </c>
      <c r="D6589" t="s">
        <v>4984</v>
      </c>
      <c r="E6589" t="s">
        <v>33107</v>
      </c>
      <c r="F6589" t="s">
        <v>6856</v>
      </c>
      <c r="G6589" t="s">
        <v>1924</v>
      </c>
      <c r="H6589" s="6">
        <v>244657</v>
      </c>
      <c r="I6589" t="s">
        <v>33108</v>
      </c>
      <c r="J6589" t="s">
        <v>33109</v>
      </c>
      <c r="K6589" s="1">
        <v>43919</v>
      </c>
    </row>
    <row r="6590" spans="1:11">
      <c r="A6590">
        <v>6589</v>
      </c>
      <c r="B6590" t="s">
        <v>33110</v>
      </c>
      <c r="C6590" t="s">
        <v>6535</v>
      </c>
      <c r="D6590" t="s">
        <v>11541</v>
      </c>
      <c r="E6590" t="s">
        <v>10541</v>
      </c>
      <c r="F6590" t="s">
        <v>33111</v>
      </c>
      <c r="G6590" t="s">
        <v>351</v>
      </c>
      <c r="H6590" s="6">
        <v>88523</v>
      </c>
      <c r="I6590">
        <f>1-554-973-9375</f>
        <v>-10901</v>
      </c>
      <c r="J6590" t="s">
        <v>33112</v>
      </c>
      <c r="K6590" s="1">
        <v>44486</v>
      </c>
    </row>
    <row r="6591" spans="1:11">
      <c r="A6591">
        <v>6590</v>
      </c>
      <c r="B6591" t="s">
        <v>33113</v>
      </c>
      <c r="C6591" t="s">
        <v>3920</v>
      </c>
      <c r="D6591" t="s">
        <v>12276</v>
      </c>
      <c r="E6591" t="s">
        <v>33114</v>
      </c>
      <c r="F6591" t="s">
        <v>33115</v>
      </c>
      <c r="G6591" t="s">
        <v>80</v>
      </c>
      <c r="H6591" s="6">
        <v>112438</v>
      </c>
      <c r="I6591" t="s">
        <v>33116</v>
      </c>
      <c r="J6591" t="s">
        <v>33117</v>
      </c>
      <c r="K6591" s="1">
        <v>44320</v>
      </c>
    </row>
    <row r="6592" spans="1:11">
      <c r="A6592">
        <v>6591</v>
      </c>
      <c r="B6592" t="s">
        <v>33118</v>
      </c>
      <c r="C6592" t="s">
        <v>7026</v>
      </c>
      <c r="D6592" t="s">
        <v>8839</v>
      </c>
      <c r="E6592" t="s">
        <v>33119</v>
      </c>
      <c r="F6592" t="s">
        <v>9765</v>
      </c>
      <c r="G6592" t="s">
        <v>1666</v>
      </c>
      <c r="H6592" s="6">
        <v>244412</v>
      </c>
      <c r="I6592" t="s">
        <v>33120</v>
      </c>
      <c r="J6592" t="s">
        <v>33121</v>
      </c>
      <c r="K6592" s="1">
        <v>44179</v>
      </c>
    </row>
    <row r="6593" spans="1:11">
      <c r="A6593">
        <v>6592</v>
      </c>
      <c r="B6593" t="s">
        <v>33122</v>
      </c>
      <c r="C6593" t="s">
        <v>1142</v>
      </c>
      <c r="D6593" t="s">
        <v>8702</v>
      </c>
      <c r="E6593" t="s">
        <v>33123</v>
      </c>
      <c r="F6593" t="s">
        <v>33124</v>
      </c>
      <c r="G6593" t="s">
        <v>2297</v>
      </c>
      <c r="H6593" s="6">
        <v>228462</v>
      </c>
      <c r="I6593" t="s">
        <v>33125</v>
      </c>
      <c r="J6593" t="s">
        <v>33126</v>
      </c>
      <c r="K6593" s="1">
        <v>44250</v>
      </c>
    </row>
    <row r="6594" spans="1:11">
      <c r="A6594">
        <v>6593</v>
      </c>
      <c r="B6594" t="s">
        <v>33127</v>
      </c>
      <c r="C6594" t="s">
        <v>2113</v>
      </c>
      <c r="D6594" t="s">
        <v>17355</v>
      </c>
      <c r="E6594" t="s">
        <v>33128</v>
      </c>
      <c r="F6594" t="s">
        <v>12293</v>
      </c>
      <c r="G6594" t="s">
        <v>213</v>
      </c>
      <c r="H6594" s="6">
        <v>247365</v>
      </c>
      <c r="I6594" t="s">
        <v>33129</v>
      </c>
      <c r="J6594" t="s">
        <v>33130</v>
      </c>
      <c r="K6594" s="1">
        <v>43864</v>
      </c>
    </row>
    <row r="6595" spans="1:11">
      <c r="A6595">
        <v>6594</v>
      </c>
      <c r="B6595" s="2" t="s">
        <v>33131</v>
      </c>
      <c r="C6595" t="s">
        <v>3758</v>
      </c>
      <c r="D6595" t="s">
        <v>10386</v>
      </c>
      <c r="E6595" t="s">
        <v>33132</v>
      </c>
      <c r="F6595" t="s">
        <v>33133</v>
      </c>
      <c r="G6595" t="s">
        <v>5179</v>
      </c>
      <c r="H6595" s="6">
        <v>129429</v>
      </c>
      <c r="I6595" t="s">
        <v>33134</v>
      </c>
      <c r="J6595" t="s">
        <v>33135</v>
      </c>
      <c r="K6595" s="1">
        <v>44282</v>
      </c>
    </row>
    <row r="6596" spans="1:11">
      <c r="A6596">
        <v>6595</v>
      </c>
      <c r="B6596" t="s">
        <v>33136</v>
      </c>
      <c r="C6596" t="s">
        <v>3897</v>
      </c>
      <c r="D6596" t="s">
        <v>3909</v>
      </c>
      <c r="E6596" t="s">
        <v>33137</v>
      </c>
      <c r="F6596" t="s">
        <v>9180</v>
      </c>
      <c r="G6596" t="s">
        <v>688</v>
      </c>
      <c r="H6596" s="6">
        <v>43939</v>
      </c>
      <c r="I6596" t="s">
        <v>33138</v>
      </c>
      <c r="J6596" t="s">
        <v>33139</v>
      </c>
      <c r="K6596" s="1">
        <v>43952</v>
      </c>
    </row>
    <row r="6597" spans="1:11">
      <c r="A6597">
        <v>6596</v>
      </c>
      <c r="B6597" t="s">
        <v>33140</v>
      </c>
      <c r="C6597" t="s">
        <v>5352</v>
      </c>
      <c r="D6597" t="s">
        <v>2828</v>
      </c>
      <c r="E6597" t="s">
        <v>33141</v>
      </c>
      <c r="F6597" t="s">
        <v>33142</v>
      </c>
      <c r="G6597" t="s">
        <v>438</v>
      </c>
      <c r="H6597" s="6">
        <v>85477</v>
      </c>
      <c r="I6597" t="s">
        <v>33143</v>
      </c>
      <c r="J6597" t="s">
        <v>33144</v>
      </c>
      <c r="K6597" s="1">
        <v>44670</v>
      </c>
    </row>
    <row r="6598" spans="1:11">
      <c r="A6598">
        <v>6597</v>
      </c>
      <c r="B6598" t="s">
        <v>33145</v>
      </c>
      <c r="C6598" t="s">
        <v>7794</v>
      </c>
      <c r="D6598" t="s">
        <v>139</v>
      </c>
      <c r="E6598" t="s">
        <v>33146</v>
      </c>
      <c r="F6598" t="s">
        <v>33147</v>
      </c>
      <c r="G6598" t="s">
        <v>470</v>
      </c>
      <c r="H6598" s="6">
        <v>281479</v>
      </c>
      <c r="I6598" t="s">
        <v>33148</v>
      </c>
      <c r="J6598" t="s">
        <v>33149</v>
      </c>
      <c r="K6598" s="1">
        <v>44501</v>
      </c>
    </row>
    <row r="6599" spans="1:11">
      <c r="A6599">
        <v>6598</v>
      </c>
      <c r="B6599" t="s">
        <v>33150</v>
      </c>
      <c r="C6599" t="s">
        <v>5189</v>
      </c>
      <c r="D6599" t="s">
        <v>8739</v>
      </c>
      <c r="E6599" t="s">
        <v>33151</v>
      </c>
      <c r="F6599" t="s">
        <v>33152</v>
      </c>
      <c r="G6599" t="s">
        <v>2030</v>
      </c>
      <c r="H6599" s="6">
        <v>163941</v>
      </c>
      <c r="I6599" t="s">
        <v>33153</v>
      </c>
      <c r="J6599" t="s">
        <v>33154</v>
      </c>
      <c r="K6599" s="1">
        <v>44032</v>
      </c>
    </row>
    <row r="6600" spans="1:11">
      <c r="A6600">
        <v>6599</v>
      </c>
      <c r="B6600" t="s">
        <v>33155</v>
      </c>
      <c r="C6600" t="s">
        <v>11007</v>
      </c>
      <c r="D6600" t="s">
        <v>5687</v>
      </c>
      <c r="E6600" t="s">
        <v>33156</v>
      </c>
      <c r="F6600" t="s">
        <v>33157</v>
      </c>
      <c r="G6600" t="s">
        <v>800</v>
      </c>
      <c r="H6600" s="6">
        <v>197564</v>
      </c>
      <c r="I6600">
        <f>1-329-741-8199</f>
        <v>-9268</v>
      </c>
      <c r="J6600" t="s">
        <v>33158</v>
      </c>
      <c r="K6600" s="1">
        <v>44433</v>
      </c>
    </row>
    <row r="6601" spans="1:11">
      <c r="A6601">
        <v>6600</v>
      </c>
      <c r="B6601" t="s">
        <v>33159</v>
      </c>
      <c r="C6601" t="s">
        <v>10860</v>
      </c>
      <c r="D6601" t="s">
        <v>8784</v>
      </c>
      <c r="E6601" t="s">
        <v>9816</v>
      </c>
      <c r="F6601" t="s">
        <v>33160</v>
      </c>
      <c r="G6601" t="s">
        <v>1152</v>
      </c>
      <c r="H6601" s="6">
        <v>43824</v>
      </c>
      <c r="I6601" t="s">
        <v>33161</v>
      </c>
      <c r="J6601" t="s">
        <v>33162</v>
      </c>
      <c r="K6601" s="1">
        <v>43853</v>
      </c>
    </row>
    <row r="6602" spans="1:11">
      <c r="A6602">
        <v>6601</v>
      </c>
      <c r="B6602" t="s">
        <v>33163</v>
      </c>
      <c r="C6602" t="s">
        <v>9763</v>
      </c>
      <c r="D6602" t="s">
        <v>3639</v>
      </c>
      <c r="E6602" t="s">
        <v>33164</v>
      </c>
      <c r="F6602" t="s">
        <v>24755</v>
      </c>
      <c r="G6602" t="s">
        <v>831</v>
      </c>
      <c r="H6602" s="6">
        <v>111857</v>
      </c>
      <c r="I6602">
        <v>1482467265</v>
      </c>
      <c r="J6602" t="s">
        <v>33165</v>
      </c>
      <c r="K6602" s="1">
        <v>43831</v>
      </c>
    </row>
    <row r="6603" spans="1:11">
      <c r="A6603">
        <v>6602</v>
      </c>
      <c r="B6603" t="s">
        <v>33166</v>
      </c>
      <c r="C6603" t="s">
        <v>1016</v>
      </c>
      <c r="D6603" t="s">
        <v>6434</v>
      </c>
      <c r="E6603" t="s">
        <v>33167</v>
      </c>
      <c r="F6603" t="s">
        <v>33168</v>
      </c>
      <c r="G6603" t="s">
        <v>1152</v>
      </c>
      <c r="H6603" s="6">
        <v>85400</v>
      </c>
      <c r="I6603">
        <v>9511969785</v>
      </c>
      <c r="J6603" t="s">
        <v>33169</v>
      </c>
      <c r="K6603" s="1">
        <v>44639</v>
      </c>
    </row>
    <row r="6604" spans="1:11">
      <c r="A6604">
        <v>6603</v>
      </c>
      <c r="B6604" t="s">
        <v>33170</v>
      </c>
      <c r="C6604" t="s">
        <v>6214</v>
      </c>
      <c r="D6604" t="s">
        <v>8820</v>
      </c>
      <c r="E6604" t="s">
        <v>33171</v>
      </c>
      <c r="F6604" t="s">
        <v>33172</v>
      </c>
      <c r="G6604" t="s">
        <v>2078</v>
      </c>
      <c r="H6604" s="6">
        <v>57371</v>
      </c>
      <c r="I6604" t="s">
        <v>33173</v>
      </c>
      <c r="J6604" t="s">
        <v>33174</v>
      </c>
      <c r="K6604" s="1">
        <v>44421</v>
      </c>
    </row>
    <row r="6605" spans="1:11">
      <c r="A6605">
        <v>6604</v>
      </c>
      <c r="B6605" t="s">
        <v>33175</v>
      </c>
      <c r="C6605" t="s">
        <v>1616</v>
      </c>
      <c r="D6605" t="s">
        <v>14541</v>
      </c>
      <c r="E6605" t="s">
        <v>33176</v>
      </c>
      <c r="F6605" t="s">
        <v>33177</v>
      </c>
      <c r="G6605" t="s">
        <v>1404</v>
      </c>
      <c r="H6605" s="6">
        <v>176358</v>
      </c>
      <c r="I6605" t="s">
        <v>33178</v>
      </c>
      <c r="J6605" t="s">
        <v>33179</v>
      </c>
      <c r="K6605" s="1">
        <v>44062</v>
      </c>
    </row>
    <row r="6606" spans="1:11">
      <c r="A6606">
        <v>6605</v>
      </c>
      <c r="B6606" t="s">
        <v>33180</v>
      </c>
      <c r="C6606" t="s">
        <v>4146</v>
      </c>
      <c r="D6606" t="s">
        <v>2977</v>
      </c>
      <c r="E6606" t="s">
        <v>6332</v>
      </c>
      <c r="F6606" t="s">
        <v>25343</v>
      </c>
      <c r="G6606" t="s">
        <v>298</v>
      </c>
      <c r="H6606" s="6">
        <v>93332</v>
      </c>
      <c r="I6606" t="s">
        <v>33181</v>
      </c>
      <c r="J6606" t="s">
        <v>33182</v>
      </c>
      <c r="K6606" s="1">
        <v>44649</v>
      </c>
    </row>
    <row r="6607" spans="1:11">
      <c r="A6607">
        <v>6606</v>
      </c>
      <c r="B6607" t="s">
        <v>33183</v>
      </c>
      <c r="C6607" t="s">
        <v>11958</v>
      </c>
      <c r="D6607" t="s">
        <v>2814</v>
      </c>
      <c r="E6607" t="s">
        <v>33184</v>
      </c>
      <c r="F6607" t="s">
        <v>33185</v>
      </c>
      <c r="G6607" t="s">
        <v>808</v>
      </c>
      <c r="H6607" s="6">
        <v>76692</v>
      </c>
      <c r="I6607" t="s">
        <v>33186</v>
      </c>
      <c r="J6607" t="s">
        <v>33187</v>
      </c>
      <c r="K6607" s="1">
        <v>44573</v>
      </c>
    </row>
    <row r="6608" spans="1:11">
      <c r="A6608">
        <v>6607</v>
      </c>
      <c r="B6608" t="s">
        <v>33188</v>
      </c>
      <c r="C6608" t="s">
        <v>4076</v>
      </c>
      <c r="D6608" t="s">
        <v>4479</v>
      </c>
      <c r="E6608" t="s">
        <v>33189</v>
      </c>
      <c r="F6608" t="s">
        <v>33190</v>
      </c>
      <c r="G6608" t="s">
        <v>89</v>
      </c>
      <c r="H6608" s="6">
        <v>225046</v>
      </c>
      <c r="I6608" t="s">
        <v>33191</v>
      </c>
      <c r="J6608" t="s">
        <v>33192</v>
      </c>
      <c r="K6608" s="1">
        <v>43961</v>
      </c>
    </row>
    <row r="6609" spans="1:11">
      <c r="A6609">
        <v>6608</v>
      </c>
      <c r="B6609" t="s">
        <v>33193</v>
      </c>
      <c r="C6609" t="s">
        <v>1628</v>
      </c>
      <c r="D6609" t="s">
        <v>887</v>
      </c>
      <c r="E6609" t="s">
        <v>33194</v>
      </c>
      <c r="F6609" t="s">
        <v>33195</v>
      </c>
      <c r="G6609" t="s">
        <v>4805</v>
      </c>
      <c r="H6609" s="6">
        <v>134300</v>
      </c>
      <c r="I6609" t="s">
        <v>33196</v>
      </c>
      <c r="J6609" t="s">
        <v>33197</v>
      </c>
      <c r="K6609" s="1">
        <v>44435</v>
      </c>
    </row>
    <row r="6610" spans="1:11">
      <c r="A6610">
        <v>6609</v>
      </c>
      <c r="B6610" t="s">
        <v>33198</v>
      </c>
      <c r="C6610" t="s">
        <v>5317</v>
      </c>
      <c r="D6610" t="s">
        <v>2725</v>
      </c>
      <c r="E6610" t="s">
        <v>17819</v>
      </c>
      <c r="F6610" t="s">
        <v>33199</v>
      </c>
      <c r="G6610" t="s">
        <v>337</v>
      </c>
      <c r="H6610" s="6">
        <v>107083</v>
      </c>
      <c r="I6610" t="s">
        <v>33200</v>
      </c>
      <c r="J6610" t="s">
        <v>33201</v>
      </c>
      <c r="K6610" s="1">
        <v>44408</v>
      </c>
    </row>
    <row r="6611" spans="1:11">
      <c r="A6611">
        <v>6610</v>
      </c>
      <c r="B6611" t="s">
        <v>33202</v>
      </c>
      <c r="C6611" t="s">
        <v>2347</v>
      </c>
      <c r="D6611" t="s">
        <v>8592</v>
      </c>
      <c r="E6611" t="s">
        <v>33203</v>
      </c>
      <c r="F6611" t="s">
        <v>33204</v>
      </c>
      <c r="G6611" t="s">
        <v>620</v>
      </c>
      <c r="H6611" s="6">
        <v>101798</v>
      </c>
      <c r="I6611" t="s">
        <v>33205</v>
      </c>
      <c r="J6611" t="s">
        <v>33206</v>
      </c>
      <c r="K6611" s="1">
        <v>44287</v>
      </c>
    </row>
    <row r="6612" spans="1:11">
      <c r="A6612">
        <v>6611</v>
      </c>
      <c r="B6612" t="s">
        <v>33207</v>
      </c>
      <c r="C6612" t="s">
        <v>241</v>
      </c>
      <c r="D6612" t="s">
        <v>3881</v>
      </c>
      <c r="E6612" t="s">
        <v>33208</v>
      </c>
      <c r="F6612" t="s">
        <v>31995</v>
      </c>
      <c r="G6612" t="s">
        <v>898</v>
      </c>
      <c r="H6612" s="6">
        <v>69379</v>
      </c>
      <c r="I6612" t="s">
        <v>33209</v>
      </c>
      <c r="J6612" t="s">
        <v>33210</v>
      </c>
      <c r="K6612" s="1">
        <v>44041</v>
      </c>
    </row>
    <row r="6613" spans="1:11">
      <c r="A6613">
        <v>6612</v>
      </c>
      <c r="B6613" t="s">
        <v>33211</v>
      </c>
      <c r="C6613" t="s">
        <v>4104</v>
      </c>
      <c r="D6613" t="s">
        <v>348</v>
      </c>
      <c r="E6613" t="s">
        <v>33212</v>
      </c>
      <c r="F6613" t="s">
        <v>33213</v>
      </c>
      <c r="G6613" t="s">
        <v>1795</v>
      </c>
      <c r="H6613" s="6">
        <v>159422</v>
      </c>
      <c r="I6613">
        <v>4096378199</v>
      </c>
      <c r="J6613" t="s">
        <v>33214</v>
      </c>
      <c r="K6613" s="1">
        <v>44124</v>
      </c>
    </row>
    <row r="6614" spans="1:11">
      <c r="A6614">
        <v>6613</v>
      </c>
      <c r="B6614" t="s">
        <v>33215</v>
      </c>
      <c r="C6614" t="s">
        <v>2520</v>
      </c>
      <c r="D6614" t="s">
        <v>4045</v>
      </c>
      <c r="E6614" t="s">
        <v>31555</v>
      </c>
      <c r="F6614" t="s">
        <v>33216</v>
      </c>
      <c r="G6614" t="s">
        <v>5577</v>
      </c>
      <c r="H6614" s="6">
        <v>77733</v>
      </c>
      <c r="I6614" t="s">
        <v>33217</v>
      </c>
      <c r="J6614" t="s">
        <v>33218</v>
      </c>
      <c r="K6614" s="1">
        <v>43845</v>
      </c>
    </row>
    <row r="6615" spans="1:11">
      <c r="A6615">
        <v>6614</v>
      </c>
      <c r="B6615" t="s">
        <v>33219</v>
      </c>
      <c r="C6615" t="s">
        <v>3248</v>
      </c>
      <c r="D6615" t="s">
        <v>2397</v>
      </c>
      <c r="E6615" t="s">
        <v>33220</v>
      </c>
      <c r="F6615" t="s">
        <v>33221</v>
      </c>
      <c r="G6615" t="s">
        <v>3443</v>
      </c>
      <c r="H6615" s="6">
        <v>45335</v>
      </c>
      <c r="I6615" t="s">
        <v>33222</v>
      </c>
      <c r="J6615" t="s">
        <v>33223</v>
      </c>
      <c r="K6615" s="1">
        <v>43873</v>
      </c>
    </row>
    <row r="6616" spans="1:11">
      <c r="A6616">
        <v>6615</v>
      </c>
      <c r="B6616" t="s">
        <v>33224</v>
      </c>
      <c r="C6616" t="s">
        <v>4444</v>
      </c>
      <c r="D6616" t="s">
        <v>6387</v>
      </c>
      <c r="E6616" t="s">
        <v>33225</v>
      </c>
      <c r="F6616" t="s">
        <v>33226</v>
      </c>
      <c r="G6616" t="s">
        <v>237</v>
      </c>
      <c r="H6616" s="6">
        <v>218499</v>
      </c>
      <c r="I6616">
        <v>341339429</v>
      </c>
      <c r="J6616" t="s">
        <v>33227</v>
      </c>
      <c r="K6616" s="1">
        <v>44200</v>
      </c>
    </row>
    <row r="6617" spans="1:11">
      <c r="A6617">
        <v>6616</v>
      </c>
      <c r="B6617" t="s">
        <v>33228</v>
      </c>
      <c r="C6617" t="s">
        <v>1106</v>
      </c>
      <c r="D6617" t="s">
        <v>3827</v>
      </c>
      <c r="E6617" t="s">
        <v>33229</v>
      </c>
      <c r="F6617" t="s">
        <v>33230</v>
      </c>
      <c r="G6617" t="s">
        <v>8517</v>
      </c>
      <c r="H6617" s="6">
        <v>46587</v>
      </c>
      <c r="I6617" t="s">
        <v>33231</v>
      </c>
      <c r="J6617" t="s">
        <v>33232</v>
      </c>
      <c r="K6617" s="1">
        <v>44642</v>
      </c>
    </row>
    <row r="6618" spans="1:11">
      <c r="A6618">
        <v>6617</v>
      </c>
      <c r="B6618" t="s">
        <v>33233</v>
      </c>
      <c r="C6618" t="s">
        <v>2113</v>
      </c>
      <c r="D6618" t="s">
        <v>2027</v>
      </c>
      <c r="E6618" t="s">
        <v>33234</v>
      </c>
      <c r="F6618" t="s">
        <v>33235</v>
      </c>
      <c r="G6618" t="s">
        <v>1102</v>
      </c>
      <c r="H6618" s="6">
        <v>85475</v>
      </c>
      <c r="I6618">
        <f>1-711-884-9926</f>
        <v>-11520</v>
      </c>
      <c r="J6618" t="s">
        <v>33236</v>
      </c>
      <c r="K6618" s="1">
        <v>44419</v>
      </c>
    </row>
    <row r="6619" spans="1:11">
      <c r="A6619">
        <v>6618</v>
      </c>
      <c r="B6619" t="s">
        <v>33237</v>
      </c>
      <c r="C6619" t="s">
        <v>1038</v>
      </c>
      <c r="D6619" t="s">
        <v>2889</v>
      </c>
      <c r="E6619" t="s">
        <v>33238</v>
      </c>
      <c r="F6619" t="s">
        <v>11595</v>
      </c>
      <c r="G6619" t="s">
        <v>2317</v>
      </c>
      <c r="H6619" s="6">
        <v>190136</v>
      </c>
      <c r="I6619" t="s">
        <v>33239</v>
      </c>
      <c r="J6619" t="s">
        <v>33240</v>
      </c>
      <c r="K6619" s="1">
        <v>44485</v>
      </c>
    </row>
    <row r="6620" spans="1:11">
      <c r="A6620">
        <v>6619</v>
      </c>
      <c r="B6620" t="s">
        <v>33241</v>
      </c>
      <c r="C6620" t="s">
        <v>572</v>
      </c>
      <c r="D6620" t="s">
        <v>4412</v>
      </c>
      <c r="E6620" t="s">
        <v>33242</v>
      </c>
      <c r="F6620" t="s">
        <v>33243</v>
      </c>
      <c r="G6620" t="s">
        <v>379</v>
      </c>
      <c r="H6620" s="6">
        <v>52500</v>
      </c>
      <c r="I6620" t="s">
        <v>33244</v>
      </c>
      <c r="J6620" t="s">
        <v>33245</v>
      </c>
      <c r="K6620" s="1">
        <v>44371</v>
      </c>
    </row>
    <row r="6621" spans="1:11">
      <c r="A6621">
        <v>6620</v>
      </c>
      <c r="B6621" t="s">
        <v>33246</v>
      </c>
      <c r="C6621" t="s">
        <v>2237</v>
      </c>
      <c r="D6621" t="s">
        <v>2347</v>
      </c>
      <c r="E6621" t="s">
        <v>33247</v>
      </c>
      <c r="F6621" t="s">
        <v>33248</v>
      </c>
      <c r="G6621" t="s">
        <v>890</v>
      </c>
      <c r="H6621" s="6">
        <v>79910</v>
      </c>
      <c r="I6621" t="s">
        <v>33249</v>
      </c>
      <c r="J6621" t="s">
        <v>33250</v>
      </c>
      <c r="K6621" s="1">
        <v>44610</v>
      </c>
    </row>
    <row r="6622" spans="1:11">
      <c r="A6622">
        <v>6621</v>
      </c>
      <c r="B6622" t="s">
        <v>33251</v>
      </c>
      <c r="C6622" t="s">
        <v>2446</v>
      </c>
      <c r="D6622" t="s">
        <v>8820</v>
      </c>
      <c r="E6622" t="s">
        <v>29966</v>
      </c>
      <c r="F6622" t="s">
        <v>33252</v>
      </c>
      <c r="G6622" t="s">
        <v>2638</v>
      </c>
      <c r="H6622" s="6">
        <v>220132</v>
      </c>
      <c r="I6622" t="s">
        <v>33253</v>
      </c>
      <c r="J6622" t="s">
        <v>33254</v>
      </c>
      <c r="K6622" s="1">
        <v>44260</v>
      </c>
    </row>
    <row r="6623" spans="1:11">
      <c r="A6623">
        <v>6622</v>
      </c>
      <c r="B6623" t="s">
        <v>33255</v>
      </c>
      <c r="C6623" t="s">
        <v>6476</v>
      </c>
      <c r="D6623" t="s">
        <v>11022</v>
      </c>
      <c r="E6623" t="s">
        <v>33256</v>
      </c>
      <c r="F6623" t="s">
        <v>33257</v>
      </c>
      <c r="G6623" t="s">
        <v>823</v>
      </c>
      <c r="H6623" s="6">
        <v>170101</v>
      </c>
      <c r="I6623" t="s">
        <v>33258</v>
      </c>
      <c r="J6623" t="s">
        <v>33259</v>
      </c>
      <c r="K6623" s="1">
        <v>44702</v>
      </c>
    </row>
    <row r="6624" spans="1:11">
      <c r="A6624">
        <v>6623</v>
      </c>
      <c r="B6624" t="s">
        <v>33260</v>
      </c>
      <c r="C6624" t="s">
        <v>1341</v>
      </c>
      <c r="D6624" t="s">
        <v>767</v>
      </c>
      <c r="E6624" t="s">
        <v>33261</v>
      </c>
      <c r="F6624" t="s">
        <v>33262</v>
      </c>
      <c r="G6624" t="s">
        <v>1257</v>
      </c>
      <c r="H6624" s="6">
        <v>272932</v>
      </c>
      <c r="I6624" t="s">
        <v>33263</v>
      </c>
      <c r="J6624" t="s">
        <v>33264</v>
      </c>
      <c r="K6624" s="1">
        <v>44250</v>
      </c>
    </row>
    <row r="6625" spans="1:11">
      <c r="A6625">
        <v>6624</v>
      </c>
      <c r="B6625" t="s">
        <v>33265</v>
      </c>
      <c r="C6625" t="s">
        <v>2743</v>
      </c>
      <c r="D6625" t="s">
        <v>15074</v>
      </c>
      <c r="E6625" t="s">
        <v>33266</v>
      </c>
      <c r="F6625" t="s">
        <v>33267</v>
      </c>
      <c r="G6625" t="s">
        <v>985</v>
      </c>
      <c r="H6625" s="6">
        <v>259142</v>
      </c>
      <c r="I6625" t="s">
        <v>33268</v>
      </c>
      <c r="J6625" t="s">
        <v>33269</v>
      </c>
      <c r="K6625" s="1">
        <v>44016</v>
      </c>
    </row>
    <row r="6626" spans="1:11">
      <c r="A6626">
        <v>6625</v>
      </c>
      <c r="B6626" t="s">
        <v>33270</v>
      </c>
      <c r="C6626" t="s">
        <v>2154</v>
      </c>
      <c r="D6626" t="s">
        <v>131</v>
      </c>
      <c r="E6626" t="s">
        <v>33271</v>
      </c>
      <c r="F6626" t="s">
        <v>10084</v>
      </c>
      <c r="G6626" t="s">
        <v>1374</v>
      </c>
      <c r="H6626" s="6">
        <v>49275</v>
      </c>
      <c r="I6626" t="s">
        <v>33272</v>
      </c>
      <c r="J6626" t="s">
        <v>33273</v>
      </c>
      <c r="K6626" s="1">
        <v>44137</v>
      </c>
    </row>
    <row r="6627" spans="1:11">
      <c r="A6627">
        <v>6626</v>
      </c>
      <c r="B6627" t="s">
        <v>33274</v>
      </c>
      <c r="C6627" t="s">
        <v>2276</v>
      </c>
      <c r="D6627" t="s">
        <v>4524</v>
      </c>
      <c r="E6627" t="s">
        <v>33275</v>
      </c>
      <c r="F6627" t="s">
        <v>4553</v>
      </c>
      <c r="G6627" t="s">
        <v>2272</v>
      </c>
      <c r="H6627" s="6">
        <v>257122</v>
      </c>
      <c r="I6627" t="s">
        <v>33276</v>
      </c>
      <c r="J6627" t="s">
        <v>33277</v>
      </c>
      <c r="K6627" s="1">
        <v>44546</v>
      </c>
    </row>
    <row r="6628" spans="1:11">
      <c r="A6628">
        <v>6627</v>
      </c>
      <c r="B6628" t="s">
        <v>33278</v>
      </c>
      <c r="C6628" t="s">
        <v>11899</v>
      </c>
      <c r="D6628" t="s">
        <v>17174</v>
      </c>
      <c r="E6628" t="s">
        <v>33279</v>
      </c>
      <c r="F6628" t="s">
        <v>33280</v>
      </c>
      <c r="G6628" t="s">
        <v>756</v>
      </c>
      <c r="H6628" s="6">
        <v>181024</v>
      </c>
      <c r="I6628" t="s">
        <v>33281</v>
      </c>
      <c r="J6628" t="s">
        <v>33282</v>
      </c>
      <c r="K6628" s="1">
        <v>44432</v>
      </c>
    </row>
    <row r="6629" spans="1:11">
      <c r="A6629">
        <v>6628</v>
      </c>
      <c r="B6629" t="s">
        <v>33283</v>
      </c>
      <c r="C6629" t="s">
        <v>950</v>
      </c>
      <c r="D6629" t="s">
        <v>5132</v>
      </c>
      <c r="E6629" t="s">
        <v>33284</v>
      </c>
      <c r="F6629" t="s">
        <v>33285</v>
      </c>
      <c r="G6629" t="s">
        <v>438</v>
      </c>
      <c r="H6629" s="6">
        <v>172495</v>
      </c>
      <c r="I6629" t="s">
        <v>33286</v>
      </c>
      <c r="J6629" t="s">
        <v>33287</v>
      </c>
      <c r="K6629" s="1">
        <v>44028</v>
      </c>
    </row>
    <row r="6630" spans="1:11">
      <c r="A6630">
        <v>6629</v>
      </c>
      <c r="B6630" t="s">
        <v>33288</v>
      </c>
      <c r="C6630" t="s">
        <v>6493</v>
      </c>
      <c r="D6630" t="s">
        <v>17174</v>
      </c>
      <c r="E6630" t="s">
        <v>33289</v>
      </c>
      <c r="F6630" t="s">
        <v>3791</v>
      </c>
      <c r="G6630" t="s">
        <v>3291</v>
      </c>
      <c r="H6630" s="6">
        <v>107845</v>
      </c>
      <c r="I6630" t="s">
        <v>33290</v>
      </c>
      <c r="J6630" t="s">
        <v>33291</v>
      </c>
      <c r="K6630" s="1">
        <v>44684</v>
      </c>
    </row>
    <row r="6631" spans="1:11">
      <c r="A6631">
        <v>6630</v>
      </c>
      <c r="B6631" t="s">
        <v>33292</v>
      </c>
      <c r="C6631" t="s">
        <v>1341</v>
      </c>
      <c r="D6631" t="s">
        <v>774</v>
      </c>
      <c r="E6631" t="s">
        <v>33293</v>
      </c>
      <c r="F6631" t="s">
        <v>33294</v>
      </c>
      <c r="G6631" t="s">
        <v>1243</v>
      </c>
      <c r="H6631" s="6">
        <v>158994</v>
      </c>
      <c r="I6631" t="s">
        <v>33295</v>
      </c>
      <c r="J6631" t="s">
        <v>33296</v>
      </c>
      <c r="K6631" s="1">
        <v>43959</v>
      </c>
    </row>
    <row r="6632" spans="1:11">
      <c r="A6632">
        <v>6631</v>
      </c>
      <c r="B6632" t="s">
        <v>33297</v>
      </c>
      <c r="C6632" t="s">
        <v>5274</v>
      </c>
      <c r="D6632" t="s">
        <v>3955</v>
      </c>
      <c r="E6632" t="s">
        <v>33298</v>
      </c>
      <c r="F6632" t="s">
        <v>33299</v>
      </c>
      <c r="G6632" t="s">
        <v>2861</v>
      </c>
      <c r="H6632" s="6">
        <v>153319</v>
      </c>
      <c r="I6632" t="s">
        <v>33300</v>
      </c>
      <c r="J6632" t="s">
        <v>33301</v>
      </c>
      <c r="K6632" s="1">
        <v>44397</v>
      </c>
    </row>
    <row r="6633" spans="1:11">
      <c r="A6633">
        <v>6632</v>
      </c>
      <c r="B6633" t="s">
        <v>33302</v>
      </c>
      <c r="C6633" t="s">
        <v>25374</v>
      </c>
      <c r="D6633" t="s">
        <v>2416</v>
      </c>
      <c r="E6633" t="s">
        <v>26561</v>
      </c>
      <c r="F6633" t="s">
        <v>33303</v>
      </c>
      <c r="G6633" t="s">
        <v>2158</v>
      </c>
      <c r="H6633" s="6">
        <v>236959</v>
      </c>
      <c r="I6633" t="s">
        <v>33304</v>
      </c>
      <c r="J6633" t="s">
        <v>33305</v>
      </c>
      <c r="K6633" s="1">
        <v>44670</v>
      </c>
    </row>
    <row r="6634" spans="1:11">
      <c r="A6634">
        <v>6633</v>
      </c>
      <c r="B6634" t="s">
        <v>33306</v>
      </c>
      <c r="C6634" t="s">
        <v>586</v>
      </c>
      <c r="D6634" t="s">
        <v>4241</v>
      </c>
      <c r="E6634" t="s">
        <v>33307</v>
      </c>
      <c r="F6634" t="s">
        <v>33308</v>
      </c>
      <c r="G6634" t="s">
        <v>2496</v>
      </c>
      <c r="H6634" s="6">
        <v>141359</v>
      </c>
      <c r="I6634" t="s">
        <v>33309</v>
      </c>
      <c r="J6634" t="s">
        <v>33310</v>
      </c>
      <c r="K6634" s="1">
        <v>43869</v>
      </c>
    </row>
    <row r="6635" spans="1:11">
      <c r="A6635">
        <v>6634</v>
      </c>
      <c r="B6635" t="s">
        <v>33311</v>
      </c>
      <c r="C6635" t="s">
        <v>2328</v>
      </c>
      <c r="D6635" t="s">
        <v>2141</v>
      </c>
      <c r="E6635" t="s">
        <v>33312</v>
      </c>
      <c r="F6635" t="s">
        <v>33313</v>
      </c>
      <c r="G6635" t="s">
        <v>561</v>
      </c>
      <c r="H6635" s="6">
        <v>75273</v>
      </c>
      <c r="I6635" t="s">
        <v>33314</v>
      </c>
      <c r="J6635" t="s">
        <v>33315</v>
      </c>
      <c r="K6635" s="1">
        <v>44299</v>
      </c>
    </row>
    <row r="6636" spans="1:11">
      <c r="A6636">
        <v>6635</v>
      </c>
      <c r="B6636" t="s">
        <v>33316</v>
      </c>
      <c r="C6636" t="s">
        <v>7054</v>
      </c>
      <c r="D6636" t="s">
        <v>4579</v>
      </c>
      <c r="E6636" t="s">
        <v>33317</v>
      </c>
      <c r="F6636" t="s">
        <v>33318</v>
      </c>
      <c r="G6636" t="s">
        <v>4188</v>
      </c>
      <c r="H6636" s="6">
        <v>248834</v>
      </c>
      <c r="I6636" t="s">
        <v>33319</v>
      </c>
      <c r="J6636" t="s">
        <v>33320</v>
      </c>
      <c r="K6636" s="1">
        <v>44168</v>
      </c>
    </row>
    <row r="6637" spans="1:11">
      <c r="A6637">
        <v>6636</v>
      </c>
      <c r="B6637" t="s">
        <v>33321</v>
      </c>
      <c r="C6637" t="s">
        <v>2500</v>
      </c>
      <c r="D6637" t="s">
        <v>265</v>
      </c>
      <c r="E6637" t="s">
        <v>33322</v>
      </c>
      <c r="F6637" t="s">
        <v>33323</v>
      </c>
      <c r="G6637" t="s">
        <v>5077</v>
      </c>
      <c r="H6637" s="6">
        <v>96887</v>
      </c>
      <c r="I6637" t="s">
        <v>33324</v>
      </c>
      <c r="J6637" t="s">
        <v>33325</v>
      </c>
      <c r="K6637" s="1">
        <v>44145</v>
      </c>
    </row>
    <row r="6638" spans="1:11">
      <c r="A6638">
        <v>6637</v>
      </c>
      <c r="B6638" t="s">
        <v>33326</v>
      </c>
      <c r="C6638" t="s">
        <v>819</v>
      </c>
      <c r="D6638" t="s">
        <v>7437</v>
      </c>
      <c r="E6638" t="s">
        <v>33327</v>
      </c>
      <c r="F6638" t="s">
        <v>16718</v>
      </c>
      <c r="G6638" t="s">
        <v>86</v>
      </c>
      <c r="H6638" s="6">
        <v>133605</v>
      </c>
      <c r="I6638" t="s">
        <v>33328</v>
      </c>
      <c r="J6638" t="s">
        <v>33329</v>
      </c>
      <c r="K6638" s="1">
        <v>44256</v>
      </c>
    </row>
    <row r="6639" spans="1:11">
      <c r="A6639">
        <v>6638</v>
      </c>
      <c r="B6639" t="s">
        <v>33330</v>
      </c>
      <c r="C6639" t="s">
        <v>383</v>
      </c>
      <c r="D6639" t="s">
        <v>7625</v>
      </c>
      <c r="E6639" t="s">
        <v>33331</v>
      </c>
      <c r="F6639" t="s">
        <v>13416</v>
      </c>
      <c r="G6639" t="s">
        <v>998</v>
      </c>
      <c r="H6639" s="6">
        <v>68069</v>
      </c>
      <c r="I6639" t="s">
        <v>33332</v>
      </c>
      <c r="J6639" t="s">
        <v>33333</v>
      </c>
      <c r="K6639" s="1">
        <v>44585</v>
      </c>
    </row>
    <row r="6640" spans="1:11">
      <c r="A6640">
        <v>6639</v>
      </c>
      <c r="B6640" t="s">
        <v>33334</v>
      </c>
      <c r="C6640" t="s">
        <v>4146</v>
      </c>
      <c r="D6640" t="s">
        <v>1686</v>
      </c>
      <c r="E6640" t="s">
        <v>33335</v>
      </c>
      <c r="F6640" t="s">
        <v>33336</v>
      </c>
      <c r="G6640" t="s">
        <v>2195</v>
      </c>
      <c r="H6640" s="6">
        <v>234363</v>
      </c>
      <c r="I6640" t="s">
        <v>33337</v>
      </c>
      <c r="J6640" t="s">
        <v>33338</v>
      </c>
      <c r="K6640" s="1">
        <v>44656</v>
      </c>
    </row>
    <row r="6641" spans="1:11">
      <c r="A6641">
        <v>6640</v>
      </c>
      <c r="B6641" t="s">
        <v>33339</v>
      </c>
      <c r="C6641" t="s">
        <v>2360</v>
      </c>
      <c r="D6641" t="s">
        <v>3018</v>
      </c>
      <c r="E6641" t="s">
        <v>33340</v>
      </c>
      <c r="F6641" t="s">
        <v>2168</v>
      </c>
      <c r="G6641" t="s">
        <v>634</v>
      </c>
      <c r="H6641" s="6">
        <v>275896</v>
      </c>
      <c r="I6641" t="s">
        <v>33341</v>
      </c>
      <c r="J6641" t="s">
        <v>33342</v>
      </c>
      <c r="K6641" s="1">
        <v>44364</v>
      </c>
    </row>
    <row r="6642" spans="1:11">
      <c r="A6642">
        <v>6641</v>
      </c>
      <c r="B6642" t="s">
        <v>33343</v>
      </c>
      <c r="C6642" t="s">
        <v>4916</v>
      </c>
      <c r="D6642" t="s">
        <v>5957</v>
      </c>
      <c r="E6642" t="s">
        <v>14762</v>
      </c>
      <c r="F6642" t="s">
        <v>33344</v>
      </c>
      <c r="G6642" t="s">
        <v>5708</v>
      </c>
      <c r="H6642" s="6">
        <v>66823</v>
      </c>
      <c r="I6642" t="s">
        <v>33345</v>
      </c>
      <c r="J6642" t="s">
        <v>33346</v>
      </c>
      <c r="K6642" s="1">
        <v>44693</v>
      </c>
    </row>
    <row r="6643" spans="1:11">
      <c r="A6643">
        <v>6642</v>
      </c>
      <c r="B6643" t="s">
        <v>33347</v>
      </c>
      <c r="C6643" t="s">
        <v>2996</v>
      </c>
      <c r="D6643" t="s">
        <v>2626</v>
      </c>
      <c r="E6643" t="s">
        <v>33348</v>
      </c>
      <c r="F6643" t="s">
        <v>33349</v>
      </c>
      <c r="G6643" t="s">
        <v>517</v>
      </c>
      <c r="H6643" s="6">
        <v>194448</v>
      </c>
      <c r="I6643" t="s">
        <v>33350</v>
      </c>
      <c r="J6643" t="s">
        <v>33351</v>
      </c>
      <c r="K6643" s="1">
        <v>43862</v>
      </c>
    </row>
    <row r="6644" spans="1:11">
      <c r="A6644">
        <v>6643</v>
      </c>
      <c r="B6644" t="s">
        <v>33352</v>
      </c>
      <c r="C6644" t="s">
        <v>278</v>
      </c>
      <c r="D6644" t="s">
        <v>33353</v>
      </c>
      <c r="E6644" t="s">
        <v>32333</v>
      </c>
      <c r="F6644" t="s">
        <v>33354</v>
      </c>
      <c r="G6644" t="s">
        <v>60</v>
      </c>
      <c r="H6644" s="6">
        <v>281915</v>
      </c>
      <c r="I6644">
        <v>3688676144</v>
      </c>
      <c r="J6644" t="s">
        <v>33355</v>
      </c>
      <c r="K6644" s="1">
        <v>44088</v>
      </c>
    </row>
    <row r="6645" spans="1:11">
      <c r="A6645">
        <v>6644</v>
      </c>
      <c r="B6645" t="s">
        <v>33356</v>
      </c>
      <c r="C6645" t="s">
        <v>1106</v>
      </c>
      <c r="D6645" t="s">
        <v>4343</v>
      </c>
      <c r="E6645" t="s">
        <v>33357</v>
      </c>
      <c r="F6645" t="s">
        <v>33358</v>
      </c>
      <c r="G6645" t="s">
        <v>612</v>
      </c>
      <c r="H6645" s="6">
        <v>167777</v>
      </c>
      <c r="I6645" t="s">
        <v>33359</v>
      </c>
      <c r="J6645" t="s">
        <v>33360</v>
      </c>
      <c r="K6645" s="1">
        <v>44034</v>
      </c>
    </row>
    <row r="6646" spans="1:11">
      <c r="A6646">
        <v>6645</v>
      </c>
      <c r="B6646" t="s">
        <v>33361</v>
      </c>
      <c r="C6646" t="s">
        <v>65</v>
      </c>
      <c r="D6646" t="s">
        <v>33362</v>
      </c>
      <c r="E6646" t="s">
        <v>33363</v>
      </c>
      <c r="F6646" t="s">
        <v>33364</v>
      </c>
      <c r="G6646" t="s">
        <v>3095</v>
      </c>
      <c r="H6646" s="6">
        <v>168254</v>
      </c>
      <c r="I6646" t="s">
        <v>33365</v>
      </c>
      <c r="J6646" t="s">
        <v>33366</v>
      </c>
      <c r="K6646" s="1">
        <v>43931</v>
      </c>
    </row>
    <row r="6647" spans="1:11">
      <c r="A6647">
        <v>6646</v>
      </c>
      <c r="B6647" t="s">
        <v>33367</v>
      </c>
      <c r="C6647" t="s">
        <v>1166</v>
      </c>
      <c r="D6647" t="s">
        <v>8743</v>
      </c>
      <c r="E6647" t="s">
        <v>33368</v>
      </c>
      <c r="F6647" t="s">
        <v>33369</v>
      </c>
      <c r="G6647" t="s">
        <v>1619</v>
      </c>
      <c r="H6647" s="6">
        <v>246837</v>
      </c>
      <c r="I6647">
        <v>6181139377</v>
      </c>
      <c r="J6647" t="s">
        <v>33370</v>
      </c>
      <c r="K6647" s="1">
        <v>44239</v>
      </c>
    </row>
    <row r="6648" spans="1:11">
      <c r="A6648">
        <v>6647</v>
      </c>
      <c r="B6648" t="s">
        <v>33371</v>
      </c>
      <c r="C6648" t="s">
        <v>8267</v>
      </c>
      <c r="D6648" t="s">
        <v>17004</v>
      </c>
      <c r="E6648" t="s">
        <v>33372</v>
      </c>
      <c r="F6648" t="s">
        <v>33373</v>
      </c>
      <c r="G6648" t="s">
        <v>111</v>
      </c>
      <c r="H6648" s="6">
        <v>111019</v>
      </c>
      <c r="I6648" t="s">
        <v>33374</v>
      </c>
      <c r="J6648" t="s">
        <v>33375</v>
      </c>
      <c r="K6648" s="1">
        <v>44207</v>
      </c>
    </row>
    <row r="6649" spans="1:11">
      <c r="A6649">
        <v>6648</v>
      </c>
      <c r="B6649" t="s">
        <v>33376</v>
      </c>
      <c r="C6649" t="s">
        <v>700</v>
      </c>
      <c r="D6649" t="s">
        <v>5407</v>
      </c>
      <c r="E6649" t="s">
        <v>33377</v>
      </c>
      <c r="F6649" t="s">
        <v>33378</v>
      </c>
      <c r="G6649" t="s">
        <v>371</v>
      </c>
      <c r="H6649" s="6">
        <v>68480</v>
      </c>
      <c r="I6649">
        <v>1973241670</v>
      </c>
      <c r="J6649" t="s">
        <v>33379</v>
      </c>
      <c r="K6649" s="1">
        <v>43924</v>
      </c>
    </row>
    <row r="6650" spans="1:11">
      <c r="A6650">
        <v>6649</v>
      </c>
      <c r="B6650" t="s">
        <v>33380</v>
      </c>
      <c r="C6650" t="s">
        <v>528</v>
      </c>
      <c r="D6650" t="s">
        <v>973</v>
      </c>
      <c r="E6650" t="s">
        <v>3404</v>
      </c>
      <c r="F6650" t="s">
        <v>8041</v>
      </c>
      <c r="G6650" t="s">
        <v>337</v>
      </c>
      <c r="H6650" s="6">
        <v>117829</v>
      </c>
      <c r="I6650" t="s">
        <v>33381</v>
      </c>
      <c r="J6650" t="s">
        <v>33382</v>
      </c>
      <c r="K6650" s="1">
        <v>44260</v>
      </c>
    </row>
    <row r="6651" spans="1:11">
      <c r="A6651">
        <v>6650</v>
      </c>
      <c r="B6651" t="s">
        <v>33383</v>
      </c>
      <c r="C6651" t="s">
        <v>2255</v>
      </c>
      <c r="D6651" t="s">
        <v>17421</v>
      </c>
      <c r="E6651" t="s">
        <v>33384</v>
      </c>
      <c r="F6651" t="s">
        <v>33385</v>
      </c>
      <c r="G6651" t="s">
        <v>1776</v>
      </c>
      <c r="H6651" s="6">
        <v>58931</v>
      </c>
      <c r="I6651">
        <v>1805641852</v>
      </c>
      <c r="J6651" t="s">
        <v>33386</v>
      </c>
      <c r="K6651" s="1">
        <v>44343</v>
      </c>
    </row>
    <row r="6652" spans="1:11">
      <c r="A6652">
        <v>6651</v>
      </c>
      <c r="B6652" t="s">
        <v>33387</v>
      </c>
      <c r="C6652" t="s">
        <v>7226</v>
      </c>
      <c r="D6652" t="s">
        <v>4557</v>
      </c>
      <c r="E6652" t="s">
        <v>33388</v>
      </c>
      <c r="F6652" t="s">
        <v>33389</v>
      </c>
      <c r="G6652" t="s">
        <v>1230</v>
      </c>
      <c r="H6652" s="6">
        <v>158710</v>
      </c>
      <c r="I6652">
        <v>601147922</v>
      </c>
      <c r="J6652" t="s">
        <v>33390</v>
      </c>
      <c r="K6652" s="1">
        <v>43886</v>
      </c>
    </row>
    <row r="6653" spans="1:11">
      <c r="A6653">
        <v>6652</v>
      </c>
      <c r="B6653" t="s">
        <v>33391</v>
      </c>
      <c r="C6653" t="s">
        <v>1566</v>
      </c>
      <c r="D6653" t="s">
        <v>836</v>
      </c>
      <c r="E6653" t="s">
        <v>33392</v>
      </c>
      <c r="F6653" t="s">
        <v>33393</v>
      </c>
      <c r="G6653" t="s">
        <v>890</v>
      </c>
      <c r="H6653" s="6">
        <v>162677</v>
      </c>
      <c r="I6653">
        <v>6981322338</v>
      </c>
      <c r="J6653" t="s">
        <v>33394</v>
      </c>
      <c r="K6653" s="1">
        <v>44058</v>
      </c>
    </row>
    <row r="6654" spans="1:11">
      <c r="A6654">
        <v>6653</v>
      </c>
      <c r="B6654" t="s">
        <v>33395</v>
      </c>
      <c r="C6654" t="s">
        <v>1566</v>
      </c>
      <c r="D6654" t="s">
        <v>745</v>
      </c>
      <c r="E6654" t="s">
        <v>33396</v>
      </c>
      <c r="F6654" t="s">
        <v>33397</v>
      </c>
      <c r="G6654" t="s">
        <v>1944</v>
      </c>
      <c r="H6654" s="6">
        <v>258229</v>
      </c>
      <c r="I6654" t="s">
        <v>33398</v>
      </c>
      <c r="J6654" t="s">
        <v>33399</v>
      </c>
      <c r="K6654" s="1">
        <v>44290</v>
      </c>
    </row>
    <row r="6655" spans="1:11">
      <c r="A6655">
        <v>6654</v>
      </c>
      <c r="B6655" t="s">
        <v>33400</v>
      </c>
      <c r="C6655" t="s">
        <v>11317</v>
      </c>
      <c r="D6655" t="s">
        <v>9839</v>
      </c>
      <c r="E6655" t="s">
        <v>33401</v>
      </c>
      <c r="F6655" t="s">
        <v>33402</v>
      </c>
      <c r="G6655" t="s">
        <v>634</v>
      </c>
      <c r="H6655" s="6">
        <v>51900</v>
      </c>
      <c r="I6655" t="s">
        <v>33403</v>
      </c>
      <c r="J6655" t="s">
        <v>33404</v>
      </c>
      <c r="K6655" s="1">
        <v>44126</v>
      </c>
    </row>
    <row r="6656" spans="1:11">
      <c r="A6656">
        <v>6655</v>
      </c>
      <c r="B6656" t="s">
        <v>33405</v>
      </c>
      <c r="C6656" t="s">
        <v>623</v>
      </c>
      <c r="D6656" t="s">
        <v>5985</v>
      </c>
      <c r="E6656" t="s">
        <v>33406</v>
      </c>
      <c r="F6656" t="s">
        <v>33407</v>
      </c>
      <c r="G6656" t="s">
        <v>1182</v>
      </c>
      <c r="H6656" s="6">
        <v>51914</v>
      </c>
      <c r="I6656" t="s">
        <v>33408</v>
      </c>
      <c r="J6656" t="s">
        <v>33409</v>
      </c>
      <c r="K6656" s="1">
        <v>44420</v>
      </c>
    </row>
    <row r="6657" spans="1:11">
      <c r="A6657">
        <v>6656</v>
      </c>
      <c r="B6657" t="s">
        <v>33410</v>
      </c>
      <c r="C6657" t="s">
        <v>3453</v>
      </c>
      <c r="D6657" t="s">
        <v>8592</v>
      </c>
      <c r="E6657" t="s">
        <v>19778</v>
      </c>
      <c r="F6657" t="s">
        <v>33411</v>
      </c>
      <c r="G6657" t="s">
        <v>60</v>
      </c>
      <c r="H6657" s="6">
        <v>126066</v>
      </c>
      <c r="I6657" t="s">
        <v>33412</v>
      </c>
      <c r="J6657" t="s">
        <v>33413</v>
      </c>
      <c r="K6657" s="1">
        <v>44662</v>
      </c>
    </row>
    <row r="6658" spans="1:11">
      <c r="A6658">
        <v>6657</v>
      </c>
      <c r="B6658" t="s">
        <v>33414</v>
      </c>
      <c r="C6658" t="s">
        <v>1172</v>
      </c>
      <c r="D6658" t="s">
        <v>2788</v>
      </c>
      <c r="E6658" t="s">
        <v>33415</v>
      </c>
      <c r="F6658" t="s">
        <v>33416</v>
      </c>
      <c r="G6658" t="s">
        <v>961</v>
      </c>
      <c r="H6658" s="6">
        <v>167041</v>
      </c>
      <c r="I6658" t="s">
        <v>33417</v>
      </c>
      <c r="J6658" t="s">
        <v>33418</v>
      </c>
      <c r="K6658" s="1">
        <v>44350</v>
      </c>
    </row>
    <row r="6659" spans="1:11">
      <c r="A6659">
        <v>6658</v>
      </c>
      <c r="B6659" t="s">
        <v>33419</v>
      </c>
      <c r="C6659" t="s">
        <v>1877</v>
      </c>
      <c r="D6659" t="s">
        <v>210</v>
      </c>
      <c r="E6659" t="s">
        <v>33420</v>
      </c>
      <c r="F6659" t="s">
        <v>33421</v>
      </c>
      <c r="G6659" t="s">
        <v>462</v>
      </c>
      <c r="H6659" s="6">
        <v>120518</v>
      </c>
      <c r="I6659" t="s">
        <v>33422</v>
      </c>
      <c r="J6659" t="s">
        <v>33423</v>
      </c>
      <c r="K6659" s="1">
        <v>44184</v>
      </c>
    </row>
    <row r="6660" spans="1:11">
      <c r="A6660">
        <v>6659</v>
      </c>
      <c r="B6660" t="s">
        <v>33424</v>
      </c>
      <c r="C6660" t="s">
        <v>482</v>
      </c>
      <c r="D6660" t="s">
        <v>982</v>
      </c>
      <c r="E6660" t="s">
        <v>33425</v>
      </c>
      <c r="F6660" t="s">
        <v>33426</v>
      </c>
      <c r="G6660" t="s">
        <v>86</v>
      </c>
      <c r="H6660" s="6">
        <v>61904</v>
      </c>
      <c r="I6660" t="s">
        <v>33427</v>
      </c>
      <c r="J6660" t="s">
        <v>33428</v>
      </c>
      <c r="K6660" s="1">
        <v>44050</v>
      </c>
    </row>
    <row r="6661" spans="1:11">
      <c r="A6661">
        <v>6660</v>
      </c>
      <c r="B6661" t="s">
        <v>33429</v>
      </c>
      <c r="C6661" t="s">
        <v>2219</v>
      </c>
      <c r="D6661" t="s">
        <v>4389</v>
      </c>
      <c r="E6661" t="s">
        <v>33430</v>
      </c>
      <c r="F6661" t="s">
        <v>14322</v>
      </c>
      <c r="G6661" t="s">
        <v>3443</v>
      </c>
      <c r="H6661" s="6">
        <v>211349</v>
      </c>
      <c r="I6661" t="s">
        <v>33431</v>
      </c>
      <c r="J6661" t="s">
        <v>33432</v>
      </c>
      <c r="K6661" s="1">
        <v>44131</v>
      </c>
    </row>
    <row r="6662" spans="1:11">
      <c r="A6662">
        <v>6661</v>
      </c>
      <c r="B6662" t="s">
        <v>33433</v>
      </c>
      <c r="C6662" t="s">
        <v>466</v>
      </c>
      <c r="D6662" t="s">
        <v>4241</v>
      </c>
      <c r="E6662" t="s">
        <v>33434</v>
      </c>
      <c r="F6662" t="s">
        <v>33435</v>
      </c>
      <c r="G6662" t="s">
        <v>1652</v>
      </c>
      <c r="H6662" s="6">
        <v>214715</v>
      </c>
      <c r="I6662" t="s">
        <v>33436</v>
      </c>
      <c r="J6662" t="s">
        <v>33437</v>
      </c>
      <c r="K6662" s="1">
        <v>43911</v>
      </c>
    </row>
    <row r="6663" spans="1:11">
      <c r="A6663">
        <v>6662</v>
      </c>
      <c r="B6663" t="s">
        <v>33438</v>
      </c>
      <c r="C6663" t="s">
        <v>3460</v>
      </c>
      <c r="D6663" t="s">
        <v>179</v>
      </c>
      <c r="E6663" t="s">
        <v>33439</v>
      </c>
      <c r="F6663" t="s">
        <v>33440</v>
      </c>
      <c r="G6663" t="s">
        <v>274</v>
      </c>
      <c r="H6663" s="6">
        <v>234290</v>
      </c>
      <c r="I6663" t="s">
        <v>33441</v>
      </c>
      <c r="J6663" t="s">
        <v>33442</v>
      </c>
      <c r="K6663" s="1">
        <v>44624</v>
      </c>
    </row>
    <row r="6664" spans="1:11">
      <c r="A6664">
        <v>6663</v>
      </c>
      <c r="B6664" t="s">
        <v>33443</v>
      </c>
      <c r="C6664" t="s">
        <v>8373</v>
      </c>
      <c r="D6664" t="s">
        <v>6809</v>
      </c>
      <c r="E6664" t="s">
        <v>33444</v>
      </c>
      <c r="F6664" t="s">
        <v>33445</v>
      </c>
      <c r="G6664" t="s">
        <v>985</v>
      </c>
      <c r="H6664" s="6">
        <v>92336</v>
      </c>
      <c r="I6664" t="s">
        <v>33446</v>
      </c>
      <c r="J6664" t="s">
        <v>33447</v>
      </c>
      <c r="K6664" s="1">
        <v>43950</v>
      </c>
    </row>
    <row r="6665" spans="1:11">
      <c r="A6665">
        <v>6664</v>
      </c>
      <c r="B6665" t="s">
        <v>33448</v>
      </c>
      <c r="C6665" t="s">
        <v>318</v>
      </c>
      <c r="D6665" t="s">
        <v>5445</v>
      </c>
      <c r="E6665" t="s">
        <v>33449</v>
      </c>
      <c r="F6665" t="s">
        <v>33450</v>
      </c>
      <c r="G6665" t="s">
        <v>5475</v>
      </c>
      <c r="H6665" s="6">
        <v>276885</v>
      </c>
      <c r="I6665">
        <v>5704215740</v>
      </c>
      <c r="J6665" t="s">
        <v>33451</v>
      </c>
      <c r="K6665" s="1">
        <v>44397</v>
      </c>
    </row>
    <row r="6666" spans="1:11">
      <c r="A6666">
        <v>6665</v>
      </c>
      <c r="B6666" t="s">
        <v>33452</v>
      </c>
      <c r="C6666" t="s">
        <v>923</v>
      </c>
      <c r="D6666" t="s">
        <v>16870</v>
      </c>
      <c r="E6666" t="s">
        <v>33453</v>
      </c>
      <c r="F6666" t="s">
        <v>33454</v>
      </c>
      <c r="G6666" t="s">
        <v>847</v>
      </c>
      <c r="H6666" s="6">
        <v>86076</v>
      </c>
      <c r="I6666" t="s">
        <v>33455</v>
      </c>
      <c r="J6666" t="s">
        <v>33456</v>
      </c>
      <c r="K6666" s="1">
        <v>44112</v>
      </c>
    </row>
    <row r="6667" spans="1:11">
      <c r="A6667">
        <v>6666</v>
      </c>
      <c r="B6667" t="s">
        <v>33457</v>
      </c>
      <c r="C6667" t="s">
        <v>8483</v>
      </c>
      <c r="D6667" t="s">
        <v>1179</v>
      </c>
      <c r="E6667" t="s">
        <v>33458</v>
      </c>
      <c r="F6667" t="s">
        <v>33459</v>
      </c>
      <c r="G6667" t="s">
        <v>906</v>
      </c>
      <c r="H6667" s="6">
        <v>259523</v>
      </c>
      <c r="I6667" t="s">
        <v>33460</v>
      </c>
      <c r="J6667" t="s">
        <v>33461</v>
      </c>
      <c r="K6667" s="1">
        <v>44488</v>
      </c>
    </row>
    <row r="6668" spans="1:11">
      <c r="A6668">
        <v>6667</v>
      </c>
      <c r="B6668" t="s">
        <v>33462</v>
      </c>
      <c r="C6668" t="s">
        <v>6242</v>
      </c>
      <c r="D6668" t="s">
        <v>7331</v>
      </c>
      <c r="E6668" t="s">
        <v>14076</v>
      </c>
      <c r="F6668" t="s">
        <v>33463</v>
      </c>
      <c r="G6668" t="s">
        <v>1280</v>
      </c>
      <c r="H6668" s="6">
        <v>279824</v>
      </c>
      <c r="I6668" t="s">
        <v>33464</v>
      </c>
      <c r="J6668" t="s">
        <v>33465</v>
      </c>
      <c r="K6668" s="1">
        <v>44162</v>
      </c>
    </row>
    <row r="6669" spans="1:11">
      <c r="A6669">
        <v>6668</v>
      </c>
      <c r="B6669" t="s">
        <v>33466</v>
      </c>
      <c r="C6669" t="s">
        <v>2276</v>
      </c>
      <c r="D6669" t="s">
        <v>21767</v>
      </c>
      <c r="E6669" t="s">
        <v>33467</v>
      </c>
      <c r="F6669" t="s">
        <v>33468</v>
      </c>
      <c r="G6669" t="s">
        <v>77</v>
      </c>
      <c r="H6669" s="6">
        <v>44398</v>
      </c>
      <c r="I6669" t="s">
        <v>33469</v>
      </c>
      <c r="J6669" t="s">
        <v>33470</v>
      </c>
      <c r="K6669" s="1">
        <v>44320</v>
      </c>
    </row>
    <row r="6670" spans="1:11">
      <c r="A6670">
        <v>6669</v>
      </c>
      <c r="B6670" t="s">
        <v>33471</v>
      </c>
      <c r="C6670" t="s">
        <v>5494</v>
      </c>
      <c r="D6670" t="s">
        <v>458</v>
      </c>
      <c r="E6670" t="s">
        <v>33472</v>
      </c>
      <c r="F6670" t="s">
        <v>33473</v>
      </c>
      <c r="G6670" t="s">
        <v>5708</v>
      </c>
      <c r="H6670" s="6">
        <v>44762</v>
      </c>
      <c r="I6670" t="s">
        <v>33474</v>
      </c>
      <c r="J6670" t="s">
        <v>33475</v>
      </c>
      <c r="K6670" s="1">
        <v>44008</v>
      </c>
    </row>
    <row r="6671" spans="1:11">
      <c r="A6671">
        <v>6670</v>
      </c>
      <c r="B6671" t="s">
        <v>33476</v>
      </c>
      <c r="C6671" t="s">
        <v>11798</v>
      </c>
      <c r="D6671" t="s">
        <v>1166</v>
      </c>
      <c r="E6671" t="s">
        <v>296</v>
      </c>
      <c r="F6671" t="s">
        <v>33477</v>
      </c>
      <c r="G6671" t="s">
        <v>823</v>
      </c>
      <c r="H6671" s="6">
        <v>147747</v>
      </c>
      <c r="I6671" t="s">
        <v>33478</v>
      </c>
      <c r="J6671" t="s">
        <v>33479</v>
      </c>
      <c r="K6671" s="1">
        <v>43937</v>
      </c>
    </row>
    <row r="6672" spans="1:11">
      <c r="A6672">
        <v>6671</v>
      </c>
      <c r="B6672" t="s">
        <v>33480</v>
      </c>
      <c r="C6672" t="s">
        <v>965</v>
      </c>
      <c r="D6672" t="s">
        <v>12215</v>
      </c>
      <c r="E6672" t="s">
        <v>33481</v>
      </c>
      <c r="F6672" t="s">
        <v>33482</v>
      </c>
      <c r="G6672" t="s">
        <v>2419</v>
      </c>
      <c r="H6672" s="6">
        <v>53556</v>
      </c>
      <c r="I6672">
        <f>1-614-170-382</f>
        <v>-1165</v>
      </c>
      <c r="J6672" t="s">
        <v>33483</v>
      </c>
      <c r="K6672" s="1">
        <v>43862</v>
      </c>
    </row>
    <row r="6673" spans="1:11">
      <c r="A6673">
        <v>6672</v>
      </c>
      <c r="B6673" t="s">
        <v>33484</v>
      </c>
      <c r="C6673" t="s">
        <v>6242</v>
      </c>
      <c r="D6673" t="s">
        <v>8499</v>
      </c>
      <c r="E6673" t="s">
        <v>2036</v>
      </c>
      <c r="F6673" t="s">
        <v>33485</v>
      </c>
      <c r="G6673" t="s">
        <v>4560</v>
      </c>
      <c r="H6673" s="6">
        <v>92316</v>
      </c>
      <c r="I6673">
        <f>1-636-224-2030</f>
        <v>-2889</v>
      </c>
      <c r="J6673" t="s">
        <v>33486</v>
      </c>
      <c r="K6673" s="1">
        <v>44457</v>
      </c>
    </row>
    <row r="6674" spans="1:11">
      <c r="A6674">
        <v>6673</v>
      </c>
      <c r="B6674" t="s">
        <v>33487</v>
      </c>
      <c r="C6674" t="s">
        <v>3230</v>
      </c>
      <c r="D6674" t="s">
        <v>14580</v>
      </c>
      <c r="E6674" t="s">
        <v>5212</v>
      </c>
      <c r="F6674" t="s">
        <v>33488</v>
      </c>
      <c r="G6674" t="s">
        <v>1674</v>
      </c>
      <c r="H6674" s="6">
        <v>265746</v>
      </c>
      <c r="I6674" t="s">
        <v>33489</v>
      </c>
      <c r="J6674" t="s">
        <v>33490</v>
      </c>
      <c r="K6674" s="1">
        <v>43923</v>
      </c>
    </row>
    <row r="6675" spans="1:11">
      <c r="A6675">
        <v>6674</v>
      </c>
      <c r="B6675" t="s">
        <v>33491</v>
      </c>
      <c r="C6675" t="s">
        <v>4192</v>
      </c>
      <c r="D6675" t="s">
        <v>2101</v>
      </c>
      <c r="E6675" t="s">
        <v>33492</v>
      </c>
      <c r="F6675" t="s">
        <v>33493</v>
      </c>
      <c r="G6675" t="s">
        <v>2638</v>
      </c>
      <c r="H6675" s="6">
        <v>41979</v>
      </c>
      <c r="I6675" t="s">
        <v>33494</v>
      </c>
      <c r="J6675" t="s">
        <v>33495</v>
      </c>
      <c r="K6675" s="1">
        <v>44710</v>
      </c>
    </row>
    <row r="6676" spans="1:11">
      <c r="A6676">
        <v>6675</v>
      </c>
      <c r="B6676" t="s">
        <v>33496</v>
      </c>
      <c r="C6676" t="s">
        <v>3656</v>
      </c>
      <c r="D6676" t="s">
        <v>4401</v>
      </c>
      <c r="E6676" t="s">
        <v>33497</v>
      </c>
      <c r="F6676" t="s">
        <v>33498</v>
      </c>
      <c r="G6676" t="s">
        <v>954</v>
      </c>
      <c r="H6676" s="6">
        <v>153351</v>
      </c>
      <c r="I6676" t="s">
        <v>33499</v>
      </c>
      <c r="J6676" t="s">
        <v>33500</v>
      </c>
      <c r="K6676" s="1">
        <v>43870</v>
      </c>
    </row>
    <row r="6677" spans="1:11">
      <c r="A6677">
        <v>6676</v>
      </c>
      <c r="B6677" t="s">
        <v>33501</v>
      </c>
      <c r="C6677" t="s">
        <v>6476</v>
      </c>
      <c r="D6677" t="s">
        <v>4354</v>
      </c>
      <c r="E6677" t="s">
        <v>33502</v>
      </c>
      <c r="F6677" t="s">
        <v>33503</v>
      </c>
      <c r="G6677" t="s">
        <v>290</v>
      </c>
      <c r="H6677" s="6">
        <v>196544</v>
      </c>
      <c r="I6677" t="s">
        <v>33504</v>
      </c>
      <c r="J6677" t="s">
        <v>33505</v>
      </c>
      <c r="K6677" s="1">
        <v>44065</v>
      </c>
    </row>
    <row r="6678" spans="1:11">
      <c r="A6678">
        <v>6677</v>
      </c>
      <c r="B6678" t="s">
        <v>33506</v>
      </c>
      <c r="C6678" t="s">
        <v>2446</v>
      </c>
      <c r="D6678" t="s">
        <v>5658</v>
      </c>
      <c r="E6678" t="s">
        <v>33507</v>
      </c>
      <c r="F6678" t="s">
        <v>33508</v>
      </c>
      <c r="G6678" t="s">
        <v>1637</v>
      </c>
      <c r="H6678" s="6">
        <v>282028</v>
      </c>
      <c r="I6678" t="s">
        <v>33509</v>
      </c>
      <c r="J6678" t="s">
        <v>33510</v>
      </c>
      <c r="K6678" s="1">
        <v>43990</v>
      </c>
    </row>
    <row r="6679" spans="1:11">
      <c r="A6679">
        <v>6678</v>
      </c>
      <c r="B6679" t="s">
        <v>33511</v>
      </c>
      <c r="C6679" t="s">
        <v>2513</v>
      </c>
      <c r="D6679" t="s">
        <v>937</v>
      </c>
      <c r="E6679" t="s">
        <v>33512</v>
      </c>
      <c r="F6679" t="s">
        <v>26584</v>
      </c>
      <c r="G6679" t="s">
        <v>1367</v>
      </c>
      <c r="H6679" s="6">
        <v>47352</v>
      </c>
      <c r="I6679" t="s">
        <v>33513</v>
      </c>
      <c r="J6679" t="s">
        <v>33514</v>
      </c>
      <c r="K6679" s="1">
        <v>44621</v>
      </c>
    </row>
    <row r="6680" spans="1:11">
      <c r="A6680">
        <v>6679</v>
      </c>
      <c r="B6680" t="s">
        <v>33515</v>
      </c>
      <c r="C6680" t="s">
        <v>1038</v>
      </c>
      <c r="D6680" t="s">
        <v>6916</v>
      </c>
      <c r="E6680" t="s">
        <v>33516</v>
      </c>
      <c r="F6680" t="s">
        <v>33517</v>
      </c>
      <c r="G6680" t="s">
        <v>454</v>
      </c>
      <c r="H6680" s="6">
        <v>191353</v>
      </c>
      <c r="I6680" t="s">
        <v>33518</v>
      </c>
      <c r="J6680" t="s">
        <v>33519</v>
      </c>
      <c r="K6680" s="1">
        <v>44347</v>
      </c>
    </row>
    <row r="6681" spans="1:11">
      <c r="A6681">
        <v>6680</v>
      </c>
      <c r="B6681" t="s">
        <v>33520</v>
      </c>
      <c r="C6681" t="s">
        <v>2706</v>
      </c>
      <c r="D6681" t="s">
        <v>3494</v>
      </c>
      <c r="E6681" t="s">
        <v>33521</v>
      </c>
      <c r="F6681" t="s">
        <v>33522</v>
      </c>
      <c r="G6681" t="s">
        <v>3443</v>
      </c>
      <c r="H6681" s="6">
        <v>271679</v>
      </c>
      <c r="I6681" t="s">
        <v>33523</v>
      </c>
      <c r="J6681" t="s">
        <v>33524</v>
      </c>
      <c r="K6681" s="1">
        <v>44489</v>
      </c>
    </row>
    <row r="6682" spans="1:11">
      <c r="A6682">
        <v>6681</v>
      </c>
      <c r="B6682" t="s">
        <v>33525</v>
      </c>
      <c r="C6682" t="s">
        <v>4331</v>
      </c>
      <c r="D6682" t="s">
        <v>716</v>
      </c>
      <c r="E6682" t="s">
        <v>33526</v>
      </c>
      <c r="F6682" t="s">
        <v>33527</v>
      </c>
      <c r="G6682" t="s">
        <v>119</v>
      </c>
      <c r="H6682" s="6">
        <v>278665</v>
      </c>
      <c r="I6682" t="s">
        <v>33528</v>
      </c>
      <c r="J6682" t="s">
        <v>33529</v>
      </c>
      <c r="K6682" s="1">
        <v>44641</v>
      </c>
    </row>
    <row r="6683" spans="1:11">
      <c r="A6683">
        <v>6682</v>
      </c>
      <c r="B6683" t="s">
        <v>33530</v>
      </c>
      <c r="C6683" t="s">
        <v>2457</v>
      </c>
      <c r="D6683" t="s">
        <v>195</v>
      </c>
      <c r="E6683" t="s">
        <v>33531</v>
      </c>
      <c r="F6683" t="s">
        <v>33532</v>
      </c>
      <c r="G6683" t="s">
        <v>3291</v>
      </c>
      <c r="H6683" s="6">
        <v>132189</v>
      </c>
      <c r="I6683" t="s">
        <v>33533</v>
      </c>
      <c r="J6683" t="s">
        <v>33534</v>
      </c>
      <c r="K6683" s="1">
        <v>44237</v>
      </c>
    </row>
    <row r="6684" spans="1:11">
      <c r="A6684">
        <v>6683</v>
      </c>
      <c r="B6684" t="s">
        <v>33535</v>
      </c>
      <c r="C6684" t="s">
        <v>498</v>
      </c>
      <c r="D6684" t="s">
        <v>2141</v>
      </c>
      <c r="E6684" t="s">
        <v>33536</v>
      </c>
      <c r="F6684" t="s">
        <v>33537</v>
      </c>
      <c r="G6684" t="s">
        <v>1222</v>
      </c>
      <c r="H6684" s="6">
        <v>288254</v>
      </c>
      <c r="I6684" t="s">
        <v>33538</v>
      </c>
      <c r="J6684" t="s">
        <v>33539</v>
      </c>
      <c r="K6684" s="1">
        <v>44689</v>
      </c>
    </row>
    <row r="6685" spans="1:11">
      <c r="A6685">
        <v>6684</v>
      </c>
      <c r="B6685" t="s">
        <v>33540</v>
      </c>
      <c r="C6685" t="s">
        <v>3581</v>
      </c>
      <c r="D6685" t="s">
        <v>9089</v>
      </c>
      <c r="E6685" t="s">
        <v>33541</v>
      </c>
      <c r="F6685" t="s">
        <v>33542</v>
      </c>
      <c r="G6685" t="s">
        <v>847</v>
      </c>
      <c r="H6685" s="6">
        <v>77725</v>
      </c>
      <c r="I6685">
        <f>1-695-56-7858</f>
        <v>-8608</v>
      </c>
      <c r="J6685" t="s">
        <v>33543</v>
      </c>
      <c r="K6685" s="1">
        <v>44586</v>
      </c>
    </row>
    <row r="6686" spans="1:11">
      <c r="A6686">
        <v>6685</v>
      </c>
      <c r="B6686" t="s">
        <v>33544</v>
      </c>
      <c r="C6686" t="s">
        <v>4537</v>
      </c>
      <c r="D6686" t="s">
        <v>1541</v>
      </c>
      <c r="E6686" t="s">
        <v>33545</v>
      </c>
      <c r="F6686" t="s">
        <v>33546</v>
      </c>
      <c r="G6686" t="s">
        <v>642</v>
      </c>
      <c r="H6686" s="6">
        <v>258966</v>
      </c>
      <c r="I6686">
        <f>1-540-861-2915</f>
        <v>-4315</v>
      </c>
      <c r="J6686" t="s">
        <v>33547</v>
      </c>
      <c r="K6686" s="1">
        <v>44289</v>
      </c>
    </row>
    <row r="6687" spans="1:11">
      <c r="A6687">
        <v>6686</v>
      </c>
      <c r="B6687" t="s">
        <v>33548</v>
      </c>
      <c r="C6687" t="s">
        <v>1392</v>
      </c>
      <c r="D6687" t="s">
        <v>334</v>
      </c>
      <c r="E6687" t="s">
        <v>33549</v>
      </c>
      <c r="F6687" t="s">
        <v>33550</v>
      </c>
      <c r="G6687" t="s">
        <v>3449</v>
      </c>
      <c r="H6687" s="6">
        <v>125220</v>
      </c>
      <c r="I6687" t="s">
        <v>33551</v>
      </c>
      <c r="J6687" t="s">
        <v>33552</v>
      </c>
      <c r="K6687" s="1">
        <v>43879</v>
      </c>
    </row>
    <row r="6688" spans="1:11">
      <c r="A6688">
        <v>6687</v>
      </c>
      <c r="B6688" t="s">
        <v>33553</v>
      </c>
      <c r="C6688" t="s">
        <v>3539</v>
      </c>
      <c r="D6688" t="s">
        <v>7463</v>
      </c>
      <c r="E6688" t="s">
        <v>33554</v>
      </c>
      <c r="F6688" t="s">
        <v>19274</v>
      </c>
      <c r="G6688" t="s">
        <v>3394</v>
      </c>
      <c r="H6688" s="6">
        <v>77474</v>
      </c>
      <c r="I6688" t="s">
        <v>33555</v>
      </c>
      <c r="J6688" t="s">
        <v>33556</v>
      </c>
      <c r="K6688" s="1">
        <v>43910</v>
      </c>
    </row>
    <row r="6689" spans="1:11">
      <c r="A6689">
        <v>6688</v>
      </c>
      <c r="B6689" t="s">
        <v>33557</v>
      </c>
      <c r="C6689" t="s">
        <v>9156</v>
      </c>
      <c r="D6689" t="s">
        <v>775</v>
      </c>
      <c r="E6689" t="s">
        <v>33558</v>
      </c>
      <c r="F6689" t="s">
        <v>13072</v>
      </c>
      <c r="G6689" t="s">
        <v>2272</v>
      </c>
      <c r="H6689" s="6">
        <v>284598</v>
      </c>
      <c r="I6689" t="s">
        <v>33559</v>
      </c>
      <c r="J6689" t="s">
        <v>33560</v>
      </c>
      <c r="K6689" s="1">
        <v>44505</v>
      </c>
    </row>
    <row r="6690" spans="1:11">
      <c r="A6690">
        <v>6689</v>
      </c>
      <c r="B6690" t="s">
        <v>33561</v>
      </c>
      <c r="C6690" t="s">
        <v>15396</v>
      </c>
      <c r="D6690" t="s">
        <v>2307</v>
      </c>
      <c r="E6690" t="s">
        <v>33562</v>
      </c>
      <c r="F6690" t="s">
        <v>33563</v>
      </c>
      <c r="G6690" t="s">
        <v>1873</v>
      </c>
      <c r="H6690" s="6">
        <v>55474</v>
      </c>
      <c r="I6690">
        <v>7693415398</v>
      </c>
      <c r="J6690" t="s">
        <v>33564</v>
      </c>
      <c r="K6690" s="1">
        <v>44424</v>
      </c>
    </row>
    <row r="6691" spans="1:11">
      <c r="A6691">
        <v>6690</v>
      </c>
      <c r="B6691" t="s">
        <v>33565</v>
      </c>
      <c r="C6691" t="s">
        <v>759</v>
      </c>
      <c r="D6691" t="s">
        <v>4203</v>
      </c>
      <c r="E6691" t="s">
        <v>33566</v>
      </c>
      <c r="F6691" t="s">
        <v>33567</v>
      </c>
      <c r="G6691" t="s">
        <v>1027</v>
      </c>
      <c r="H6691" s="6">
        <v>133007</v>
      </c>
      <c r="I6691" t="s">
        <v>33568</v>
      </c>
      <c r="J6691" t="s">
        <v>33569</v>
      </c>
      <c r="K6691" s="1">
        <v>43884</v>
      </c>
    </row>
    <row r="6692" spans="1:11">
      <c r="A6692">
        <v>6691</v>
      </c>
      <c r="B6692" t="s">
        <v>33570</v>
      </c>
      <c r="C6692" t="s">
        <v>7344</v>
      </c>
      <c r="D6692" t="s">
        <v>3187</v>
      </c>
      <c r="E6692" t="s">
        <v>33571</v>
      </c>
      <c r="F6692" t="s">
        <v>33572</v>
      </c>
      <c r="G6692" t="s">
        <v>642</v>
      </c>
      <c r="H6692" s="6">
        <v>126243</v>
      </c>
      <c r="I6692" t="s">
        <v>33573</v>
      </c>
      <c r="J6692" t="s">
        <v>33574</v>
      </c>
      <c r="K6692" s="1">
        <v>44598</v>
      </c>
    </row>
    <row r="6693" spans="1:11">
      <c r="A6693">
        <v>6692</v>
      </c>
      <c r="B6693" t="s">
        <v>33575</v>
      </c>
      <c r="C6693" t="s">
        <v>1226</v>
      </c>
      <c r="D6693" t="s">
        <v>1179</v>
      </c>
      <c r="E6693" t="s">
        <v>33576</v>
      </c>
      <c r="F6693" t="s">
        <v>33577</v>
      </c>
      <c r="G6693" t="s">
        <v>1663</v>
      </c>
      <c r="H6693" s="6">
        <v>209360</v>
      </c>
      <c r="I6693" t="s">
        <v>33578</v>
      </c>
      <c r="J6693" t="s">
        <v>33579</v>
      </c>
      <c r="K6693" s="1">
        <v>44645</v>
      </c>
    </row>
    <row r="6694" spans="1:11">
      <c r="A6694">
        <v>6693</v>
      </c>
      <c r="B6694" t="s">
        <v>33580</v>
      </c>
      <c r="C6694" t="s">
        <v>375</v>
      </c>
      <c r="D6694" t="s">
        <v>5506</v>
      </c>
      <c r="E6694" t="s">
        <v>15964</v>
      </c>
      <c r="F6694" t="s">
        <v>33581</v>
      </c>
      <c r="G6694" t="s">
        <v>2317</v>
      </c>
      <c r="H6694" s="6">
        <v>149835</v>
      </c>
      <c r="I6694" t="s">
        <v>33582</v>
      </c>
      <c r="J6694" t="s">
        <v>33583</v>
      </c>
      <c r="K6694" s="1">
        <v>43890</v>
      </c>
    </row>
    <row r="6695" spans="1:11">
      <c r="A6695">
        <v>6694</v>
      </c>
      <c r="B6695" t="s">
        <v>33584</v>
      </c>
      <c r="C6695" t="s">
        <v>1900</v>
      </c>
      <c r="D6695" t="s">
        <v>4159</v>
      </c>
      <c r="E6695" t="s">
        <v>33585</v>
      </c>
      <c r="F6695" t="s">
        <v>33586</v>
      </c>
      <c r="G6695" t="s">
        <v>1396</v>
      </c>
      <c r="H6695" s="6">
        <v>202192</v>
      </c>
      <c r="I6695" t="s">
        <v>33587</v>
      </c>
      <c r="J6695" t="s">
        <v>33588</v>
      </c>
      <c r="K6695" s="1">
        <v>44413</v>
      </c>
    </row>
    <row r="6696" spans="1:11">
      <c r="A6696">
        <v>6695</v>
      </c>
      <c r="B6696" t="s">
        <v>33589</v>
      </c>
      <c r="C6696" t="s">
        <v>5500</v>
      </c>
      <c r="D6696" t="s">
        <v>3639</v>
      </c>
      <c r="E6696" t="s">
        <v>33590</v>
      </c>
      <c r="F6696" t="s">
        <v>33591</v>
      </c>
      <c r="G6696" t="s">
        <v>1222</v>
      </c>
      <c r="H6696" s="6">
        <v>178544</v>
      </c>
      <c r="I6696">
        <v>8631095209</v>
      </c>
      <c r="J6696" t="s">
        <v>33592</v>
      </c>
      <c r="K6696" s="1">
        <v>44123</v>
      </c>
    </row>
    <row r="6697" spans="1:11">
      <c r="A6697">
        <v>6696</v>
      </c>
      <c r="B6697" t="s">
        <v>33593</v>
      </c>
      <c r="C6697" t="s">
        <v>5461</v>
      </c>
      <c r="D6697" t="s">
        <v>4457</v>
      </c>
      <c r="E6697" t="s">
        <v>33594</v>
      </c>
      <c r="F6697" t="s">
        <v>33595</v>
      </c>
      <c r="G6697" t="s">
        <v>5179</v>
      </c>
      <c r="H6697" s="6">
        <v>44910</v>
      </c>
      <c r="I6697" t="s">
        <v>33596</v>
      </c>
      <c r="J6697" t="s">
        <v>33597</v>
      </c>
      <c r="K6697" s="1">
        <v>44180</v>
      </c>
    </row>
    <row r="6698" spans="1:11">
      <c r="A6698">
        <v>6697</v>
      </c>
      <c r="B6698" t="s">
        <v>33598</v>
      </c>
      <c r="C6698" t="s">
        <v>138</v>
      </c>
      <c r="D6698" t="s">
        <v>1270</v>
      </c>
      <c r="E6698" t="s">
        <v>33599</v>
      </c>
      <c r="F6698" t="s">
        <v>33600</v>
      </c>
      <c r="G6698" t="s">
        <v>282</v>
      </c>
      <c r="H6698" s="6">
        <v>113225</v>
      </c>
      <c r="I6698" t="s">
        <v>33601</v>
      </c>
      <c r="J6698" t="s">
        <v>33602</v>
      </c>
      <c r="K6698" s="1">
        <v>44132</v>
      </c>
    </row>
    <row r="6699" spans="1:11">
      <c r="A6699">
        <v>6698</v>
      </c>
      <c r="B6699" t="s">
        <v>33603</v>
      </c>
      <c r="C6699" t="s">
        <v>3784</v>
      </c>
      <c r="D6699" t="s">
        <v>5428</v>
      </c>
      <c r="E6699" t="s">
        <v>33604</v>
      </c>
      <c r="F6699" t="s">
        <v>33605</v>
      </c>
      <c r="G6699" t="s">
        <v>95</v>
      </c>
      <c r="H6699" s="6">
        <v>92784</v>
      </c>
      <c r="I6699" t="s">
        <v>33606</v>
      </c>
      <c r="J6699" t="s">
        <v>33607</v>
      </c>
      <c r="K6699" s="1">
        <v>44431</v>
      </c>
    </row>
    <row r="6700" spans="1:11">
      <c r="A6700">
        <v>6699</v>
      </c>
      <c r="B6700" t="s">
        <v>33608</v>
      </c>
      <c r="C6700" t="s">
        <v>1363</v>
      </c>
      <c r="D6700" t="s">
        <v>20440</v>
      </c>
      <c r="E6700" t="s">
        <v>33609</v>
      </c>
      <c r="F6700" t="s">
        <v>33610</v>
      </c>
      <c r="G6700" t="s">
        <v>1182</v>
      </c>
      <c r="H6700" s="6">
        <v>175322</v>
      </c>
      <c r="I6700" t="s">
        <v>33611</v>
      </c>
      <c r="J6700" t="s">
        <v>33612</v>
      </c>
      <c r="K6700" s="1">
        <v>44332</v>
      </c>
    </row>
    <row r="6701" spans="1:11">
      <c r="A6701">
        <v>6700</v>
      </c>
      <c r="B6701" t="s">
        <v>33613</v>
      </c>
      <c r="C6701" t="s">
        <v>2237</v>
      </c>
      <c r="D6701" t="s">
        <v>5222</v>
      </c>
      <c r="E6701" t="s">
        <v>33614</v>
      </c>
      <c r="F6701" t="s">
        <v>33615</v>
      </c>
      <c r="G6701" t="s">
        <v>831</v>
      </c>
      <c r="H6701" s="6">
        <v>258850</v>
      </c>
      <c r="I6701" t="s">
        <v>33616</v>
      </c>
      <c r="J6701" t="s">
        <v>33617</v>
      </c>
      <c r="K6701" s="1">
        <v>44656</v>
      </c>
    </row>
    <row r="6702" spans="1:11">
      <c r="A6702">
        <v>6701</v>
      </c>
      <c r="B6702" t="s">
        <v>33618</v>
      </c>
      <c r="C6702" t="s">
        <v>3356</v>
      </c>
      <c r="D6702" t="s">
        <v>14367</v>
      </c>
      <c r="E6702" t="s">
        <v>10043</v>
      </c>
      <c r="F6702" t="s">
        <v>33619</v>
      </c>
      <c r="G6702" t="s">
        <v>1020</v>
      </c>
      <c r="H6702" s="6">
        <v>245378</v>
      </c>
      <c r="I6702" t="s">
        <v>33620</v>
      </c>
      <c r="J6702" t="s">
        <v>33621</v>
      </c>
      <c r="K6702" s="1">
        <v>44310</v>
      </c>
    </row>
    <row r="6703" spans="1:11">
      <c r="A6703">
        <v>6702</v>
      </c>
      <c r="B6703" t="s">
        <v>33622</v>
      </c>
      <c r="C6703" t="s">
        <v>3106</v>
      </c>
      <c r="D6703" t="s">
        <v>6221</v>
      </c>
      <c r="E6703" t="s">
        <v>33623</v>
      </c>
      <c r="F6703" t="s">
        <v>33624</v>
      </c>
      <c r="G6703" t="s">
        <v>839</v>
      </c>
      <c r="H6703" s="6">
        <v>69303</v>
      </c>
      <c r="I6703" t="s">
        <v>33625</v>
      </c>
      <c r="J6703" t="s">
        <v>33626</v>
      </c>
      <c r="K6703" s="1">
        <v>44550</v>
      </c>
    </row>
    <row r="6704" spans="1:11">
      <c r="A6704">
        <v>6703</v>
      </c>
      <c r="B6704" t="s">
        <v>33627</v>
      </c>
      <c r="C6704" t="s">
        <v>4216</v>
      </c>
      <c r="D6704" t="s">
        <v>4744</v>
      </c>
      <c r="E6704" t="s">
        <v>33628</v>
      </c>
      <c r="F6704" t="s">
        <v>33629</v>
      </c>
      <c r="G6704" t="s">
        <v>5179</v>
      </c>
      <c r="H6704" s="6">
        <v>140472</v>
      </c>
      <c r="I6704" t="s">
        <v>33630</v>
      </c>
      <c r="J6704" t="s">
        <v>33631</v>
      </c>
      <c r="K6704" s="1">
        <v>44096</v>
      </c>
    </row>
    <row r="6705" spans="1:11">
      <c r="A6705">
        <v>6704</v>
      </c>
      <c r="B6705" t="s">
        <v>33632</v>
      </c>
      <c r="C6705" t="s">
        <v>1741</v>
      </c>
      <c r="D6705" t="s">
        <v>10511</v>
      </c>
      <c r="E6705" t="s">
        <v>33633</v>
      </c>
      <c r="F6705" t="s">
        <v>33634</v>
      </c>
      <c r="G6705" t="s">
        <v>1257</v>
      </c>
      <c r="H6705" s="6">
        <v>110489</v>
      </c>
      <c r="I6705" t="s">
        <v>33635</v>
      </c>
      <c r="J6705" t="s">
        <v>33636</v>
      </c>
      <c r="K6705" s="1">
        <v>44690</v>
      </c>
    </row>
    <row r="6706" spans="1:11">
      <c r="A6706">
        <v>6705</v>
      </c>
      <c r="B6706" t="s">
        <v>33637</v>
      </c>
      <c r="C6706" t="s">
        <v>929</v>
      </c>
      <c r="D6706" t="s">
        <v>5222</v>
      </c>
      <c r="E6706" t="s">
        <v>33638</v>
      </c>
      <c r="F6706" t="s">
        <v>33639</v>
      </c>
      <c r="G6706" t="s">
        <v>7497</v>
      </c>
      <c r="H6706" s="6">
        <v>181645</v>
      </c>
      <c r="I6706" t="s">
        <v>33640</v>
      </c>
      <c r="J6706" t="s">
        <v>33641</v>
      </c>
      <c r="K6706" s="1">
        <v>44385</v>
      </c>
    </row>
    <row r="6707" spans="1:11">
      <c r="A6707">
        <v>6706</v>
      </c>
      <c r="B6707" t="s">
        <v>33642</v>
      </c>
      <c r="C6707" t="s">
        <v>3403</v>
      </c>
      <c r="D6707" t="s">
        <v>4531</v>
      </c>
      <c r="E6707" t="s">
        <v>33643</v>
      </c>
      <c r="F6707" t="s">
        <v>33644</v>
      </c>
      <c r="G6707" t="s">
        <v>260</v>
      </c>
      <c r="H6707" s="6">
        <v>88058</v>
      </c>
      <c r="I6707" t="s">
        <v>33645</v>
      </c>
      <c r="J6707" t="s">
        <v>33646</v>
      </c>
      <c r="K6707" s="1">
        <v>44687</v>
      </c>
    </row>
    <row r="6708" spans="1:11">
      <c r="A6708">
        <v>6707</v>
      </c>
      <c r="B6708" t="s">
        <v>33647</v>
      </c>
      <c r="C6708" t="s">
        <v>6313</v>
      </c>
      <c r="D6708" t="s">
        <v>5675</v>
      </c>
      <c r="E6708" t="s">
        <v>33648</v>
      </c>
      <c r="F6708" t="s">
        <v>33649</v>
      </c>
      <c r="G6708" t="s">
        <v>1118</v>
      </c>
      <c r="H6708" s="6">
        <v>203628</v>
      </c>
      <c r="I6708" t="s">
        <v>33650</v>
      </c>
      <c r="J6708" t="s">
        <v>33651</v>
      </c>
      <c r="K6708" s="1">
        <v>44691</v>
      </c>
    </row>
    <row r="6709" spans="1:11">
      <c r="A6709">
        <v>6708</v>
      </c>
      <c r="B6709" t="s">
        <v>33652</v>
      </c>
      <c r="C6709" t="s">
        <v>1615</v>
      </c>
      <c r="D6709" t="s">
        <v>11578</v>
      </c>
      <c r="E6709" t="s">
        <v>33653</v>
      </c>
      <c r="F6709" t="s">
        <v>33654</v>
      </c>
      <c r="G6709" t="s">
        <v>3095</v>
      </c>
      <c r="H6709" s="6">
        <v>105245</v>
      </c>
      <c r="I6709">
        <v>9652066720</v>
      </c>
      <c r="J6709" t="s">
        <v>33655</v>
      </c>
      <c r="K6709" s="1">
        <v>44076</v>
      </c>
    </row>
    <row r="6710" spans="1:11">
      <c r="A6710">
        <v>6709</v>
      </c>
      <c r="B6710" t="s">
        <v>33656</v>
      </c>
      <c r="C6710" t="s">
        <v>264</v>
      </c>
      <c r="D6710" t="s">
        <v>2487</v>
      </c>
      <c r="E6710" t="s">
        <v>33657</v>
      </c>
      <c r="F6710" t="s">
        <v>33658</v>
      </c>
      <c r="G6710" t="s">
        <v>2297</v>
      </c>
      <c r="H6710" s="6">
        <v>178597</v>
      </c>
      <c r="I6710" t="s">
        <v>33659</v>
      </c>
      <c r="J6710" t="s">
        <v>33660</v>
      </c>
      <c r="K6710" s="1">
        <v>43849</v>
      </c>
    </row>
    <row r="6711" spans="1:11">
      <c r="A6711">
        <v>6710</v>
      </c>
      <c r="B6711" t="s">
        <v>33661</v>
      </c>
      <c r="C6711" t="s">
        <v>9156</v>
      </c>
      <c r="D6711" t="s">
        <v>805</v>
      </c>
      <c r="E6711" t="s">
        <v>27685</v>
      </c>
      <c r="F6711" t="s">
        <v>33662</v>
      </c>
      <c r="G6711" t="s">
        <v>3291</v>
      </c>
      <c r="H6711" s="6">
        <v>275699</v>
      </c>
      <c r="I6711" t="s">
        <v>33663</v>
      </c>
      <c r="J6711" t="s">
        <v>33664</v>
      </c>
      <c r="K6711" s="1">
        <v>44694</v>
      </c>
    </row>
    <row r="6712" spans="1:11">
      <c r="A6712">
        <v>6711</v>
      </c>
      <c r="B6712" t="s">
        <v>33665</v>
      </c>
      <c r="C6712" t="s">
        <v>557</v>
      </c>
      <c r="D6712" t="s">
        <v>3628</v>
      </c>
      <c r="E6712" t="s">
        <v>33666</v>
      </c>
      <c r="F6712" t="s">
        <v>33667</v>
      </c>
      <c r="G6712" t="s">
        <v>260</v>
      </c>
      <c r="H6712" s="6">
        <v>74550</v>
      </c>
      <c r="I6712" t="s">
        <v>33668</v>
      </c>
      <c r="J6712" t="s">
        <v>33669</v>
      </c>
      <c r="K6712" s="1">
        <v>44264</v>
      </c>
    </row>
    <row r="6713" spans="1:11">
      <c r="A6713">
        <v>6712</v>
      </c>
      <c r="B6713" t="s">
        <v>33670</v>
      </c>
      <c r="C6713" t="s">
        <v>528</v>
      </c>
      <c r="D6713" t="s">
        <v>3331</v>
      </c>
      <c r="E6713" t="s">
        <v>931</v>
      </c>
      <c r="F6713" t="s">
        <v>33671</v>
      </c>
      <c r="G6713" t="s">
        <v>969</v>
      </c>
      <c r="H6713" s="6">
        <v>206363</v>
      </c>
      <c r="I6713">
        <f>1-872-421-4058</f>
        <v>-5350</v>
      </c>
      <c r="J6713" t="s">
        <v>33672</v>
      </c>
      <c r="K6713" s="1">
        <v>43975</v>
      </c>
    </row>
    <row r="6714" spans="1:11">
      <c r="A6714">
        <v>6713</v>
      </c>
      <c r="B6714" t="s">
        <v>33673</v>
      </c>
      <c r="C6714" t="s">
        <v>4750</v>
      </c>
      <c r="D6714" t="s">
        <v>5686</v>
      </c>
      <c r="E6714" t="s">
        <v>33674</v>
      </c>
      <c r="F6714" t="s">
        <v>33675</v>
      </c>
      <c r="G6714" t="s">
        <v>1663</v>
      </c>
      <c r="H6714" s="6">
        <v>243564</v>
      </c>
      <c r="I6714">
        <f>1-996-3-1791</f>
        <v>-2789</v>
      </c>
      <c r="J6714" t="s">
        <v>33676</v>
      </c>
      <c r="K6714" s="1">
        <v>44167</v>
      </c>
    </row>
    <row r="6715" spans="1:11">
      <c r="A6715">
        <v>6714</v>
      </c>
      <c r="B6715" t="s">
        <v>33677</v>
      </c>
      <c r="C6715" t="s">
        <v>2166</v>
      </c>
      <c r="D6715" t="s">
        <v>3611</v>
      </c>
      <c r="E6715" t="s">
        <v>33678</v>
      </c>
      <c r="F6715" t="s">
        <v>33679</v>
      </c>
      <c r="G6715" t="s">
        <v>666</v>
      </c>
      <c r="H6715" s="6">
        <v>92636</v>
      </c>
      <c r="I6715" t="s">
        <v>33680</v>
      </c>
      <c r="J6715" t="s">
        <v>33681</v>
      </c>
      <c r="K6715" s="1">
        <v>44010</v>
      </c>
    </row>
    <row r="6716" spans="1:11">
      <c r="A6716">
        <v>6715</v>
      </c>
      <c r="B6716" t="s">
        <v>33682</v>
      </c>
      <c r="C6716" t="s">
        <v>2184</v>
      </c>
      <c r="D6716" t="s">
        <v>1878</v>
      </c>
      <c r="E6716" t="s">
        <v>33683</v>
      </c>
      <c r="F6716" t="s">
        <v>33684</v>
      </c>
      <c r="G6716" t="s">
        <v>68</v>
      </c>
      <c r="H6716" s="6">
        <v>250477</v>
      </c>
      <c r="I6716" t="s">
        <v>33685</v>
      </c>
      <c r="J6716" t="s">
        <v>33686</v>
      </c>
      <c r="K6716" s="1">
        <v>43862</v>
      </c>
    </row>
    <row r="6717" spans="1:11">
      <c r="A6717">
        <v>6716</v>
      </c>
      <c r="B6717" t="s">
        <v>33687</v>
      </c>
      <c r="C6717" t="s">
        <v>4791</v>
      </c>
      <c r="D6717" t="s">
        <v>2788</v>
      </c>
      <c r="E6717" t="s">
        <v>33688</v>
      </c>
      <c r="F6717" t="s">
        <v>33689</v>
      </c>
      <c r="G6717" t="s">
        <v>1345</v>
      </c>
      <c r="H6717" s="6">
        <v>86179</v>
      </c>
      <c r="I6717" t="s">
        <v>33690</v>
      </c>
      <c r="J6717" t="s">
        <v>33691</v>
      </c>
      <c r="K6717" s="1">
        <v>44638</v>
      </c>
    </row>
    <row r="6718" spans="1:11">
      <c r="A6718">
        <v>6717</v>
      </c>
      <c r="B6718" t="s">
        <v>33692</v>
      </c>
      <c r="C6718" t="s">
        <v>65</v>
      </c>
      <c r="D6718" t="s">
        <v>25983</v>
      </c>
      <c r="E6718" t="s">
        <v>33693</v>
      </c>
      <c r="F6718" t="s">
        <v>15172</v>
      </c>
      <c r="G6718" t="s">
        <v>1330</v>
      </c>
      <c r="H6718" s="6">
        <v>56608</v>
      </c>
      <c r="I6718" t="s">
        <v>33694</v>
      </c>
      <c r="J6718" t="s">
        <v>33695</v>
      </c>
      <c r="K6718" s="1">
        <v>43881</v>
      </c>
    </row>
    <row r="6719" spans="1:11">
      <c r="A6719">
        <v>6718</v>
      </c>
      <c r="B6719" t="s">
        <v>33696</v>
      </c>
      <c r="C6719" t="s">
        <v>294</v>
      </c>
      <c r="D6719" t="s">
        <v>2314</v>
      </c>
      <c r="E6719" t="s">
        <v>33697</v>
      </c>
      <c r="F6719" t="s">
        <v>33698</v>
      </c>
      <c r="G6719" t="s">
        <v>446</v>
      </c>
      <c r="H6719" s="6">
        <v>83318</v>
      </c>
      <c r="I6719" t="s">
        <v>33699</v>
      </c>
      <c r="J6719" t="s">
        <v>33700</v>
      </c>
      <c r="K6719" s="1">
        <v>44495</v>
      </c>
    </row>
    <row r="6720" spans="1:11">
      <c r="A6720">
        <v>6719</v>
      </c>
      <c r="B6720" t="s">
        <v>33701</v>
      </c>
      <c r="C6720" t="s">
        <v>1891</v>
      </c>
      <c r="D6720" t="s">
        <v>2835</v>
      </c>
      <c r="E6720" t="s">
        <v>33702</v>
      </c>
      <c r="F6720" t="s">
        <v>22958</v>
      </c>
      <c r="G6720" t="s">
        <v>1309</v>
      </c>
      <c r="H6720" s="6">
        <v>90153</v>
      </c>
      <c r="I6720" t="s">
        <v>33703</v>
      </c>
      <c r="J6720" t="s">
        <v>33704</v>
      </c>
      <c r="K6720" s="1">
        <v>44092</v>
      </c>
    </row>
    <row r="6721" spans="1:11">
      <c r="A6721">
        <v>6720</v>
      </c>
      <c r="B6721" s="2" t="s">
        <v>33705</v>
      </c>
      <c r="C6721" t="s">
        <v>6454</v>
      </c>
      <c r="D6721" t="s">
        <v>2294</v>
      </c>
      <c r="E6721" t="s">
        <v>33706</v>
      </c>
      <c r="F6721" t="s">
        <v>33707</v>
      </c>
      <c r="G6721" t="s">
        <v>1309</v>
      </c>
      <c r="H6721" s="6">
        <v>60110</v>
      </c>
      <c r="I6721" t="s">
        <v>33708</v>
      </c>
      <c r="J6721" t="s">
        <v>33709</v>
      </c>
      <c r="K6721" s="1">
        <v>44441</v>
      </c>
    </row>
    <row r="6722" spans="1:11">
      <c r="A6722">
        <v>6721</v>
      </c>
      <c r="B6722" t="s">
        <v>33710</v>
      </c>
      <c r="C6722" t="s">
        <v>731</v>
      </c>
      <c r="D6722" t="s">
        <v>17862</v>
      </c>
      <c r="E6722" t="s">
        <v>33711</v>
      </c>
      <c r="F6722" t="s">
        <v>33712</v>
      </c>
      <c r="G6722" t="s">
        <v>478</v>
      </c>
      <c r="H6722" s="6">
        <v>231449</v>
      </c>
      <c r="I6722" t="s">
        <v>33713</v>
      </c>
      <c r="J6722" t="s">
        <v>33714</v>
      </c>
      <c r="K6722" s="1">
        <v>43926</v>
      </c>
    </row>
    <row r="6723" spans="1:11">
      <c r="A6723">
        <v>6722</v>
      </c>
      <c r="B6723" t="s">
        <v>33715</v>
      </c>
      <c r="C6723" t="s">
        <v>5686</v>
      </c>
      <c r="D6723" t="s">
        <v>586</v>
      </c>
      <c r="E6723" t="s">
        <v>33716</v>
      </c>
      <c r="F6723" t="s">
        <v>33717</v>
      </c>
      <c r="G6723" t="s">
        <v>190</v>
      </c>
      <c r="H6723" s="6">
        <v>287653</v>
      </c>
      <c r="I6723" t="s">
        <v>33718</v>
      </c>
      <c r="J6723" t="s">
        <v>33719</v>
      </c>
      <c r="K6723" s="1">
        <v>44502</v>
      </c>
    </row>
    <row r="6724" spans="1:11">
      <c r="A6724">
        <v>6723</v>
      </c>
      <c r="B6724" t="s">
        <v>33720</v>
      </c>
      <c r="C6724" t="s">
        <v>2769</v>
      </c>
      <c r="D6724" t="s">
        <v>1435</v>
      </c>
      <c r="E6724" t="s">
        <v>33721</v>
      </c>
      <c r="F6724" t="s">
        <v>33722</v>
      </c>
      <c r="G6724" t="s">
        <v>853</v>
      </c>
      <c r="H6724" s="6">
        <v>195294</v>
      </c>
      <c r="I6724" t="s">
        <v>33723</v>
      </c>
      <c r="J6724" t="s">
        <v>33724</v>
      </c>
      <c r="K6724" s="1">
        <v>44249</v>
      </c>
    </row>
    <row r="6725" spans="1:11">
      <c r="A6725">
        <v>6724</v>
      </c>
      <c r="B6725" t="s">
        <v>33725</v>
      </c>
      <c r="C6725" t="s">
        <v>1378</v>
      </c>
      <c r="D6725" t="s">
        <v>1212</v>
      </c>
      <c r="E6725" t="s">
        <v>33726</v>
      </c>
      <c r="F6725" t="s">
        <v>33727</v>
      </c>
      <c r="G6725" t="s">
        <v>8517</v>
      </c>
      <c r="H6725" s="6">
        <v>46201</v>
      </c>
      <c r="I6725">
        <v>3233292648</v>
      </c>
      <c r="J6725" t="s">
        <v>33728</v>
      </c>
      <c r="K6725" s="1">
        <v>44496</v>
      </c>
    </row>
    <row r="6726" spans="1:11">
      <c r="A6726">
        <v>6725</v>
      </c>
      <c r="B6726" t="s">
        <v>33729</v>
      </c>
      <c r="C6726" t="s">
        <v>662</v>
      </c>
      <c r="D6726" t="s">
        <v>663</v>
      </c>
      <c r="E6726" t="s">
        <v>33730</v>
      </c>
      <c r="F6726" t="s">
        <v>33731</v>
      </c>
      <c r="G6726" t="s">
        <v>658</v>
      </c>
      <c r="H6726" s="6">
        <v>95909</v>
      </c>
      <c r="I6726" t="s">
        <v>33732</v>
      </c>
      <c r="J6726" t="s">
        <v>33733</v>
      </c>
      <c r="K6726" s="1">
        <v>44130</v>
      </c>
    </row>
    <row r="6727" spans="1:11">
      <c r="A6727">
        <v>6726</v>
      </c>
      <c r="B6727" t="s">
        <v>33734</v>
      </c>
      <c r="C6727" t="s">
        <v>7868</v>
      </c>
      <c r="D6727" t="s">
        <v>11921</v>
      </c>
      <c r="E6727" t="s">
        <v>33735</v>
      </c>
      <c r="F6727" t="s">
        <v>33736</v>
      </c>
      <c r="G6727" t="s">
        <v>2898</v>
      </c>
      <c r="H6727" s="6">
        <v>139627</v>
      </c>
      <c r="I6727" t="s">
        <v>33737</v>
      </c>
      <c r="J6727" t="s">
        <v>33738</v>
      </c>
      <c r="K6727" s="1">
        <v>43991</v>
      </c>
    </row>
    <row r="6728" spans="1:11">
      <c r="A6728">
        <v>6727</v>
      </c>
      <c r="B6728" t="s">
        <v>33739</v>
      </c>
      <c r="C6728" t="s">
        <v>1885</v>
      </c>
      <c r="D6728" t="s">
        <v>1596</v>
      </c>
      <c r="E6728" t="s">
        <v>33740</v>
      </c>
      <c r="F6728" t="s">
        <v>33741</v>
      </c>
      <c r="G6728" t="s">
        <v>4632</v>
      </c>
      <c r="H6728" s="6">
        <v>112076</v>
      </c>
      <c r="I6728" t="s">
        <v>33742</v>
      </c>
      <c r="J6728" t="s">
        <v>33743</v>
      </c>
      <c r="K6728" s="1">
        <v>44278</v>
      </c>
    </row>
    <row r="6729" spans="1:11">
      <c r="A6729">
        <v>6728</v>
      </c>
      <c r="B6729" t="s">
        <v>33744</v>
      </c>
      <c r="C6729" t="s">
        <v>2119</v>
      </c>
      <c r="D6729" t="s">
        <v>6002</v>
      </c>
      <c r="E6729" t="s">
        <v>33745</v>
      </c>
      <c r="F6729" t="s">
        <v>33746</v>
      </c>
      <c r="G6729" t="s">
        <v>33</v>
      </c>
      <c r="H6729" s="6">
        <v>167787</v>
      </c>
      <c r="I6729" t="s">
        <v>33747</v>
      </c>
      <c r="J6729" t="s">
        <v>33748</v>
      </c>
      <c r="K6729" s="1">
        <v>44127</v>
      </c>
    </row>
    <row r="6730" spans="1:11">
      <c r="A6730">
        <v>6729</v>
      </c>
      <c r="B6730" t="s">
        <v>33749</v>
      </c>
      <c r="C6730" t="s">
        <v>6627</v>
      </c>
      <c r="D6730" t="s">
        <v>6536</v>
      </c>
      <c r="E6730" t="s">
        <v>33750</v>
      </c>
      <c r="F6730" t="s">
        <v>33751</v>
      </c>
      <c r="G6730" t="s">
        <v>2710</v>
      </c>
      <c r="H6730" s="6">
        <v>244469</v>
      </c>
      <c r="I6730" t="s">
        <v>33752</v>
      </c>
      <c r="J6730" t="s">
        <v>33753</v>
      </c>
      <c r="K6730" s="1">
        <v>43957</v>
      </c>
    </row>
    <row r="6731" spans="1:11">
      <c r="A6731">
        <v>6730</v>
      </c>
      <c r="B6731" t="s">
        <v>33754</v>
      </c>
      <c r="C6731" t="s">
        <v>1998</v>
      </c>
      <c r="D6731" t="s">
        <v>1786</v>
      </c>
      <c r="E6731" t="s">
        <v>33755</v>
      </c>
      <c r="F6731" t="s">
        <v>33756</v>
      </c>
      <c r="G6731" t="s">
        <v>634</v>
      </c>
      <c r="H6731" s="6">
        <v>256083</v>
      </c>
      <c r="I6731">
        <v>4568228143</v>
      </c>
      <c r="J6731" t="s">
        <v>33757</v>
      </c>
      <c r="K6731" s="1">
        <v>44205</v>
      </c>
    </row>
    <row r="6732" spans="1:11">
      <c r="A6732">
        <v>6731</v>
      </c>
      <c r="B6732" t="s">
        <v>33758</v>
      </c>
      <c r="C6732" t="s">
        <v>4864</v>
      </c>
      <c r="D6732" t="s">
        <v>2322</v>
      </c>
      <c r="E6732" t="s">
        <v>33759</v>
      </c>
      <c r="F6732" t="s">
        <v>33760</v>
      </c>
      <c r="G6732" t="s">
        <v>379</v>
      </c>
      <c r="H6732" s="6">
        <v>54813</v>
      </c>
      <c r="I6732" t="s">
        <v>33761</v>
      </c>
      <c r="J6732" t="s">
        <v>33762</v>
      </c>
      <c r="K6732" s="1">
        <v>43993</v>
      </c>
    </row>
    <row r="6733" spans="1:11">
      <c r="A6733">
        <v>6732</v>
      </c>
      <c r="B6733" t="s">
        <v>33763</v>
      </c>
      <c r="C6733" t="s">
        <v>630</v>
      </c>
      <c r="D6733" t="s">
        <v>2027</v>
      </c>
      <c r="E6733" t="s">
        <v>33764</v>
      </c>
      <c r="F6733" t="s">
        <v>33765</v>
      </c>
      <c r="G6733" t="s">
        <v>2008</v>
      </c>
      <c r="H6733" s="6">
        <v>176730</v>
      </c>
      <c r="I6733" t="s">
        <v>33766</v>
      </c>
      <c r="J6733" t="s">
        <v>33767</v>
      </c>
      <c r="K6733" s="1">
        <v>44196</v>
      </c>
    </row>
    <row r="6734" spans="1:11">
      <c r="A6734">
        <v>6733</v>
      </c>
      <c r="B6734" t="s">
        <v>33768</v>
      </c>
      <c r="C6734" t="s">
        <v>3062</v>
      </c>
      <c r="D6734" t="s">
        <v>4077</v>
      </c>
      <c r="E6734" t="s">
        <v>33769</v>
      </c>
      <c r="F6734" t="s">
        <v>33770</v>
      </c>
      <c r="G6734" t="s">
        <v>604</v>
      </c>
      <c r="H6734" s="6">
        <v>236378</v>
      </c>
      <c r="I6734" t="s">
        <v>33771</v>
      </c>
      <c r="J6734" t="s">
        <v>33772</v>
      </c>
      <c r="K6734" s="1">
        <v>44514</v>
      </c>
    </row>
    <row r="6735" spans="1:11">
      <c r="A6735">
        <v>6734</v>
      </c>
      <c r="B6735" t="s">
        <v>33773</v>
      </c>
      <c r="C6735" t="s">
        <v>7238</v>
      </c>
      <c r="D6735" t="s">
        <v>5687</v>
      </c>
      <c r="E6735" t="s">
        <v>33774</v>
      </c>
      <c r="F6735" t="s">
        <v>33775</v>
      </c>
      <c r="G6735" t="s">
        <v>883</v>
      </c>
      <c r="H6735" s="6">
        <v>124930</v>
      </c>
      <c r="I6735" t="s">
        <v>33776</v>
      </c>
      <c r="J6735" t="s">
        <v>33777</v>
      </c>
      <c r="K6735" s="1">
        <v>44360</v>
      </c>
    </row>
    <row r="6736" spans="1:11">
      <c r="A6736">
        <v>6735</v>
      </c>
      <c r="B6736" t="s">
        <v>33778</v>
      </c>
      <c r="C6736" t="s">
        <v>910</v>
      </c>
      <c r="D6736" t="s">
        <v>8728</v>
      </c>
      <c r="E6736" t="s">
        <v>33779</v>
      </c>
      <c r="F6736" t="s">
        <v>33780</v>
      </c>
      <c r="G6736" t="s">
        <v>961</v>
      </c>
      <c r="H6736" s="6">
        <v>112232</v>
      </c>
      <c r="I6736" t="s">
        <v>33781</v>
      </c>
      <c r="J6736" t="s">
        <v>33782</v>
      </c>
      <c r="K6736" s="1">
        <v>44132</v>
      </c>
    </row>
    <row r="6737" spans="1:11">
      <c r="A6737">
        <v>6736</v>
      </c>
      <c r="B6737" t="s">
        <v>33783</v>
      </c>
      <c r="C6737" t="s">
        <v>1648</v>
      </c>
      <c r="D6737" t="s">
        <v>4209</v>
      </c>
      <c r="E6737" t="s">
        <v>33784</v>
      </c>
      <c r="F6737" t="s">
        <v>33785</v>
      </c>
      <c r="G6737" t="s">
        <v>3046</v>
      </c>
      <c r="H6737" s="6">
        <v>47523</v>
      </c>
      <c r="I6737" t="s">
        <v>33786</v>
      </c>
      <c r="J6737" t="s">
        <v>33787</v>
      </c>
      <c r="K6737" s="1">
        <v>44205</v>
      </c>
    </row>
    <row r="6738" spans="1:11">
      <c r="A6738">
        <v>6737</v>
      </c>
      <c r="B6738" t="s">
        <v>33788</v>
      </c>
      <c r="C6738" t="s">
        <v>670</v>
      </c>
      <c r="D6738" t="s">
        <v>423</v>
      </c>
      <c r="E6738" t="s">
        <v>33789</v>
      </c>
      <c r="F6738" t="s">
        <v>33790</v>
      </c>
      <c r="G6738" t="s">
        <v>2809</v>
      </c>
      <c r="H6738" s="6">
        <v>216413</v>
      </c>
      <c r="I6738">
        <v>3720318875</v>
      </c>
      <c r="J6738" t="s">
        <v>33791</v>
      </c>
      <c r="K6738" s="1">
        <v>44283</v>
      </c>
    </row>
    <row r="6739" spans="1:11">
      <c r="A6739">
        <v>6738</v>
      </c>
      <c r="B6739" t="s">
        <v>33792</v>
      </c>
      <c r="C6739" t="s">
        <v>4121</v>
      </c>
      <c r="D6739" t="s">
        <v>2013</v>
      </c>
      <c r="E6739" t="s">
        <v>33793</v>
      </c>
      <c r="F6739" t="s">
        <v>33794</v>
      </c>
      <c r="G6739" t="s">
        <v>2297</v>
      </c>
      <c r="H6739" s="6">
        <v>168299</v>
      </c>
      <c r="I6739" t="s">
        <v>33795</v>
      </c>
      <c r="J6739" t="s">
        <v>33796</v>
      </c>
      <c r="K6739" s="1">
        <v>43853</v>
      </c>
    </row>
    <row r="6740" spans="1:11">
      <c r="A6740">
        <v>6739</v>
      </c>
      <c r="B6740" t="s">
        <v>33797</v>
      </c>
      <c r="C6740" t="s">
        <v>4247</v>
      </c>
      <c r="D6740" t="s">
        <v>20256</v>
      </c>
      <c r="E6740" t="s">
        <v>33798</v>
      </c>
      <c r="F6740" t="s">
        <v>33799</v>
      </c>
      <c r="G6740" t="s">
        <v>1501</v>
      </c>
      <c r="H6740" s="6">
        <v>48483</v>
      </c>
      <c r="I6740" t="s">
        <v>33800</v>
      </c>
      <c r="J6740" t="s">
        <v>33801</v>
      </c>
      <c r="K6740" s="1">
        <v>44572</v>
      </c>
    </row>
    <row r="6741" spans="1:11">
      <c r="A6741">
        <v>6740</v>
      </c>
      <c r="B6741" t="s">
        <v>33802</v>
      </c>
      <c r="C6741" t="s">
        <v>670</v>
      </c>
      <c r="D6741" t="s">
        <v>14541</v>
      </c>
      <c r="E6741" t="s">
        <v>33803</v>
      </c>
      <c r="F6741" t="s">
        <v>33804</v>
      </c>
      <c r="G6741" t="s">
        <v>1345</v>
      </c>
      <c r="H6741" s="6">
        <v>275653</v>
      </c>
      <c r="I6741" t="s">
        <v>33805</v>
      </c>
      <c r="J6741" t="s">
        <v>33806</v>
      </c>
      <c r="K6741" s="1">
        <v>44140</v>
      </c>
    </row>
    <row r="6742" spans="1:11">
      <c r="A6742">
        <v>6741</v>
      </c>
      <c r="B6742" t="s">
        <v>33807</v>
      </c>
      <c r="C6742" t="s">
        <v>2212</v>
      </c>
      <c r="D6742" t="s">
        <v>15872</v>
      </c>
      <c r="E6742" t="s">
        <v>33808</v>
      </c>
      <c r="F6742" t="s">
        <v>33809</v>
      </c>
      <c r="G6742" t="s">
        <v>282</v>
      </c>
      <c r="H6742" s="6">
        <v>121334</v>
      </c>
      <c r="I6742" t="s">
        <v>33810</v>
      </c>
      <c r="J6742" t="s">
        <v>33811</v>
      </c>
      <c r="K6742" s="1">
        <v>44200</v>
      </c>
    </row>
    <row r="6743" spans="1:11">
      <c r="A6743">
        <v>6742</v>
      </c>
      <c r="B6743" t="s">
        <v>33812</v>
      </c>
      <c r="C6743" t="s">
        <v>3656</v>
      </c>
      <c r="D6743" t="s">
        <v>1149</v>
      </c>
      <c r="E6743" t="s">
        <v>33813</v>
      </c>
      <c r="F6743" t="s">
        <v>33814</v>
      </c>
      <c r="G6743" t="s">
        <v>2809</v>
      </c>
      <c r="H6743" s="6">
        <v>48342</v>
      </c>
      <c r="I6743" t="s">
        <v>33815</v>
      </c>
      <c r="J6743" t="s">
        <v>33816</v>
      </c>
      <c r="K6743" s="1">
        <v>44236</v>
      </c>
    </row>
    <row r="6744" spans="1:11">
      <c r="A6744">
        <v>6743</v>
      </c>
      <c r="B6744" t="s">
        <v>33817</v>
      </c>
      <c r="C6744" t="s">
        <v>707</v>
      </c>
      <c r="D6744" t="s">
        <v>9067</v>
      </c>
      <c r="E6744" t="s">
        <v>33818</v>
      </c>
      <c r="F6744" t="s">
        <v>10497</v>
      </c>
      <c r="G6744" t="s">
        <v>926</v>
      </c>
      <c r="H6744" s="6">
        <v>166872</v>
      </c>
      <c r="I6744" t="s">
        <v>33819</v>
      </c>
      <c r="J6744" t="s">
        <v>33820</v>
      </c>
      <c r="K6744" s="1">
        <v>44157</v>
      </c>
    </row>
    <row r="6745" spans="1:11">
      <c r="A6745">
        <v>6744</v>
      </c>
      <c r="B6745" t="s">
        <v>33821</v>
      </c>
      <c r="C6745" t="s">
        <v>1009</v>
      </c>
      <c r="D6745" t="s">
        <v>903</v>
      </c>
      <c r="E6745" t="s">
        <v>5254</v>
      </c>
      <c r="F6745" t="s">
        <v>9965</v>
      </c>
      <c r="G6745" t="s">
        <v>2898</v>
      </c>
      <c r="H6745" s="6">
        <v>166122</v>
      </c>
      <c r="I6745">
        <v>7503780881</v>
      </c>
      <c r="J6745" t="s">
        <v>33822</v>
      </c>
      <c r="K6745" s="1">
        <v>44608</v>
      </c>
    </row>
    <row r="6746" spans="1:11">
      <c r="A6746">
        <v>6745</v>
      </c>
      <c r="B6746" t="s">
        <v>33823</v>
      </c>
      <c r="C6746" t="s">
        <v>8819</v>
      </c>
      <c r="D6746" t="s">
        <v>179</v>
      </c>
      <c r="E6746" t="s">
        <v>33824</v>
      </c>
      <c r="F6746" t="s">
        <v>33825</v>
      </c>
      <c r="G6746" t="s">
        <v>597</v>
      </c>
      <c r="H6746" s="6">
        <v>92687</v>
      </c>
      <c r="I6746" t="s">
        <v>33826</v>
      </c>
      <c r="J6746" t="s">
        <v>33827</v>
      </c>
      <c r="K6746" s="1">
        <v>44048</v>
      </c>
    </row>
    <row r="6747" spans="1:11">
      <c r="A6747">
        <v>6746</v>
      </c>
      <c r="B6747" t="s">
        <v>33828</v>
      </c>
      <c r="C6747" t="s">
        <v>8045</v>
      </c>
      <c r="D6747" t="s">
        <v>5839</v>
      </c>
      <c r="E6747" t="s">
        <v>1372</v>
      </c>
      <c r="F6747" t="s">
        <v>33829</v>
      </c>
      <c r="G6747" t="s">
        <v>2158</v>
      </c>
      <c r="H6747" s="6">
        <v>147329</v>
      </c>
      <c r="I6747" t="s">
        <v>33830</v>
      </c>
      <c r="J6747" t="s">
        <v>33831</v>
      </c>
      <c r="K6747" s="1">
        <v>43858</v>
      </c>
    </row>
    <row r="6748" spans="1:11">
      <c r="A6748">
        <v>6747</v>
      </c>
      <c r="B6748" t="s">
        <v>33832</v>
      </c>
      <c r="C6748" t="s">
        <v>4530</v>
      </c>
      <c r="D6748" t="s">
        <v>10866</v>
      </c>
      <c r="E6748" t="s">
        <v>33833</v>
      </c>
      <c r="F6748" t="s">
        <v>33834</v>
      </c>
      <c r="G6748" t="s">
        <v>2317</v>
      </c>
      <c r="H6748" s="6">
        <v>106181</v>
      </c>
      <c r="I6748" t="s">
        <v>33835</v>
      </c>
      <c r="J6748" t="s">
        <v>33836</v>
      </c>
      <c r="K6748" s="1">
        <v>44050</v>
      </c>
    </row>
    <row r="6749" spans="1:11">
      <c r="A6749">
        <v>6748</v>
      </c>
      <c r="B6749" t="s">
        <v>33837</v>
      </c>
      <c r="C6749" t="s">
        <v>3663</v>
      </c>
      <c r="D6749" t="s">
        <v>8927</v>
      </c>
      <c r="E6749" t="s">
        <v>33838</v>
      </c>
      <c r="F6749" t="s">
        <v>33839</v>
      </c>
      <c r="G6749" t="s">
        <v>3709</v>
      </c>
      <c r="H6749" s="6">
        <v>117619</v>
      </c>
      <c r="I6749" t="s">
        <v>33840</v>
      </c>
      <c r="J6749" t="s">
        <v>33841</v>
      </c>
      <c r="K6749" s="1">
        <v>44030</v>
      </c>
    </row>
    <row r="6750" spans="1:11">
      <c r="A6750">
        <v>6749</v>
      </c>
      <c r="B6750" t="s">
        <v>33842</v>
      </c>
      <c r="C6750" t="s">
        <v>865</v>
      </c>
      <c r="D6750" t="s">
        <v>249</v>
      </c>
      <c r="E6750" t="s">
        <v>33843</v>
      </c>
      <c r="F6750" t="s">
        <v>33844</v>
      </c>
      <c r="G6750" t="s">
        <v>1795</v>
      </c>
      <c r="H6750" s="6">
        <v>77387</v>
      </c>
      <c r="I6750" t="s">
        <v>33845</v>
      </c>
      <c r="J6750" t="s">
        <v>33846</v>
      </c>
      <c r="K6750" s="1">
        <v>44176</v>
      </c>
    </row>
    <row r="6751" spans="1:11">
      <c r="A6751">
        <v>6750</v>
      </c>
      <c r="B6751" t="s">
        <v>33847</v>
      </c>
      <c r="C6751" t="s">
        <v>7744</v>
      </c>
      <c r="D6751" t="s">
        <v>2348</v>
      </c>
      <c r="E6751" t="s">
        <v>33848</v>
      </c>
      <c r="F6751" t="s">
        <v>33849</v>
      </c>
      <c r="G6751" t="s">
        <v>290</v>
      </c>
      <c r="H6751" s="6">
        <v>258581</v>
      </c>
      <c r="I6751" t="s">
        <v>33850</v>
      </c>
      <c r="J6751" t="s">
        <v>33851</v>
      </c>
      <c r="K6751" s="1">
        <v>43926</v>
      </c>
    </row>
    <row r="6752" spans="1:11">
      <c r="A6752">
        <v>6751</v>
      </c>
      <c r="B6752" t="s">
        <v>33852</v>
      </c>
      <c r="C6752" t="s">
        <v>13086</v>
      </c>
      <c r="D6752" t="s">
        <v>930</v>
      </c>
      <c r="E6752" t="s">
        <v>33853</v>
      </c>
      <c r="F6752" t="s">
        <v>19350</v>
      </c>
      <c r="G6752" t="s">
        <v>1027</v>
      </c>
      <c r="H6752" s="6">
        <v>192707</v>
      </c>
      <c r="I6752" t="s">
        <v>33854</v>
      </c>
      <c r="J6752" t="s">
        <v>33855</v>
      </c>
      <c r="K6752" s="1">
        <v>44186</v>
      </c>
    </row>
    <row r="6753" spans="1:11">
      <c r="A6753">
        <v>6752</v>
      </c>
      <c r="B6753" t="s">
        <v>33856</v>
      </c>
      <c r="C6753" t="s">
        <v>2321</v>
      </c>
      <c r="D6753" t="s">
        <v>6916</v>
      </c>
      <c r="E6753" t="s">
        <v>672</v>
      </c>
      <c r="F6753" t="s">
        <v>33857</v>
      </c>
      <c r="G6753" t="s">
        <v>815</v>
      </c>
      <c r="H6753" s="6">
        <v>231765</v>
      </c>
      <c r="I6753" t="s">
        <v>33858</v>
      </c>
      <c r="J6753" t="s">
        <v>33859</v>
      </c>
      <c r="K6753" s="1">
        <v>44595</v>
      </c>
    </row>
    <row r="6754" spans="1:11">
      <c r="A6754">
        <v>6753</v>
      </c>
      <c r="B6754" t="s">
        <v>33860</v>
      </c>
      <c r="C6754" t="s">
        <v>15948</v>
      </c>
      <c r="D6754" t="s">
        <v>116</v>
      </c>
      <c r="E6754" t="s">
        <v>8760</v>
      </c>
      <c r="F6754" t="s">
        <v>4676</v>
      </c>
      <c r="G6754" t="s">
        <v>462</v>
      </c>
      <c r="H6754" s="6">
        <v>133717</v>
      </c>
      <c r="I6754">
        <f>1-459-496-9465</f>
        <v>-10419</v>
      </c>
      <c r="J6754" t="s">
        <v>33861</v>
      </c>
      <c r="K6754" s="1">
        <v>44018</v>
      </c>
    </row>
    <row r="6755" spans="1:11">
      <c r="A6755">
        <v>6754</v>
      </c>
      <c r="B6755" t="s">
        <v>33862</v>
      </c>
      <c r="C6755" t="s">
        <v>811</v>
      </c>
      <c r="D6755" t="s">
        <v>3598</v>
      </c>
      <c r="E6755" t="s">
        <v>33863</v>
      </c>
      <c r="F6755" t="s">
        <v>33864</v>
      </c>
      <c r="G6755" t="s">
        <v>2927</v>
      </c>
      <c r="H6755" s="6">
        <v>155678</v>
      </c>
      <c r="I6755" t="s">
        <v>33865</v>
      </c>
      <c r="J6755" t="s">
        <v>33866</v>
      </c>
      <c r="K6755" s="1">
        <v>44418</v>
      </c>
    </row>
    <row r="6756" spans="1:11">
      <c r="A6756">
        <v>6755</v>
      </c>
      <c r="B6756" t="s">
        <v>33867</v>
      </c>
      <c r="C6756" t="s">
        <v>5336</v>
      </c>
      <c r="D6756" t="s">
        <v>8425</v>
      </c>
      <c r="E6756" t="s">
        <v>33868</v>
      </c>
      <c r="F6756" t="s">
        <v>33869</v>
      </c>
      <c r="G6756" t="s">
        <v>95</v>
      </c>
      <c r="H6756" s="6">
        <v>206270</v>
      </c>
      <c r="I6756" t="s">
        <v>33870</v>
      </c>
      <c r="J6756" t="s">
        <v>33871</v>
      </c>
      <c r="K6756" s="1">
        <v>44364</v>
      </c>
    </row>
    <row r="6757" spans="1:11">
      <c r="A6757">
        <v>6756</v>
      </c>
      <c r="B6757" t="s">
        <v>33872</v>
      </c>
      <c r="C6757" t="s">
        <v>6214</v>
      </c>
      <c r="D6757" t="s">
        <v>16492</v>
      </c>
      <c r="E6757" t="s">
        <v>33873</v>
      </c>
      <c r="F6757" t="s">
        <v>33874</v>
      </c>
      <c r="G6757" t="s">
        <v>800</v>
      </c>
      <c r="H6757" s="6">
        <v>52337</v>
      </c>
      <c r="I6757" t="s">
        <v>33875</v>
      </c>
      <c r="J6757" t="s">
        <v>33876</v>
      </c>
      <c r="K6757" s="1">
        <v>44011</v>
      </c>
    </row>
    <row r="6758" spans="1:11">
      <c r="A6758">
        <v>6757</v>
      </c>
      <c r="B6758" t="s">
        <v>33877</v>
      </c>
      <c r="C6758" t="s">
        <v>4024</v>
      </c>
      <c r="D6758" t="s">
        <v>326</v>
      </c>
      <c r="E6758" t="s">
        <v>33878</v>
      </c>
      <c r="F6758" t="s">
        <v>33879</v>
      </c>
      <c r="G6758" t="s">
        <v>86</v>
      </c>
      <c r="H6758" s="6">
        <v>125981</v>
      </c>
      <c r="I6758" t="s">
        <v>33880</v>
      </c>
      <c r="J6758" t="s">
        <v>33881</v>
      </c>
      <c r="K6758" s="1">
        <v>44585</v>
      </c>
    </row>
    <row r="6759" spans="1:11">
      <c r="A6759">
        <v>6758</v>
      </c>
      <c r="B6759" t="s">
        <v>33882</v>
      </c>
      <c r="C6759" t="s">
        <v>5996</v>
      </c>
      <c r="D6759" t="s">
        <v>8820</v>
      </c>
      <c r="E6759" t="s">
        <v>33883</v>
      </c>
      <c r="F6759" t="s">
        <v>33884</v>
      </c>
      <c r="G6759" t="s">
        <v>734</v>
      </c>
      <c r="H6759" s="6">
        <v>160607</v>
      </c>
      <c r="I6759" t="s">
        <v>33885</v>
      </c>
      <c r="J6759" t="s">
        <v>33886</v>
      </c>
      <c r="K6759" s="1">
        <v>44432</v>
      </c>
    </row>
    <row r="6760" spans="1:11">
      <c r="A6760">
        <v>6759</v>
      </c>
      <c r="B6760" t="s">
        <v>33887</v>
      </c>
      <c r="C6760" t="s">
        <v>1758</v>
      </c>
      <c r="D6760" t="s">
        <v>1277</v>
      </c>
      <c r="E6760" t="s">
        <v>33888</v>
      </c>
      <c r="F6760" t="s">
        <v>33889</v>
      </c>
      <c r="G6760" t="s">
        <v>3443</v>
      </c>
      <c r="H6760" s="6">
        <v>197339</v>
      </c>
      <c r="I6760" t="s">
        <v>33890</v>
      </c>
      <c r="J6760" t="s">
        <v>33891</v>
      </c>
      <c r="K6760" s="1">
        <v>44198</v>
      </c>
    </row>
    <row r="6761" spans="1:11">
      <c r="A6761">
        <v>6760</v>
      </c>
      <c r="B6761" t="s">
        <v>33892</v>
      </c>
      <c r="C6761" t="s">
        <v>513</v>
      </c>
      <c r="D6761" t="s">
        <v>4445</v>
      </c>
      <c r="E6761" t="s">
        <v>33893</v>
      </c>
      <c r="F6761" t="s">
        <v>33894</v>
      </c>
      <c r="G6761" t="s">
        <v>1230</v>
      </c>
      <c r="H6761" s="6">
        <v>284641</v>
      </c>
      <c r="I6761" t="s">
        <v>33895</v>
      </c>
      <c r="J6761" t="s">
        <v>33896</v>
      </c>
      <c r="K6761" s="1">
        <v>44061</v>
      </c>
    </row>
    <row r="6762" spans="1:11">
      <c r="A6762">
        <v>6761</v>
      </c>
      <c r="B6762" t="s">
        <v>33897</v>
      </c>
      <c r="C6762" t="s">
        <v>646</v>
      </c>
      <c r="D6762" t="s">
        <v>3037</v>
      </c>
      <c r="E6762" t="s">
        <v>33898</v>
      </c>
      <c r="F6762" t="s">
        <v>2215</v>
      </c>
      <c r="G6762" t="s">
        <v>2615</v>
      </c>
      <c r="H6762" s="6">
        <v>170546</v>
      </c>
      <c r="I6762" t="s">
        <v>33899</v>
      </c>
      <c r="J6762" t="s">
        <v>33900</v>
      </c>
      <c r="K6762" s="1">
        <v>43930</v>
      </c>
    </row>
    <row r="6763" spans="1:11">
      <c r="A6763">
        <v>6762</v>
      </c>
      <c r="B6763" t="s">
        <v>33901</v>
      </c>
      <c r="C6763" t="s">
        <v>7532</v>
      </c>
      <c r="D6763" t="s">
        <v>3454</v>
      </c>
      <c r="E6763" t="s">
        <v>33902</v>
      </c>
      <c r="F6763" t="s">
        <v>33903</v>
      </c>
      <c r="G6763" t="s">
        <v>868</v>
      </c>
      <c r="H6763" s="6">
        <v>189269</v>
      </c>
      <c r="I6763" t="s">
        <v>33904</v>
      </c>
      <c r="J6763" t="s">
        <v>33905</v>
      </c>
      <c r="K6763" s="1">
        <v>44478</v>
      </c>
    </row>
    <row r="6764" spans="1:11">
      <c r="A6764">
        <v>6763</v>
      </c>
      <c r="B6764" t="s">
        <v>33906</v>
      </c>
      <c r="C6764" t="s">
        <v>13740</v>
      </c>
      <c r="D6764" t="s">
        <v>116</v>
      </c>
      <c r="E6764" t="s">
        <v>33907</v>
      </c>
      <c r="F6764" t="s">
        <v>33908</v>
      </c>
      <c r="G6764" t="s">
        <v>1404</v>
      </c>
      <c r="H6764" s="6">
        <v>48034</v>
      </c>
      <c r="I6764" t="s">
        <v>33909</v>
      </c>
      <c r="J6764" t="s">
        <v>33910</v>
      </c>
      <c r="K6764" s="1">
        <v>44171</v>
      </c>
    </row>
    <row r="6765" spans="1:11">
      <c r="A6765">
        <v>6764</v>
      </c>
      <c r="B6765" t="s">
        <v>33911</v>
      </c>
      <c r="C6765" t="s">
        <v>2737</v>
      </c>
      <c r="D6765" t="s">
        <v>7263</v>
      </c>
      <c r="E6765" t="s">
        <v>33912</v>
      </c>
      <c r="F6765" t="s">
        <v>33913</v>
      </c>
      <c r="G6765" t="s">
        <v>3594</v>
      </c>
      <c r="H6765" s="6">
        <v>53958</v>
      </c>
      <c r="I6765" t="s">
        <v>33914</v>
      </c>
      <c r="J6765" t="s">
        <v>33915</v>
      </c>
      <c r="K6765" s="1">
        <v>44173</v>
      </c>
    </row>
    <row r="6766" spans="1:11">
      <c r="A6766">
        <v>6765</v>
      </c>
      <c r="B6766" t="s">
        <v>33916</v>
      </c>
      <c r="C6766" t="s">
        <v>4121</v>
      </c>
      <c r="D6766" t="s">
        <v>7720</v>
      </c>
      <c r="E6766" t="s">
        <v>33917</v>
      </c>
      <c r="F6766" t="s">
        <v>33918</v>
      </c>
      <c r="G6766" t="s">
        <v>620</v>
      </c>
      <c r="H6766" s="6">
        <v>256019</v>
      </c>
      <c r="I6766" t="s">
        <v>33919</v>
      </c>
      <c r="J6766" t="s">
        <v>33920</v>
      </c>
      <c r="K6766" s="1">
        <v>43842</v>
      </c>
    </row>
    <row r="6767" spans="1:11">
      <c r="A6767">
        <v>6766</v>
      </c>
      <c r="B6767" t="s">
        <v>33921</v>
      </c>
      <c r="C6767" t="s">
        <v>1091</v>
      </c>
      <c r="D6767" t="s">
        <v>13996</v>
      </c>
      <c r="E6767" t="s">
        <v>33922</v>
      </c>
      <c r="F6767" t="s">
        <v>33923</v>
      </c>
      <c r="G6767" t="s">
        <v>379</v>
      </c>
      <c r="H6767" s="6">
        <v>108072</v>
      </c>
      <c r="I6767" t="s">
        <v>33924</v>
      </c>
      <c r="J6767" t="s">
        <v>33925</v>
      </c>
      <c r="K6767" s="1">
        <v>44336</v>
      </c>
    </row>
    <row r="6768" spans="1:11">
      <c r="A6768">
        <v>6767</v>
      </c>
      <c r="B6768" t="s">
        <v>33926</v>
      </c>
      <c r="C6768" t="s">
        <v>9503</v>
      </c>
      <c r="D6768" t="s">
        <v>3803</v>
      </c>
      <c r="E6768" t="s">
        <v>33927</v>
      </c>
      <c r="F6768" t="s">
        <v>33928</v>
      </c>
      <c r="G6768" t="s">
        <v>1118</v>
      </c>
      <c r="H6768" s="6">
        <v>86237</v>
      </c>
      <c r="I6768" t="s">
        <v>33929</v>
      </c>
      <c r="J6768" t="s">
        <v>33930</v>
      </c>
      <c r="K6768" s="1">
        <v>44679</v>
      </c>
    </row>
    <row r="6769" spans="1:11">
      <c r="A6769">
        <v>6768</v>
      </c>
      <c r="B6769" t="s">
        <v>33931</v>
      </c>
      <c r="C6769" t="s">
        <v>15948</v>
      </c>
      <c r="D6769" t="s">
        <v>2889</v>
      </c>
      <c r="E6769" t="s">
        <v>33932</v>
      </c>
      <c r="F6769" t="s">
        <v>33933</v>
      </c>
      <c r="G6769" t="s">
        <v>394</v>
      </c>
      <c r="H6769" s="6">
        <v>208892</v>
      </c>
      <c r="I6769" t="s">
        <v>33934</v>
      </c>
      <c r="J6769" t="s">
        <v>33935</v>
      </c>
      <c r="K6769" s="1">
        <v>43934</v>
      </c>
    </row>
    <row r="6770" spans="1:11">
      <c r="A6770">
        <v>6769</v>
      </c>
      <c r="B6770" t="s">
        <v>33936</v>
      </c>
      <c r="C6770" t="s">
        <v>2700</v>
      </c>
      <c r="D6770" t="s">
        <v>8102</v>
      </c>
      <c r="E6770" t="s">
        <v>33937</v>
      </c>
      <c r="F6770" t="s">
        <v>33938</v>
      </c>
      <c r="G6770" t="s">
        <v>51</v>
      </c>
      <c r="H6770" s="6">
        <v>126742</v>
      </c>
      <c r="I6770" t="s">
        <v>33939</v>
      </c>
      <c r="J6770" t="s">
        <v>33940</v>
      </c>
      <c r="K6770" s="1">
        <v>44039</v>
      </c>
    </row>
    <row r="6771" spans="1:11">
      <c r="A6771">
        <v>6770</v>
      </c>
      <c r="B6771" t="s">
        <v>33941</v>
      </c>
      <c r="C6771" t="s">
        <v>2475</v>
      </c>
      <c r="D6771" t="s">
        <v>83</v>
      </c>
      <c r="E6771" t="s">
        <v>33942</v>
      </c>
      <c r="F6771" t="s">
        <v>33943</v>
      </c>
      <c r="G6771" t="s">
        <v>3394</v>
      </c>
      <c r="H6771" s="6">
        <v>98494</v>
      </c>
      <c r="I6771" t="s">
        <v>33944</v>
      </c>
      <c r="J6771" t="s">
        <v>33945</v>
      </c>
      <c r="K6771" s="1">
        <v>44709</v>
      </c>
    </row>
    <row r="6772" spans="1:11">
      <c r="A6772">
        <v>6771</v>
      </c>
      <c r="B6772" t="s">
        <v>33946</v>
      </c>
      <c r="C6772" t="s">
        <v>11958</v>
      </c>
      <c r="D6772" t="s">
        <v>15985</v>
      </c>
      <c r="E6772" t="s">
        <v>33947</v>
      </c>
      <c r="F6772" t="s">
        <v>33948</v>
      </c>
      <c r="G6772" t="s">
        <v>831</v>
      </c>
      <c r="H6772" s="6">
        <v>170599</v>
      </c>
      <c r="I6772" t="s">
        <v>33949</v>
      </c>
      <c r="J6772" t="s">
        <v>33950</v>
      </c>
      <c r="K6772" s="1">
        <v>43924</v>
      </c>
    </row>
    <row r="6773" spans="1:11">
      <c r="A6773">
        <v>6772</v>
      </c>
      <c r="B6773" t="s">
        <v>33951</v>
      </c>
      <c r="C6773" t="s">
        <v>730</v>
      </c>
      <c r="D6773" t="s">
        <v>4052</v>
      </c>
      <c r="E6773" t="s">
        <v>33952</v>
      </c>
      <c r="F6773" t="s">
        <v>33953</v>
      </c>
      <c r="G6773" t="s">
        <v>4729</v>
      </c>
      <c r="H6773" s="6">
        <v>247291</v>
      </c>
      <c r="I6773" t="s">
        <v>33954</v>
      </c>
      <c r="J6773" t="s">
        <v>33955</v>
      </c>
      <c r="K6773" s="1">
        <v>44701</v>
      </c>
    </row>
    <row r="6774" spans="1:11">
      <c r="A6774">
        <v>6773</v>
      </c>
      <c r="B6774" t="s">
        <v>33956</v>
      </c>
      <c r="C6774" t="s">
        <v>4636</v>
      </c>
      <c r="D6774" t="s">
        <v>1129</v>
      </c>
      <c r="E6774" t="s">
        <v>33957</v>
      </c>
      <c r="F6774" t="s">
        <v>33958</v>
      </c>
      <c r="G6774" t="s">
        <v>2392</v>
      </c>
      <c r="H6774" s="6">
        <v>226035</v>
      </c>
      <c r="I6774" t="s">
        <v>33959</v>
      </c>
      <c r="J6774" t="s">
        <v>33960</v>
      </c>
      <c r="K6774" s="1">
        <v>44271</v>
      </c>
    </row>
    <row r="6775" spans="1:11">
      <c r="A6775">
        <v>6774</v>
      </c>
      <c r="B6775" t="s">
        <v>33961</v>
      </c>
      <c r="C6775" t="s">
        <v>4744</v>
      </c>
      <c r="D6775" t="s">
        <v>3972</v>
      </c>
      <c r="E6775" t="s">
        <v>33962</v>
      </c>
      <c r="F6775" t="s">
        <v>33963</v>
      </c>
      <c r="G6775" t="s">
        <v>3709</v>
      </c>
      <c r="H6775" s="6">
        <v>274385</v>
      </c>
      <c r="I6775" t="s">
        <v>33964</v>
      </c>
      <c r="J6775" t="s">
        <v>33965</v>
      </c>
      <c r="K6775" s="1">
        <v>44535</v>
      </c>
    </row>
    <row r="6776" spans="1:11">
      <c r="A6776">
        <v>6775</v>
      </c>
      <c r="B6776" t="s">
        <v>33966</v>
      </c>
      <c r="C6776" t="s">
        <v>11197</v>
      </c>
      <c r="D6776" t="s">
        <v>2701</v>
      </c>
      <c r="E6776" t="s">
        <v>24261</v>
      </c>
      <c r="F6776" t="s">
        <v>33967</v>
      </c>
      <c r="G6776" t="s">
        <v>371</v>
      </c>
      <c r="H6776" s="6">
        <v>211321</v>
      </c>
      <c r="I6776" t="s">
        <v>33968</v>
      </c>
      <c r="J6776" t="s">
        <v>33969</v>
      </c>
      <c r="K6776" s="1">
        <v>44306</v>
      </c>
    </row>
    <row r="6777" spans="1:11">
      <c r="A6777">
        <v>6776</v>
      </c>
      <c r="B6777" t="s">
        <v>33970</v>
      </c>
      <c r="C6777" t="s">
        <v>4158</v>
      </c>
      <c r="D6777" t="s">
        <v>1642</v>
      </c>
      <c r="E6777" t="s">
        <v>28226</v>
      </c>
      <c r="F6777" t="s">
        <v>33971</v>
      </c>
      <c r="G6777" t="s">
        <v>620</v>
      </c>
      <c r="H6777" s="6">
        <v>210112</v>
      </c>
      <c r="I6777" t="s">
        <v>33972</v>
      </c>
      <c r="J6777" t="s">
        <v>33973</v>
      </c>
      <c r="K6777" s="1">
        <v>43991</v>
      </c>
    </row>
    <row r="6778" spans="1:11">
      <c r="A6778">
        <v>6777</v>
      </c>
      <c r="B6778" t="s">
        <v>33974</v>
      </c>
      <c r="C6778" t="s">
        <v>2794</v>
      </c>
      <c r="D6778" t="s">
        <v>1616</v>
      </c>
      <c r="E6778" t="s">
        <v>33975</v>
      </c>
      <c r="F6778" t="s">
        <v>33976</v>
      </c>
      <c r="G6778" t="s">
        <v>2615</v>
      </c>
      <c r="H6778" s="6">
        <v>189495</v>
      </c>
      <c r="I6778" t="s">
        <v>33977</v>
      </c>
      <c r="J6778" t="s">
        <v>33978</v>
      </c>
      <c r="K6778" s="1">
        <v>44015</v>
      </c>
    </row>
    <row r="6779" spans="1:11">
      <c r="A6779">
        <v>6778</v>
      </c>
      <c r="B6779" t="s">
        <v>33979</v>
      </c>
      <c r="C6779" t="s">
        <v>1492</v>
      </c>
      <c r="D6779" t="s">
        <v>4412</v>
      </c>
      <c r="E6779" t="s">
        <v>33980</v>
      </c>
      <c r="F6779" t="s">
        <v>33981</v>
      </c>
      <c r="G6779" t="s">
        <v>5577</v>
      </c>
      <c r="H6779" s="6">
        <v>111705</v>
      </c>
      <c r="I6779" t="s">
        <v>33982</v>
      </c>
      <c r="J6779" t="s">
        <v>33983</v>
      </c>
      <c r="K6779" s="1">
        <v>44051</v>
      </c>
    </row>
    <row r="6780" spans="1:11">
      <c r="A6780">
        <v>6779</v>
      </c>
      <c r="B6780" t="s">
        <v>33984</v>
      </c>
      <c r="C6780" t="s">
        <v>3713</v>
      </c>
      <c r="D6780" t="s">
        <v>2853</v>
      </c>
      <c r="E6780" t="s">
        <v>33985</v>
      </c>
      <c r="F6780" t="s">
        <v>33986</v>
      </c>
      <c r="G6780" t="s">
        <v>8517</v>
      </c>
      <c r="H6780" s="6">
        <v>261678</v>
      </c>
      <c r="I6780" t="s">
        <v>33987</v>
      </c>
      <c r="J6780" t="s">
        <v>33988</v>
      </c>
      <c r="K6780" s="1">
        <v>44541</v>
      </c>
    </row>
    <row r="6781" spans="1:11">
      <c r="A6781">
        <v>6780</v>
      </c>
      <c r="B6781" t="s">
        <v>33989</v>
      </c>
      <c r="C6781" t="s">
        <v>3656</v>
      </c>
      <c r="D6781" t="s">
        <v>6950</v>
      </c>
      <c r="E6781" t="s">
        <v>33990</v>
      </c>
      <c r="F6781" t="s">
        <v>33991</v>
      </c>
      <c r="G6781" t="s">
        <v>1674</v>
      </c>
      <c r="H6781" s="6">
        <v>55566</v>
      </c>
      <c r="I6781" t="s">
        <v>33992</v>
      </c>
      <c r="J6781" t="s">
        <v>33993</v>
      </c>
      <c r="K6781" s="1">
        <v>44239</v>
      </c>
    </row>
    <row r="6782" spans="1:11">
      <c r="A6782">
        <v>6781</v>
      </c>
      <c r="B6782" t="s">
        <v>33994</v>
      </c>
      <c r="C6782" t="s">
        <v>9095</v>
      </c>
      <c r="D6782" t="s">
        <v>12226</v>
      </c>
      <c r="E6782" t="s">
        <v>33995</v>
      </c>
      <c r="F6782" t="s">
        <v>33996</v>
      </c>
      <c r="G6782" t="s">
        <v>2615</v>
      </c>
      <c r="H6782" s="6">
        <v>283294</v>
      </c>
      <c r="I6782" t="s">
        <v>33997</v>
      </c>
      <c r="J6782" t="s">
        <v>33998</v>
      </c>
      <c r="K6782" s="1">
        <v>44017</v>
      </c>
    </row>
    <row r="6783" spans="1:11">
      <c r="A6783">
        <v>6782</v>
      </c>
      <c r="B6783" t="s">
        <v>33999</v>
      </c>
      <c r="C6783" t="s">
        <v>5045</v>
      </c>
      <c r="D6783" t="s">
        <v>5985</v>
      </c>
      <c r="E6783" t="s">
        <v>34000</v>
      </c>
      <c r="F6783" t="s">
        <v>34001</v>
      </c>
      <c r="G6783" t="s">
        <v>847</v>
      </c>
      <c r="H6783" s="6">
        <v>229653</v>
      </c>
      <c r="I6783" t="s">
        <v>34002</v>
      </c>
      <c r="J6783" t="s">
        <v>34003</v>
      </c>
      <c r="K6783" s="1">
        <v>44000</v>
      </c>
    </row>
    <row r="6784" spans="1:11">
      <c r="A6784">
        <v>6783</v>
      </c>
      <c r="B6784" t="s">
        <v>34004</v>
      </c>
      <c r="C6784" t="s">
        <v>115</v>
      </c>
      <c r="D6784" t="s">
        <v>20</v>
      </c>
      <c r="E6784" t="s">
        <v>34005</v>
      </c>
      <c r="F6784" t="s">
        <v>34006</v>
      </c>
      <c r="G6784" t="s">
        <v>43</v>
      </c>
      <c r="H6784" s="6">
        <v>128209</v>
      </c>
      <c r="I6784" t="s">
        <v>34007</v>
      </c>
      <c r="J6784" t="s">
        <v>34008</v>
      </c>
      <c r="K6784" s="1">
        <v>44213</v>
      </c>
    </row>
    <row r="6785" spans="1:11">
      <c r="A6785">
        <v>6784</v>
      </c>
      <c r="B6785" t="s">
        <v>34009</v>
      </c>
      <c r="C6785" t="s">
        <v>8078</v>
      </c>
      <c r="D6785" t="s">
        <v>83</v>
      </c>
      <c r="E6785" t="s">
        <v>34010</v>
      </c>
      <c r="F6785" t="s">
        <v>34011</v>
      </c>
      <c r="G6785" t="s">
        <v>1280</v>
      </c>
      <c r="H6785" s="6">
        <v>238246</v>
      </c>
      <c r="I6785" t="s">
        <v>34012</v>
      </c>
      <c r="J6785" t="s">
        <v>34013</v>
      </c>
      <c r="K6785" s="1">
        <v>43867</v>
      </c>
    </row>
    <row r="6786" spans="1:11">
      <c r="A6786">
        <v>6785</v>
      </c>
      <c r="B6786" t="s">
        <v>34014</v>
      </c>
      <c r="C6786" t="s">
        <v>3012</v>
      </c>
      <c r="D6786" t="s">
        <v>8321</v>
      </c>
      <c r="E6786" t="s">
        <v>10682</v>
      </c>
      <c r="F6786" t="s">
        <v>34015</v>
      </c>
      <c r="G6786" t="s">
        <v>3207</v>
      </c>
      <c r="H6786" s="6">
        <v>53388</v>
      </c>
      <c r="I6786" t="s">
        <v>34016</v>
      </c>
      <c r="J6786" t="s">
        <v>34017</v>
      </c>
      <c r="K6786" s="1">
        <v>43894</v>
      </c>
    </row>
    <row r="6787" spans="1:11">
      <c r="A6787">
        <v>6786</v>
      </c>
      <c r="B6787" t="s">
        <v>34018</v>
      </c>
      <c r="C6787" t="s">
        <v>1615</v>
      </c>
      <c r="D6787" t="s">
        <v>2506</v>
      </c>
      <c r="E6787" t="s">
        <v>24783</v>
      </c>
      <c r="F6787" t="s">
        <v>34019</v>
      </c>
      <c r="G6787" t="s">
        <v>1404</v>
      </c>
      <c r="H6787" s="6">
        <v>157035</v>
      </c>
      <c r="I6787" t="s">
        <v>34020</v>
      </c>
      <c r="J6787" t="s">
        <v>34021</v>
      </c>
      <c r="K6787" s="1">
        <v>44213</v>
      </c>
    </row>
    <row r="6788" spans="1:11">
      <c r="A6788">
        <v>6787</v>
      </c>
      <c r="B6788" t="s">
        <v>34022</v>
      </c>
      <c r="C6788" t="s">
        <v>1456</v>
      </c>
      <c r="D6788" t="s">
        <v>9255</v>
      </c>
      <c r="E6788" t="s">
        <v>34023</v>
      </c>
      <c r="F6788" t="s">
        <v>34024</v>
      </c>
      <c r="G6788" t="s">
        <v>1473</v>
      </c>
      <c r="H6788" s="6">
        <v>179159</v>
      </c>
      <c r="I6788" t="s">
        <v>34025</v>
      </c>
      <c r="J6788" t="s">
        <v>34026</v>
      </c>
      <c r="K6788" s="1">
        <v>44352</v>
      </c>
    </row>
    <row r="6789" spans="1:11">
      <c r="A6789">
        <v>6788</v>
      </c>
      <c r="B6789" t="s">
        <v>34027</v>
      </c>
      <c r="C6789" t="s">
        <v>731</v>
      </c>
      <c r="D6789" t="s">
        <v>11557</v>
      </c>
      <c r="E6789" t="s">
        <v>34028</v>
      </c>
      <c r="F6789" t="s">
        <v>34029</v>
      </c>
      <c r="G6789" t="s">
        <v>2272</v>
      </c>
      <c r="H6789" s="6">
        <v>174874</v>
      </c>
      <c r="I6789" t="s">
        <v>34030</v>
      </c>
      <c r="J6789" t="s">
        <v>34031</v>
      </c>
      <c r="K6789" s="1">
        <v>43964</v>
      </c>
    </row>
    <row r="6790" spans="1:11">
      <c r="A6790">
        <v>6789</v>
      </c>
      <c r="B6790" t="s">
        <v>34032</v>
      </c>
      <c r="C6790" t="s">
        <v>15877</v>
      </c>
      <c r="D6790" t="s">
        <v>195</v>
      </c>
      <c r="E6790" t="s">
        <v>34033</v>
      </c>
      <c r="F6790" t="s">
        <v>34034</v>
      </c>
      <c r="G6790" t="s">
        <v>2844</v>
      </c>
      <c r="H6790" s="6">
        <v>223378</v>
      </c>
      <c r="I6790" t="s">
        <v>34035</v>
      </c>
      <c r="J6790" t="s">
        <v>34036</v>
      </c>
      <c r="K6790" s="1">
        <v>43885</v>
      </c>
    </row>
    <row r="6791" spans="1:11">
      <c r="A6791">
        <v>6790</v>
      </c>
      <c r="B6791" t="s">
        <v>34037</v>
      </c>
      <c r="C6791" t="s">
        <v>2576</v>
      </c>
      <c r="D6791" t="s">
        <v>16661</v>
      </c>
      <c r="E6791" t="s">
        <v>34038</v>
      </c>
      <c r="F6791" t="s">
        <v>34039</v>
      </c>
      <c r="G6791" t="s">
        <v>2885</v>
      </c>
      <c r="H6791" s="6">
        <v>266632</v>
      </c>
      <c r="I6791" t="s">
        <v>34040</v>
      </c>
      <c r="J6791" t="s">
        <v>34041</v>
      </c>
      <c r="K6791" s="1">
        <v>44465</v>
      </c>
    </row>
    <row r="6792" spans="1:11">
      <c r="A6792">
        <v>6791</v>
      </c>
      <c r="B6792" t="s">
        <v>34042</v>
      </c>
      <c r="C6792" t="s">
        <v>4530</v>
      </c>
      <c r="D6792" t="s">
        <v>7995</v>
      </c>
      <c r="E6792" t="s">
        <v>34043</v>
      </c>
      <c r="F6792" t="s">
        <v>34044</v>
      </c>
      <c r="G6792" t="s">
        <v>3102</v>
      </c>
      <c r="H6792" s="6">
        <v>101250</v>
      </c>
      <c r="I6792" t="s">
        <v>34045</v>
      </c>
      <c r="J6792" t="s">
        <v>34046</v>
      </c>
      <c r="K6792" s="1">
        <v>44010</v>
      </c>
    </row>
    <row r="6793" spans="1:11">
      <c r="A6793">
        <v>6792</v>
      </c>
      <c r="B6793" t="s">
        <v>34047</v>
      </c>
      <c r="C6793" t="s">
        <v>15948</v>
      </c>
      <c r="D6793" t="s">
        <v>16492</v>
      </c>
      <c r="E6793" t="s">
        <v>34048</v>
      </c>
      <c r="F6793" t="s">
        <v>34049</v>
      </c>
      <c r="G6793" t="s">
        <v>756</v>
      </c>
      <c r="H6793" s="6">
        <v>45045</v>
      </c>
      <c r="I6793" t="s">
        <v>34050</v>
      </c>
      <c r="J6793" t="s">
        <v>34051</v>
      </c>
      <c r="K6793" s="1">
        <v>44571</v>
      </c>
    </row>
    <row r="6794" spans="1:11">
      <c r="A6794">
        <v>6793</v>
      </c>
      <c r="B6794" t="s">
        <v>34052</v>
      </c>
      <c r="C6794" t="s">
        <v>2081</v>
      </c>
      <c r="D6794" t="s">
        <v>4774</v>
      </c>
      <c r="E6794" t="s">
        <v>7921</v>
      </c>
      <c r="F6794" t="s">
        <v>34053</v>
      </c>
      <c r="G6794" t="s">
        <v>998</v>
      </c>
      <c r="H6794" s="6">
        <v>114479</v>
      </c>
      <c r="I6794" t="s">
        <v>34054</v>
      </c>
      <c r="J6794" t="s">
        <v>34055</v>
      </c>
      <c r="K6794" s="1">
        <v>44288</v>
      </c>
    </row>
    <row r="6795" spans="1:11">
      <c r="A6795">
        <v>6794</v>
      </c>
      <c r="B6795" t="s">
        <v>34056</v>
      </c>
      <c r="C6795" t="s">
        <v>1953</v>
      </c>
      <c r="D6795" t="s">
        <v>3269</v>
      </c>
      <c r="E6795" t="s">
        <v>34057</v>
      </c>
      <c r="F6795" t="s">
        <v>34058</v>
      </c>
      <c r="G6795" t="s">
        <v>3095</v>
      </c>
      <c r="H6795" s="6">
        <v>115502</v>
      </c>
      <c r="I6795" t="s">
        <v>34059</v>
      </c>
      <c r="J6795" t="s">
        <v>34060</v>
      </c>
      <c r="K6795" s="1">
        <v>43937</v>
      </c>
    </row>
    <row r="6796" spans="1:11">
      <c r="A6796">
        <v>6795</v>
      </c>
      <c r="B6796" t="s">
        <v>34061</v>
      </c>
      <c r="C6796" t="s">
        <v>4158</v>
      </c>
      <c r="D6796" t="s">
        <v>5222</v>
      </c>
      <c r="E6796" t="s">
        <v>34062</v>
      </c>
      <c r="F6796" t="s">
        <v>34063</v>
      </c>
      <c r="G6796" t="s">
        <v>314</v>
      </c>
      <c r="H6796" s="6">
        <v>214837</v>
      </c>
      <c r="I6796" t="s">
        <v>34064</v>
      </c>
      <c r="J6796" t="s">
        <v>34065</v>
      </c>
      <c r="K6796" s="1">
        <v>43854</v>
      </c>
    </row>
    <row r="6797" spans="1:11">
      <c r="A6797">
        <v>6796</v>
      </c>
      <c r="B6797" t="s">
        <v>34066</v>
      </c>
      <c r="C6797" t="s">
        <v>835</v>
      </c>
      <c r="D6797" t="s">
        <v>17862</v>
      </c>
      <c r="E6797" t="s">
        <v>34067</v>
      </c>
      <c r="F6797" t="s">
        <v>8164</v>
      </c>
      <c r="G6797" t="s">
        <v>883</v>
      </c>
      <c r="H6797" s="6">
        <v>155674</v>
      </c>
      <c r="I6797" t="s">
        <v>34068</v>
      </c>
      <c r="J6797" t="s">
        <v>34069</v>
      </c>
      <c r="K6797" s="1">
        <v>44155</v>
      </c>
    </row>
    <row r="6798" spans="1:11">
      <c r="A6798">
        <v>6797</v>
      </c>
      <c r="B6798" t="s">
        <v>34070</v>
      </c>
      <c r="C6798" t="s">
        <v>910</v>
      </c>
      <c r="D6798" t="s">
        <v>3296</v>
      </c>
      <c r="E6798" t="s">
        <v>34071</v>
      </c>
      <c r="F6798" t="s">
        <v>34072</v>
      </c>
      <c r="G6798" t="s">
        <v>1075</v>
      </c>
      <c r="H6798" s="6">
        <v>60421</v>
      </c>
      <c r="I6798" t="s">
        <v>34073</v>
      </c>
      <c r="J6798" t="s">
        <v>34074</v>
      </c>
      <c r="K6798" s="1">
        <v>44310</v>
      </c>
    </row>
    <row r="6799" spans="1:11">
      <c r="A6799">
        <v>6798</v>
      </c>
      <c r="B6799" t="s">
        <v>34075</v>
      </c>
      <c r="C6799" t="s">
        <v>1400</v>
      </c>
      <c r="D6799" t="s">
        <v>1149</v>
      </c>
      <c r="E6799" t="s">
        <v>34076</v>
      </c>
      <c r="F6799" t="s">
        <v>34077</v>
      </c>
      <c r="G6799" t="s">
        <v>823</v>
      </c>
      <c r="H6799" s="6">
        <v>107436</v>
      </c>
      <c r="I6799" t="s">
        <v>34078</v>
      </c>
      <c r="J6799" t="s">
        <v>34079</v>
      </c>
      <c r="K6799" s="1">
        <v>44045</v>
      </c>
    </row>
    <row r="6800" spans="1:11">
      <c r="A6800">
        <v>6799</v>
      </c>
      <c r="B6800" t="s">
        <v>34080</v>
      </c>
      <c r="C6800" t="s">
        <v>9648</v>
      </c>
      <c r="D6800" t="s">
        <v>9889</v>
      </c>
      <c r="E6800" t="s">
        <v>34081</v>
      </c>
      <c r="F6800" t="s">
        <v>34082</v>
      </c>
      <c r="G6800" t="s">
        <v>1257</v>
      </c>
      <c r="H6800" s="6">
        <v>238217</v>
      </c>
      <c r="I6800" t="s">
        <v>34083</v>
      </c>
      <c r="J6800" t="s">
        <v>34084</v>
      </c>
      <c r="K6800" s="1">
        <v>44136</v>
      </c>
    </row>
    <row r="6801" spans="1:11">
      <c r="A6801">
        <v>6800</v>
      </c>
      <c r="B6801" t="s">
        <v>34085</v>
      </c>
      <c r="C6801" t="s">
        <v>1211</v>
      </c>
      <c r="D6801" t="s">
        <v>5687</v>
      </c>
      <c r="E6801" t="s">
        <v>34086</v>
      </c>
      <c r="F6801" t="s">
        <v>34087</v>
      </c>
      <c r="G6801" t="s">
        <v>494</v>
      </c>
      <c r="H6801" s="6">
        <v>227902</v>
      </c>
      <c r="I6801" t="s">
        <v>34088</v>
      </c>
      <c r="J6801" t="s">
        <v>34089</v>
      </c>
      <c r="K6801" s="1">
        <v>44492</v>
      </c>
    </row>
    <row r="6802" spans="1:11">
      <c r="A6802">
        <v>6801</v>
      </c>
      <c r="B6802" t="s">
        <v>34090</v>
      </c>
      <c r="C6802" t="s">
        <v>6493</v>
      </c>
      <c r="D6802" t="s">
        <v>789</v>
      </c>
      <c r="E6802" t="s">
        <v>34091</v>
      </c>
      <c r="F6802" t="s">
        <v>34092</v>
      </c>
      <c r="G6802" t="s">
        <v>1508</v>
      </c>
      <c r="H6802" s="6">
        <v>223661</v>
      </c>
      <c r="I6802" t="s">
        <v>34093</v>
      </c>
      <c r="J6802" t="s">
        <v>34094</v>
      </c>
      <c r="K6802" s="1">
        <v>44300</v>
      </c>
    </row>
    <row r="6803" spans="1:11">
      <c r="A6803">
        <v>6802</v>
      </c>
      <c r="B6803" t="s">
        <v>34095</v>
      </c>
      <c r="C6803" t="s">
        <v>5317</v>
      </c>
      <c r="D6803" t="s">
        <v>2757</v>
      </c>
      <c r="E6803" t="s">
        <v>34096</v>
      </c>
      <c r="F6803" t="s">
        <v>34097</v>
      </c>
      <c r="G6803" t="s">
        <v>2509</v>
      </c>
      <c r="H6803" s="6">
        <v>175509</v>
      </c>
      <c r="I6803" t="s">
        <v>34098</v>
      </c>
      <c r="J6803" t="s">
        <v>34099</v>
      </c>
      <c r="K6803" s="1">
        <v>44501</v>
      </c>
    </row>
    <row r="6804" spans="1:11">
      <c r="A6804">
        <v>6803</v>
      </c>
      <c r="B6804" t="s">
        <v>34100</v>
      </c>
      <c r="C6804" t="s">
        <v>5461</v>
      </c>
      <c r="D6804" t="s">
        <v>10576</v>
      </c>
      <c r="E6804" t="s">
        <v>34101</v>
      </c>
      <c r="F6804" t="s">
        <v>34102</v>
      </c>
      <c r="G6804" t="s">
        <v>119</v>
      </c>
      <c r="H6804" s="6">
        <v>238597</v>
      </c>
      <c r="I6804" t="s">
        <v>34103</v>
      </c>
      <c r="J6804" t="s">
        <v>34104</v>
      </c>
      <c r="K6804" s="1">
        <v>43874</v>
      </c>
    </row>
    <row r="6805" spans="1:11">
      <c r="A6805">
        <v>6804</v>
      </c>
      <c r="B6805" t="s">
        <v>34105</v>
      </c>
      <c r="C6805" t="s">
        <v>1578</v>
      </c>
      <c r="D6805" t="s">
        <v>1999</v>
      </c>
      <c r="E6805" t="s">
        <v>34106</v>
      </c>
      <c r="F6805" t="s">
        <v>34107</v>
      </c>
      <c r="G6805" t="s">
        <v>1243</v>
      </c>
      <c r="H6805" s="6">
        <v>139732</v>
      </c>
      <c r="I6805" t="s">
        <v>34108</v>
      </c>
      <c r="J6805" t="s">
        <v>34109</v>
      </c>
      <c r="K6805" s="1">
        <v>43868</v>
      </c>
    </row>
    <row r="6806" spans="1:11">
      <c r="A6806">
        <v>6805</v>
      </c>
      <c r="B6806" t="s">
        <v>34110</v>
      </c>
      <c r="C6806" t="s">
        <v>14904</v>
      </c>
      <c r="D6806" t="s">
        <v>11060</v>
      </c>
      <c r="E6806" t="s">
        <v>4065</v>
      </c>
      <c r="F6806" t="s">
        <v>34111</v>
      </c>
      <c r="G6806" t="s">
        <v>23</v>
      </c>
      <c r="H6806" s="6">
        <v>151066</v>
      </c>
      <c r="I6806" t="s">
        <v>34112</v>
      </c>
      <c r="J6806" t="s">
        <v>34113</v>
      </c>
      <c r="K6806" s="1">
        <v>44170</v>
      </c>
    </row>
    <row r="6807" spans="1:11">
      <c r="A6807">
        <v>6806</v>
      </c>
      <c r="B6807" t="s">
        <v>34114</v>
      </c>
      <c r="C6807" t="s">
        <v>4158</v>
      </c>
      <c r="D6807" t="s">
        <v>1442</v>
      </c>
      <c r="E6807" t="s">
        <v>34115</v>
      </c>
      <c r="F6807" t="s">
        <v>34116</v>
      </c>
      <c r="G6807" t="s">
        <v>4632</v>
      </c>
      <c r="H6807" s="6">
        <v>259515</v>
      </c>
      <c r="I6807" t="s">
        <v>34117</v>
      </c>
      <c r="J6807" t="s">
        <v>34118</v>
      </c>
      <c r="K6807" s="1">
        <v>44655</v>
      </c>
    </row>
    <row r="6808" spans="1:11">
      <c r="A6808">
        <v>6807</v>
      </c>
      <c r="B6808" t="s">
        <v>34119</v>
      </c>
      <c r="C6808" t="s">
        <v>2576</v>
      </c>
      <c r="D6808" t="s">
        <v>5946</v>
      </c>
      <c r="E6808" t="s">
        <v>34120</v>
      </c>
      <c r="F6808" t="s">
        <v>34121</v>
      </c>
      <c r="G6808" t="s">
        <v>890</v>
      </c>
      <c r="H6808" s="6">
        <v>245662</v>
      </c>
      <c r="I6808" t="s">
        <v>34122</v>
      </c>
      <c r="J6808" t="s">
        <v>34123</v>
      </c>
      <c r="K6808" s="1">
        <v>43951</v>
      </c>
    </row>
    <row r="6809" spans="1:11">
      <c r="A6809">
        <v>6808</v>
      </c>
      <c r="B6809" t="s">
        <v>34124</v>
      </c>
      <c r="C6809" t="s">
        <v>1693</v>
      </c>
      <c r="D6809" t="s">
        <v>9685</v>
      </c>
      <c r="E6809" t="s">
        <v>34125</v>
      </c>
      <c r="F6809" t="s">
        <v>34126</v>
      </c>
      <c r="G6809" t="s">
        <v>1726</v>
      </c>
      <c r="H6809" s="6">
        <v>175265</v>
      </c>
      <c r="I6809" t="s">
        <v>34127</v>
      </c>
      <c r="J6809" t="s">
        <v>34128</v>
      </c>
      <c r="K6809" s="1">
        <v>44188</v>
      </c>
    </row>
    <row r="6810" spans="1:11">
      <c r="A6810">
        <v>6809</v>
      </c>
      <c r="B6810" t="s">
        <v>34129</v>
      </c>
      <c r="C6810" t="s">
        <v>325</v>
      </c>
      <c r="D6810" t="s">
        <v>3012</v>
      </c>
      <c r="E6810" t="s">
        <v>34130</v>
      </c>
      <c r="F6810" t="s">
        <v>34131</v>
      </c>
      <c r="G6810" t="s">
        <v>1027</v>
      </c>
      <c r="H6810" s="6">
        <v>233261</v>
      </c>
      <c r="I6810" t="s">
        <v>34132</v>
      </c>
      <c r="J6810" t="s">
        <v>34133</v>
      </c>
      <c r="K6810" s="1">
        <v>44614</v>
      </c>
    </row>
    <row r="6811" spans="1:11">
      <c r="A6811">
        <v>6810</v>
      </c>
      <c r="B6811" t="s">
        <v>34134</v>
      </c>
      <c r="C6811" t="s">
        <v>6900</v>
      </c>
      <c r="D6811" t="s">
        <v>7180</v>
      </c>
      <c r="E6811" t="s">
        <v>34135</v>
      </c>
      <c r="F6811" t="s">
        <v>34136</v>
      </c>
      <c r="G6811" t="s">
        <v>4560</v>
      </c>
      <c r="H6811" s="6">
        <v>45283</v>
      </c>
      <c r="I6811" t="s">
        <v>34137</v>
      </c>
      <c r="J6811" t="s">
        <v>34138</v>
      </c>
      <c r="K6811" s="1">
        <v>44058</v>
      </c>
    </row>
    <row r="6812" spans="1:11">
      <c r="A6812">
        <v>6811</v>
      </c>
      <c r="B6812" t="s">
        <v>34139</v>
      </c>
      <c r="C6812" t="s">
        <v>565</v>
      </c>
      <c r="D6812" t="s">
        <v>8728</v>
      </c>
      <c r="E6812" t="s">
        <v>34140</v>
      </c>
      <c r="F6812" t="s">
        <v>34141</v>
      </c>
      <c r="G6812" t="s">
        <v>711</v>
      </c>
      <c r="H6812" s="6">
        <v>186355</v>
      </c>
      <c r="I6812" t="s">
        <v>34142</v>
      </c>
      <c r="J6812" t="s">
        <v>34143</v>
      </c>
      <c r="K6812" s="1">
        <v>44413</v>
      </c>
    </row>
    <row r="6813" spans="1:11">
      <c r="A6813">
        <v>6812</v>
      </c>
      <c r="B6813" t="s">
        <v>34144</v>
      </c>
      <c r="C6813" t="s">
        <v>1765</v>
      </c>
      <c r="D6813" t="s">
        <v>8894</v>
      </c>
      <c r="E6813" t="s">
        <v>11714</v>
      </c>
      <c r="F6813" t="s">
        <v>34145</v>
      </c>
      <c r="G6813" t="s">
        <v>2070</v>
      </c>
      <c r="H6813" s="6">
        <v>191023</v>
      </c>
      <c r="I6813" t="s">
        <v>34146</v>
      </c>
      <c r="J6813" t="s">
        <v>34147</v>
      </c>
      <c r="K6813" s="1">
        <v>44569</v>
      </c>
    </row>
    <row r="6814" spans="1:11">
      <c r="A6814">
        <v>6813</v>
      </c>
      <c r="B6814" t="s">
        <v>34148</v>
      </c>
      <c r="C6814" t="s">
        <v>1533</v>
      </c>
      <c r="D6814" t="s">
        <v>11900</v>
      </c>
      <c r="E6814" t="s">
        <v>34149</v>
      </c>
      <c r="F6814" t="s">
        <v>34150</v>
      </c>
      <c r="G6814" t="s">
        <v>4805</v>
      </c>
      <c r="H6814" s="6">
        <v>64604</v>
      </c>
      <c r="I6814" t="s">
        <v>34151</v>
      </c>
      <c r="J6814" t="s">
        <v>34152</v>
      </c>
      <c r="K6814" s="1">
        <v>44245</v>
      </c>
    </row>
    <row r="6815" spans="1:11">
      <c r="A6815">
        <v>6814</v>
      </c>
      <c r="B6815" t="s">
        <v>34153</v>
      </c>
      <c r="C6815" t="s">
        <v>2731</v>
      </c>
      <c r="D6815" t="s">
        <v>2521</v>
      </c>
      <c r="E6815" t="s">
        <v>34154</v>
      </c>
      <c r="F6815" t="s">
        <v>34155</v>
      </c>
      <c r="G6815" t="s">
        <v>5929</v>
      </c>
      <c r="H6815" s="6">
        <v>47378</v>
      </c>
      <c r="I6815" t="s">
        <v>34156</v>
      </c>
      <c r="J6815" t="s">
        <v>34157</v>
      </c>
      <c r="K6815" s="1">
        <v>44442</v>
      </c>
    </row>
    <row r="6816" spans="1:11">
      <c r="A6816">
        <v>6815</v>
      </c>
      <c r="B6816" t="s">
        <v>34158</v>
      </c>
      <c r="C6816" t="s">
        <v>7732</v>
      </c>
      <c r="D6816" t="s">
        <v>391</v>
      </c>
      <c r="E6816" t="s">
        <v>34159</v>
      </c>
      <c r="F6816" t="s">
        <v>13641</v>
      </c>
      <c r="G6816" t="s">
        <v>1569</v>
      </c>
      <c r="H6816" s="6">
        <v>204645</v>
      </c>
      <c r="I6816" t="s">
        <v>34160</v>
      </c>
      <c r="J6816" t="s">
        <v>34161</v>
      </c>
      <c r="K6816" s="1">
        <v>44417</v>
      </c>
    </row>
    <row r="6817" spans="1:11">
      <c r="A6817">
        <v>6816</v>
      </c>
      <c r="B6817" t="s">
        <v>34162</v>
      </c>
      <c r="C6817" t="s">
        <v>2794</v>
      </c>
      <c r="D6817" t="s">
        <v>4904</v>
      </c>
      <c r="E6817" t="s">
        <v>34163</v>
      </c>
      <c r="F6817" t="s">
        <v>34164</v>
      </c>
      <c r="G6817" t="s">
        <v>454</v>
      </c>
      <c r="H6817" s="6">
        <v>247661</v>
      </c>
      <c r="I6817" t="s">
        <v>34165</v>
      </c>
      <c r="J6817" t="s">
        <v>34166</v>
      </c>
      <c r="K6817" s="1">
        <v>44277</v>
      </c>
    </row>
    <row r="6818" spans="1:11">
      <c r="A6818">
        <v>6817</v>
      </c>
      <c r="B6818" t="s">
        <v>34167</v>
      </c>
      <c r="C6818" t="s">
        <v>1722</v>
      </c>
      <c r="D6818" t="s">
        <v>12977</v>
      </c>
      <c r="E6818" t="s">
        <v>34168</v>
      </c>
      <c r="F6818" t="s">
        <v>2803</v>
      </c>
      <c r="G6818" t="s">
        <v>2861</v>
      </c>
      <c r="H6818" s="6">
        <v>224552</v>
      </c>
      <c r="I6818" t="s">
        <v>34169</v>
      </c>
      <c r="J6818" t="s">
        <v>34170</v>
      </c>
      <c r="K6818" s="1">
        <v>43994</v>
      </c>
    </row>
    <row r="6819" spans="1:11">
      <c r="A6819">
        <v>6818</v>
      </c>
      <c r="B6819" t="s">
        <v>34171</v>
      </c>
      <c r="C6819" t="s">
        <v>1700</v>
      </c>
      <c r="D6819" t="s">
        <v>3331</v>
      </c>
      <c r="E6819" t="s">
        <v>34172</v>
      </c>
      <c r="F6819" t="s">
        <v>34173</v>
      </c>
      <c r="G6819" t="s">
        <v>969</v>
      </c>
      <c r="H6819" s="6">
        <v>272795</v>
      </c>
      <c r="I6819" t="s">
        <v>34174</v>
      </c>
      <c r="J6819" t="s">
        <v>34175</v>
      </c>
      <c r="K6819" s="1">
        <v>44233</v>
      </c>
    </row>
    <row r="6820" spans="1:11">
      <c r="A6820">
        <v>6819</v>
      </c>
      <c r="B6820" t="s">
        <v>34176</v>
      </c>
      <c r="C6820" t="s">
        <v>11899</v>
      </c>
      <c r="D6820" t="s">
        <v>2794</v>
      </c>
      <c r="E6820" t="s">
        <v>34177</v>
      </c>
      <c r="F6820" t="s">
        <v>34178</v>
      </c>
      <c r="G6820" t="s">
        <v>847</v>
      </c>
      <c r="H6820" s="6">
        <v>50564</v>
      </c>
      <c r="I6820" t="s">
        <v>34179</v>
      </c>
      <c r="J6820" t="s">
        <v>34180</v>
      </c>
      <c r="K6820" s="1">
        <v>43927</v>
      </c>
    </row>
    <row r="6821" spans="1:11">
      <c r="A6821">
        <v>6820</v>
      </c>
      <c r="B6821" t="s">
        <v>34181</v>
      </c>
      <c r="C6821" t="s">
        <v>1350</v>
      </c>
      <c r="D6821" t="s">
        <v>2127</v>
      </c>
      <c r="E6821" t="s">
        <v>34182</v>
      </c>
      <c r="F6821" t="s">
        <v>34183</v>
      </c>
      <c r="G6821" t="s">
        <v>1118</v>
      </c>
      <c r="H6821" s="6">
        <v>286282</v>
      </c>
      <c r="I6821" t="s">
        <v>34184</v>
      </c>
      <c r="J6821" t="s">
        <v>34185</v>
      </c>
      <c r="K6821" s="1">
        <v>44579</v>
      </c>
    </row>
    <row r="6822" spans="1:11">
      <c r="A6822">
        <v>6821</v>
      </c>
      <c r="B6822" t="s">
        <v>34186</v>
      </c>
      <c r="C6822" t="s">
        <v>3796</v>
      </c>
      <c r="D6822" t="s">
        <v>6552</v>
      </c>
      <c r="E6822" t="s">
        <v>34187</v>
      </c>
      <c r="F6822" t="s">
        <v>34188</v>
      </c>
      <c r="G6822" t="s">
        <v>1230</v>
      </c>
      <c r="H6822" s="6">
        <v>151143</v>
      </c>
      <c r="I6822" t="s">
        <v>34189</v>
      </c>
      <c r="J6822" t="s">
        <v>34190</v>
      </c>
      <c r="K6822" s="1">
        <v>44169</v>
      </c>
    </row>
    <row r="6823" spans="1:11">
      <c r="A6823">
        <v>6822</v>
      </c>
      <c r="B6823" t="s">
        <v>34191</v>
      </c>
      <c r="C6823" t="s">
        <v>2059</v>
      </c>
      <c r="D6823" t="s">
        <v>2101</v>
      </c>
      <c r="E6823" t="s">
        <v>34192</v>
      </c>
      <c r="F6823" t="s">
        <v>34193</v>
      </c>
      <c r="G6823" t="s">
        <v>329</v>
      </c>
      <c r="H6823" s="6">
        <v>212664</v>
      </c>
      <c r="I6823" t="s">
        <v>34194</v>
      </c>
      <c r="J6823" t="s">
        <v>34195</v>
      </c>
      <c r="K6823" s="1">
        <v>44460</v>
      </c>
    </row>
    <row r="6824" spans="1:11">
      <c r="A6824">
        <v>6823</v>
      </c>
      <c r="B6824" t="s">
        <v>34196</v>
      </c>
      <c r="C6824" t="s">
        <v>819</v>
      </c>
      <c r="D6824" t="s">
        <v>1735</v>
      </c>
      <c r="E6824" t="s">
        <v>34197</v>
      </c>
      <c r="F6824" t="s">
        <v>13212</v>
      </c>
      <c r="G6824" t="s">
        <v>2123</v>
      </c>
      <c r="H6824" s="6">
        <v>209456</v>
      </c>
      <c r="I6824">
        <f>1-471-424-7726</f>
        <v>-8620</v>
      </c>
      <c r="J6824" t="s">
        <v>34198</v>
      </c>
      <c r="K6824" s="1">
        <v>44481</v>
      </c>
    </row>
    <row r="6825" spans="1:11">
      <c r="A6825">
        <v>6824</v>
      </c>
      <c r="B6825" t="s">
        <v>34199</v>
      </c>
      <c r="C6825" t="s">
        <v>1907</v>
      </c>
      <c r="D6825" t="s">
        <v>2619</v>
      </c>
      <c r="E6825" t="s">
        <v>34200</v>
      </c>
      <c r="F6825" t="s">
        <v>34201</v>
      </c>
      <c r="G6825" t="s">
        <v>5475</v>
      </c>
      <c r="H6825" s="6">
        <v>176081</v>
      </c>
      <c r="I6825" t="s">
        <v>34202</v>
      </c>
      <c r="J6825" t="s">
        <v>34203</v>
      </c>
      <c r="K6825" s="1">
        <v>44624</v>
      </c>
    </row>
    <row r="6826" spans="1:11">
      <c r="A6826">
        <v>6825</v>
      </c>
      <c r="B6826" t="s">
        <v>34204</v>
      </c>
      <c r="C6826" t="s">
        <v>14894</v>
      </c>
      <c r="D6826" t="s">
        <v>4248</v>
      </c>
      <c r="E6826" t="s">
        <v>34205</v>
      </c>
      <c r="F6826" t="s">
        <v>34206</v>
      </c>
      <c r="G6826" t="s">
        <v>221</v>
      </c>
      <c r="H6826" s="6">
        <v>92534</v>
      </c>
      <c r="I6826" t="s">
        <v>34207</v>
      </c>
      <c r="J6826" t="s">
        <v>34208</v>
      </c>
      <c r="K6826" s="1">
        <v>44176</v>
      </c>
    </row>
    <row r="6827" spans="1:11">
      <c r="A6827">
        <v>6826</v>
      </c>
      <c r="B6827" t="s">
        <v>34209</v>
      </c>
      <c r="C6827" t="s">
        <v>701</v>
      </c>
      <c r="D6827" t="s">
        <v>155</v>
      </c>
      <c r="E6827" t="s">
        <v>34210</v>
      </c>
      <c r="F6827" t="s">
        <v>15413</v>
      </c>
      <c r="G6827" t="s">
        <v>80</v>
      </c>
      <c r="H6827" s="6">
        <v>54445</v>
      </c>
      <c r="I6827" t="s">
        <v>34211</v>
      </c>
      <c r="J6827" t="s">
        <v>34212</v>
      </c>
      <c r="K6827" s="1">
        <v>44646</v>
      </c>
    </row>
    <row r="6828" spans="1:11">
      <c r="A6828">
        <v>6827</v>
      </c>
      <c r="B6828" t="s">
        <v>34213</v>
      </c>
      <c r="C6828" t="s">
        <v>549</v>
      </c>
      <c r="D6828" t="s">
        <v>586</v>
      </c>
      <c r="E6828" t="s">
        <v>34214</v>
      </c>
      <c r="F6828" t="s">
        <v>34215</v>
      </c>
      <c r="G6828" t="s">
        <v>4805</v>
      </c>
      <c r="H6828" s="6">
        <v>202004</v>
      </c>
      <c r="I6828" t="s">
        <v>34216</v>
      </c>
      <c r="J6828" t="s">
        <v>34217</v>
      </c>
      <c r="K6828" s="1">
        <v>44170</v>
      </c>
    </row>
    <row r="6829" spans="1:11">
      <c r="A6829">
        <v>6828</v>
      </c>
      <c r="B6829" t="s">
        <v>34218</v>
      </c>
      <c r="C6829" t="s">
        <v>1129</v>
      </c>
      <c r="D6829" t="s">
        <v>15872</v>
      </c>
      <c r="E6829" t="s">
        <v>34219</v>
      </c>
      <c r="F6829" t="s">
        <v>34220</v>
      </c>
      <c r="G6829" t="s">
        <v>418</v>
      </c>
      <c r="H6829" s="6">
        <v>126022</v>
      </c>
      <c r="I6829" t="s">
        <v>34221</v>
      </c>
      <c r="J6829" t="s">
        <v>34222</v>
      </c>
      <c r="K6829" s="1">
        <v>44167</v>
      </c>
    </row>
    <row r="6830" spans="1:11">
      <c r="A6830">
        <v>6829</v>
      </c>
      <c r="B6830" t="s">
        <v>34223</v>
      </c>
      <c r="C6830" t="s">
        <v>663</v>
      </c>
      <c r="D6830" t="s">
        <v>13552</v>
      </c>
      <c r="E6830" t="s">
        <v>34224</v>
      </c>
      <c r="F6830" t="s">
        <v>34225</v>
      </c>
      <c r="G6830" t="s">
        <v>815</v>
      </c>
      <c r="H6830" s="6">
        <v>155226</v>
      </c>
      <c r="I6830" t="s">
        <v>34226</v>
      </c>
      <c r="J6830" t="s">
        <v>34227</v>
      </c>
      <c r="K6830" s="1">
        <v>43872</v>
      </c>
    </row>
    <row r="6831" spans="1:11">
      <c r="A6831">
        <v>6830</v>
      </c>
      <c r="B6831" t="s">
        <v>34228</v>
      </c>
      <c r="C6831" t="s">
        <v>1234</v>
      </c>
      <c r="D6831" t="s">
        <v>3204</v>
      </c>
      <c r="E6831" t="s">
        <v>34229</v>
      </c>
      <c r="F6831" t="s">
        <v>34230</v>
      </c>
      <c r="G6831" t="s">
        <v>314</v>
      </c>
      <c r="H6831" s="6">
        <v>110476</v>
      </c>
      <c r="I6831">
        <v>457665382</v>
      </c>
      <c r="J6831" t="s">
        <v>34231</v>
      </c>
      <c r="K6831" s="1">
        <v>44319</v>
      </c>
    </row>
    <row r="6832" spans="1:11">
      <c r="A6832">
        <v>6831</v>
      </c>
      <c r="B6832" t="s">
        <v>34232</v>
      </c>
      <c r="C6832" t="s">
        <v>5461</v>
      </c>
      <c r="D6832" t="s">
        <v>5556</v>
      </c>
      <c r="E6832" t="s">
        <v>34233</v>
      </c>
      <c r="F6832" t="s">
        <v>9743</v>
      </c>
      <c r="G6832" t="s">
        <v>329</v>
      </c>
      <c r="H6832" s="6">
        <v>133455</v>
      </c>
      <c r="I6832" t="s">
        <v>34234</v>
      </c>
      <c r="J6832" t="s">
        <v>34235</v>
      </c>
      <c r="K6832" s="1">
        <v>44589</v>
      </c>
    </row>
    <row r="6833" spans="1:11">
      <c r="A6833">
        <v>6832</v>
      </c>
      <c r="B6833" t="s">
        <v>34236</v>
      </c>
      <c r="C6833" t="s">
        <v>2301</v>
      </c>
      <c r="D6833" t="s">
        <v>5161</v>
      </c>
      <c r="E6833" t="s">
        <v>34237</v>
      </c>
      <c r="F6833" t="s">
        <v>34238</v>
      </c>
      <c r="G6833" t="s">
        <v>486</v>
      </c>
      <c r="H6833" s="6">
        <v>76803</v>
      </c>
      <c r="I6833" t="s">
        <v>34239</v>
      </c>
      <c r="J6833" t="s">
        <v>34240</v>
      </c>
      <c r="K6833" s="1">
        <v>44393</v>
      </c>
    </row>
    <row r="6834" spans="1:11">
      <c r="A6834">
        <v>6833</v>
      </c>
      <c r="B6834" t="s">
        <v>34241</v>
      </c>
      <c r="C6834" t="s">
        <v>6493</v>
      </c>
      <c r="D6834" t="s">
        <v>2226</v>
      </c>
      <c r="E6834" t="s">
        <v>34242</v>
      </c>
      <c r="F6834" t="s">
        <v>28033</v>
      </c>
      <c r="G6834" t="s">
        <v>2008</v>
      </c>
      <c r="H6834" s="6">
        <v>143958</v>
      </c>
      <c r="I6834" t="s">
        <v>34243</v>
      </c>
      <c r="J6834" t="s">
        <v>34244</v>
      </c>
      <c r="K6834" s="1">
        <v>44333</v>
      </c>
    </row>
    <row r="6835" spans="1:11">
      <c r="A6835">
        <v>6834</v>
      </c>
      <c r="B6835" t="s">
        <v>34245</v>
      </c>
      <c r="C6835" t="s">
        <v>5899</v>
      </c>
      <c r="D6835" t="s">
        <v>1235</v>
      </c>
      <c r="E6835" t="s">
        <v>34246</v>
      </c>
      <c r="F6835" t="s">
        <v>34247</v>
      </c>
      <c r="G6835" t="s">
        <v>2378</v>
      </c>
      <c r="H6835" s="6">
        <v>262979</v>
      </c>
      <c r="I6835" t="s">
        <v>34248</v>
      </c>
      <c r="J6835" t="s">
        <v>34249</v>
      </c>
      <c r="K6835" s="1">
        <v>43977</v>
      </c>
    </row>
    <row r="6836" spans="1:11">
      <c r="A6836">
        <v>6835</v>
      </c>
      <c r="B6836" t="s">
        <v>34250</v>
      </c>
      <c r="C6836" t="s">
        <v>4757</v>
      </c>
      <c r="D6836" t="s">
        <v>33362</v>
      </c>
      <c r="E6836" t="s">
        <v>34251</v>
      </c>
      <c r="F6836" t="s">
        <v>29612</v>
      </c>
      <c r="G6836" t="s">
        <v>800</v>
      </c>
      <c r="H6836" s="6">
        <v>150022</v>
      </c>
      <c r="I6836" t="s">
        <v>34252</v>
      </c>
      <c r="J6836" t="s">
        <v>34253</v>
      </c>
      <c r="K6836" s="1">
        <v>43894</v>
      </c>
    </row>
    <row r="6837" spans="1:11">
      <c r="A6837">
        <v>6836</v>
      </c>
      <c r="B6837" t="s">
        <v>34254</v>
      </c>
      <c r="C6837" t="s">
        <v>25374</v>
      </c>
      <c r="D6837" t="s">
        <v>2866</v>
      </c>
      <c r="E6837" t="s">
        <v>34255</v>
      </c>
      <c r="F6837" t="s">
        <v>34256</v>
      </c>
      <c r="G6837" t="s">
        <v>3443</v>
      </c>
      <c r="H6837" s="6">
        <v>245723</v>
      </c>
      <c r="I6837" t="s">
        <v>34257</v>
      </c>
      <c r="J6837" t="s">
        <v>34258</v>
      </c>
      <c r="K6837" s="1">
        <v>44307</v>
      </c>
    </row>
    <row r="6838" spans="1:11">
      <c r="A6838">
        <v>6837</v>
      </c>
      <c r="B6838" t="s">
        <v>34259</v>
      </c>
      <c r="C6838" t="s">
        <v>3576</v>
      </c>
      <c r="D6838" t="s">
        <v>19716</v>
      </c>
      <c r="E6838" t="s">
        <v>34260</v>
      </c>
      <c r="F6838" t="s">
        <v>34261</v>
      </c>
      <c r="G6838" t="s">
        <v>2966</v>
      </c>
      <c r="H6838" s="6">
        <v>270188</v>
      </c>
      <c r="I6838" t="s">
        <v>34262</v>
      </c>
      <c r="J6838" t="s">
        <v>34263</v>
      </c>
      <c r="K6838" s="1">
        <v>44579</v>
      </c>
    </row>
    <row r="6839" spans="1:11">
      <c r="A6839">
        <v>6838</v>
      </c>
      <c r="B6839" t="s">
        <v>34264</v>
      </c>
      <c r="C6839" t="s">
        <v>5562</v>
      </c>
      <c r="D6839" t="s">
        <v>11156</v>
      </c>
      <c r="E6839" t="s">
        <v>34265</v>
      </c>
      <c r="F6839" t="s">
        <v>34266</v>
      </c>
      <c r="G6839" t="s">
        <v>861</v>
      </c>
      <c r="H6839" s="6">
        <v>254512</v>
      </c>
      <c r="I6839" t="s">
        <v>34267</v>
      </c>
      <c r="J6839" t="s">
        <v>34268</v>
      </c>
      <c r="K6839" s="1">
        <v>44145</v>
      </c>
    </row>
    <row r="6840" spans="1:11">
      <c r="A6840">
        <v>6839</v>
      </c>
      <c r="B6840" t="s">
        <v>34269</v>
      </c>
      <c r="C6840" t="s">
        <v>6627</v>
      </c>
      <c r="D6840" t="s">
        <v>5915</v>
      </c>
      <c r="E6840" t="s">
        <v>20207</v>
      </c>
      <c r="F6840" t="s">
        <v>34270</v>
      </c>
      <c r="G6840" t="s">
        <v>337</v>
      </c>
      <c r="H6840" s="6">
        <v>226387</v>
      </c>
      <c r="I6840" t="s">
        <v>34271</v>
      </c>
      <c r="J6840" t="s">
        <v>34272</v>
      </c>
      <c r="K6840" s="1">
        <v>44689</v>
      </c>
    </row>
    <row r="6841" spans="1:11">
      <c r="A6841">
        <v>6840</v>
      </c>
      <c r="B6841" t="s">
        <v>34273</v>
      </c>
      <c r="C6841" t="s">
        <v>2374</v>
      </c>
      <c r="D6841" t="s">
        <v>4203</v>
      </c>
      <c r="E6841" t="s">
        <v>34274</v>
      </c>
      <c r="F6841" t="s">
        <v>34275</v>
      </c>
      <c r="G6841" t="s">
        <v>1466</v>
      </c>
      <c r="H6841" s="6">
        <v>209773</v>
      </c>
      <c r="I6841">
        <v>9983233833</v>
      </c>
      <c r="J6841" t="s">
        <v>34276</v>
      </c>
      <c r="K6841" s="1">
        <v>44678</v>
      </c>
    </row>
    <row r="6842" spans="1:11">
      <c r="A6842">
        <v>6841</v>
      </c>
      <c r="B6842" t="s">
        <v>34277</v>
      </c>
      <c r="C6842" t="s">
        <v>3391</v>
      </c>
      <c r="D6842" t="s">
        <v>3237</v>
      </c>
      <c r="E6842" t="s">
        <v>34278</v>
      </c>
      <c r="F6842" t="s">
        <v>34279</v>
      </c>
      <c r="G6842" t="s">
        <v>418</v>
      </c>
      <c r="H6842" s="6">
        <v>173928</v>
      </c>
      <c r="I6842" t="s">
        <v>34280</v>
      </c>
      <c r="J6842" t="s">
        <v>34281</v>
      </c>
      <c r="K6842" s="1">
        <v>44602</v>
      </c>
    </row>
    <row r="6843" spans="1:11">
      <c r="A6843">
        <v>6842</v>
      </c>
      <c r="B6843" t="s">
        <v>34282</v>
      </c>
      <c r="C6843" t="s">
        <v>7609</v>
      </c>
      <c r="D6843" t="s">
        <v>407</v>
      </c>
      <c r="E6843" t="s">
        <v>34283</v>
      </c>
      <c r="F6843" t="s">
        <v>34284</v>
      </c>
      <c r="G6843" t="s">
        <v>853</v>
      </c>
      <c r="H6843" s="6">
        <v>284008</v>
      </c>
      <c r="I6843" t="s">
        <v>34285</v>
      </c>
      <c r="J6843" t="s">
        <v>34286</v>
      </c>
      <c r="K6843" s="1">
        <v>44507</v>
      </c>
    </row>
    <row r="6844" spans="1:11">
      <c r="A6844">
        <v>6843</v>
      </c>
      <c r="B6844" t="s">
        <v>34287</v>
      </c>
      <c r="C6844" t="s">
        <v>2500</v>
      </c>
      <c r="D6844" t="s">
        <v>903</v>
      </c>
      <c r="E6844" t="s">
        <v>34288</v>
      </c>
      <c r="F6844" t="s">
        <v>34289</v>
      </c>
      <c r="G6844" t="s">
        <v>1396</v>
      </c>
      <c r="H6844" s="6">
        <v>226309</v>
      </c>
      <c r="I6844" t="s">
        <v>34290</v>
      </c>
      <c r="J6844" t="s">
        <v>34291</v>
      </c>
      <c r="K6844" s="1">
        <v>44422</v>
      </c>
    </row>
    <row r="6845" spans="1:11">
      <c r="A6845">
        <v>6844</v>
      </c>
      <c r="B6845" t="s">
        <v>34292</v>
      </c>
      <c r="C6845" t="s">
        <v>3113</v>
      </c>
      <c r="D6845" t="s">
        <v>4035</v>
      </c>
      <c r="E6845" t="s">
        <v>34293</v>
      </c>
      <c r="F6845" t="s">
        <v>34294</v>
      </c>
      <c r="G6845" t="s">
        <v>763</v>
      </c>
      <c r="H6845" s="6">
        <v>268943</v>
      </c>
      <c r="I6845" t="s">
        <v>34295</v>
      </c>
      <c r="J6845" t="s">
        <v>34296</v>
      </c>
      <c r="K6845" s="1">
        <v>43868</v>
      </c>
    </row>
    <row r="6846" spans="1:11">
      <c r="A6846">
        <v>6845</v>
      </c>
      <c r="B6846" t="s">
        <v>34297</v>
      </c>
      <c r="C6846" t="s">
        <v>10591</v>
      </c>
      <c r="D6846" t="s">
        <v>4077</v>
      </c>
      <c r="E6846" t="s">
        <v>34298</v>
      </c>
      <c r="F6846" t="s">
        <v>34299</v>
      </c>
      <c r="G6846" t="s">
        <v>229</v>
      </c>
      <c r="H6846" s="6">
        <v>63371</v>
      </c>
      <c r="I6846" t="s">
        <v>34300</v>
      </c>
      <c r="J6846" t="s">
        <v>34301</v>
      </c>
      <c r="K6846" s="1">
        <v>44522</v>
      </c>
    </row>
    <row r="6847" spans="1:11">
      <c r="A6847">
        <v>6846</v>
      </c>
      <c r="B6847" t="s">
        <v>34302</v>
      </c>
      <c r="C6847" t="s">
        <v>11080</v>
      </c>
      <c r="D6847" t="s">
        <v>11578</v>
      </c>
      <c r="E6847" t="s">
        <v>34303</v>
      </c>
      <c r="F6847" t="s">
        <v>34304</v>
      </c>
      <c r="G6847" t="s">
        <v>847</v>
      </c>
      <c r="H6847" s="6">
        <v>46467</v>
      </c>
      <c r="I6847" t="s">
        <v>34305</v>
      </c>
      <c r="J6847" t="s">
        <v>34306</v>
      </c>
      <c r="K6847" s="1">
        <v>44160</v>
      </c>
    </row>
    <row r="6848" spans="1:11">
      <c r="A6848">
        <v>6847</v>
      </c>
      <c r="B6848" t="s">
        <v>34307</v>
      </c>
      <c r="C6848" t="s">
        <v>4104</v>
      </c>
      <c r="D6848" t="s">
        <v>11150</v>
      </c>
      <c r="E6848" t="s">
        <v>34308</v>
      </c>
      <c r="F6848" t="s">
        <v>34309</v>
      </c>
      <c r="G6848" t="s">
        <v>3183</v>
      </c>
      <c r="H6848" s="6">
        <v>234512</v>
      </c>
      <c r="I6848" t="s">
        <v>34310</v>
      </c>
      <c r="J6848" t="s">
        <v>34311</v>
      </c>
      <c r="K6848" s="1">
        <v>44262</v>
      </c>
    </row>
    <row r="6849" spans="1:11">
      <c r="A6849">
        <v>6848</v>
      </c>
      <c r="B6849" t="s">
        <v>34312</v>
      </c>
      <c r="C6849" t="s">
        <v>73</v>
      </c>
      <c r="D6849" t="s">
        <v>15942</v>
      </c>
      <c r="E6849" t="s">
        <v>34313</v>
      </c>
      <c r="F6849" t="s">
        <v>34314</v>
      </c>
      <c r="G6849" t="s">
        <v>1280</v>
      </c>
      <c r="H6849" s="6">
        <v>175263</v>
      </c>
      <c r="I6849" t="s">
        <v>34315</v>
      </c>
      <c r="J6849" t="s">
        <v>34316</v>
      </c>
      <c r="K6849" s="1">
        <v>43887</v>
      </c>
    </row>
    <row r="6850" spans="1:11">
      <c r="A6850">
        <v>6849</v>
      </c>
      <c r="B6850" t="s">
        <v>34317</v>
      </c>
      <c r="C6850" t="s">
        <v>1350</v>
      </c>
      <c r="D6850" t="s">
        <v>1901</v>
      </c>
      <c r="E6850" t="s">
        <v>34318</v>
      </c>
      <c r="F6850" t="s">
        <v>34319</v>
      </c>
      <c r="G6850" t="s">
        <v>778</v>
      </c>
      <c r="H6850" s="6">
        <v>149568</v>
      </c>
      <c r="I6850" t="s">
        <v>34320</v>
      </c>
      <c r="J6850" t="s">
        <v>34321</v>
      </c>
      <c r="K6850" s="1">
        <v>44539</v>
      </c>
    </row>
    <row r="6851" spans="1:11">
      <c r="A6851">
        <v>6850</v>
      </c>
      <c r="B6851" t="s">
        <v>34322</v>
      </c>
      <c r="C6851" t="s">
        <v>843</v>
      </c>
      <c r="D6851" t="s">
        <v>8728</v>
      </c>
      <c r="E6851" t="s">
        <v>34323</v>
      </c>
      <c r="F6851" t="s">
        <v>25905</v>
      </c>
      <c r="G6851" t="s">
        <v>3566</v>
      </c>
      <c r="H6851" s="6">
        <v>85946</v>
      </c>
      <c r="I6851" t="s">
        <v>34324</v>
      </c>
      <c r="J6851" t="s">
        <v>34325</v>
      </c>
      <c r="K6851" s="1">
        <v>44615</v>
      </c>
    </row>
    <row r="6852" spans="1:11">
      <c r="A6852">
        <v>6851</v>
      </c>
      <c r="B6852" t="s">
        <v>34326</v>
      </c>
      <c r="C6852" t="s">
        <v>965</v>
      </c>
      <c r="D6852" t="s">
        <v>6520</v>
      </c>
      <c r="E6852" t="s">
        <v>34327</v>
      </c>
      <c r="F6852" t="s">
        <v>34328</v>
      </c>
      <c r="G6852" t="s">
        <v>1374</v>
      </c>
      <c r="H6852" s="6">
        <v>210472</v>
      </c>
      <c r="I6852" t="s">
        <v>34329</v>
      </c>
      <c r="J6852" t="s">
        <v>34330</v>
      </c>
      <c r="K6852" s="1">
        <v>44263</v>
      </c>
    </row>
    <row r="6853" spans="1:11">
      <c r="A6853">
        <v>6852</v>
      </c>
      <c r="B6853" t="s">
        <v>34331</v>
      </c>
      <c r="C6853" t="s">
        <v>1045</v>
      </c>
      <c r="D6853" t="s">
        <v>4210</v>
      </c>
      <c r="E6853" t="s">
        <v>34332</v>
      </c>
      <c r="F6853" t="s">
        <v>34333</v>
      </c>
      <c r="G6853" t="s">
        <v>3945</v>
      </c>
      <c r="H6853" s="6">
        <v>131797</v>
      </c>
      <c r="I6853" t="s">
        <v>34334</v>
      </c>
      <c r="J6853" t="s">
        <v>34335</v>
      </c>
      <c r="K6853" s="1">
        <v>44069</v>
      </c>
    </row>
    <row r="6854" spans="1:11">
      <c r="A6854">
        <v>6853</v>
      </c>
      <c r="B6854" t="s">
        <v>34336</v>
      </c>
      <c r="C6854" t="s">
        <v>2806</v>
      </c>
      <c r="D6854" t="s">
        <v>13552</v>
      </c>
      <c r="E6854" t="s">
        <v>34337</v>
      </c>
      <c r="F6854" t="s">
        <v>34338</v>
      </c>
      <c r="G6854" t="s">
        <v>509</v>
      </c>
      <c r="H6854" s="6">
        <v>134973</v>
      </c>
      <c r="I6854" t="s">
        <v>34339</v>
      </c>
      <c r="J6854" t="s">
        <v>34340</v>
      </c>
      <c r="K6854" s="1">
        <v>44061</v>
      </c>
    </row>
    <row r="6855" spans="1:11">
      <c r="A6855">
        <v>6854</v>
      </c>
      <c r="B6855" t="s">
        <v>34341</v>
      </c>
      <c r="C6855" t="s">
        <v>5821</v>
      </c>
      <c r="D6855" t="s">
        <v>483</v>
      </c>
      <c r="E6855" t="s">
        <v>34342</v>
      </c>
      <c r="F6855" t="s">
        <v>34343</v>
      </c>
      <c r="G6855" t="s">
        <v>756</v>
      </c>
      <c r="H6855" s="6">
        <v>215740</v>
      </c>
      <c r="I6855" t="s">
        <v>34344</v>
      </c>
      <c r="J6855" t="s">
        <v>34345</v>
      </c>
      <c r="K6855" s="1">
        <v>44148</v>
      </c>
    </row>
    <row r="6856" spans="1:11">
      <c r="A6856">
        <v>6855</v>
      </c>
      <c r="B6856" t="s">
        <v>34346</v>
      </c>
      <c r="C6856" t="s">
        <v>25374</v>
      </c>
      <c r="D6856" t="s">
        <v>8921</v>
      </c>
      <c r="E6856" t="s">
        <v>34347</v>
      </c>
      <c r="F6856" t="s">
        <v>34348</v>
      </c>
      <c r="G6856" t="s">
        <v>379</v>
      </c>
      <c r="H6856" s="6">
        <v>120055</v>
      </c>
      <c r="I6856" t="s">
        <v>34349</v>
      </c>
      <c r="J6856" t="s">
        <v>34350</v>
      </c>
      <c r="K6856" s="1">
        <v>44079</v>
      </c>
    </row>
    <row r="6857" spans="1:11">
      <c r="A6857">
        <v>6856</v>
      </c>
      <c r="B6857" t="s">
        <v>34351</v>
      </c>
      <c r="C6857" t="s">
        <v>3551</v>
      </c>
      <c r="D6857" t="s">
        <v>1277</v>
      </c>
      <c r="E6857" t="s">
        <v>6332</v>
      </c>
      <c r="F6857" t="s">
        <v>34352</v>
      </c>
      <c r="G6857" t="s">
        <v>134</v>
      </c>
      <c r="H6857" s="6">
        <v>121551</v>
      </c>
      <c r="I6857">
        <v>3945869122</v>
      </c>
      <c r="J6857" t="s">
        <v>34353</v>
      </c>
      <c r="K6857" s="1">
        <v>44083</v>
      </c>
    </row>
    <row r="6858" spans="1:11">
      <c r="A6858">
        <v>6857</v>
      </c>
      <c r="B6858" t="s">
        <v>34354</v>
      </c>
      <c r="C6858" t="s">
        <v>186</v>
      </c>
      <c r="D6858" t="s">
        <v>8948</v>
      </c>
      <c r="E6858" t="s">
        <v>34355</v>
      </c>
      <c r="F6858" t="s">
        <v>34356</v>
      </c>
      <c r="G6858" t="s">
        <v>763</v>
      </c>
      <c r="H6858" s="6">
        <v>228793</v>
      </c>
      <c r="I6858" t="s">
        <v>34357</v>
      </c>
      <c r="J6858" t="s">
        <v>34358</v>
      </c>
      <c r="K6858" s="1">
        <v>44119</v>
      </c>
    </row>
    <row r="6859" spans="1:11">
      <c r="A6859">
        <v>6858</v>
      </c>
      <c r="B6859" t="s">
        <v>34359</v>
      </c>
      <c r="C6859" t="s">
        <v>99</v>
      </c>
      <c r="D6859" t="s">
        <v>5839</v>
      </c>
      <c r="E6859" t="s">
        <v>34360</v>
      </c>
      <c r="F6859" t="s">
        <v>3340</v>
      </c>
      <c r="G6859" t="s">
        <v>1230</v>
      </c>
      <c r="H6859" s="6">
        <v>192521</v>
      </c>
      <c r="I6859" t="s">
        <v>34361</v>
      </c>
      <c r="J6859" t="s">
        <v>34362</v>
      </c>
      <c r="K6859" s="1">
        <v>44012</v>
      </c>
    </row>
    <row r="6860" spans="1:11">
      <c r="A6860">
        <v>6859</v>
      </c>
      <c r="B6860" t="s">
        <v>34363</v>
      </c>
      <c r="C6860" t="s">
        <v>13145</v>
      </c>
      <c r="D6860" t="s">
        <v>1136</v>
      </c>
      <c r="E6860" t="s">
        <v>34364</v>
      </c>
      <c r="F6860" t="s">
        <v>34365</v>
      </c>
      <c r="G6860" t="s">
        <v>3435</v>
      </c>
      <c r="H6860" s="6">
        <v>88824</v>
      </c>
      <c r="I6860" t="s">
        <v>34366</v>
      </c>
      <c r="J6860" t="s">
        <v>34367</v>
      </c>
      <c r="K6860" s="1">
        <v>44047</v>
      </c>
    </row>
    <row r="6861" spans="1:11">
      <c r="A6861">
        <v>6860</v>
      </c>
      <c r="B6861" t="s">
        <v>34368</v>
      </c>
      <c r="C6861" t="s">
        <v>302</v>
      </c>
      <c r="D6861" t="s">
        <v>4474</v>
      </c>
      <c r="E6861" t="s">
        <v>34369</v>
      </c>
      <c r="F6861" t="s">
        <v>34370</v>
      </c>
      <c r="G6861" t="s">
        <v>2496</v>
      </c>
      <c r="H6861" s="6">
        <v>276860</v>
      </c>
      <c r="I6861" t="s">
        <v>34371</v>
      </c>
      <c r="J6861" t="s">
        <v>34372</v>
      </c>
      <c r="K6861" s="1">
        <v>43969</v>
      </c>
    </row>
    <row r="6862" spans="1:11">
      <c r="A6862">
        <v>6861</v>
      </c>
      <c r="B6862" t="s">
        <v>34373</v>
      </c>
      <c r="C6862" t="s">
        <v>1685</v>
      </c>
      <c r="D6862" t="s">
        <v>4531</v>
      </c>
      <c r="E6862" t="s">
        <v>34374</v>
      </c>
      <c r="F6862" t="s">
        <v>34375</v>
      </c>
      <c r="G6862" t="s">
        <v>3102</v>
      </c>
      <c r="H6862" s="6">
        <v>218642</v>
      </c>
      <c r="I6862">
        <v>7131496881</v>
      </c>
      <c r="J6862" t="s">
        <v>34376</v>
      </c>
      <c r="K6862" s="1">
        <v>44319</v>
      </c>
    </row>
    <row r="6863" spans="1:11">
      <c r="A6863">
        <v>6862</v>
      </c>
      <c r="B6863" t="s">
        <v>34377</v>
      </c>
      <c r="C6863" t="s">
        <v>1172</v>
      </c>
      <c r="D6863" t="s">
        <v>12584</v>
      </c>
      <c r="E6863" t="s">
        <v>34378</v>
      </c>
      <c r="F6863" t="s">
        <v>34379</v>
      </c>
      <c r="G6863" t="s">
        <v>561</v>
      </c>
      <c r="H6863" s="6">
        <v>70231</v>
      </c>
      <c r="I6863" t="s">
        <v>34380</v>
      </c>
      <c r="J6863" t="s">
        <v>34381</v>
      </c>
      <c r="K6863" s="1">
        <v>44280</v>
      </c>
    </row>
    <row r="6864" spans="1:11">
      <c r="A6864">
        <v>6863</v>
      </c>
      <c r="B6864" t="s">
        <v>34382</v>
      </c>
      <c r="C6864" t="s">
        <v>3533</v>
      </c>
      <c r="D6864" t="s">
        <v>1128</v>
      </c>
      <c r="E6864" t="s">
        <v>34383</v>
      </c>
      <c r="F6864" t="s">
        <v>34384</v>
      </c>
      <c r="G6864" t="s">
        <v>174</v>
      </c>
      <c r="H6864" s="6">
        <v>72986</v>
      </c>
      <c r="I6864" t="s">
        <v>34385</v>
      </c>
      <c r="J6864" t="s">
        <v>34386</v>
      </c>
      <c r="K6864" s="1">
        <v>44336</v>
      </c>
    </row>
    <row r="6865" spans="1:11">
      <c r="A6865">
        <v>6864</v>
      </c>
      <c r="B6865" t="s">
        <v>34387</v>
      </c>
      <c r="C6865" t="s">
        <v>4165</v>
      </c>
      <c r="D6865" t="s">
        <v>1186</v>
      </c>
      <c r="E6865" t="s">
        <v>34388</v>
      </c>
      <c r="F6865" t="s">
        <v>34389</v>
      </c>
      <c r="G6865" t="s">
        <v>1944</v>
      </c>
      <c r="H6865" s="6">
        <v>168287</v>
      </c>
      <c r="I6865" t="s">
        <v>34390</v>
      </c>
      <c r="J6865" t="s">
        <v>34391</v>
      </c>
      <c r="K6865" s="1">
        <v>44275</v>
      </c>
    </row>
    <row r="6866" spans="1:11">
      <c r="A6866">
        <v>6865</v>
      </c>
      <c r="B6866" t="s">
        <v>34392</v>
      </c>
      <c r="C6866" t="s">
        <v>14904</v>
      </c>
      <c r="D6866" t="s">
        <v>2213</v>
      </c>
      <c r="E6866" t="s">
        <v>34393</v>
      </c>
      <c r="F6866" t="s">
        <v>34394</v>
      </c>
      <c r="G6866" t="s">
        <v>71</v>
      </c>
      <c r="H6866" s="6">
        <v>261963</v>
      </c>
      <c r="I6866" t="s">
        <v>34395</v>
      </c>
      <c r="J6866" t="s">
        <v>34396</v>
      </c>
      <c r="K6866" s="1">
        <v>43902</v>
      </c>
    </row>
    <row r="6867" spans="1:11">
      <c r="A6867">
        <v>6866</v>
      </c>
      <c r="B6867" t="s">
        <v>34397</v>
      </c>
      <c r="C6867" t="s">
        <v>8566</v>
      </c>
      <c r="D6867" t="s">
        <v>8692</v>
      </c>
      <c r="E6867" t="s">
        <v>34398</v>
      </c>
      <c r="F6867" t="s">
        <v>34399</v>
      </c>
      <c r="G6867" t="s">
        <v>868</v>
      </c>
      <c r="H6867" s="6">
        <v>146727</v>
      </c>
      <c r="I6867" t="s">
        <v>34400</v>
      </c>
      <c r="J6867" t="s">
        <v>34401</v>
      </c>
      <c r="K6867" s="1">
        <v>44117</v>
      </c>
    </row>
    <row r="6868" spans="1:11">
      <c r="A6868">
        <v>6867</v>
      </c>
      <c r="B6868" t="s">
        <v>34402</v>
      </c>
      <c r="C6868" t="s">
        <v>5336</v>
      </c>
      <c r="D6868" t="s">
        <v>2548</v>
      </c>
      <c r="E6868" t="s">
        <v>34403</v>
      </c>
      <c r="F6868" t="s">
        <v>34404</v>
      </c>
      <c r="G6868" t="s">
        <v>3566</v>
      </c>
      <c r="H6868" s="6">
        <v>65099</v>
      </c>
      <c r="I6868" t="s">
        <v>34405</v>
      </c>
      <c r="J6868" t="s">
        <v>34406</v>
      </c>
      <c r="K6868" s="1">
        <v>44510</v>
      </c>
    </row>
    <row r="6869" spans="1:11">
      <c r="A6869">
        <v>6868</v>
      </c>
      <c r="B6869" t="s">
        <v>34407</v>
      </c>
      <c r="C6869" t="s">
        <v>10555</v>
      </c>
      <c r="D6869" t="s">
        <v>982</v>
      </c>
      <c r="E6869" t="s">
        <v>34408</v>
      </c>
      <c r="F6869" t="s">
        <v>34409</v>
      </c>
      <c r="G6869" t="s">
        <v>2927</v>
      </c>
      <c r="H6869" s="6">
        <v>84744</v>
      </c>
      <c r="I6869" t="s">
        <v>34410</v>
      </c>
      <c r="J6869" t="s">
        <v>34411</v>
      </c>
      <c r="K6869" s="1">
        <v>43960</v>
      </c>
    </row>
    <row r="6870" spans="1:11">
      <c r="A6870">
        <v>6869</v>
      </c>
      <c r="B6870" t="s">
        <v>34412</v>
      </c>
      <c r="C6870" t="s">
        <v>7226</v>
      </c>
      <c r="D6870" t="s">
        <v>19991</v>
      </c>
      <c r="E6870" t="s">
        <v>34413</v>
      </c>
      <c r="F6870" t="s">
        <v>34414</v>
      </c>
      <c r="G6870" t="s">
        <v>2710</v>
      </c>
      <c r="H6870" s="6">
        <v>46560</v>
      </c>
      <c r="I6870" t="s">
        <v>34415</v>
      </c>
      <c r="J6870" t="s">
        <v>34416</v>
      </c>
      <c r="K6870" s="1">
        <v>44563</v>
      </c>
    </row>
    <row r="6871" spans="1:11">
      <c r="A6871">
        <v>6870</v>
      </c>
      <c r="B6871" t="s">
        <v>34417</v>
      </c>
      <c r="C6871" t="s">
        <v>4512</v>
      </c>
      <c r="D6871" t="s">
        <v>1752</v>
      </c>
      <c r="E6871" t="s">
        <v>34418</v>
      </c>
      <c r="F6871" t="s">
        <v>34419</v>
      </c>
      <c r="G6871" t="s">
        <v>237</v>
      </c>
      <c r="H6871" s="6">
        <v>252897</v>
      </c>
      <c r="I6871" t="s">
        <v>34420</v>
      </c>
      <c r="J6871" t="s">
        <v>34421</v>
      </c>
      <c r="K6871" s="1">
        <v>44577</v>
      </c>
    </row>
    <row r="6872" spans="1:11">
      <c r="A6872">
        <v>6871</v>
      </c>
      <c r="B6872" t="s">
        <v>34422</v>
      </c>
      <c r="C6872" t="s">
        <v>4146</v>
      </c>
      <c r="D6872" t="s">
        <v>529</v>
      </c>
      <c r="E6872" t="s">
        <v>34423</v>
      </c>
      <c r="F6872" t="s">
        <v>34424</v>
      </c>
      <c r="G6872" t="s">
        <v>438</v>
      </c>
      <c r="H6872" s="6">
        <v>105493</v>
      </c>
      <c r="I6872" t="s">
        <v>34425</v>
      </c>
      <c r="J6872" t="s">
        <v>34426</v>
      </c>
      <c r="K6872" s="1">
        <v>44336</v>
      </c>
    </row>
    <row r="6873" spans="1:11">
      <c r="A6873">
        <v>6872</v>
      </c>
      <c r="B6873" t="s">
        <v>34427</v>
      </c>
      <c r="C6873" t="s">
        <v>302</v>
      </c>
      <c r="D6873" t="s">
        <v>5544</v>
      </c>
      <c r="E6873" t="s">
        <v>11789</v>
      </c>
      <c r="F6873" t="s">
        <v>34428</v>
      </c>
      <c r="G6873" t="s">
        <v>60</v>
      </c>
      <c r="H6873" s="6">
        <v>239991</v>
      </c>
      <c r="I6873" t="s">
        <v>34429</v>
      </c>
      <c r="J6873" t="s">
        <v>34430</v>
      </c>
      <c r="K6873" s="1">
        <v>44075</v>
      </c>
    </row>
    <row r="6874" spans="1:11">
      <c r="A6874">
        <v>6873</v>
      </c>
      <c r="B6874" t="s">
        <v>34431</v>
      </c>
      <c r="C6874" t="s">
        <v>943</v>
      </c>
      <c r="D6874" t="s">
        <v>2744</v>
      </c>
      <c r="E6874" t="s">
        <v>34432</v>
      </c>
      <c r="F6874" t="s">
        <v>34433</v>
      </c>
      <c r="G6874" t="s">
        <v>3046</v>
      </c>
      <c r="H6874" s="6">
        <v>190087</v>
      </c>
      <c r="I6874" t="s">
        <v>34434</v>
      </c>
      <c r="J6874" t="s">
        <v>34435</v>
      </c>
      <c r="K6874" s="1">
        <v>44314</v>
      </c>
    </row>
    <row r="6875" spans="1:11">
      <c r="A6875">
        <v>6874</v>
      </c>
      <c r="B6875" t="s">
        <v>34436</v>
      </c>
      <c r="C6875" t="s">
        <v>7784</v>
      </c>
      <c r="D6875" t="s">
        <v>7816</v>
      </c>
      <c r="E6875" t="s">
        <v>34437</v>
      </c>
      <c r="F6875" t="s">
        <v>34438</v>
      </c>
      <c r="G6875" t="s">
        <v>2496</v>
      </c>
      <c r="H6875" s="6">
        <v>179794</v>
      </c>
      <c r="I6875" t="s">
        <v>34439</v>
      </c>
      <c r="J6875" t="s">
        <v>34440</v>
      </c>
      <c r="K6875" s="1">
        <v>44421</v>
      </c>
    </row>
    <row r="6876" spans="1:11">
      <c r="A6876">
        <v>6875</v>
      </c>
      <c r="B6876" t="s">
        <v>34441</v>
      </c>
      <c r="C6876" t="s">
        <v>7009</v>
      </c>
      <c r="D6876" t="s">
        <v>186</v>
      </c>
      <c r="E6876" t="s">
        <v>34442</v>
      </c>
      <c r="F6876" t="s">
        <v>34443</v>
      </c>
      <c r="G6876" t="s">
        <v>394</v>
      </c>
      <c r="H6876" s="6">
        <v>187684</v>
      </c>
      <c r="I6876">
        <v>5753169571</v>
      </c>
      <c r="J6876" t="s">
        <v>34444</v>
      </c>
      <c r="K6876" s="1">
        <v>44509</v>
      </c>
    </row>
    <row r="6877" spans="1:11">
      <c r="A6877">
        <v>6876</v>
      </c>
      <c r="B6877" t="s">
        <v>34445</v>
      </c>
      <c r="C6877" t="s">
        <v>9629</v>
      </c>
      <c r="D6877" t="s">
        <v>8692</v>
      </c>
      <c r="E6877" t="s">
        <v>34446</v>
      </c>
      <c r="F6877" t="s">
        <v>34447</v>
      </c>
      <c r="G6877" t="s">
        <v>1034</v>
      </c>
      <c r="H6877" s="6">
        <v>247371</v>
      </c>
      <c r="I6877" t="s">
        <v>34448</v>
      </c>
      <c r="J6877" t="s">
        <v>34449</v>
      </c>
      <c r="K6877" s="1">
        <v>44298</v>
      </c>
    </row>
    <row r="6878" spans="1:11">
      <c r="A6878">
        <v>6877</v>
      </c>
      <c r="B6878" t="s">
        <v>34450</v>
      </c>
      <c r="C6878" t="s">
        <v>2191</v>
      </c>
      <c r="D6878" t="s">
        <v>5712</v>
      </c>
      <c r="E6878" t="s">
        <v>34451</v>
      </c>
      <c r="F6878" t="s">
        <v>34452</v>
      </c>
      <c r="G6878" t="s">
        <v>2615</v>
      </c>
      <c r="H6878" s="6">
        <v>88817</v>
      </c>
      <c r="I6878" t="s">
        <v>34453</v>
      </c>
      <c r="J6878" t="s">
        <v>34454</v>
      </c>
      <c r="K6878" s="1">
        <v>44016</v>
      </c>
    </row>
    <row r="6879" spans="1:11">
      <c r="A6879">
        <v>6878</v>
      </c>
      <c r="B6879" t="s">
        <v>34455</v>
      </c>
      <c r="C6879" t="s">
        <v>2429</v>
      </c>
      <c r="D6879" t="s">
        <v>28201</v>
      </c>
      <c r="E6879" t="s">
        <v>34456</v>
      </c>
      <c r="F6879" t="s">
        <v>34457</v>
      </c>
      <c r="G6879" t="s">
        <v>2809</v>
      </c>
      <c r="H6879" s="6">
        <v>67165</v>
      </c>
      <c r="I6879" t="s">
        <v>34458</v>
      </c>
      <c r="J6879" t="s">
        <v>34459</v>
      </c>
      <c r="K6879" s="1">
        <v>44522</v>
      </c>
    </row>
    <row r="6880" spans="1:11">
      <c r="A6880">
        <v>6879</v>
      </c>
      <c r="B6880" t="s">
        <v>34460</v>
      </c>
      <c r="C6880" t="s">
        <v>950</v>
      </c>
      <c r="D6880" t="s">
        <v>57</v>
      </c>
      <c r="E6880" t="s">
        <v>34461</v>
      </c>
      <c r="F6880" t="s">
        <v>34462</v>
      </c>
      <c r="G6880" t="s">
        <v>410</v>
      </c>
      <c r="H6880" s="6">
        <v>159985</v>
      </c>
      <c r="I6880" t="s">
        <v>34463</v>
      </c>
      <c r="J6880" t="s">
        <v>34464</v>
      </c>
      <c r="K6880" s="1">
        <v>43975</v>
      </c>
    </row>
    <row r="6881" spans="1:11">
      <c r="A6881">
        <v>6880</v>
      </c>
      <c r="B6881" t="s">
        <v>34465</v>
      </c>
      <c r="C6881" t="s">
        <v>2361</v>
      </c>
      <c r="D6881" t="s">
        <v>7693</v>
      </c>
      <c r="E6881" t="s">
        <v>10314</v>
      </c>
      <c r="F6881" t="s">
        <v>34466</v>
      </c>
      <c r="G6881" t="s">
        <v>1273</v>
      </c>
      <c r="H6881" s="6">
        <v>250498</v>
      </c>
      <c r="I6881" t="s">
        <v>34467</v>
      </c>
      <c r="J6881" t="s">
        <v>34468</v>
      </c>
      <c r="K6881" s="1">
        <v>44262</v>
      </c>
    </row>
    <row r="6882" spans="1:11">
      <c r="A6882">
        <v>6881</v>
      </c>
      <c r="B6882" t="s">
        <v>34469</v>
      </c>
      <c r="C6882" t="s">
        <v>1928</v>
      </c>
      <c r="D6882" t="s">
        <v>5957</v>
      </c>
      <c r="E6882" t="s">
        <v>34470</v>
      </c>
      <c r="F6882" t="s">
        <v>34471</v>
      </c>
      <c r="G6882" t="s">
        <v>2905</v>
      </c>
      <c r="H6882" s="6">
        <v>287297</v>
      </c>
      <c r="I6882" t="s">
        <v>34472</v>
      </c>
      <c r="J6882" t="s">
        <v>34473</v>
      </c>
      <c r="K6882" s="1">
        <v>44533</v>
      </c>
    </row>
    <row r="6883" spans="1:11">
      <c r="A6883">
        <v>6882</v>
      </c>
      <c r="B6883" t="s">
        <v>34474</v>
      </c>
      <c r="C6883" t="s">
        <v>1038</v>
      </c>
      <c r="D6883" t="s">
        <v>4209</v>
      </c>
      <c r="E6883" t="s">
        <v>34475</v>
      </c>
      <c r="F6883" t="s">
        <v>34476</v>
      </c>
      <c r="G6883" t="s">
        <v>166</v>
      </c>
      <c r="H6883" s="6">
        <v>209874</v>
      </c>
      <c r="I6883">
        <f>1-126-765-1506</f>
        <v>-2396</v>
      </c>
      <c r="J6883" t="s">
        <v>34477</v>
      </c>
      <c r="K6883" s="1">
        <v>43957</v>
      </c>
    </row>
    <row r="6884" spans="1:11">
      <c r="A6884">
        <v>6883</v>
      </c>
      <c r="B6884" t="s">
        <v>34478</v>
      </c>
      <c r="C6884" t="s">
        <v>1379</v>
      </c>
      <c r="D6884" t="s">
        <v>8702</v>
      </c>
      <c r="E6884" t="s">
        <v>34479</v>
      </c>
      <c r="F6884" t="s">
        <v>34480</v>
      </c>
      <c r="G6884" t="s">
        <v>3449</v>
      </c>
      <c r="H6884" s="6">
        <v>119230</v>
      </c>
      <c r="I6884" t="s">
        <v>34481</v>
      </c>
      <c r="J6884" t="s">
        <v>34482</v>
      </c>
      <c r="K6884" s="1">
        <v>44226</v>
      </c>
    </row>
    <row r="6885" spans="1:11">
      <c r="A6885">
        <v>6884</v>
      </c>
      <c r="B6885" t="s">
        <v>34483</v>
      </c>
      <c r="C6885" t="s">
        <v>1565</v>
      </c>
      <c r="D6885" t="s">
        <v>18699</v>
      </c>
      <c r="E6885" t="s">
        <v>34484</v>
      </c>
      <c r="F6885" t="s">
        <v>34485</v>
      </c>
      <c r="G6885" t="s">
        <v>8517</v>
      </c>
      <c r="H6885" s="6">
        <v>123168</v>
      </c>
      <c r="I6885" t="s">
        <v>34486</v>
      </c>
      <c r="J6885" t="s">
        <v>34487</v>
      </c>
      <c r="K6885" s="1">
        <v>44241</v>
      </c>
    </row>
    <row r="6886" spans="1:11">
      <c r="A6886">
        <v>6885</v>
      </c>
      <c r="B6886" t="s">
        <v>34488</v>
      </c>
      <c r="C6886" t="s">
        <v>5148</v>
      </c>
      <c r="D6886" t="s">
        <v>9184</v>
      </c>
      <c r="E6886" t="s">
        <v>34489</v>
      </c>
      <c r="F6886" t="s">
        <v>34490</v>
      </c>
      <c r="G6886" t="s">
        <v>454</v>
      </c>
      <c r="H6886" s="6">
        <v>268927</v>
      </c>
      <c r="I6886" t="s">
        <v>34491</v>
      </c>
      <c r="J6886" t="s">
        <v>34492</v>
      </c>
      <c r="K6886" s="1">
        <v>44342</v>
      </c>
    </row>
    <row r="6887" spans="1:11">
      <c r="A6887">
        <v>6886</v>
      </c>
      <c r="B6887" t="s">
        <v>34493</v>
      </c>
      <c r="C6887" t="s">
        <v>1226</v>
      </c>
      <c r="D6887" t="s">
        <v>34494</v>
      </c>
      <c r="E6887" t="s">
        <v>18140</v>
      </c>
      <c r="F6887" t="s">
        <v>34495</v>
      </c>
      <c r="G6887" t="s">
        <v>43</v>
      </c>
      <c r="H6887" s="6">
        <v>108515</v>
      </c>
      <c r="I6887" t="s">
        <v>34496</v>
      </c>
      <c r="J6887" t="s">
        <v>34497</v>
      </c>
      <c r="K6887" s="1">
        <v>44418</v>
      </c>
    </row>
    <row r="6888" spans="1:11">
      <c r="A6888">
        <v>6887</v>
      </c>
      <c r="B6888" t="s">
        <v>34498</v>
      </c>
      <c r="C6888" t="s">
        <v>1809</v>
      </c>
      <c r="D6888" t="s">
        <v>4445</v>
      </c>
      <c r="E6888" t="s">
        <v>23713</v>
      </c>
      <c r="F6888" t="s">
        <v>29222</v>
      </c>
      <c r="G6888" t="s">
        <v>5475</v>
      </c>
      <c r="H6888" s="6">
        <v>99874</v>
      </c>
      <c r="I6888" t="s">
        <v>34499</v>
      </c>
      <c r="J6888" t="s">
        <v>34500</v>
      </c>
      <c r="K6888" s="1">
        <v>44584</v>
      </c>
    </row>
    <row r="6889" spans="1:11">
      <c r="A6889">
        <v>6888</v>
      </c>
      <c r="B6889" t="s">
        <v>34501</v>
      </c>
      <c r="C6889" t="s">
        <v>217</v>
      </c>
      <c r="D6889" t="s">
        <v>311</v>
      </c>
      <c r="E6889" t="s">
        <v>34502</v>
      </c>
      <c r="F6889" t="s">
        <v>34503</v>
      </c>
      <c r="G6889" t="s">
        <v>5929</v>
      </c>
      <c r="H6889" s="6">
        <v>186090</v>
      </c>
      <c r="I6889" t="s">
        <v>34504</v>
      </c>
      <c r="J6889" t="s">
        <v>34505</v>
      </c>
      <c r="K6889" s="1">
        <v>44560</v>
      </c>
    </row>
    <row r="6890" spans="1:11">
      <c r="A6890">
        <v>6889</v>
      </c>
      <c r="B6890" t="s">
        <v>34506</v>
      </c>
      <c r="C6890" t="s">
        <v>10324</v>
      </c>
      <c r="D6890" t="s">
        <v>3845</v>
      </c>
      <c r="E6890" t="s">
        <v>34507</v>
      </c>
      <c r="F6890" t="s">
        <v>31474</v>
      </c>
      <c r="G6890" t="s">
        <v>1522</v>
      </c>
      <c r="H6890" s="6">
        <v>41131</v>
      </c>
      <c r="I6890" t="s">
        <v>34508</v>
      </c>
      <c r="J6890" t="s">
        <v>34509</v>
      </c>
      <c r="K6890" s="1">
        <v>44533</v>
      </c>
    </row>
    <row r="6891" spans="1:11">
      <c r="A6891">
        <v>6890</v>
      </c>
      <c r="B6891" t="s">
        <v>34510</v>
      </c>
      <c r="C6891" t="s">
        <v>6454</v>
      </c>
      <c r="D6891" t="s">
        <v>6834</v>
      </c>
      <c r="E6891" t="s">
        <v>34511</v>
      </c>
      <c r="F6891" t="s">
        <v>34512</v>
      </c>
      <c r="G6891" t="s">
        <v>1257</v>
      </c>
      <c r="H6891" s="6">
        <v>202664</v>
      </c>
      <c r="I6891">
        <v>2101115458</v>
      </c>
      <c r="J6891" t="s">
        <v>34513</v>
      </c>
      <c r="K6891" s="1">
        <v>44168</v>
      </c>
    </row>
    <row r="6892" spans="1:11">
      <c r="A6892">
        <v>6891</v>
      </c>
      <c r="B6892" t="s">
        <v>34514</v>
      </c>
      <c r="C6892" t="s">
        <v>6158</v>
      </c>
      <c r="D6892" t="s">
        <v>4210</v>
      </c>
      <c r="E6892" t="s">
        <v>34515</v>
      </c>
      <c r="F6892" t="s">
        <v>34516</v>
      </c>
      <c r="G6892" t="s">
        <v>4919</v>
      </c>
      <c r="H6892" s="6">
        <v>110541</v>
      </c>
      <c r="I6892" t="s">
        <v>34517</v>
      </c>
      <c r="J6892" t="s">
        <v>34518</v>
      </c>
      <c r="K6892" s="1">
        <v>44436</v>
      </c>
    </row>
    <row r="6893" spans="1:11">
      <c r="A6893">
        <v>6892</v>
      </c>
      <c r="B6893" t="s">
        <v>34519</v>
      </c>
      <c r="C6893" t="s">
        <v>3675</v>
      </c>
      <c r="D6893" t="s">
        <v>3063</v>
      </c>
      <c r="E6893" t="s">
        <v>18689</v>
      </c>
      <c r="F6893" t="s">
        <v>34520</v>
      </c>
      <c r="G6893" t="s">
        <v>8517</v>
      </c>
      <c r="H6893" s="6">
        <v>244971</v>
      </c>
      <c r="I6893" t="s">
        <v>34521</v>
      </c>
      <c r="J6893" t="s">
        <v>34522</v>
      </c>
      <c r="K6893" s="1">
        <v>44469</v>
      </c>
    </row>
    <row r="6894" spans="1:11">
      <c r="A6894">
        <v>6893</v>
      </c>
      <c r="B6894" t="s">
        <v>34523</v>
      </c>
      <c r="C6894" t="s">
        <v>4875</v>
      </c>
      <c r="D6894" t="s">
        <v>139</v>
      </c>
      <c r="E6894" t="s">
        <v>34524</v>
      </c>
      <c r="F6894" t="s">
        <v>19159</v>
      </c>
      <c r="G6894" t="s">
        <v>1473</v>
      </c>
      <c r="H6894" s="6">
        <v>95566</v>
      </c>
      <c r="I6894" t="s">
        <v>34525</v>
      </c>
      <c r="J6894" t="s">
        <v>34526</v>
      </c>
      <c r="K6894" s="1">
        <v>44463</v>
      </c>
    </row>
    <row r="6895" spans="1:11">
      <c r="A6895">
        <v>6894</v>
      </c>
      <c r="B6895" t="s">
        <v>34527</v>
      </c>
      <c r="C6895" t="s">
        <v>65</v>
      </c>
      <c r="D6895" t="s">
        <v>82</v>
      </c>
      <c r="E6895" t="s">
        <v>34528</v>
      </c>
      <c r="F6895" t="s">
        <v>34529</v>
      </c>
      <c r="G6895" t="s">
        <v>969</v>
      </c>
      <c r="H6895" s="6">
        <v>75824</v>
      </c>
      <c r="I6895" t="s">
        <v>34530</v>
      </c>
      <c r="J6895" t="s">
        <v>34531</v>
      </c>
      <c r="K6895" s="1">
        <v>43881</v>
      </c>
    </row>
    <row r="6896" spans="1:11">
      <c r="A6896">
        <v>6895</v>
      </c>
      <c r="B6896" t="s">
        <v>34532</v>
      </c>
      <c r="C6896" t="s">
        <v>505</v>
      </c>
      <c r="D6896" t="s">
        <v>11578</v>
      </c>
      <c r="E6896" t="s">
        <v>34533</v>
      </c>
      <c r="F6896" t="s">
        <v>34534</v>
      </c>
      <c r="G6896" t="s">
        <v>190</v>
      </c>
      <c r="H6896" s="6">
        <v>103797</v>
      </c>
      <c r="I6896" t="s">
        <v>34535</v>
      </c>
      <c r="J6896" t="s">
        <v>34536</v>
      </c>
      <c r="K6896" s="1">
        <v>44371</v>
      </c>
    </row>
    <row r="6897" spans="1:11">
      <c r="A6897">
        <v>6896</v>
      </c>
      <c r="B6897" t="s">
        <v>34537</v>
      </c>
      <c r="C6897" t="s">
        <v>3302</v>
      </c>
      <c r="D6897" t="s">
        <v>4786</v>
      </c>
      <c r="E6897" t="s">
        <v>1394</v>
      </c>
      <c r="F6897" t="s">
        <v>10732</v>
      </c>
      <c r="G6897" t="s">
        <v>808</v>
      </c>
      <c r="H6897" s="6">
        <v>63097</v>
      </c>
      <c r="I6897" t="s">
        <v>34538</v>
      </c>
      <c r="J6897" t="s">
        <v>34539</v>
      </c>
      <c r="K6897" s="1">
        <v>44431</v>
      </c>
    </row>
    <row r="6898" spans="1:11">
      <c r="A6898">
        <v>6897</v>
      </c>
      <c r="B6898" t="s">
        <v>34540</v>
      </c>
      <c r="C6898" t="s">
        <v>2301</v>
      </c>
      <c r="D6898" t="s">
        <v>911</v>
      </c>
      <c r="E6898" t="s">
        <v>34541</v>
      </c>
      <c r="F6898" t="s">
        <v>34542</v>
      </c>
      <c r="G6898" t="s">
        <v>2838</v>
      </c>
      <c r="H6898" s="6">
        <v>136328</v>
      </c>
      <c r="I6898" t="s">
        <v>34543</v>
      </c>
      <c r="J6898" t="s">
        <v>34544</v>
      </c>
      <c r="K6898" s="1">
        <v>44284</v>
      </c>
    </row>
    <row r="6899" spans="1:11">
      <c r="A6899">
        <v>6898</v>
      </c>
      <c r="B6899" t="s">
        <v>34545</v>
      </c>
      <c r="C6899" t="s">
        <v>4648</v>
      </c>
      <c r="D6899" t="s">
        <v>3249</v>
      </c>
      <c r="E6899" t="s">
        <v>34546</v>
      </c>
      <c r="F6899" t="s">
        <v>34547</v>
      </c>
      <c r="G6899" t="s">
        <v>2966</v>
      </c>
      <c r="H6899" s="6">
        <v>227666</v>
      </c>
      <c r="I6899" t="s">
        <v>34548</v>
      </c>
      <c r="J6899" t="s">
        <v>34549</v>
      </c>
      <c r="K6899" s="1">
        <v>44627</v>
      </c>
    </row>
    <row r="6900" spans="1:11">
      <c r="A6900">
        <v>6899</v>
      </c>
      <c r="B6900" t="s">
        <v>34550</v>
      </c>
      <c r="C6900" t="s">
        <v>1226</v>
      </c>
      <c r="D6900" t="s">
        <v>16766</v>
      </c>
      <c r="E6900" t="s">
        <v>34551</v>
      </c>
      <c r="F6900" t="s">
        <v>34552</v>
      </c>
      <c r="G6900" t="s">
        <v>6088</v>
      </c>
      <c r="H6900" s="6">
        <v>141815</v>
      </c>
      <c r="I6900" t="s">
        <v>34553</v>
      </c>
      <c r="J6900" t="s">
        <v>34554</v>
      </c>
      <c r="K6900" s="1">
        <v>44510</v>
      </c>
    </row>
    <row r="6901" spans="1:11">
      <c r="A6901">
        <v>6900</v>
      </c>
      <c r="B6901" t="s">
        <v>34555</v>
      </c>
      <c r="C6901" t="s">
        <v>796</v>
      </c>
      <c r="D6901" t="s">
        <v>2514</v>
      </c>
      <c r="E6901" t="s">
        <v>34556</v>
      </c>
      <c r="F6901" t="s">
        <v>34557</v>
      </c>
      <c r="G6901" t="s">
        <v>883</v>
      </c>
      <c r="H6901" s="6">
        <v>75949</v>
      </c>
      <c r="I6901" t="s">
        <v>34558</v>
      </c>
      <c r="J6901" t="s">
        <v>34559</v>
      </c>
      <c r="K6901" s="1">
        <v>44087</v>
      </c>
    </row>
    <row r="6902" spans="1:11">
      <c r="A6902">
        <v>6901</v>
      </c>
      <c r="B6902" t="s">
        <v>34560</v>
      </c>
      <c r="C6902" t="s">
        <v>47</v>
      </c>
      <c r="D6902" t="s">
        <v>7270</v>
      </c>
      <c r="E6902" t="s">
        <v>34561</v>
      </c>
      <c r="F6902" t="s">
        <v>34562</v>
      </c>
      <c r="G6902" t="s">
        <v>2898</v>
      </c>
      <c r="H6902" s="6">
        <v>251243</v>
      </c>
      <c r="I6902" t="s">
        <v>34563</v>
      </c>
      <c r="J6902" t="s">
        <v>34564</v>
      </c>
      <c r="K6902" s="1">
        <v>44291</v>
      </c>
    </row>
    <row r="6903" spans="1:11">
      <c r="A6903">
        <v>6902</v>
      </c>
      <c r="B6903" t="s">
        <v>34565</v>
      </c>
      <c r="C6903" t="s">
        <v>6137</v>
      </c>
      <c r="D6903" t="s">
        <v>2141</v>
      </c>
      <c r="E6903" t="s">
        <v>34566</v>
      </c>
      <c r="F6903" t="s">
        <v>34567</v>
      </c>
      <c r="G6903" t="s">
        <v>2898</v>
      </c>
      <c r="H6903" s="6">
        <v>213959</v>
      </c>
      <c r="I6903" t="s">
        <v>34568</v>
      </c>
      <c r="J6903" t="s">
        <v>34569</v>
      </c>
      <c r="K6903" s="1">
        <v>44121</v>
      </c>
    </row>
    <row r="6904" spans="1:11">
      <c r="A6904">
        <v>6903</v>
      </c>
      <c r="B6904" t="s">
        <v>34570</v>
      </c>
      <c r="C6904" t="s">
        <v>5574</v>
      </c>
      <c r="D6904" t="s">
        <v>12157</v>
      </c>
      <c r="E6904" t="s">
        <v>34571</v>
      </c>
      <c r="F6904" t="s">
        <v>34572</v>
      </c>
      <c r="G6904" t="s">
        <v>1824</v>
      </c>
      <c r="H6904" s="6">
        <v>130926</v>
      </c>
      <c r="I6904" t="s">
        <v>34573</v>
      </c>
      <c r="J6904" t="s">
        <v>34574</v>
      </c>
      <c r="K6904" s="1">
        <v>44302</v>
      </c>
    </row>
    <row r="6905" spans="1:11">
      <c r="A6905">
        <v>6904</v>
      </c>
      <c r="B6905" t="s">
        <v>34575</v>
      </c>
      <c r="C6905" t="s">
        <v>3814</v>
      </c>
      <c r="D6905" t="s">
        <v>428</v>
      </c>
      <c r="E6905" t="s">
        <v>34576</v>
      </c>
      <c r="F6905" t="s">
        <v>11656</v>
      </c>
      <c r="G6905" t="s">
        <v>2008</v>
      </c>
      <c r="H6905" s="6">
        <v>217935</v>
      </c>
      <c r="I6905" t="s">
        <v>34577</v>
      </c>
      <c r="J6905" t="s">
        <v>34578</v>
      </c>
      <c r="K6905" s="1">
        <v>43941</v>
      </c>
    </row>
    <row r="6906" spans="1:11">
      <c r="A6906">
        <v>6905</v>
      </c>
      <c r="B6906" t="s">
        <v>34579</v>
      </c>
      <c r="C6906" t="s">
        <v>5500</v>
      </c>
      <c r="D6906" t="s">
        <v>1486</v>
      </c>
      <c r="E6906" t="s">
        <v>34580</v>
      </c>
      <c r="F6906" t="s">
        <v>34581</v>
      </c>
      <c r="G6906" t="s">
        <v>486</v>
      </c>
      <c r="H6906" s="6">
        <v>150383</v>
      </c>
      <c r="I6906" t="s">
        <v>34582</v>
      </c>
      <c r="J6906" t="s">
        <v>34583</v>
      </c>
      <c r="K6906" s="1">
        <v>44377</v>
      </c>
    </row>
    <row r="6907" spans="1:11">
      <c r="A6907">
        <v>6906</v>
      </c>
      <c r="B6907" t="s">
        <v>34584</v>
      </c>
      <c r="C6907" t="s">
        <v>542</v>
      </c>
      <c r="D6907" t="s">
        <v>10917</v>
      </c>
      <c r="E6907" t="s">
        <v>34585</v>
      </c>
      <c r="F6907" t="s">
        <v>34586</v>
      </c>
      <c r="G6907" t="s">
        <v>3770</v>
      </c>
      <c r="H6907" s="6">
        <v>198197</v>
      </c>
      <c r="I6907" t="s">
        <v>34587</v>
      </c>
      <c r="J6907" t="s">
        <v>34588</v>
      </c>
      <c r="K6907" s="1">
        <v>44148</v>
      </c>
    </row>
    <row r="6908" spans="1:11">
      <c r="A6908">
        <v>6907</v>
      </c>
      <c r="B6908" t="s">
        <v>34589</v>
      </c>
      <c r="C6908" t="s">
        <v>775</v>
      </c>
      <c r="D6908" t="s">
        <v>6424</v>
      </c>
      <c r="E6908" t="s">
        <v>34590</v>
      </c>
      <c r="F6908" t="s">
        <v>34591</v>
      </c>
      <c r="G6908" t="s">
        <v>815</v>
      </c>
      <c r="H6908" s="6">
        <v>47125</v>
      </c>
      <c r="I6908" t="s">
        <v>34592</v>
      </c>
      <c r="J6908" t="s">
        <v>34593</v>
      </c>
      <c r="K6908" s="1">
        <v>44377</v>
      </c>
    </row>
    <row r="6909" spans="1:11">
      <c r="A6909">
        <v>6908</v>
      </c>
      <c r="B6909" t="s">
        <v>34594</v>
      </c>
      <c r="C6909" t="s">
        <v>2059</v>
      </c>
      <c r="D6909" t="s">
        <v>13259</v>
      </c>
      <c r="E6909" t="s">
        <v>34595</v>
      </c>
      <c r="F6909" t="s">
        <v>34596</v>
      </c>
      <c r="G6909" t="s">
        <v>1569</v>
      </c>
      <c r="H6909" s="6">
        <v>90429</v>
      </c>
      <c r="I6909" t="s">
        <v>34597</v>
      </c>
      <c r="J6909" t="s">
        <v>34598</v>
      </c>
      <c r="K6909" s="1">
        <v>44562</v>
      </c>
    </row>
    <row r="6910" spans="1:11">
      <c r="A6910">
        <v>6909</v>
      </c>
      <c r="B6910" t="s">
        <v>34599</v>
      </c>
      <c r="C6910" t="s">
        <v>3581</v>
      </c>
      <c r="D6910" t="s">
        <v>15725</v>
      </c>
      <c r="E6910" t="s">
        <v>34600</v>
      </c>
      <c r="F6910" t="s">
        <v>34601</v>
      </c>
      <c r="G6910" t="s">
        <v>5929</v>
      </c>
      <c r="H6910" s="6">
        <v>48251</v>
      </c>
      <c r="I6910" t="s">
        <v>34602</v>
      </c>
      <c r="J6910" t="s">
        <v>34603</v>
      </c>
      <c r="K6910" s="1">
        <v>44551</v>
      </c>
    </row>
    <row r="6911" spans="1:11">
      <c r="A6911">
        <v>6910</v>
      </c>
      <c r="B6911" t="s">
        <v>34604</v>
      </c>
      <c r="C6911" t="s">
        <v>39</v>
      </c>
      <c r="D6911" t="s">
        <v>7800</v>
      </c>
      <c r="E6911" t="s">
        <v>34605</v>
      </c>
      <c r="F6911" t="s">
        <v>34606</v>
      </c>
      <c r="G6911" t="s">
        <v>839</v>
      </c>
      <c r="H6911" s="6">
        <v>56166</v>
      </c>
      <c r="I6911" t="s">
        <v>34607</v>
      </c>
      <c r="J6911" t="s">
        <v>34608</v>
      </c>
      <c r="K6911" s="1">
        <v>43909</v>
      </c>
    </row>
    <row r="6912" spans="1:11">
      <c r="A6912">
        <v>6911</v>
      </c>
      <c r="B6912" t="s">
        <v>34609</v>
      </c>
      <c r="C6912" t="s">
        <v>14894</v>
      </c>
      <c r="D6912" t="s">
        <v>880</v>
      </c>
      <c r="E6912" t="s">
        <v>34610</v>
      </c>
      <c r="F6912" t="s">
        <v>34611</v>
      </c>
      <c r="G6912" t="s">
        <v>71</v>
      </c>
      <c r="H6912" s="6">
        <v>230399</v>
      </c>
      <c r="I6912" t="s">
        <v>34612</v>
      </c>
      <c r="J6912" t="s">
        <v>34613</v>
      </c>
      <c r="K6912" s="1">
        <v>44181</v>
      </c>
    </row>
    <row r="6913" spans="1:11">
      <c r="A6913">
        <v>6912</v>
      </c>
      <c r="B6913" t="s">
        <v>34614</v>
      </c>
      <c r="C6913" t="s">
        <v>6633</v>
      </c>
      <c r="D6913" t="s">
        <v>234</v>
      </c>
      <c r="E6913" t="s">
        <v>23811</v>
      </c>
      <c r="F6913" t="s">
        <v>34615</v>
      </c>
      <c r="G6913" t="s">
        <v>3102</v>
      </c>
      <c r="H6913" s="6">
        <v>285785</v>
      </c>
      <c r="I6913" t="s">
        <v>34616</v>
      </c>
      <c r="J6913" t="s">
        <v>34617</v>
      </c>
      <c r="K6913" s="1">
        <v>43964</v>
      </c>
    </row>
    <row r="6914" spans="1:11">
      <c r="A6914">
        <v>6913</v>
      </c>
      <c r="B6914" t="s">
        <v>34618</v>
      </c>
      <c r="C6914" t="s">
        <v>923</v>
      </c>
      <c r="D6914" t="s">
        <v>9773</v>
      </c>
      <c r="E6914" t="s">
        <v>34619</v>
      </c>
      <c r="F6914" t="s">
        <v>34620</v>
      </c>
      <c r="G6914" t="s">
        <v>3435</v>
      </c>
      <c r="H6914" s="6">
        <v>48737</v>
      </c>
      <c r="I6914" t="s">
        <v>34621</v>
      </c>
      <c r="J6914" t="s">
        <v>34622</v>
      </c>
      <c r="K6914" s="1">
        <v>44206</v>
      </c>
    </row>
    <row r="6915" spans="1:11">
      <c r="A6915">
        <v>6914</v>
      </c>
      <c r="B6915" t="s">
        <v>34623</v>
      </c>
      <c r="C6915" t="s">
        <v>8483</v>
      </c>
      <c r="D6915" t="s">
        <v>1706</v>
      </c>
      <c r="E6915" t="s">
        <v>34624</v>
      </c>
      <c r="F6915" t="s">
        <v>18167</v>
      </c>
      <c r="G6915" t="s">
        <v>509</v>
      </c>
      <c r="H6915" s="6">
        <v>99676</v>
      </c>
      <c r="I6915" t="s">
        <v>34625</v>
      </c>
      <c r="J6915" t="s">
        <v>34626</v>
      </c>
      <c r="K6915" s="1">
        <v>44638</v>
      </c>
    </row>
    <row r="6916" spans="1:11">
      <c r="A6916">
        <v>6915</v>
      </c>
      <c r="B6916" t="s">
        <v>34627</v>
      </c>
      <c r="C6916" t="s">
        <v>6202</v>
      </c>
      <c r="D6916" t="s">
        <v>617</v>
      </c>
      <c r="E6916" t="s">
        <v>34628</v>
      </c>
      <c r="F6916" t="s">
        <v>34629</v>
      </c>
      <c r="G6916" t="s">
        <v>2195</v>
      </c>
      <c r="H6916" s="6">
        <v>123589</v>
      </c>
      <c r="I6916" t="s">
        <v>34630</v>
      </c>
      <c r="J6916" t="s">
        <v>34631</v>
      </c>
      <c r="K6916" s="1">
        <v>44031</v>
      </c>
    </row>
    <row r="6917" spans="1:11">
      <c r="A6917">
        <v>6916</v>
      </c>
      <c r="B6917" t="s">
        <v>34632</v>
      </c>
      <c r="C6917" t="s">
        <v>6596</v>
      </c>
      <c r="D6917" t="s">
        <v>1723</v>
      </c>
      <c r="E6917" t="s">
        <v>34633</v>
      </c>
      <c r="F6917" t="s">
        <v>34634</v>
      </c>
      <c r="G6917" t="s">
        <v>5708</v>
      </c>
      <c r="H6917" s="6">
        <v>155152</v>
      </c>
      <c r="I6917" t="s">
        <v>34635</v>
      </c>
      <c r="J6917" t="s">
        <v>34636</v>
      </c>
      <c r="K6917" s="1">
        <v>44618</v>
      </c>
    </row>
    <row r="6918" spans="1:11">
      <c r="A6918">
        <v>6917</v>
      </c>
      <c r="B6918" t="s">
        <v>34637</v>
      </c>
      <c r="C6918" t="s">
        <v>9629</v>
      </c>
      <c r="D6918" t="s">
        <v>5012</v>
      </c>
      <c r="E6918" t="s">
        <v>34638</v>
      </c>
      <c r="F6918" t="s">
        <v>34639</v>
      </c>
      <c r="G6918" t="s">
        <v>3382</v>
      </c>
      <c r="H6918" s="6">
        <v>233728</v>
      </c>
      <c r="I6918">
        <f>1-520-81-3843</f>
        <v>-4443</v>
      </c>
      <c r="J6918" t="s">
        <v>34640</v>
      </c>
      <c r="K6918" s="1">
        <v>43976</v>
      </c>
    </row>
    <row r="6919" spans="1:11">
      <c r="A6919">
        <v>6918</v>
      </c>
      <c r="B6919" t="s">
        <v>34641</v>
      </c>
      <c r="C6919" t="s">
        <v>6242</v>
      </c>
      <c r="D6919" t="s">
        <v>663</v>
      </c>
      <c r="E6919" t="s">
        <v>28814</v>
      </c>
      <c r="F6919" t="s">
        <v>34642</v>
      </c>
      <c r="G6919" t="s">
        <v>1034</v>
      </c>
      <c r="H6919" s="6">
        <v>98042</v>
      </c>
      <c r="I6919" t="s">
        <v>34643</v>
      </c>
      <c r="J6919" t="s">
        <v>34644</v>
      </c>
      <c r="K6919" s="1">
        <v>44106</v>
      </c>
    </row>
    <row r="6920" spans="1:11">
      <c r="A6920">
        <v>6919</v>
      </c>
      <c r="B6920" t="s">
        <v>34645</v>
      </c>
      <c r="C6920" t="s">
        <v>1792</v>
      </c>
      <c r="D6920" t="s">
        <v>738</v>
      </c>
      <c r="E6920" t="s">
        <v>34646</v>
      </c>
      <c r="F6920" t="s">
        <v>22159</v>
      </c>
      <c r="G6920" t="s">
        <v>3027</v>
      </c>
      <c r="H6920" s="6">
        <v>221353</v>
      </c>
      <c r="I6920" t="s">
        <v>34647</v>
      </c>
      <c r="J6920" t="s">
        <v>34648</v>
      </c>
      <c r="K6920" s="1">
        <v>43928</v>
      </c>
    </row>
    <row r="6921" spans="1:11">
      <c r="A6921">
        <v>6920</v>
      </c>
      <c r="B6921" t="s">
        <v>34649</v>
      </c>
      <c r="C6921" t="s">
        <v>1364</v>
      </c>
      <c r="D6921" t="s">
        <v>4524</v>
      </c>
      <c r="E6921" t="s">
        <v>34650</v>
      </c>
      <c r="F6921" t="s">
        <v>34651</v>
      </c>
      <c r="G6921" t="s">
        <v>1776</v>
      </c>
      <c r="H6921" s="6">
        <v>58033</v>
      </c>
      <c r="I6921" t="s">
        <v>34652</v>
      </c>
      <c r="J6921" t="s">
        <v>34653</v>
      </c>
      <c r="K6921" s="1">
        <v>44035</v>
      </c>
    </row>
    <row r="6922" spans="1:11">
      <c r="A6922">
        <v>6921</v>
      </c>
      <c r="B6922" t="s">
        <v>34654</v>
      </c>
      <c r="C6922" t="s">
        <v>47</v>
      </c>
      <c r="D6922" t="s">
        <v>22157</v>
      </c>
      <c r="E6922" t="s">
        <v>12593</v>
      </c>
      <c r="F6922" t="s">
        <v>34655</v>
      </c>
      <c r="G6922" t="s">
        <v>371</v>
      </c>
      <c r="H6922" s="6">
        <v>96498</v>
      </c>
      <c r="I6922" t="s">
        <v>34656</v>
      </c>
      <c r="J6922" t="s">
        <v>34657</v>
      </c>
      <c r="K6922" s="1">
        <v>44127</v>
      </c>
    </row>
    <row r="6923" spans="1:11">
      <c r="A6923">
        <v>6922</v>
      </c>
      <c r="B6923" t="s">
        <v>34658</v>
      </c>
      <c r="C6923" t="s">
        <v>7953</v>
      </c>
      <c r="D6923" t="s">
        <v>3006</v>
      </c>
      <c r="E6923" t="s">
        <v>34659</v>
      </c>
      <c r="F6923" t="s">
        <v>34660</v>
      </c>
      <c r="G6923" t="s">
        <v>2123</v>
      </c>
      <c r="H6923" s="6">
        <v>285615</v>
      </c>
      <c r="I6923" t="s">
        <v>34661</v>
      </c>
      <c r="J6923" t="s">
        <v>34662</v>
      </c>
      <c r="K6923" s="1">
        <v>44611</v>
      </c>
    </row>
    <row r="6924" spans="1:11">
      <c r="A6924">
        <v>6923</v>
      </c>
      <c r="B6924" t="s">
        <v>34663</v>
      </c>
      <c r="C6924" t="s">
        <v>2283</v>
      </c>
      <c r="D6924" t="s">
        <v>28251</v>
      </c>
      <c r="E6924" t="s">
        <v>34664</v>
      </c>
      <c r="F6924" t="s">
        <v>34665</v>
      </c>
      <c r="G6924" t="s">
        <v>89</v>
      </c>
      <c r="H6924" s="6">
        <v>201189</v>
      </c>
      <c r="I6924" t="s">
        <v>34666</v>
      </c>
      <c r="J6924" t="s">
        <v>34667</v>
      </c>
      <c r="K6924" s="1">
        <v>44313</v>
      </c>
    </row>
    <row r="6925" spans="1:11">
      <c r="A6925">
        <v>6924</v>
      </c>
      <c r="B6925" t="s">
        <v>34668</v>
      </c>
      <c r="C6925" t="s">
        <v>2133</v>
      </c>
      <c r="D6925" t="s">
        <v>2528</v>
      </c>
      <c r="E6925" t="s">
        <v>34669</v>
      </c>
      <c r="F6925" t="s">
        <v>24851</v>
      </c>
      <c r="G6925" t="s">
        <v>839</v>
      </c>
      <c r="H6925" s="6">
        <v>269555</v>
      </c>
      <c r="I6925" t="s">
        <v>34670</v>
      </c>
      <c r="J6925" t="s">
        <v>34671</v>
      </c>
      <c r="K6925" s="1">
        <v>44480</v>
      </c>
    </row>
    <row r="6926" spans="1:11">
      <c r="A6926">
        <v>6925</v>
      </c>
      <c r="B6926" t="s">
        <v>34672</v>
      </c>
      <c r="C6926" t="s">
        <v>3713</v>
      </c>
      <c r="D6926" t="s">
        <v>3099</v>
      </c>
      <c r="E6926" t="s">
        <v>34673</v>
      </c>
      <c r="F6926" t="s">
        <v>27662</v>
      </c>
      <c r="G6926" t="s">
        <v>658</v>
      </c>
      <c r="H6926" s="6">
        <v>254669</v>
      </c>
      <c r="I6926">
        <v>9577561599</v>
      </c>
      <c r="J6926" t="s">
        <v>34674</v>
      </c>
      <c r="K6926" s="1">
        <v>44551</v>
      </c>
    </row>
    <row r="6927" spans="1:11">
      <c r="A6927">
        <v>6926</v>
      </c>
      <c r="B6927" t="s">
        <v>34675</v>
      </c>
      <c r="C6927" t="s">
        <v>5096</v>
      </c>
      <c r="D6927" t="s">
        <v>1968</v>
      </c>
      <c r="E6927" t="s">
        <v>34676</v>
      </c>
      <c r="F6927" t="s">
        <v>34677</v>
      </c>
      <c r="G6927" t="s">
        <v>1857</v>
      </c>
      <c r="H6927" s="6">
        <v>42199</v>
      </c>
      <c r="I6927" t="s">
        <v>34678</v>
      </c>
      <c r="J6927" t="s">
        <v>34679</v>
      </c>
      <c r="K6927" s="1">
        <v>44675</v>
      </c>
    </row>
    <row r="6928" spans="1:11">
      <c r="A6928">
        <v>6927</v>
      </c>
      <c r="B6928" t="s">
        <v>34680</v>
      </c>
      <c r="C6928" t="s">
        <v>302</v>
      </c>
      <c r="D6928" t="s">
        <v>1596</v>
      </c>
      <c r="E6928" t="s">
        <v>16238</v>
      </c>
      <c r="F6928" t="s">
        <v>34681</v>
      </c>
      <c r="G6928" t="s">
        <v>2392</v>
      </c>
      <c r="H6928" s="6">
        <v>281606</v>
      </c>
      <c r="I6928" t="s">
        <v>34682</v>
      </c>
      <c r="J6928" t="s">
        <v>34683</v>
      </c>
      <c r="K6928" s="1">
        <v>44100</v>
      </c>
    </row>
    <row r="6929" spans="1:11">
      <c r="A6929">
        <v>6928</v>
      </c>
      <c r="B6929" t="s">
        <v>34684</v>
      </c>
      <c r="C6929" t="s">
        <v>958</v>
      </c>
      <c r="D6929" t="s">
        <v>8531</v>
      </c>
      <c r="E6929" t="s">
        <v>34685</v>
      </c>
      <c r="F6929" t="s">
        <v>34686</v>
      </c>
      <c r="G6929" t="s">
        <v>1337</v>
      </c>
      <c r="H6929" s="6">
        <v>247107</v>
      </c>
      <c r="I6929" t="s">
        <v>34687</v>
      </c>
      <c r="J6929" t="s">
        <v>34688</v>
      </c>
      <c r="K6929" s="1">
        <v>44692</v>
      </c>
    </row>
    <row r="6930" spans="1:11">
      <c r="A6930">
        <v>6929</v>
      </c>
      <c r="B6930" t="s">
        <v>34689</v>
      </c>
      <c r="C6930" t="s">
        <v>5973</v>
      </c>
      <c r="D6930" t="s">
        <v>11593</v>
      </c>
      <c r="E6930" t="s">
        <v>34690</v>
      </c>
      <c r="F6930" t="s">
        <v>34691</v>
      </c>
      <c r="G6930" t="s">
        <v>839</v>
      </c>
      <c r="H6930" s="6">
        <v>272456</v>
      </c>
      <c r="I6930">
        <f>1-231-916-1191</f>
        <v>-2337</v>
      </c>
      <c r="J6930" t="s">
        <v>34692</v>
      </c>
      <c r="K6930" s="1">
        <v>44655</v>
      </c>
    </row>
    <row r="6931" spans="1:11">
      <c r="A6931">
        <v>6930</v>
      </c>
      <c r="B6931" t="s">
        <v>34693</v>
      </c>
      <c r="C6931" t="s">
        <v>3663</v>
      </c>
      <c r="D6931" t="s">
        <v>1149</v>
      </c>
      <c r="E6931" t="s">
        <v>34694</v>
      </c>
      <c r="F6931" t="s">
        <v>34695</v>
      </c>
      <c r="G6931" t="s">
        <v>800</v>
      </c>
      <c r="H6931" s="6">
        <v>206836</v>
      </c>
      <c r="I6931" t="s">
        <v>34696</v>
      </c>
      <c r="J6931" t="s">
        <v>34697</v>
      </c>
      <c r="K6931" s="1">
        <v>43916</v>
      </c>
    </row>
    <row r="6932" spans="1:11">
      <c r="A6932">
        <v>6931</v>
      </c>
      <c r="B6932" t="s">
        <v>34698</v>
      </c>
      <c r="C6932" t="s">
        <v>1305</v>
      </c>
      <c r="D6932" t="s">
        <v>2256</v>
      </c>
      <c r="E6932" t="s">
        <v>34699</v>
      </c>
      <c r="F6932" t="s">
        <v>34700</v>
      </c>
      <c r="G6932" t="s">
        <v>3394</v>
      </c>
      <c r="H6932" s="6">
        <v>97986</v>
      </c>
      <c r="I6932" t="s">
        <v>34701</v>
      </c>
      <c r="J6932" t="s">
        <v>34702</v>
      </c>
      <c r="K6932" s="1">
        <v>44074</v>
      </c>
    </row>
    <row r="6933" spans="1:11">
      <c r="A6933">
        <v>6932</v>
      </c>
      <c r="B6933" t="s">
        <v>34703</v>
      </c>
      <c r="C6933" t="s">
        <v>11197</v>
      </c>
      <c r="D6933" t="s">
        <v>522</v>
      </c>
      <c r="E6933" t="s">
        <v>34704</v>
      </c>
      <c r="F6933" t="s">
        <v>34705</v>
      </c>
      <c r="G6933" t="s">
        <v>3314</v>
      </c>
      <c r="H6933" s="6">
        <v>256831</v>
      </c>
      <c r="I6933" t="s">
        <v>34706</v>
      </c>
      <c r="J6933" t="s">
        <v>34707</v>
      </c>
      <c r="K6933" s="1">
        <v>43919</v>
      </c>
    </row>
    <row r="6934" spans="1:11">
      <c r="A6934">
        <v>6933</v>
      </c>
      <c r="B6934" t="s">
        <v>34708</v>
      </c>
      <c r="C6934" t="s">
        <v>65</v>
      </c>
      <c r="D6934" t="s">
        <v>271</v>
      </c>
      <c r="E6934" t="s">
        <v>34709</v>
      </c>
      <c r="F6934" t="s">
        <v>34710</v>
      </c>
      <c r="G6934" t="s">
        <v>1857</v>
      </c>
      <c r="H6934" s="6">
        <v>82945</v>
      </c>
      <c r="I6934" t="s">
        <v>34711</v>
      </c>
      <c r="J6934" t="s">
        <v>34712</v>
      </c>
      <c r="K6934" s="1">
        <v>44560</v>
      </c>
    </row>
    <row r="6935" spans="1:11">
      <c r="A6935">
        <v>6934</v>
      </c>
      <c r="B6935" t="s">
        <v>34713</v>
      </c>
      <c r="C6935" t="s">
        <v>4342</v>
      </c>
      <c r="D6935" t="s">
        <v>1283</v>
      </c>
      <c r="E6935" t="s">
        <v>34714</v>
      </c>
      <c r="F6935" t="s">
        <v>34715</v>
      </c>
      <c r="G6935" t="s">
        <v>1873</v>
      </c>
      <c r="H6935" s="6">
        <v>177031</v>
      </c>
      <c r="I6935" t="s">
        <v>34716</v>
      </c>
      <c r="J6935" t="s">
        <v>34717</v>
      </c>
      <c r="K6935" s="1">
        <v>43835</v>
      </c>
    </row>
    <row r="6936" spans="1:11">
      <c r="A6936">
        <v>6935</v>
      </c>
      <c r="B6936" t="s">
        <v>34718</v>
      </c>
      <c r="C6936" t="s">
        <v>4648</v>
      </c>
      <c r="D6936" t="s">
        <v>5005</v>
      </c>
      <c r="E6936" t="s">
        <v>34719</v>
      </c>
      <c r="F6936" t="s">
        <v>33385</v>
      </c>
      <c r="G6936" t="s">
        <v>2927</v>
      </c>
      <c r="H6936" s="6">
        <v>142923</v>
      </c>
      <c r="I6936" t="s">
        <v>34720</v>
      </c>
      <c r="J6936" t="s">
        <v>34721</v>
      </c>
      <c r="K6936" s="1">
        <v>44291</v>
      </c>
    </row>
    <row r="6937" spans="1:11">
      <c r="A6937">
        <v>6936</v>
      </c>
      <c r="B6937" t="s">
        <v>34722</v>
      </c>
      <c r="C6937" t="s">
        <v>4400</v>
      </c>
      <c r="D6937" t="s">
        <v>2963</v>
      </c>
      <c r="E6937" t="s">
        <v>34723</v>
      </c>
      <c r="F6937" t="s">
        <v>34724</v>
      </c>
      <c r="G6937" t="s">
        <v>158</v>
      </c>
      <c r="H6937" s="6">
        <v>217963</v>
      </c>
      <c r="I6937" t="s">
        <v>34725</v>
      </c>
      <c r="J6937" t="s">
        <v>34726</v>
      </c>
      <c r="K6937" s="1">
        <v>44560</v>
      </c>
    </row>
    <row r="6938" spans="1:11">
      <c r="A6938">
        <v>6937</v>
      </c>
      <c r="B6938" t="s">
        <v>34727</v>
      </c>
      <c r="C6938" t="s">
        <v>6013</v>
      </c>
      <c r="D6938" t="s">
        <v>6191</v>
      </c>
      <c r="E6938" t="s">
        <v>9294</v>
      </c>
      <c r="F6938" t="s">
        <v>34728</v>
      </c>
      <c r="G6938" t="s">
        <v>379</v>
      </c>
      <c r="H6938" s="6">
        <v>278617</v>
      </c>
      <c r="I6938" t="s">
        <v>34729</v>
      </c>
      <c r="J6938" t="s">
        <v>34730</v>
      </c>
      <c r="K6938" s="1">
        <v>44250</v>
      </c>
    </row>
    <row r="6939" spans="1:11">
      <c r="A6939">
        <v>6938</v>
      </c>
      <c r="B6939" t="s">
        <v>34731</v>
      </c>
      <c r="C6939" t="s">
        <v>194</v>
      </c>
      <c r="D6939" t="s">
        <v>13599</v>
      </c>
      <c r="E6939" t="s">
        <v>34732</v>
      </c>
      <c r="F6939" t="s">
        <v>34733</v>
      </c>
      <c r="G6939" t="s">
        <v>2905</v>
      </c>
      <c r="H6939" s="6">
        <v>114033</v>
      </c>
      <c r="I6939" t="s">
        <v>34734</v>
      </c>
      <c r="J6939" t="s">
        <v>34735</v>
      </c>
      <c r="K6939" s="1">
        <v>44585</v>
      </c>
    </row>
    <row r="6940" spans="1:11">
      <c r="A6940">
        <v>6939</v>
      </c>
      <c r="B6940" t="s">
        <v>34736</v>
      </c>
      <c r="C6940" t="s">
        <v>201</v>
      </c>
      <c r="D6940" t="s">
        <v>5121</v>
      </c>
      <c r="E6940" t="s">
        <v>11136</v>
      </c>
      <c r="F6940" t="s">
        <v>34737</v>
      </c>
      <c r="G6940" t="s">
        <v>290</v>
      </c>
      <c r="H6940" s="6">
        <v>61817</v>
      </c>
      <c r="I6940" t="s">
        <v>34738</v>
      </c>
      <c r="J6940" t="s">
        <v>34739</v>
      </c>
      <c r="K6940" s="1">
        <v>43960</v>
      </c>
    </row>
    <row r="6941" spans="1:11">
      <c r="A6941">
        <v>6940</v>
      </c>
      <c r="B6941" t="s">
        <v>34740</v>
      </c>
      <c r="C6941" t="s">
        <v>662</v>
      </c>
      <c r="D6941" t="s">
        <v>1072</v>
      </c>
      <c r="E6941" t="s">
        <v>34741</v>
      </c>
      <c r="F6941" t="s">
        <v>34742</v>
      </c>
      <c r="G6941" t="s">
        <v>680</v>
      </c>
      <c r="H6941" s="6">
        <v>87975</v>
      </c>
      <c r="I6941">
        <v>5156253308</v>
      </c>
      <c r="J6941" t="s">
        <v>34743</v>
      </c>
      <c r="K6941" s="1">
        <v>43972</v>
      </c>
    </row>
    <row r="6942" spans="1:11">
      <c r="A6942">
        <v>6941</v>
      </c>
      <c r="B6942" t="s">
        <v>34744</v>
      </c>
      <c r="C6942" t="s">
        <v>5189</v>
      </c>
      <c r="D6942" t="s">
        <v>918</v>
      </c>
      <c r="E6942" t="s">
        <v>24401</v>
      </c>
      <c r="F6942" t="s">
        <v>11018</v>
      </c>
      <c r="G6942" t="s">
        <v>1501</v>
      </c>
      <c r="H6942" s="6">
        <v>89747</v>
      </c>
      <c r="I6942" t="s">
        <v>34745</v>
      </c>
      <c r="J6942" t="s">
        <v>34746</v>
      </c>
      <c r="K6942" s="1">
        <v>43918</v>
      </c>
    </row>
    <row r="6943" spans="1:11">
      <c r="A6943">
        <v>6942</v>
      </c>
      <c r="B6943" t="s">
        <v>34747</v>
      </c>
      <c r="C6943" t="s">
        <v>2415</v>
      </c>
      <c r="D6943" t="s">
        <v>287</v>
      </c>
      <c r="E6943" t="s">
        <v>34748</v>
      </c>
      <c r="F6943" t="s">
        <v>14139</v>
      </c>
      <c r="G6943" t="s">
        <v>51</v>
      </c>
      <c r="H6943" s="6">
        <v>74807</v>
      </c>
      <c r="I6943" t="s">
        <v>34749</v>
      </c>
      <c r="J6943" t="s">
        <v>34750</v>
      </c>
      <c r="K6943" s="1">
        <v>44413</v>
      </c>
    </row>
    <row r="6944" spans="1:11">
      <c r="A6944">
        <v>6943</v>
      </c>
      <c r="B6944" t="s">
        <v>34751</v>
      </c>
      <c r="C6944" t="s">
        <v>1166</v>
      </c>
      <c r="D6944" t="s">
        <v>5870</v>
      </c>
      <c r="E6944" t="s">
        <v>34752</v>
      </c>
      <c r="F6944" t="s">
        <v>34753</v>
      </c>
      <c r="G6944" t="s">
        <v>1865</v>
      </c>
      <c r="H6944" s="6">
        <v>286051</v>
      </c>
      <c r="I6944" t="s">
        <v>34754</v>
      </c>
      <c r="J6944" t="s">
        <v>34755</v>
      </c>
      <c r="K6944" s="1">
        <v>44493</v>
      </c>
    </row>
    <row r="6945" spans="1:11">
      <c r="A6945">
        <v>6944</v>
      </c>
      <c r="B6945" t="s">
        <v>34756</v>
      </c>
      <c r="C6945" t="s">
        <v>4791</v>
      </c>
      <c r="D6945" t="s">
        <v>9569</v>
      </c>
      <c r="E6945" t="s">
        <v>34757</v>
      </c>
      <c r="F6945" t="s">
        <v>34758</v>
      </c>
      <c r="G6945" t="s">
        <v>1776</v>
      </c>
      <c r="H6945" s="6">
        <v>80817</v>
      </c>
      <c r="I6945" t="s">
        <v>34759</v>
      </c>
      <c r="J6945" t="s">
        <v>34760</v>
      </c>
      <c r="K6945" s="1">
        <v>44034</v>
      </c>
    </row>
    <row r="6946" spans="1:11">
      <c r="A6946">
        <v>6945</v>
      </c>
      <c r="B6946" t="s">
        <v>34761</v>
      </c>
      <c r="C6946" t="s">
        <v>2119</v>
      </c>
      <c r="D6946" t="s">
        <v>797</v>
      </c>
      <c r="E6946" t="s">
        <v>34762</v>
      </c>
      <c r="F6946" t="s">
        <v>34763</v>
      </c>
      <c r="G6946" t="s">
        <v>1569</v>
      </c>
      <c r="H6946" s="6">
        <v>225586</v>
      </c>
      <c r="I6946" t="s">
        <v>34764</v>
      </c>
      <c r="J6946" t="s">
        <v>34765</v>
      </c>
      <c r="K6946" s="1">
        <v>43960</v>
      </c>
    </row>
    <row r="6947" spans="1:11">
      <c r="A6947">
        <v>6946</v>
      </c>
      <c r="B6947" t="s">
        <v>34766</v>
      </c>
      <c r="C6947" t="s">
        <v>4720</v>
      </c>
      <c r="D6947" t="s">
        <v>4401</v>
      </c>
      <c r="E6947" t="s">
        <v>34767</v>
      </c>
      <c r="F6947" t="s">
        <v>34768</v>
      </c>
      <c r="G6947" t="s">
        <v>3566</v>
      </c>
      <c r="H6947" s="6">
        <v>56510</v>
      </c>
      <c r="I6947" t="s">
        <v>34769</v>
      </c>
      <c r="J6947" t="s">
        <v>34770</v>
      </c>
      <c r="K6947" s="1">
        <v>43873</v>
      </c>
    </row>
    <row r="6948" spans="1:11">
      <c r="A6948">
        <v>6947</v>
      </c>
      <c r="B6948" t="s">
        <v>34771</v>
      </c>
      <c r="C6948" t="s">
        <v>2996</v>
      </c>
      <c r="D6948" t="s">
        <v>11104</v>
      </c>
      <c r="E6948" t="s">
        <v>25444</v>
      </c>
      <c r="F6948" t="s">
        <v>34772</v>
      </c>
      <c r="G6948" t="s">
        <v>1367</v>
      </c>
      <c r="H6948" s="6">
        <v>64111</v>
      </c>
      <c r="I6948" t="s">
        <v>34773</v>
      </c>
      <c r="J6948" t="s">
        <v>34774</v>
      </c>
      <c r="K6948" s="1">
        <v>44396</v>
      </c>
    </row>
    <row r="6949" spans="1:11">
      <c r="A6949">
        <v>6948</v>
      </c>
      <c r="B6949" t="s">
        <v>34775</v>
      </c>
      <c r="C6949" t="s">
        <v>2166</v>
      </c>
      <c r="D6949" t="s">
        <v>2277</v>
      </c>
      <c r="E6949" t="s">
        <v>34776</v>
      </c>
      <c r="F6949" t="s">
        <v>34777</v>
      </c>
      <c r="G6949" t="s">
        <v>1309</v>
      </c>
      <c r="H6949" s="6">
        <v>232539</v>
      </c>
      <c r="I6949" t="s">
        <v>34778</v>
      </c>
      <c r="J6949" t="s">
        <v>34779</v>
      </c>
      <c r="K6949" s="1">
        <v>44118</v>
      </c>
    </row>
    <row r="6950" spans="1:11">
      <c r="A6950">
        <v>6949</v>
      </c>
      <c r="B6950" t="s">
        <v>34780</v>
      </c>
      <c r="C6950" t="s">
        <v>415</v>
      </c>
      <c r="D6950" t="s">
        <v>5532</v>
      </c>
      <c r="E6950" t="s">
        <v>34781</v>
      </c>
      <c r="F6950" t="s">
        <v>34782</v>
      </c>
      <c r="G6950" t="s">
        <v>1637</v>
      </c>
      <c r="H6950" s="6">
        <v>42065</v>
      </c>
      <c r="I6950" t="s">
        <v>34783</v>
      </c>
      <c r="J6950" t="s">
        <v>34784</v>
      </c>
      <c r="K6950" s="1">
        <v>44350</v>
      </c>
    </row>
    <row r="6951" spans="1:11">
      <c r="A6951">
        <v>6950</v>
      </c>
      <c r="B6951" t="s">
        <v>34785</v>
      </c>
      <c r="C6951" t="s">
        <v>13692</v>
      </c>
      <c r="D6951" t="s">
        <v>8749</v>
      </c>
      <c r="E6951" t="s">
        <v>1187</v>
      </c>
      <c r="F6951" t="s">
        <v>34786</v>
      </c>
      <c r="G6951" t="s">
        <v>650</v>
      </c>
      <c r="H6951" s="6">
        <v>234038</v>
      </c>
      <c r="I6951">
        <v>2533371218</v>
      </c>
      <c r="J6951" t="s">
        <v>34787</v>
      </c>
      <c r="K6951" s="1">
        <v>44286</v>
      </c>
    </row>
    <row r="6952" spans="1:11">
      <c r="A6952">
        <v>6951</v>
      </c>
      <c r="B6952" t="s">
        <v>34788</v>
      </c>
      <c r="C6952" t="s">
        <v>9629</v>
      </c>
      <c r="D6952" t="s">
        <v>8728</v>
      </c>
      <c r="E6952" t="s">
        <v>34789</v>
      </c>
      <c r="F6952" t="s">
        <v>34790</v>
      </c>
      <c r="G6952" t="s">
        <v>1865</v>
      </c>
      <c r="H6952" s="6">
        <v>171066</v>
      </c>
      <c r="I6952" t="s">
        <v>34791</v>
      </c>
      <c r="J6952" t="s">
        <v>34792</v>
      </c>
      <c r="K6952" s="1">
        <v>44149</v>
      </c>
    </row>
    <row r="6953" spans="1:11">
      <c r="A6953">
        <v>6952</v>
      </c>
      <c r="B6953" t="s">
        <v>34793</v>
      </c>
      <c r="C6953" t="s">
        <v>154</v>
      </c>
      <c r="D6953" t="s">
        <v>2902</v>
      </c>
      <c r="E6953" t="s">
        <v>34794</v>
      </c>
      <c r="F6953" t="s">
        <v>34795</v>
      </c>
      <c r="G6953" t="s">
        <v>1424</v>
      </c>
      <c r="H6953" s="6">
        <v>265463</v>
      </c>
      <c r="I6953" t="s">
        <v>34796</v>
      </c>
      <c r="J6953" t="s">
        <v>34797</v>
      </c>
      <c r="K6953" s="1">
        <v>44476</v>
      </c>
    </row>
    <row r="6954" spans="1:11">
      <c r="A6954">
        <v>6953</v>
      </c>
      <c r="B6954" t="s">
        <v>34798</v>
      </c>
      <c r="C6954" t="s">
        <v>1565</v>
      </c>
      <c r="D6954" t="s">
        <v>2334</v>
      </c>
      <c r="E6954" t="s">
        <v>34799</v>
      </c>
      <c r="F6954" t="s">
        <v>34800</v>
      </c>
      <c r="G6954" t="s">
        <v>5179</v>
      </c>
      <c r="H6954" s="6">
        <v>69666</v>
      </c>
      <c r="I6954" t="s">
        <v>34801</v>
      </c>
      <c r="J6954" t="s">
        <v>34802</v>
      </c>
      <c r="K6954" s="1">
        <v>44337</v>
      </c>
    </row>
    <row r="6955" spans="1:11">
      <c r="A6955">
        <v>6954</v>
      </c>
      <c r="B6955" t="s">
        <v>34803</v>
      </c>
      <c r="C6955" t="s">
        <v>4051</v>
      </c>
      <c r="D6955" t="s">
        <v>5126</v>
      </c>
      <c r="E6955" t="s">
        <v>34804</v>
      </c>
      <c r="F6955" t="s">
        <v>34805</v>
      </c>
      <c r="G6955" t="s">
        <v>642</v>
      </c>
      <c r="H6955" s="6">
        <v>226793</v>
      </c>
      <c r="I6955" t="s">
        <v>34806</v>
      </c>
      <c r="J6955" t="s">
        <v>34807</v>
      </c>
      <c r="K6955" s="1">
        <v>44545</v>
      </c>
    </row>
    <row r="6956" spans="1:11">
      <c r="A6956">
        <v>6955</v>
      </c>
      <c r="B6956" t="s">
        <v>34808</v>
      </c>
      <c r="C6956" t="s">
        <v>414</v>
      </c>
      <c r="D6956" t="s">
        <v>16870</v>
      </c>
      <c r="E6956" t="s">
        <v>34809</v>
      </c>
      <c r="F6956" t="s">
        <v>34810</v>
      </c>
      <c r="G6956" t="s">
        <v>763</v>
      </c>
      <c r="H6956" s="6">
        <v>133733</v>
      </c>
      <c r="I6956" t="s">
        <v>34811</v>
      </c>
      <c r="J6956" t="s">
        <v>34812</v>
      </c>
      <c r="K6956" s="1">
        <v>43934</v>
      </c>
    </row>
    <row r="6957" spans="1:11">
      <c r="A6957">
        <v>6956</v>
      </c>
      <c r="B6957" t="s">
        <v>34813</v>
      </c>
      <c r="C6957" t="s">
        <v>1869</v>
      </c>
      <c r="D6957" t="s">
        <v>1071</v>
      </c>
      <c r="E6957" t="s">
        <v>34814</v>
      </c>
      <c r="F6957" t="s">
        <v>29208</v>
      </c>
      <c r="G6957" t="s">
        <v>2496</v>
      </c>
      <c r="H6957" s="6">
        <v>265263</v>
      </c>
      <c r="I6957" t="s">
        <v>34815</v>
      </c>
      <c r="J6957" t="s">
        <v>34816</v>
      </c>
      <c r="K6957" s="1">
        <v>44460</v>
      </c>
    </row>
    <row r="6958" spans="1:11">
      <c r="A6958">
        <v>6957</v>
      </c>
      <c r="B6958" t="s">
        <v>34817</v>
      </c>
      <c r="C6958" t="s">
        <v>7868</v>
      </c>
      <c r="D6958" t="s">
        <v>5630</v>
      </c>
      <c r="E6958" t="s">
        <v>34818</v>
      </c>
      <c r="F6958" t="s">
        <v>34819</v>
      </c>
      <c r="G6958" t="s">
        <v>2030</v>
      </c>
      <c r="H6958" s="6">
        <v>135696</v>
      </c>
      <c r="I6958" t="s">
        <v>34820</v>
      </c>
      <c r="J6958" t="s">
        <v>34821</v>
      </c>
      <c r="K6958" s="1">
        <v>44380</v>
      </c>
    </row>
    <row r="6959" spans="1:11">
      <c r="A6959">
        <v>6958</v>
      </c>
      <c r="B6959" t="s">
        <v>34822</v>
      </c>
      <c r="C6959" t="s">
        <v>6627</v>
      </c>
      <c r="D6959" t="s">
        <v>2314</v>
      </c>
      <c r="E6959" t="s">
        <v>34823</v>
      </c>
      <c r="F6959" t="s">
        <v>21177</v>
      </c>
      <c r="G6959" t="s">
        <v>1189</v>
      </c>
      <c r="H6959" s="6">
        <v>87240</v>
      </c>
      <c r="I6959" t="s">
        <v>34824</v>
      </c>
      <c r="J6959" t="s">
        <v>34825</v>
      </c>
      <c r="K6959" s="1">
        <v>44050</v>
      </c>
    </row>
    <row r="6960" spans="1:11">
      <c r="A6960">
        <v>6959</v>
      </c>
      <c r="B6960" t="s">
        <v>34826</v>
      </c>
      <c r="C6960" t="s">
        <v>64</v>
      </c>
      <c r="D6960" t="s">
        <v>3350</v>
      </c>
      <c r="E6960" t="s">
        <v>34827</v>
      </c>
      <c r="F6960" t="s">
        <v>34828</v>
      </c>
      <c r="G6960" t="s">
        <v>1075</v>
      </c>
      <c r="H6960" s="6">
        <v>154240</v>
      </c>
      <c r="I6960" t="s">
        <v>34829</v>
      </c>
      <c r="J6960" t="s">
        <v>34830</v>
      </c>
      <c r="K6960" s="1">
        <v>44100</v>
      </c>
    </row>
    <row r="6961" spans="1:11">
      <c r="A6961">
        <v>6960</v>
      </c>
      <c r="B6961" t="s">
        <v>34831</v>
      </c>
      <c r="C6961" t="s">
        <v>91</v>
      </c>
      <c r="D6961" t="s">
        <v>4531</v>
      </c>
      <c r="E6961" t="s">
        <v>34832</v>
      </c>
      <c r="F6961" t="s">
        <v>34833</v>
      </c>
      <c r="G6961" t="s">
        <v>756</v>
      </c>
      <c r="H6961" s="6">
        <v>283650</v>
      </c>
      <c r="I6961">
        <v>905184444</v>
      </c>
      <c r="J6961" t="s">
        <v>34834</v>
      </c>
      <c r="K6961" s="1">
        <v>44697</v>
      </c>
    </row>
    <row r="6962" spans="1:11">
      <c r="A6962">
        <v>6961</v>
      </c>
      <c r="B6962" t="s">
        <v>34835</v>
      </c>
      <c r="C6962" t="s">
        <v>2429</v>
      </c>
      <c r="D6962" t="s">
        <v>179</v>
      </c>
      <c r="E6962" t="s">
        <v>34836</v>
      </c>
      <c r="F6962" t="s">
        <v>34837</v>
      </c>
      <c r="G6962" t="s">
        <v>711</v>
      </c>
      <c r="H6962" s="6">
        <v>110756</v>
      </c>
      <c r="I6962" t="s">
        <v>34838</v>
      </c>
      <c r="J6962" t="s">
        <v>34839</v>
      </c>
      <c r="K6962" s="1">
        <v>44506</v>
      </c>
    </row>
    <row r="6963" spans="1:11">
      <c r="A6963">
        <v>6962</v>
      </c>
      <c r="B6963" t="s">
        <v>34840</v>
      </c>
      <c r="C6963" t="s">
        <v>4121</v>
      </c>
      <c r="D6963" t="s">
        <v>2950</v>
      </c>
      <c r="E6963" t="s">
        <v>34841</v>
      </c>
      <c r="F6963" t="s">
        <v>34842</v>
      </c>
      <c r="G6963" t="s">
        <v>688</v>
      </c>
      <c r="H6963" s="6">
        <v>282510</v>
      </c>
      <c r="I6963" t="s">
        <v>34843</v>
      </c>
      <c r="J6963" t="s">
        <v>34844</v>
      </c>
      <c r="K6963" s="1">
        <v>44310</v>
      </c>
    </row>
    <row r="6964" spans="1:11">
      <c r="A6964">
        <v>6963</v>
      </c>
      <c r="B6964" t="s">
        <v>34845</v>
      </c>
      <c r="C6964" t="s">
        <v>1900</v>
      </c>
      <c r="D6964" t="s">
        <v>1742</v>
      </c>
      <c r="E6964" t="s">
        <v>34846</v>
      </c>
      <c r="F6964" t="s">
        <v>34847</v>
      </c>
      <c r="G6964" t="s">
        <v>298</v>
      </c>
      <c r="H6964" s="6">
        <v>213804</v>
      </c>
      <c r="I6964" t="s">
        <v>34848</v>
      </c>
      <c r="J6964" t="s">
        <v>34849</v>
      </c>
      <c r="K6964" s="1">
        <v>43925</v>
      </c>
    </row>
    <row r="6965" spans="1:11">
      <c r="A6965">
        <v>6964</v>
      </c>
      <c r="B6965" t="s">
        <v>34850</v>
      </c>
      <c r="C6965" t="s">
        <v>2865</v>
      </c>
      <c r="D6965" t="s">
        <v>2606</v>
      </c>
      <c r="E6965" t="s">
        <v>34851</v>
      </c>
      <c r="F6965" t="s">
        <v>34852</v>
      </c>
      <c r="G6965" t="s">
        <v>1118</v>
      </c>
      <c r="H6965" s="6">
        <v>130871</v>
      </c>
      <c r="I6965" t="s">
        <v>34853</v>
      </c>
      <c r="J6965" t="s">
        <v>34854</v>
      </c>
      <c r="K6965" s="1">
        <v>44030</v>
      </c>
    </row>
    <row r="6966" spans="1:11">
      <c r="A6966">
        <v>6965</v>
      </c>
      <c r="B6966" t="s">
        <v>34855</v>
      </c>
      <c r="C6966" t="s">
        <v>6362</v>
      </c>
      <c r="D6966" t="s">
        <v>24882</v>
      </c>
      <c r="E6966" t="s">
        <v>34856</v>
      </c>
      <c r="F6966" t="s">
        <v>10985</v>
      </c>
      <c r="G6966" t="s">
        <v>517</v>
      </c>
      <c r="H6966" s="6">
        <v>198696</v>
      </c>
      <c r="I6966" t="s">
        <v>34857</v>
      </c>
      <c r="J6966" t="s">
        <v>34858</v>
      </c>
      <c r="K6966" s="1">
        <v>44415</v>
      </c>
    </row>
    <row r="6967" spans="1:11">
      <c r="A6967">
        <v>6966</v>
      </c>
      <c r="B6967" t="s">
        <v>34859</v>
      </c>
      <c r="C6967" t="s">
        <v>5642</v>
      </c>
      <c r="D6967" t="s">
        <v>7376</v>
      </c>
      <c r="E6967" t="s">
        <v>9136</v>
      </c>
      <c r="F6967" t="s">
        <v>34860</v>
      </c>
      <c r="G6967" t="s">
        <v>3394</v>
      </c>
      <c r="H6967" s="6">
        <v>125655</v>
      </c>
      <c r="I6967" t="s">
        <v>34861</v>
      </c>
      <c r="J6967" t="s">
        <v>34862</v>
      </c>
      <c r="K6967" s="1">
        <v>44112</v>
      </c>
    </row>
    <row r="6968" spans="1:11">
      <c r="A6968">
        <v>6967</v>
      </c>
      <c r="B6968" t="s">
        <v>34863</v>
      </c>
      <c r="C6968" t="s">
        <v>2743</v>
      </c>
      <c r="D6968" t="s">
        <v>24987</v>
      </c>
      <c r="E6968" t="s">
        <v>34864</v>
      </c>
      <c r="F6968" t="s">
        <v>34865</v>
      </c>
      <c r="G6968" t="s">
        <v>1230</v>
      </c>
      <c r="H6968" s="6">
        <v>132494</v>
      </c>
      <c r="I6968" t="s">
        <v>34866</v>
      </c>
      <c r="J6968" t="s">
        <v>34867</v>
      </c>
      <c r="K6968" s="1">
        <v>44011</v>
      </c>
    </row>
    <row r="6969" spans="1:11">
      <c r="A6969">
        <v>6968</v>
      </c>
      <c r="B6969" t="s">
        <v>34868</v>
      </c>
      <c r="C6969" t="s">
        <v>827</v>
      </c>
      <c r="D6969" t="s">
        <v>8814</v>
      </c>
      <c r="E6969" t="s">
        <v>34869</v>
      </c>
      <c r="F6969" t="s">
        <v>34870</v>
      </c>
      <c r="G6969" t="s">
        <v>1067</v>
      </c>
      <c r="H6969" s="6">
        <v>63192</v>
      </c>
      <c r="I6969" t="s">
        <v>34871</v>
      </c>
      <c r="J6969" t="s">
        <v>34872</v>
      </c>
      <c r="K6969" s="1">
        <v>44501</v>
      </c>
    </row>
    <row r="6970" spans="1:11">
      <c r="A6970">
        <v>6969</v>
      </c>
      <c r="B6970" t="s">
        <v>34873</v>
      </c>
      <c r="C6970" t="s">
        <v>872</v>
      </c>
      <c r="D6970" t="s">
        <v>8630</v>
      </c>
      <c r="E6970" t="s">
        <v>34874</v>
      </c>
      <c r="F6970" t="s">
        <v>34875</v>
      </c>
      <c r="G6970" t="s">
        <v>158</v>
      </c>
      <c r="H6970" s="6">
        <v>189624</v>
      </c>
      <c r="I6970" t="s">
        <v>34876</v>
      </c>
      <c r="J6970" t="s">
        <v>34877</v>
      </c>
      <c r="K6970" s="1">
        <v>44533</v>
      </c>
    </row>
    <row r="6971" spans="1:11">
      <c r="A6971">
        <v>6970</v>
      </c>
      <c r="B6971" t="s">
        <v>34878</v>
      </c>
      <c r="C6971" t="s">
        <v>630</v>
      </c>
      <c r="D6971" t="s">
        <v>7447</v>
      </c>
      <c r="E6971" t="s">
        <v>34879</v>
      </c>
      <c r="F6971" t="s">
        <v>34880</v>
      </c>
      <c r="G6971" t="s">
        <v>3770</v>
      </c>
      <c r="H6971" s="6">
        <v>280794</v>
      </c>
      <c r="I6971" t="s">
        <v>34881</v>
      </c>
      <c r="J6971" t="s">
        <v>34882</v>
      </c>
      <c r="K6971" s="1">
        <v>44371</v>
      </c>
    </row>
    <row r="6972" spans="1:11">
      <c r="A6972">
        <v>6971</v>
      </c>
      <c r="B6972" t="s">
        <v>34883</v>
      </c>
      <c r="C6972" t="s">
        <v>4857</v>
      </c>
      <c r="D6972" t="s">
        <v>5562</v>
      </c>
      <c r="E6972" t="s">
        <v>34884</v>
      </c>
      <c r="F6972" t="s">
        <v>34885</v>
      </c>
      <c r="G6972" t="s">
        <v>229</v>
      </c>
      <c r="H6972" s="6">
        <v>281843</v>
      </c>
      <c r="I6972" t="s">
        <v>34886</v>
      </c>
      <c r="J6972" t="s">
        <v>34887</v>
      </c>
      <c r="K6972" s="1">
        <v>44456</v>
      </c>
    </row>
    <row r="6973" spans="1:11">
      <c r="A6973">
        <v>6972</v>
      </c>
      <c r="B6973" t="s">
        <v>34888</v>
      </c>
      <c r="C6973" t="s">
        <v>11798</v>
      </c>
      <c r="D6973" t="s">
        <v>4726</v>
      </c>
      <c r="E6973" t="s">
        <v>34889</v>
      </c>
      <c r="F6973" t="s">
        <v>34890</v>
      </c>
      <c r="G6973" t="s">
        <v>1466</v>
      </c>
      <c r="H6973" s="6">
        <v>78110</v>
      </c>
      <c r="I6973" t="s">
        <v>34891</v>
      </c>
      <c r="J6973" t="s">
        <v>34892</v>
      </c>
      <c r="K6973" s="1">
        <v>44580</v>
      </c>
    </row>
    <row r="6974" spans="1:11">
      <c r="A6974">
        <v>6973</v>
      </c>
      <c r="B6974" t="s">
        <v>34893</v>
      </c>
      <c r="C6974" t="s">
        <v>616</v>
      </c>
      <c r="D6974" t="s">
        <v>2238</v>
      </c>
      <c r="E6974" t="s">
        <v>34894</v>
      </c>
      <c r="F6974" t="s">
        <v>3126</v>
      </c>
      <c r="G6974" t="s">
        <v>4587</v>
      </c>
      <c r="H6974" s="6">
        <v>238177</v>
      </c>
      <c r="I6974" t="s">
        <v>34895</v>
      </c>
      <c r="J6974" t="s">
        <v>34896</v>
      </c>
      <c r="K6974" s="1">
        <v>43945</v>
      </c>
    </row>
    <row r="6975" spans="1:11">
      <c r="A6975">
        <v>6974</v>
      </c>
      <c r="B6975" t="s">
        <v>34897</v>
      </c>
      <c r="C6975" t="s">
        <v>2872</v>
      </c>
      <c r="D6975" t="s">
        <v>5407</v>
      </c>
      <c r="E6975" t="s">
        <v>34898</v>
      </c>
      <c r="F6975" t="s">
        <v>34899</v>
      </c>
      <c r="G6975" t="s">
        <v>1418</v>
      </c>
      <c r="H6975" s="6">
        <v>153539</v>
      </c>
      <c r="I6975" t="s">
        <v>34900</v>
      </c>
      <c r="J6975" t="s">
        <v>34901</v>
      </c>
      <c r="K6975" s="1">
        <v>44283</v>
      </c>
    </row>
    <row r="6976" spans="1:11">
      <c r="A6976">
        <v>6975</v>
      </c>
      <c r="B6976" t="s">
        <v>34902</v>
      </c>
      <c r="C6976" t="s">
        <v>730</v>
      </c>
      <c r="D6976" t="s">
        <v>4531</v>
      </c>
      <c r="E6976" t="s">
        <v>34903</v>
      </c>
      <c r="F6976" t="s">
        <v>34904</v>
      </c>
      <c r="G6976" t="s">
        <v>371</v>
      </c>
      <c r="H6976" s="6">
        <v>215946</v>
      </c>
      <c r="I6976" t="s">
        <v>34905</v>
      </c>
      <c r="J6976" t="s">
        <v>34906</v>
      </c>
      <c r="K6976" s="1">
        <v>44057</v>
      </c>
    </row>
    <row r="6977" spans="1:11">
      <c r="A6977">
        <v>6976</v>
      </c>
      <c r="B6977" t="s">
        <v>34907</v>
      </c>
      <c r="C6977" t="s">
        <v>1226</v>
      </c>
      <c r="D6977" t="s">
        <v>8351</v>
      </c>
      <c r="E6977" t="s">
        <v>34908</v>
      </c>
      <c r="F6977" t="s">
        <v>34909</v>
      </c>
      <c r="G6977" t="s">
        <v>546</v>
      </c>
      <c r="H6977" s="6">
        <v>55638</v>
      </c>
      <c r="I6977" t="s">
        <v>34910</v>
      </c>
      <c r="J6977" t="s">
        <v>34911</v>
      </c>
      <c r="K6977" s="1">
        <v>44095</v>
      </c>
    </row>
    <row r="6978" spans="1:11">
      <c r="A6978">
        <v>6977</v>
      </c>
      <c r="B6978" t="s">
        <v>34912</v>
      </c>
      <c r="C6978" t="s">
        <v>3718</v>
      </c>
      <c r="D6978" t="s">
        <v>5915</v>
      </c>
      <c r="E6978" t="s">
        <v>24864</v>
      </c>
      <c r="F6978" t="s">
        <v>34913</v>
      </c>
      <c r="G6978" t="s">
        <v>329</v>
      </c>
      <c r="H6978" s="6">
        <v>161159</v>
      </c>
      <c r="I6978" t="s">
        <v>34914</v>
      </c>
      <c r="J6978" t="s">
        <v>34915</v>
      </c>
      <c r="K6978" s="1">
        <v>44000</v>
      </c>
    </row>
    <row r="6979" spans="1:11">
      <c r="A6979">
        <v>6978</v>
      </c>
      <c r="B6979" t="s">
        <v>34916</v>
      </c>
      <c r="C6979" t="s">
        <v>7732</v>
      </c>
      <c r="D6979" t="s">
        <v>2322</v>
      </c>
      <c r="E6979" t="s">
        <v>34917</v>
      </c>
      <c r="F6979" t="s">
        <v>18778</v>
      </c>
      <c r="G6979" t="s">
        <v>954</v>
      </c>
      <c r="H6979" s="6">
        <v>273192</v>
      </c>
      <c r="I6979" t="s">
        <v>34918</v>
      </c>
      <c r="J6979" t="s">
        <v>34919</v>
      </c>
      <c r="K6979" s="1">
        <v>44232</v>
      </c>
    </row>
    <row r="6980" spans="1:11">
      <c r="A6980">
        <v>6979</v>
      </c>
      <c r="B6980" t="s">
        <v>34920</v>
      </c>
      <c r="C6980" t="s">
        <v>6596</v>
      </c>
      <c r="D6980" t="s">
        <v>2067</v>
      </c>
      <c r="E6980" t="s">
        <v>34921</v>
      </c>
      <c r="F6980" t="s">
        <v>22932</v>
      </c>
      <c r="G6980" t="s">
        <v>5077</v>
      </c>
      <c r="H6980" s="6">
        <v>40633</v>
      </c>
      <c r="I6980" t="s">
        <v>34922</v>
      </c>
      <c r="J6980" t="s">
        <v>34923</v>
      </c>
      <c r="K6980" s="1">
        <v>44184</v>
      </c>
    </row>
    <row r="6981" spans="1:11">
      <c r="A6981">
        <v>6980</v>
      </c>
      <c r="B6981" t="s">
        <v>34924</v>
      </c>
      <c r="C6981" t="s">
        <v>4076</v>
      </c>
      <c r="D6981" t="s">
        <v>2521</v>
      </c>
      <c r="E6981" t="s">
        <v>34925</v>
      </c>
      <c r="F6981" t="s">
        <v>34926</v>
      </c>
      <c r="G6981" t="s">
        <v>1265</v>
      </c>
      <c r="H6981" s="6">
        <v>264491</v>
      </c>
      <c r="I6981">
        <f>1-983-832-8135</f>
        <v>-9949</v>
      </c>
      <c r="J6981" t="s">
        <v>34927</v>
      </c>
      <c r="K6981" s="1">
        <v>44587</v>
      </c>
    </row>
    <row r="6982" spans="1:11">
      <c r="A6982">
        <v>6981</v>
      </c>
      <c r="B6982" t="s">
        <v>34928</v>
      </c>
      <c r="C6982" t="s">
        <v>4209</v>
      </c>
      <c r="D6982" t="s">
        <v>1786</v>
      </c>
      <c r="E6982" t="s">
        <v>34929</v>
      </c>
      <c r="F6982" t="s">
        <v>34930</v>
      </c>
      <c r="G6982" t="s">
        <v>386</v>
      </c>
      <c r="H6982" s="6">
        <v>222566</v>
      </c>
      <c r="I6982" t="s">
        <v>34931</v>
      </c>
      <c r="J6982" t="s">
        <v>34932</v>
      </c>
      <c r="K6982" s="1">
        <v>44294</v>
      </c>
    </row>
    <row r="6983" spans="1:11">
      <c r="A6983">
        <v>6982</v>
      </c>
      <c r="B6983" t="s">
        <v>34933</v>
      </c>
      <c r="C6983" t="s">
        <v>1349</v>
      </c>
      <c r="D6983" t="s">
        <v>2075</v>
      </c>
      <c r="E6983" t="s">
        <v>34934</v>
      </c>
      <c r="F6983" t="s">
        <v>34935</v>
      </c>
      <c r="G6983" t="s">
        <v>478</v>
      </c>
      <c r="H6983" s="6">
        <v>172614</v>
      </c>
      <c r="I6983" t="s">
        <v>34936</v>
      </c>
      <c r="J6983" t="s">
        <v>34937</v>
      </c>
      <c r="K6983" s="1">
        <v>43833</v>
      </c>
    </row>
    <row r="6984" spans="1:11">
      <c r="A6984">
        <v>6983</v>
      </c>
      <c r="B6984" t="s">
        <v>34938</v>
      </c>
      <c r="C6984" t="s">
        <v>4325</v>
      </c>
      <c r="D6984" t="s">
        <v>7350</v>
      </c>
      <c r="E6984" t="s">
        <v>34939</v>
      </c>
      <c r="F6984" t="s">
        <v>34940</v>
      </c>
      <c r="G6984" t="s">
        <v>1257</v>
      </c>
      <c r="H6984" s="6">
        <v>209590</v>
      </c>
      <c r="I6984" t="s">
        <v>34941</v>
      </c>
      <c r="J6984" t="s">
        <v>34942</v>
      </c>
      <c r="K6984" s="1">
        <v>44259</v>
      </c>
    </row>
    <row r="6985" spans="1:11">
      <c r="A6985">
        <v>6984</v>
      </c>
      <c r="B6985" t="s">
        <v>34943</v>
      </c>
      <c r="C6985" t="s">
        <v>8663</v>
      </c>
      <c r="D6985" t="s">
        <v>5686</v>
      </c>
      <c r="E6985" t="s">
        <v>34944</v>
      </c>
      <c r="F6985" t="s">
        <v>34945</v>
      </c>
      <c r="G6985" t="s">
        <v>2378</v>
      </c>
      <c r="H6985" s="6">
        <v>189932</v>
      </c>
      <c r="I6985" t="s">
        <v>34946</v>
      </c>
      <c r="J6985" t="s">
        <v>34947</v>
      </c>
      <c r="K6985" s="1">
        <v>44178</v>
      </c>
    </row>
    <row r="6986" spans="1:11">
      <c r="A6986">
        <v>6985</v>
      </c>
      <c r="B6986" t="s">
        <v>34948</v>
      </c>
      <c r="C6986" t="s">
        <v>23653</v>
      </c>
      <c r="D6986" t="s">
        <v>3926</v>
      </c>
      <c r="E6986" t="s">
        <v>32171</v>
      </c>
      <c r="F6986" t="s">
        <v>34949</v>
      </c>
      <c r="G6986" t="s">
        <v>3207</v>
      </c>
      <c r="H6986" s="6">
        <v>280425</v>
      </c>
      <c r="I6986" t="s">
        <v>34950</v>
      </c>
      <c r="J6986" t="s">
        <v>34951</v>
      </c>
      <c r="K6986" s="1">
        <v>44109</v>
      </c>
    </row>
    <row r="6987" spans="1:11">
      <c r="A6987">
        <v>6986</v>
      </c>
      <c r="B6987" t="s">
        <v>34952</v>
      </c>
      <c r="C6987" t="s">
        <v>1470</v>
      </c>
      <c r="D6987" t="s">
        <v>3311</v>
      </c>
      <c r="E6987" t="s">
        <v>34953</v>
      </c>
      <c r="F6987" t="s">
        <v>34954</v>
      </c>
      <c r="G6987" t="s">
        <v>1881</v>
      </c>
      <c r="H6987" s="6">
        <v>90370</v>
      </c>
      <c r="I6987" t="s">
        <v>34955</v>
      </c>
      <c r="J6987" t="s">
        <v>34956</v>
      </c>
      <c r="K6987" s="1">
        <v>44594</v>
      </c>
    </row>
    <row r="6988" spans="1:11">
      <c r="A6988">
        <v>6987</v>
      </c>
      <c r="B6988" t="s">
        <v>34957</v>
      </c>
      <c r="C6988" t="s">
        <v>5317</v>
      </c>
      <c r="D6988" t="s">
        <v>341</v>
      </c>
      <c r="E6988" t="s">
        <v>34958</v>
      </c>
      <c r="F6988" t="s">
        <v>18828</v>
      </c>
      <c r="G6988" t="s">
        <v>2638</v>
      </c>
      <c r="H6988" s="6">
        <v>194904</v>
      </c>
      <c r="I6988">
        <v>488145436</v>
      </c>
      <c r="J6988" t="s">
        <v>34959</v>
      </c>
      <c r="K6988" s="1">
        <v>44062</v>
      </c>
    </row>
    <row r="6989" spans="1:11">
      <c r="A6989">
        <v>6988</v>
      </c>
      <c r="B6989" t="s">
        <v>34960</v>
      </c>
      <c r="C6989" t="s">
        <v>4178</v>
      </c>
      <c r="D6989" t="s">
        <v>13957</v>
      </c>
      <c r="E6989" t="s">
        <v>34961</v>
      </c>
      <c r="F6989" t="s">
        <v>34962</v>
      </c>
      <c r="G6989" t="s">
        <v>1424</v>
      </c>
      <c r="H6989" s="6">
        <v>217390</v>
      </c>
      <c r="I6989" t="s">
        <v>34963</v>
      </c>
      <c r="J6989" t="s">
        <v>34964</v>
      </c>
      <c r="K6989" s="1">
        <v>43967</v>
      </c>
    </row>
    <row r="6990" spans="1:11">
      <c r="A6990">
        <v>6989</v>
      </c>
      <c r="B6990" t="s">
        <v>34965</v>
      </c>
      <c r="C6990" t="s">
        <v>2793</v>
      </c>
      <c r="D6990" t="s">
        <v>4965</v>
      </c>
      <c r="E6990" t="s">
        <v>34966</v>
      </c>
      <c r="F6990" t="s">
        <v>34967</v>
      </c>
      <c r="G6990" t="s">
        <v>13278</v>
      </c>
      <c r="H6990" s="6">
        <v>272836</v>
      </c>
      <c r="I6990" t="s">
        <v>34968</v>
      </c>
      <c r="J6990" t="s">
        <v>34969</v>
      </c>
      <c r="K6990" s="1">
        <v>44185</v>
      </c>
    </row>
    <row r="6991" spans="1:11">
      <c r="A6991">
        <v>6990</v>
      </c>
      <c r="B6991" t="s">
        <v>34970</v>
      </c>
      <c r="C6991" t="s">
        <v>91</v>
      </c>
      <c r="D6991" t="s">
        <v>2307</v>
      </c>
      <c r="E6991" t="s">
        <v>14847</v>
      </c>
      <c r="F6991" t="s">
        <v>34971</v>
      </c>
      <c r="G6991" t="s">
        <v>839</v>
      </c>
      <c r="H6991" s="6">
        <v>113653</v>
      </c>
      <c r="I6991" t="s">
        <v>34972</v>
      </c>
      <c r="J6991" t="s">
        <v>34973</v>
      </c>
      <c r="K6991" s="1">
        <v>44393</v>
      </c>
    </row>
    <row r="6992" spans="1:11">
      <c r="A6992">
        <v>6991</v>
      </c>
      <c r="B6992" t="s">
        <v>34974</v>
      </c>
      <c r="C6992" t="s">
        <v>1192</v>
      </c>
      <c r="D6992" t="s">
        <v>8636</v>
      </c>
      <c r="E6992" t="s">
        <v>34975</v>
      </c>
      <c r="F6992" t="s">
        <v>24207</v>
      </c>
      <c r="G6992" t="s">
        <v>961</v>
      </c>
      <c r="H6992" s="6">
        <v>121628</v>
      </c>
      <c r="I6992" t="s">
        <v>34976</v>
      </c>
      <c r="J6992" t="s">
        <v>34977</v>
      </c>
      <c r="K6992" s="1">
        <v>44358</v>
      </c>
    </row>
    <row r="6993" spans="1:11">
      <c r="A6993">
        <v>6992</v>
      </c>
      <c r="B6993" t="s">
        <v>34978</v>
      </c>
      <c r="C6993" t="s">
        <v>6285</v>
      </c>
      <c r="D6993" t="s">
        <v>8839</v>
      </c>
      <c r="E6993" t="s">
        <v>34979</v>
      </c>
      <c r="F6993" t="s">
        <v>34980</v>
      </c>
      <c r="G6993" t="s">
        <v>142</v>
      </c>
      <c r="H6993" s="6">
        <v>217065</v>
      </c>
      <c r="I6993" t="s">
        <v>34981</v>
      </c>
      <c r="J6993" t="s">
        <v>34982</v>
      </c>
      <c r="K6993" s="1">
        <v>44599</v>
      </c>
    </row>
    <row r="6994" spans="1:11">
      <c r="A6994">
        <v>6993</v>
      </c>
      <c r="B6994" t="s">
        <v>34983</v>
      </c>
      <c r="C6994" t="s">
        <v>233</v>
      </c>
      <c r="D6994" t="s">
        <v>580</v>
      </c>
      <c r="E6994" t="s">
        <v>34984</v>
      </c>
      <c r="F6994" t="s">
        <v>34985</v>
      </c>
      <c r="G6994" t="s">
        <v>847</v>
      </c>
      <c r="H6994" s="6">
        <v>248058</v>
      </c>
      <c r="I6994" t="s">
        <v>34986</v>
      </c>
      <c r="J6994" t="s">
        <v>34987</v>
      </c>
      <c r="K6994" s="1">
        <v>44161</v>
      </c>
    </row>
    <row r="6995" spans="1:11">
      <c r="A6995">
        <v>6994</v>
      </c>
      <c r="B6995" t="s">
        <v>34988</v>
      </c>
      <c r="C6995" t="s">
        <v>1050</v>
      </c>
      <c r="D6995" t="s">
        <v>22893</v>
      </c>
      <c r="E6995" t="s">
        <v>10460</v>
      </c>
      <c r="F6995" t="s">
        <v>34989</v>
      </c>
      <c r="G6995" t="s">
        <v>770</v>
      </c>
      <c r="H6995" s="6">
        <v>108053</v>
      </c>
      <c r="I6995" t="s">
        <v>34990</v>
      </c>
      <c r="J6995" t="s">
        <v>34991</v>
      </c>
      <c r="K6995" s="1">
        <v>44450</v>
      </c>
    </row>
    <row r="6996" spans="1:11">
      <c r="A6996">
        <v>6995</v>
      </c>
      <c r="B6996" t="s">
        <v>34992</v>
      </c>
      <c r="C6996" t="s">
        <v>5086</v>
      </c>
      <c r="D6996" t="s">
        <v>2397</v>
      </c>
      <c r="E6996" t="s">
        <v>7599</v>
      </c>
      <c r="F6996" t="s">
        <v>34993</v>
      </c>
      <c r="G6996" t="s">
        <v>4061</v>
      </c>
      <c r="H6996" s="6">
        <v>221900</v>
      </c>
      <c r="I6996" t="s">
        <v>34994</v>
      </c>
      <c r="J6996" t="s">
        <v>34995</v>
      </c>
      <c r="K6996" s="1">
        <v>43881</v>
      </c>
    </row>
    <row r="6997" spans="1:11">
      <c r="A6997">
        <v>6996</v>
      </c>
      <c r="B6997" t="s">
        <v>34996</v>
      </c>
      <c r="C6997" t="s">
        <v>565</v>
      </c>
      <c r="D6997" t="s">
        <v>1602</v>
      </c>
      <c r="E6997" t="s">
        <v>34997</v>
      </c>
      <c r="F6997" t="s">
        <v>968</v>
      </c>
      <c r="G6997" t="s">
        <v>4805</v>
      </c>
      <c r="H6997" s="6">
        <v>209110</v>
      </c>
      <c r="I6997" t="s">
        <v>34998</v>
      </c>
      <c r="J6997" t="s">
        <v>34999</v>
      </c>
      <c r="K6997" s="1">
        <v>44230</v>
      </c>
    </row>
    <row r="6998" spans="1:11">
      <c r="A6998">
        <v>6997</v>
      </c>
      <c r="B6998" t="s">
        <v>35000</v>
      </c>
      <c r="C6998" t="s">
        <v>23653</v>
      </c>
      <c r="D6998" t="s">
        <v>5712</v>
      </c>
      <c r="E6998" t="s">
        <v>35001</v>
      </c>
      <c r="F6998" t="s">
        <v>35002</v>
      </c>
      <c r="G6998" t="s">
        <v>329</v>
      </c>
      <c r="H6998" s="6">
        <v>77841</v>
      </c>
      <c r="I6998" t="s">
        <v>35003</v>
      </c>
      <c r="J6998" t="s">
        <v>35004</v>
      </c>
      <c r="K6998" s="1">
        <v>44162</v>
      </c>
    </row>
    <row r="6999" spans="1:11">
      <c r="A6999">
        <v>6998</v>
      </c>
      <c r="B6999" t="s">
        <v>35005</v>
      </c>
      <c r="C6999" t="s">
        <v>3656</v>
      </c>
      <c r="D6999" t="s">
        <v>7969</v>
      </c>
      <c r="E6999" t="s">
        <v>35006</v>
      </c>
      <c r="F6999" t="s">
        <v>35007</v>
      </c>
      <c r="G6999" t="s">
        <v>23</v>
      </c>
      <c r="H6999" s="6">
        <v>240757</v>
      </c>
      <c r="I6999" t="s">
        <v>35008</v>
      </c>
      <c r="J6999" t="s">
        <v>35009</v>
      </c>
      <c r="K6999" s="1">
        <v>44267</v>
      </c>
    </row>
    <row r="7000" spans="1:11">
      <c r="A7000">
        <v>6999</v>
      </c>
      <c r="B7000" t="s">
        <v>35010</v>
      </c>
      <c r="C7000" t="s">
        <v>11007</v>
      </c>
      <c r="D7000" t="s">
        <v>13238</v>
      </c>
      <c r="E7000" t="s">
        <v>35011</v>
      </c>
      <c r="F7000" t="s">
        <v>35012</v>
      </c>
      <c r="G7000" t="s">
        <v>5179</v>
      </c>
      <c r="H7000" s="6">
        <v>120389</v>
      </c>
      <c r="I7000" t="s">
        <v>35013</v>
      </c>
      <c r="J7000" t="s">
        <v>35014</v>
      </c>
      <c r="K7000" s="1">
        <v>44165</v>
      </c>
    </row>
    <row r="7001" spans="1:11">
      <c r="A7001">
        <v>7000</v>
      </c>
      <c r="B7001" t="s">
        <v>35015</v>
      </c>
      <c r="C7001" t="s">
        <v>1608</v>
      </c>
      <c r="D7001" t="s">
        <v>6041</v>
      </c>
      <c r="E7001" t="s">
        <v>35016</v>
      </c>
      <c r="F7001" t="s">
        <v>35017</v>
      </c>
      <c r="G7001" t="s">
        <v>1652</v>
      </c>
      <c r="H7001" s="6">
        <v>192198</v>
      </c>
      <c r="I7001" t="s">
        <v>35018</v>
      </c>
      <c r="J7001" t="s">
        <v>35019</v>
      </c>
      <c r="K7001" s="1">
        <v>43961</v>
      </c>
    </row>
    <row r="7002" spans="1:11">
      <c r="A7002">
        <v>7001</v>
      </c>
      <c r="B7002" t="s">
        <v>35020</v>
      </c>
      <c r="C7002" t="s">
        <v>2100</v>
      </c>
      <c r="D7002" t="s">
        <v>3729</v>
      </c>
      <c r="E7002" t="s">
        <v>35021</v>
      </c>
      <c r="F7002" t="s">
        <v>35022</v>
      </c>
      <c r="G7002" t="s">
        <v>371</v>
      </c>
      <c r="H7002" s="6">
        <v>146916</v>
      </c>
      <c r="I7002">
        <v>2387750009</v>
      </c>
      <c r="J7002" t="s">
        <v>35023</v>
      </c>
      <c r="K7002" s="1">
        <v>44478</v>
      </c>
    </row>
    <row r="7003" spans="1:11">
      <c r="A7003">
        <v>7002</v>
      </c>
      <c r="B7003" t="s">
        <v>35024</v>
      </c>
      <c r="C7003" t="s">
        <v>2656</v>
      </c>
      <c r="D7003" t="s">
        <v>2528</v>
      </c>
      <c r="E7003" t="s">
        <v>35025</v>
      </c>
      <c r="F7003" t="s">
        <v>35026</v>
      </c>
      <c r="G7003" t="s">
        <v>237</v>
      </c>
      <c r="H7003" s="6">
        <v>187683</v>
      </c>
      <c r="I7003" t="s">
        <v>35027</v>
      </c>
      <c r="J7003" t="s">
        <v>35028</v>
      </c>
      <c r="K7003" s="1">
        <v>43936</v>
      </c>
    </row>
    <row r="7004" spans="1:11">
      <c r="A7004">
        <v>7003</v>
      </c>
      <c r="B7004" t="s">
        <v>35029</v>
      </c>
      <c r="C7004" t="s">
        <v>2888</v>
      </c>
      <c r="D7004" t="s">
        <v>406</v>
      </c>
      <c r="E7004" t="s">
        <v>35030</v>
      </c>
      <c r="F7004" t="s">
        <v>35031</v>
      </c>
      <c r="G7004" t="s">
        <v>696</v>
      </c>
      <c r="H7004" s="6">
        <v>176746</v>
      </c>
      <c r="I7004" t="s">
        <v>35032</v>
      </c>
      <c r="J7004" t="s">
        <v>35033</v>
      </c>
      <c r="K7004" s="1">
        <v>44293</v>
      </c>
    </row>
    <row r="7005" spans="1:11">
      <c r="A7005">
        <v>7004</v>
      </c>
      <c r="B7005" t="s">
        <v>35034</v>
      </c>
      <c r="C7005" t="s">
        <v>7226</v>
      </c>
      <c r="D7005" t="s">
        <v>11557</v>
      </c>
      <c r="E7005" t="s">
        <v>35035</v>
      </c>
      <c r="F7005" t="s">
        <v>35036</v>
      </c>
      <c r="G7005" t="s">
        <v>2509</v>
      </c>
      <c r="H7005" s="6">
        <v>114079</v>
      </c>
      <c r="I7005" t="s">
        <v>35037</v>
      </c>
      <c r="J7005" t="s">
        <v>35038</v>
      </c>
      <c r="K7005" s="1">
        <v>44645</v>
      </c>
    </row>
    <row r="7006" spans="1:11">
      <c r="A7006">
        <v>7005</v>
      </c>
      <c r="B7006" t="s">
        <v>35039</v>
      </c>
      <c r="C7006" t="s">
        <v>3471</v>
      </c>
      <c r="D7006" t="s">
        <v>6944</v>
      </c>
      <c r="E7006" t="s">
        <v>35040</v>
      </c>
      <c r="F7006" t="s">
        <v>35041</v>
      </c>
      <c r="G7006" t="s">
        <v>2844</v>
      </c>
      <c r="H7006" s="6">
        <v>222865</v>
      </c>
      <c r="I7006" t="s">
        <v>35042</v>
      </c>
      <c r="J7006" t="s">
        <v>35043</v>
      </c>
      <c r="K7006" s="1">
        <v>43948</v>
      </c>
    </row>
    <row r="7007" spans="1:11">
      <c r="A7007">
        <v>7006</v>
      </c>
      <c r="B7007" t="s">
        <v>35044</v>
      </c>
      <c r="C7007" t="s">
        <v>2612</v>
      </c>
      <c r="D7007" t="s">
        <v>7205</v>
      </c>
      <c r="E7007" t="s">
        <v>35045</v>
      </c>
      <c r="F7007" t="s">
        <v>35046</v>
      </c>
      <c r="G7007" t="s">
        <v>1404</v>
      </c>
      <c r="H7007" s="6">
        <v>267942</v>
      </c>
      <c r="I7007">
        <v>4088522344</v>
      </c>
      <c r="J7007" t="s">
        <v>35047</v>
      </c>
      <c r="K7007" s="1">
        <v>44192</v>
      </c>
    </row>
    <row r="7008" spans="1:11">
      <c r="A7008">
        <v>7007</v>
      </c>
      <c r="B7008" t="s">
        <v>35048</v>
      </c>
      <c r="C7008" t="s">
        <v>4192</v>
      </c>
      <c r="D7008" t="s">
        <v>4423</v>
      </c>
      <c r="E7008" t="s">
        <v>35049</v>
      </c>
      <c r="F7008" t="s">
        <v>35050</v>
      </c>
      <c r="G7008" t="s">
        <v>221</v>
      </c>
      <c r="H7008" s="6">
        <v>242553</v>
      </c>
      <c r="I7008" t="s">
        <v>35051</v>
      </c>
      <c r="J7008" t="s">
        <v>35052</v>
      </c>
      <c r="K7008" s="1">
        <v>44199</v>
      </c>
    </row>
    <row r="7009" spans="1:11">
      <c r="A7009">
        <v>7008</v>
      </c>
      <c r="B7009" t="s">
        <v>35053</v>
      </c>
      <c r="C7009" t="s">
        <v>1662</v>
      </c>
      <c r="D7009" t="s">
        <v>2506</v>
      </c>
      <c r="E7009" t="s">
        <v>35054</v>
      </c>
      <c r="F7009" t="s">
        <v>5128</v>
      </c>
      <c r="G7009" t="s">
        <v>119</v>
      </c>
      <c r="H7009" s="6">
        <v>205042</v>
      </c>
      <c r="I7009" t="s">
        <v>35055</v>
      </c>
      <c r="J7009" t="s">
        <v>35056</v>
      </c>
      <c r="K7009" s="1">
        <v>44483</v>
      </c>
    </row>
    <row r="7010" spans="1:11">
      <c r="A7010">
        <v>7009</v>
      </c>
      <c r="B7010" t="s">
        <v>35057</v>
      </c>
      <c r="C7010" t="s">
        <v>1596</v>
      </c>
      <c r="D7010" t="s">
        <v>28489</v>
      </c>
      <c r="E7010" t="s">
        <v>35058</v>
      </c>
      <c r="F7010" t="s">
        <v>35059</v>
      </c>
      <c r="G7010" t="s">
        <v>260</v>
      </c>
      <c r="H7010" s="6">
        <v>130180</v>
      </c>
      <c r="I7010" t="s">
        <v>35060</v>
      </c>
      <c r="J7010" t="s">
        <v>35061</v>
      </c>
      <c r="K7010" s="1">
        <v>44449</v>
      </c>
    </row>
    <row r="7011" spans="1:11">
      <c r="A7011">
        <v>7010</v>
      </c>
      <c r="B7011" t="s">
        <v>35062</v>
      </c>
      <c r="C7011" t="s">
        <v>2570</v>
      </c>
      <c r="D7011" t="s">
        <v>8067</v>
      </c>
      <c r="E7011" t="s">
        <v>35063</v>
      </c>
      <c r="F7011" t="s">
        <v>35064</v>
      </c>
      <c r="G7011" t="s">
        <v>2905</v>
      </c>
      <c r="H7011" s="6">
        <v>194024</v>
      </c>
      <c r="I7011" t="s">
        <v>35065</v>
      </c>
      <c r="J7011" t="s">
        <v>35066</v>
      </c>
      <c r="K7011" s="1">
        <v>44351</v>
      </c>
    </row>
    <row r="7012" spans="1:11">
      <c r="A7012">
        <v>7011</v>
      </c>
      <c r="B7012" t="s">
        <v>35067</v>
      </c>
      <c r="C7012" t="s">
        <v>10591</v>
      </c>
      <c r="D7012" t="s">
        <v>10153</v>
      </c>
      <c r="E7012" t="s">
        <v>35068</v>
      </c>
      <c r="F7012" t="s">
        <v>35069</v>
      </c>
      <c r="G7012" t="s">
        <v>5077</v>
      </c>
      <c r="H7012" s="6">
        <v>287869</v>
      </c>
      <c r="I7012" t="s">
        <v>35070</v>
      </c>
      <c r="J7012" t="s">
        <v>35071</v>
      </c>
      <c r="K7012" s="1">
        <v>44538</v>
      </c>
    </row>
    <row r="7013" spans="1:11">
      <c r="A7013">
        <v>7012</v>
      </c>
      <c r="B7013" t="s">
        <v>35072</v>
      </c>
      <c r="C7013" t="s">
        <v>3610</v>
      </c>
      <c r="D7013" t="s">
        <v>271</v>
      </c>
      <c r="E7013" t="s">
        <v>35073</v>
      </c>
      <c r="F7013" t="s">
        <v>35074</v>
      </c>
      <c r="G7013" t="s">
        <v>282</v>
      </c>
      <c r="H7013" s="6">
        <v>250596</v>
      </c>
      <c r="I7013" t="s">
        <v>35075</v>
      </c>
      <c r="J7013" t="s">
        <v>35076</v>
      </c>
      <c r="K7013" s="1">
        <v>44524</v>
      </c>
    </row>
    <row r="7014" spans="1:11">
      <c r="A7014">
        <v>7013</v>
      </c>
      <c r="B7014" t="s">
        <v>35077</v>
      </c>
      <c r="C7014" t="s">
        <v>2888</v>
      </c>
      <c r="D7014" t="s">
        <v>8948</v>
      </c>
      <c r="E7014" t="s">
        <v>35078</v>
      </c>
      <c r="F7014" t="s">
        <v>25668</v>
      </c>
      <c r="G7014" t="s">
        <v>3449</v>
      </c>
      <c r="H7014" s="6">
        <v>205236</v>
      </c>
      <c r="I7014" t="s">
        <v>35079</v>
      </c>
      <c r="J7014" t="s">
        <v>35080</v>
      </c>
      <c r="K7014" s="1">
        <v>44436</v>
      </c>
    </row>
    <row r="7015" spans="1:11">
      <c r="A7015">
        <v>7014</v>
      </c>
      <c r="B7015" t="s">
        <v>35081</v>
      </c>
      <c r="C7015" t="s">
        <v>3746</v>
      </c>
      <c r="D7015" t="s">
        <v>15979</v>
      </c>
      <c r="E7015" t="s">
        <v>35082</v>
      </c>
      <c r="F7015" t="s">
        <v>19744</v>
      </c>
      <c r="G7015" t="s">
        <v>5708</v>
      </c>
      <c r="H7015" s="6">
        <v>274598</v>
      </c>
      <c r="I7015" t="s">
        <v>35083</v>
      </c>
      <c r="J7015" t="s">
        <v>35084</v>
      </c>
      <c r="K7015" s="1">
        <v>44463</v>
      </c>
    </row>
    <row r="7016" spans="1:11">
      <c r="A7016">
        <v>7015</v>
      </c>
      <c r="B7016" t="s">
        <v>35085</v>
      </c>
      <c r="C7016" t="s">
        <v>13740</v>
      </c>
      <c r="D7016" t="s">
        <v>8093</v>
      </c>
      <c r="E7016" t="s">
        <v>35086</v>
      </c>
      <c r="F7016" t="s">
        <v>35087</v>
      </c>
      <c r="G7016" t="s">
        <v>1118</v>
      </c>
      <c r="H7016" s="6">
        <v>58999</v>
      </c>
      <c r="I7016" t="s">
        <v>35088</v>
      </c>
      <c r="J7016" t="s">
        <v>35089</v>
      </c>
      <c r="K7016" s="1">
        <v>44480</v>
      </c>
    </row>
    <row r="7017" spans="1:11">
      <c r="A7017">
        <v>7016</v>
      </c>
      <c r="B7017" t="s">
        <v>35090</v>
      </c>
      <c r="C7017" t="s">
        <v>4260</v>
      </c>
      <c r="D7017" t="s">
        <v>35091</v>
      </c>
      <c r="E7017" t="s">
        <v>35092</v>
      </c>
      <c r="F7017" t="s">
        <v>35093</v>
      </c>
      <c r="G7017" t="s">
        <v>1152</v>
      </c>
      <c r="H7017" s="6">
        <v>93451</v>
      </c>
      <c r="I7017" t="s">
        <v>35094</v>
      </c>
      <c r="J7017" t="s">
        <v>35095</v>
      </c>
      <c r="K7017" s="1">
        <v>44418</v>
      </c>
    </row>
    <row r="7018" spans="1:11">
      <c r="A7018">
        <v>7017</v>
      </c>
      <c r="B7018" t="s">
        <v>35096</v>
      </c>
      <c r="C7018" t="s">
        <v>1616</v>
      </c>
      <c r="D7018" t="s">
        <v>19716</v>
      </c>
      <c r="E7018" t="s">
        <v>35097</v>
      </c>
      <c r="F7018" t="s">
        <v>5824</v>
      </c>
      <c r="G7018" t="s">
        <v>86</v>
      </c>
      <c r="H7018" s="6">
        <v>172707</v>
      </c>
      <c r="I7018" t="s">
        <v>35098</v>
      </c>
      <c r="J7018" t="s">
        <v>35099</v>
      </c>
      <c r="K7018" s="1">
        <v>43939</v>
      </c>
    </row>
    <row r="7019" spans="1:11">
      <c r="A7019">
        <v>7018</v>
      </c>
      <c r="B7019" t="s">
        <v>35100</v>
      </c>
      <c r="C7019" t="s">
        <v>209</v>
      </c>
      <c r="D7019" t="s">
        <v>929</v>
      </c>
      <c r="E7019" t="s">
        <v>35101</v>
      </c>
      <c r="F7019" t="s">
        <v>35102</v>
      </c>
      <c r="G7019" t="s">
        <v>2343</v>
      </c>
      <c r="H7019" s="6">
        <v>215165</v>
      </c>
      <c r="I7019" t="s">
        <v>35103</v>
      </c>
      <c r="J7019" t="s">
        <v>35104</v>
      </c>
      <c r="K7019" s="1">
        <v>44070</v>
      </c>
    </row>
    <row r="7020" spans="1:11">
      <c r="A7020">
        <v>7019</v>
      </c>
      <c r="B7020" t="s">
        <v>35105</v>
      </c>
      <c r="C7020" t="s">
        <v>3440</v>
      </c>
      <c r="D7020" t="s">
        <v>2013</v>
      </c>
      <c r="E7020" t="s">
        <v>35106</v>
      </c>
      <c r="F7020" t="s">
        <v>35107</v>
      </c>
      <c r="G7020" t="s">
        <v>89</v>
      </c>
      <c r="H7020" s="6">
        <v>86510</v>
      </c>
      <c r="I7020" t="s">
        <v>35108</v>
      </c>
      <c r="J7020" t="s">
        <v>35109</v>
      </c>
      <c r="K7020" s="1">
        <v>44303</v>
      </c>
    </row>
    <row r="7021" spans="1:11">
      <c r="A7021">
        <v>7020</v>
      </c>
      <c r="B7021" t="s">
        <v>35110</v>
      </c>
      <c r="C7021" t="s">
        <v>8446</v>
      </c>
      <c r="D7021" t="s">
        <v>1901</v>
      </c>
      <c r="E7021" t="s">
        <v>35111</v>
      </c>
      <c r="F7021" t="s">
        <v>35112</v>
      </c>
      <c r="G7021" t="s">
        <v>1619</v>
      </c>
      <c r="H7021" s="6">
        <v>232178</v>
      </c>
      <c r="I7021" t="s">
        <v>35113</v>
      </c>
      <c r="J7021" t="s">
        <v>35114</v>
      </c>
      <c r="K7021" s="1">
        <v>44501</v>
      </c>
    </row>
    <row r="7022" spans="1:11">
      <c r="A7022">
        <v>7021</v>
      </c>
      <c r="B7022" t="s">
        <v>35115</v>
      </c>
      <c r="C7022" t="s">
        <v>1364</v>
      </c>
      <c r="D7022" t="s">
        <v>20289</v>
      </c>
      <c r="E7022" t="s">
        <v>35116</v>
      </c>
      <c r="F7022" t="s">
        <v>4877</v>
      </c>
      <c r="G7022" t="s">
        <v>634</v>
      </c>
      <c r="H7022" s="6">
        <v>217951</v>
      </c>
      <c r="I7022" t="s">
        <v>35117</v>
      </c>
      <c r="J7022" t="s">
        <v>35118</v>
      </c>
      <c r="K7022" s="1">
        <v>43891</v>
      </c>
    </row>
    <row r="7023" spans="1:11">
      <c r="A7023">
        <v>7022</v>
      </c>
      <c r="B7023" t="s">
        <v>35119</v>
      </c>
      <c r="C7023" t="s">
        <v>3391</v>
      </c>
      <c r="D7023" t="s">
        <v>123</v>
      </c>
      <c r="E7023" t="s">
        <v>26769</v>
      </c>
      <c r="F7023" t="s">
        <v>35120</v>
      </c>
      <c r="G7023" t="s">
        <v>3770</v>
      </c>
      <c r="H7023" s="6">
        <v>223366</v>
      </c>
      <c r="I7023" t="s">
        <v>35121</v>
      </c>
      <c r="J7023" t="s">
        <v>35122</v>
      </c>
      <c r="K7023" s="1">
        <v>43956</v>
      </c>
    </row>
    <row r="7024" spans="1:11">
      <c r="A7024">
        <v>7023</v>
      </c>
      <c r="B7024" t="s">
        <v>35123</v>
      </c>
      <c r="C7024" t="s">
        <v>3378</v>
      </c>
      <c r="D7024" t="s">
        <v>2219</v>
      </c>
      <c r="E7024" t="s">
        <v>35124</v>
      </c>
      <c r="F7024" t="s">
        <v>35125</v>
      </c>
      <c r="G7024" t="s">
        <v>60</v>
      </c>
      <c r="H7024" s="6">
        <v>138752</v>
      </c>
      <c r="I7024" t="s">
        <v>35126</v>
      </c>
      <c r="J7024" t="s">
        <v>35127</v>
      </c>
      <c r="K7024" s="1">
        <v>44545</v>
      </c>
    </row>
    <row r="7025" spans="1:11">
      <c r="A7025">
        <v>7024</v>
      </c>
      <c r="B7025" t="s">
        <v>35128</v>
      </c>
      <c r="C7025" t="s">
        <v>17044</v>
      </c>
      <c r="D7025" t="s">
        <v>2452</v>
      </c>
      <c r="E7025" t="s">
        <v>35129</v>
      </c>
      <c r="F7025" t="s">
        <v>4453</v>
      </c>
      <c r="G7025" t="s">
        <v>3792</v>
      </c>
      <c r="H7025" s="6">
        <v>214810</v>
      </c>
      <c r="I7025" t="s">
        <v>35130</v>
      </c>
      <c r="J7025" t="s">
        <v>35131</v>
      </c>
      <c r="K7025" s="1">
        <v>44224</v>
      </c>
    </row>
    <row r="7026" spans="1:11">
      <c r="A7026">
        <v>7025</v>
      </c>
      <c r="B7026" t="s">
        <v>35132</v>
      </c>
      <c r="C7026" t="s">
        <v>5324</v>
      </c>
      <c r="D7026" t="s">
        <v>4166</v>
      </c>
      <c r="E7026" t="s">
        <v>35133</v>
      </c>
      <c r="F7026" t="s">
        <v>35134</v>
      </c>
      <c r="G7026" t="s">
        <v>770</v>
      </c>
      <c r="H7026" s="6">
        <v>200748</v>
      </c>
      <c r="I7026" t="s">
        <v>35135</v>
      </c>
      <c r="J7026" t="s">
        <v>35136</v>
      </c>
      <c r="K7026" s="1">
        <v>44037</v>
      </c>
    </row>
    <row r="7027" spans="1:11">
      <c r="A7027">
        <v>7026</v>
      </c>
      <c r="B7027" t="s">
        <v>35137</v>
      </c>
      <c r="C7027" t="s">
        <v>572</v>
      </c>
      <c r="D7027" t="s">
        <v>3099</v>
      </c>
      <c r="E7027" t="s">
        <v>35138</v>
      </c>
      <c r="F7027" t="s">
        <v>35139</v>
      </c>
      <c r="G7027" t="s">
        <v>1466</v>
      </c>
      <c r="H7027" s="6">
        <v>106030</v>
      </c>
      <c r="I7027" t="s">
        <v>35140</v>
      </c>
      <c r="J7027" t="s">
        <v>35141</v>
      </c>
      <c r="K7027" s="1">
        <v>44665</v>
      </c>
    </row>
    <row r="7028" spans="1:11">
      <c r="A7028">
        <v>7027</v>
      </c>
      <c r="B7028" t="s">
        <v>35142</v>
      </c>
      <c r="C7028" t="s">
        <v>1414</v>
      </c>
      <c r="D7028" t="s">
        <v>7376</v>
      </c>
      <c r="E7028" t="s">
        <v>35143</v>
      </c>
      <c r="F7028" t="s">
        <v>35144</v>
      </c>
      <c r="G7028" t="s">
        <v>680</v>
      </c>
      <c r="H7028" s="6">
        <v>198093</v>
      </c>
      <c r="I7028" t="s">
        <v>35145</v>
      </c>
      <c r="J7028" t="s">
        <v>35146</v>
      </c>
      <c r="K7028" s="1">
        <v>43986</v>
      </c>
    </row>
    <row r="7029" spans="1:11">
      <c r="A7029">
        <v>7028</v>
      </c>
      <c r="B7029" t="s">
        <v>35147</v>
      </c>
      <c r="C7029" t="s">
        <v>11007</v>
      </c>
      <c r="D7029" t="s">
        <v>1766</v>
      </c>
      <c r="E7029" t="s">
        <v>35148</v>
      </c>
      <c r="F7029" t="s">
        <v>35149</v>
      </c>
      <c r="G7029" t="s">
        <v>3291</v>
      </c>
      <c r="H7029" s="6">
        <v>169620</v>
      </c>
      <c r="I7029" t="s">
        <v>35150</v>
      </c>
      <c r="J7029" t="s">
        <v>35151</v>
      </c>
      <c r="K7029" s="1">
        <v>44497</v>
      </c>
    </row>
    <row r="7030" spans="1:11">
      <c r="A7030">
        <v>7029</v>
      </c>
      <c r="B7030" t="s">
        <v>35152</v>
      </c>
      <c r="C7030" t="s">
        <v>1293</v>
      </c>
      <c r="D7030" t="s">
        <v>11055</v>
      </c>
      <c r="E7030" t="s">
        <v>35153</v>
      </c>
      <c r="F7030" t="s">
        <v>20911</v>
      </c>
      <c r="G7030" t="s">
        <v>2905</v>
      </c>
      <c r="H7030" s="6">
        <v>249240</v>
      </c>
      <c r="I7030" t="s">
        <v>35154</v>
      </c>
      <c r="J7030" t="s">
        <v>35155</v>
      </c>
      <c r="K7030" s="1">
        <v>44565</v>
      </c>
    </row>
    <row r="7031" spans="1:11">
      <c r="A7031">
        <v>7030</v>
      </c>
      <c r="B7031" t="s">
        <v>35156</v>
      </c>
      <c r="C7031" t="s">
        <v>3012</v>
      </c>
      <c r="D7031" t="s">
        <v>6634</v>
      </c>
      <c r="E7031" t="s">
        <v>35157</v>
      </c>
      <c r="F7031" t="s">
        <v>35158</v>
      </c>
      <c r="G7031" t="s">
        <v>3554</v>
      </c>
      <c r="H7031" s="6">
        <v>100566</v>
      </c>
      <c r="I7031" t="s">
        <v>35159</v>
      </c>
      <c r="J7031" t="s">
        <v>35160</v>
      </c>
      <c r="K7031" s="1">
        <v>44480</v>
      </c>
    </row>
    <row r="7032" spans="1:11">
      <c r="A7032">
        <v>7031</v>
      </c>
      <c r="B7032" t="s">
        <v>35161</v>
      </c>
      <c r="C7032" t="s">
        <v>6285</v>
      </c>
      <c r="D7032" t="s">
        <v>2192</v>
      </c>
      <c r="E7032" t="s">
        <v>35162</v>
      </c>
      <c r="F7032" t="s">
        <v>516</v>
      </c>
      <c r="G7032" t="s">
        <v>1696</v>
      </c>
      <c r="H7032" s="6">
        <v>118421</v>
      </c>
      <c r="I7032" t="s">
        <v>35163</v>
      </c>
      <c r="J7032" t="s">
        <v>35164</v>
      </c>
      <c r="K7032" s="1">
        <v>44628</v>
      </c>
    </row>
    <row r="7033" spans="1:11">
      <c r="A7033">
        <v>7032</v>
      </c>
      <c r="B7033" t="s">
        <v>35165</v>
      </c>
      <c r="C7033" t="s">
        <v>3169</v>
      </c>
      <c r="D7033" t="s">
        <v>65</v>
      </c>
      <c r="E7033" t="s">
        <v>35166</v>
      </c>
      <c r="F7033" t="s">
        <v>35167</v>
      </c>
      <c r="G7033" t="s">
        <v>394</v>
      </c>
      <c r="H7033" s="6">
        <v>49949</v>
      </c>
      <c r="I7033" t="s">
        <v>35168</v>
      </c>
      <c r="J7033" t="s">
        <v>35169</v>
      </c>
      <c r="K7033" s="1">
        <v>44609</v>
      </c>
    </row>
    <row r="7034" spans="1:11">
      <c r="A7034">
        <v>7033</v>
      </c>
      <c r="B7034" t="s">
        <v>35170</v>
      </c>
      <c r="C7034" t="s">
        <v>1519</v>
      </c>
      <c r="D7034" t="s">
        <v>3409</v>
      </c>
      <c r="E7034" t="s">
        <v>35171</v>
      </c>
      <c r="F7034" t="s">
        <v>35172</v>
      </c>
      <c r="G7034" t="s">
        <v>3443</v>
      </c>
      <c r="H7034" s="6">
        <v>201112</v>
      </c>
      <c r="I7034" t="s">
        <v>35173</v>
      </c>
      <c r="J7034" t="s">
        <v>35174</v>
      </c>
      <c r="K7034" s="1">
        <v>44666</v>
      </c>
    </row>
    <row r="7035" spans="1:11">
      <c r="A7035">
        <v>7034</v>
      </c>
      <c r="B7035" t="s">
        <v>35175</v>
      </c>
      <c r="C7035" t="s">
        <v>8078</v>
      </c>
      <c r="D7035" t="s">
        <v>6455</v>
      </c>
      <c r="E7035" t="s">
        <v>35176</v>
      </c>
      <c r="F7035" t="s">
        <v>35177</v>
      </c>
      <c r="G7035" t="s">
        <v>402</v>
      </c>
      <c r="H7035" s="6">
        <v>207366</v>
      </c>
      <c r="I7035" t="s">
        <v>35178</v>
      </c>
      <c r="J7035" t="s">
        <v>35179</v>
      </c>
      <c r="K7035" s="1">
        <v>44657</v>
      </c>
    </row>
    <row r="7036" spans="1:11">
      <c r="A7036">
        <v>7035</v>
      </c>
      <c r="B7036" t="s">
        <v>35180</v>
      </c>
      <c r="C7036" t="s">
        <v>804</v>
      </c>
      <c r="D7036" t="s">
        <v>1450</v>
      </c>
      <c r="E7036" t="s">
        <v>35181</v>
      </c>
      <c r="F7036" t="s">
        <v>35182</v>
      </c>
      <c r="G7036" t="s">
        <v>680</v>
      </c>
      <c r="H7036" s="6">
        <v>236306</v>
      </c>
      <c r="I7036" t="s">
        <v>35183</v>
      </c>
      <c r="J7036" t="s">
        <v>35184</v>
      </c>
      <c r="K7036" s="1">
        <v>43871</v>
      </c>
    </row>
    <row r="7037" spans="1:11">
      <c r="A7037">
        <v>7036</v>
      </c>
      <c r="B7037" t="s">
        <v>35185</v>
      </c>
      <c r="C7037" t="s">
        <v>1741</v>
      </c>
      <c r="D7037" t="s">
        <v>506</v>
      </c>
      <c r="E7037" t="s">
        <v>35186</v>
      </c>
      <c r="F7037" t="s">
        <v>35187</v>
      </c>
      <c r="G7037" t="s">
        <v>282</v>
      </c>
      <c r="H7037" s="6">
        <v>271122</v>
      </c>
      <c r="I7037" t="s">
        <v>35188</v>
      </c>
      <c r="J7037" t="s">
        <v>35189</v>
      </c>
      <c r="K7037" s="1">
        <v>44413</v>
      </c>
    </row>
    <row r="7038" spans="1:11">
      <c r="A7038">
        <v>7037</v>
      </c>
      <c r="B7038" t="s">
        <v>35190</v>
      </c>
      <c r="C7038" t="s">
        <v>2053</v>
      </c>
      <c r="D7038" t="s">
        <v>8687</v>
      </c>
      <c r="E7038" t="s">
        <v>35191</v>
      </c>
      <c r="F7038" t="s">
        <v>7077</v>
      </c>
      <c r="G7038" t="s">
        <v>174</v>
      </c>
      <c r="H7038" s="6">
        <v>40687</v>
      </c>
      <c r="I7038" t="s">
        <v>35192</v>
      </c>
      <c r="J7038" t="s">
        <v>35193</v>
      </c>
      <c r="K7038" s="1">
        <v>43909</v>
      </c>
    </row>
    <row r="7039" spans="1:11">
      <c r="A7039">
        <v>7038</v>
      </c>
      <c r="B7039" t="s">
        <v>35194</v>
      </c>
      <c r="C7039" t="s">
        <v>333</v>
      </c>
      <c r="D7039" t="s">
        <v>8743</v>
      </c>
      <c r="E7039" t="s">
        <v>35195</v>
      </c>
      <c r="F7039" t="s">
        <v>35196</v>
      </c>
      <c r="G7039" t="s">
        <v>1067</v>
      </c>
      <c r="H7039" s="6">
        <v>244910</v>
      </c>
      <c r="I7039" t="s">
        <v>35197</v>
      </c>
      <c r="J7039" t="s">
        <v>35198</v>
      </c>
      <c r="K7039" s="1">
        <v>44519</v>
      </c>
    </row>
    <row r="7040" spans="1:11">
      <c r="A7040">
        <v>7039</v>
      </c>
      <c r="B7040" t="s">
        <v>35199</v>
      </c>
      <c r="C7040" t="s">
        <v>4001</v>
      </c>
      <c r="D7040" t="s">
        <v>34494</v>
      </c>
      <c r="E7040" t="s">
        <v>35200</v>
      </c>
      <c r="F7040" t="s">
        <v>35201</v>
      </c>
      <c r="G7040" t="s">
        <v>1652</v>
      </c>
      <c r="H7040" s="6">
        <v>171992</v>
      </c>
      <c r="I7040" t="s">
        <v>35202</v>
      </c>
      <c r="J7040" t="s">
        <v>35203</v>
      </c>
      <c r="K7040" s="1">
        <v>44320</v>
      </c>
    </row>
    <row r="7041" spans="1:11">
      <c r="A7041">
        <v>7040</v>
      </c>
      <c r="B7041" t="s">
        <v>35204</v>
      </c>
      <c r="C7041" t="s">
        <v>9629</v>
      </c>
      <c r="D7041" t="s">
        <v>995</v>
      </c>
      <c r="E7041" t="s">
        <v>35205</v>
      </c>
      <c r="F7041" t="s">
        <v>5877</v>
      </c>
      <c r="G7041" t="s">
        <v>1337</v>
      </c>
      <c r="H7041" s="6">
        <v>58177</v>
      </c>
      <c r="I7041" t="s">
        <v>35206</v>
      </c>
      <c r="J7041" t="s">
        <v>35207</v>
      </c>
      <c r="K7041" s="1">
        <v>43918</v>
      </c>
    </row>
    <row r="7042" spans="1:11">
      <c r="A7042">
        <v>7041</v>
      </c>
      <c r="B7042" t="s">
        <v>35208</v>
      </c>
      <c r="C7042" t="s">
        <v>2301</v>
      </c>
      <c r="D7042" t="s">
        <v>202</v>
      </c>
      <c r="E7042" t="s">
        <v>35209</v>
      </c>
      <c r="F7042" t="s">
        <v>35210</v>
      </c>
      <c r="G7042" t="s">
        <v>2351</v>
      </c>
      <c r="H7042" s="6">
        <v>248133</v>
      </c>
      <c r="I7042" t="s">
        <v>35211</v>
      </c>
      <c r="J7042" t="s">
        <v>35212</v>
      </c>
      <c r="K7042" s="1">
        <v>44618</v>
      </c>
    </row>
    <row r="7043" spans="1:11">
      <c r="A7043">
        <v>7042</v>
      </c>
      <c r="B7043" t="s">
        <v>35213</v>
      </c>
      <c r="C7043" t="s">
        <v>2166</v>
      </c>
      <c r="D7043" t="s">
        <v>6413</v>
      </c>
      <c r="E7043" t="s">
        <v>35214</v>
      </c>
      <c r="F7043" t="s">
        <v>12086</v>
      </c>
      <c r="G7043" t="s">
        <v>853</v>
      </c>
      <c r="H7043" s="6">
        <v>120540</v>
      </c>
      <c r="I7043" t="s">
        <v>35215</v>
      </c>
      <c r="J7043" t="s">
        <v>35216</v>
      </c>
      <c r="K7043" s="1">
        <v>44676</v>
      </c>
    </row>
    <row r="7044" spans="1:11">
      <c r="A7044">
        <v>7043</v>
      </c>
      <c r="B7044" t="s">
        <v>35217</v>
      </c>
      <c r="C7044" t="s">
        <v>6968</v>
      </c>
      <c r="D7044" t="s">
        <v>2067</v>
      </c>
      <c r="E7044" t="s">
        <v>35218</v>
      </c>
      <c r="F7044" t="s">
        <v>32262</v>
      </c>
      <c r="G7044" t="s">
        <v>1466</v>
      </c>
      <c r="H7044" s="6">
        <v>106891</v>
      </c>
      <c r="I7044" t="s">
        <v>35219</v>
      </c>
      <c r="J7044" t="s">
        <v>35220</v>
      </c>
      <c r="K7044" s="1">
        <v>44218</v>
      </c>
    </row>
    <row r="7045" spans="1:11">
      <c r="A7045">
        <v>7044</v>
      </c>
      <c r="B7045" t="s">
        <v>35221</v>
      </c>
      <c r="C7045" t="s">
        <v>4750</v>
      </c>
      <c r="D7045" t="s">
        <v>6158</v>
      </c>
      <c r="E7045" t="s">
        <v>35222</v>
      </c>
      <c r="F7045" t="s">
        <v>9091</v>
      </c>
      <c r="G7045" t="s">
        <v>3183</v>
      </c>
      <c r="H7045" s="6">
        <v>261233</v>
      </c>
      <c r="I7045" t="s">
        <v>35223</v>
      </c>
      <c r="J7045" t="s">
        <v>35224</v>
      </c>
      <c r="K7045" s="1">
        <v>44176</v>
      </c>
    </row>
    <row r="7046" spans="1:11">
      <c r="A7046">
        <v>7045</v>
      </c>
      <c r="B7046" t="s">
        <v>35225</v>
      </c>
      <c r="C7046" t="s">
        <v>4184</v>
      </c>
      <c r="D7046" t="s">
        <v>8261</v>
      </c>
      <c r="E7046" t="s">
        <v>35226</v>
      </c>
      <c r="F7046" t="s">
        <v>5616</v>
      </c>
      <c r="G7046" t="s">
        <v>2898</v>
      </c>
      <c r="H7046" s="6">
        <v>192425</v>
      </c>
      <c r="I7046" t="s">
        <v>35227</v>
      </c>
      <c r="J7046" t="s">
        <v>35228</v>
      </c>
      <c r="K7046" s="1">
        <v>44577</v>
      </c>
    </row>
    <row r="7047" spans="1:11">
      <c r="A7047">
        <v>7046</v>
      </c>
      <c r="B7047" t="s">
        <v>35229</v>
      </c>
      <c r="C7047" t="s">
        <v>3965</v>
      </c>
      <c r="D7047" t="s">
        <v>28251</v>
      </c>
      <c r="E7047" t="s">
        <v>35230</v>
      </c>
      <c r="F7047" t="s">
        <v>35231</v>
      </c>
      <c r="G7047" t="s">
        <v>142</v>
      </c>
      <c r="H7047" s="6">
        <v>165390</v>
      </c>
      <c r="I7047">
        <v>9971917689</v>
      </c>
      <c r="J7047" t="s">
        <v>35232</v>
      </c>
      <c r="K7047" s="1">
        <v>43945</v>
      </c>
    </row>
    <row r="7048" spans="1:11">
      <c r="A7048">
        <v>7047</v>
      </c>
      <c r="B7048" t="s">
        <v>35233</v>
      </c>
      <c r="C7048" t="s">
        <v>5160</v>
      </c>
      <c r="D7048" t="s">
        <v>2178</v>
      </c>
      <c r="E7048" t="s">
        <v>35234</v>
      </c>
      <c r="F7048" t="s">
        <v>35235</v>
      </c>
      <c r="G7048" t="s">
        <v>237</v>
      </c>
      <c r="H7048" s="6">
        <v>59080</v>
      </c>
      <c r="I7048" t="s">
        <v>35236</v>
      </c>
      <c r="J7048" t="s">
        <v>35237</v>
      </c>
      <c r="K7048" s="1">
        <v>43895</v>
      </c>
    </row>
    <row r="7049" spans="1:11">
      <c r="A7049">
        <v>7048</v>
      </c>
      <c r="B7049" t="s">
        <v>35238</v>
      </c>
      <c r="C7049" t="s">
        <v>1253</v>
      </c>
      <c r="D7049" t="s">
        <v>5699</v>
      </c>
      <c r="E7049" t="s">
        <v>35239</v>
      </c>
      <c r="F7049" t="s">
        <v>35240</v>
      </c>
      <c r="G7049" t="s">
        <v>847</v>
      </c>
      <c r="H7049" s="6">
        <v>89846</v>
      </c>
      <c r="I7049">
        <f>1-674-991-10</f>
        <v>-1674</v>
      </c>
      <c r="J7049" t="s">
        <v>35241</v>
      </c>
      <c r="K7049" s="1">
        <v>43897</v>
      </c>
    </row>
    <row r="7050" spans="1:11">
      <c r="A7050">
        <v>7049</v>
      </c>
      <c r="B7050" t="s">
        <v>35242</v>
      </c>
      <c r="C7050" t="s">
        <v>3784</v>
      </c>
      <c r="D7050" t="s">
        <v>6259</v>
      </c>
      <c r="E7050" t="s">
        <v>35243</v>
      </c>
      <c r="F7050" t="s">
        <v>35244</v>
      </c>
      <c r="G7050" t="s">
        <v>1345</v>
      </c>
      <c r="H7050" s="6">
        <v>102190</v>
      </c>
      <c r="I7050" t="s">
        <v>35245</v>
      </c>
      <c r="J7050" t="s">
        <v>35246</v>
      </c>
      <c r="K7050" s="1">
        <v>44406</v>
      </c>
    </row>
    <row r="7051" spans="1:11">
      <c r="A7051">
        <v>7050</v>
      </c>
      <c r="B7051" t="s">
        <v>35247</v>
      </c>
      <c r="C7051" t="s">
        <v>2750</v>
      </c>
      <c r="D7051" t="s">
        <v>2535</v>
      </c>
      <c r="E7051" t="s">
        <v>35248</v>
      </c>
      <c r="F7051" t="s">
        <v>35249</v>
      </c>
      <c r="G7051" t="s">
        <v>1924</v>
      </c>
      <c r="H7051" s="6">
        <v>174933</v>
      </c>
      <c r="I7051" t="s">
        <v>35250</v>
      </c>
      <c r="J7051" t="s">
        <v>35251</v>
      </c>
      <c r="K7051" s="1">
        <v>44030</v>
      </c>
    </row>
    <row r="7052" spans="1:11">
      <c r="A7052">
        <v>7051</v>
      </c>
      <c r="B7052" t="s">
        <v>35252</v>
      </c>
      <c r="C7052" t="s">
        <v>13692</v>
      </c>
      <c r="D7052" t="s">
        <v>5005</v>
      </c>
      <c r="E7052" t="s">
        <v>35253</v>
      </c>
      <c r="F7052" t="s">
        <v>35254</v>
      </c>
      <c r="G7052" t="s">
        <v>763</v>
      </c>
      <c r="H7052" s="6">
        <v>178638</v>
      </c>
      <c r="I7052" t="s">
        <v>35255</v>
      </c>
      <c r="J7052" t="s">
        <v>35256</v>
      </c>
      <c r="K7052" s="1">
        <v>44644</v>
      </c>
    </row>
    <row r="7053" spans="1:11">
      <c r="A7053">
        <v>7052</v>
      </c>
      <c r="B7053" t="s">
        <v>35257</v>
      </c>
      <c r="C7053" t="s">
        <v>375</v>
      </c>
      <c r="D7053" t="s">
        <v>8102</v>
      </c>
      <c r="E7053" t="s">
        <v>35258</v>
      </c>
      <c r="F7053" t="s">
        <v>35259</v>
      </c>
      <c r="G7053" t="s">
        <v>688</v>
      </c>
      <c r="H7053" s="6">
        <v>269390</v>
      </c>
      <c r="I7053" t="s">
        <v>35260</v>
      </c>
      <c r="J7053" t="s">
        <v>35261</v>
      </c>
      <c r="K7053" s="1">
        <v>44447</v>
      </c>
    </row>
    <row r="7054" spans="1:11">
      <c r="A7054">
        <v>7053</v>
      </c>
      <c r="B7054" t="s">
        <v>35262</v>
      </c>
      <c r="C7054" t="s">
        <v>3248</v>
      </c>
      <c r="D7054" t="s">
        <v>1123</v>
      </c>
      <c r="E7054" t="s">
        <v>35263</v>
      </c>
      <c r="F7054" t="s">
        <v>35264</v>
      </c>
      <c r="G7054" t="s">
        <v>3382</v>
      </c>
      <c r="H7054" s="6">
        <v>68252</v>
      </c>
      <c r="I7054" t="s">
        <v>35265</v>
      </c>
      <c r="J7054" t="s">
        <v>35266</v>
      </c>
      <c r="K7054" s="1">
        <v>44639</v>
      </c>
    </row>
    <row r="7055" spans="1:11">
      <c r="A7055">
        <v>7054</v>
      </c>
      <c r="B7055" t="s">
        <v>35267</v>
      </c>
      <c r="C7055" t="s">
        <v>586</v>
      </c>
      <c r="D7055" t="s">
        <v>5755</v>
      </c>
      <c r="E7055" t="s">
        <v>35268</v>
      </c>
      <c r="F7055" t="s">
        <v>35269</v>
      </c>
      <c r="G7055" t="s">
        <v>961</v>
      </c>
      <c r="H7055" s="6">
        <v>208567</v>
      </c>
      <c r="I7055" t="s">
        <v>35270</v>
      </c>
      <c r="J7055" t="s">
        <v>35271</v>
      </c>
      <c r="K7055" s="1">
        <v>43886</v>
      </c>
    </row>
    <row r="7056" spans="1:11">
      <c r="A7056">
        <v>7055</v>
      </c>
      <c r="B7056" t="s">
        <v>35272</v>
      </c>
      <c r="C7056" t="s">
        <v>3526</v>
      </c>
      <c r="D7056" t="s">
        <v>1848</v>
      </c>
      <c r="E7056" t="s">
        <v>35273</v>
      </c>
      <c r="F7056" t="s">
        <v>35274</v>
      </c>
      <c r="G7056" t="s">
        <v>2364</v>
      </c>
      <c r="H7056" s="6">
        <v>280949</v>
      </c>
      <c r="I7056" t="s">
        <v>35275</v>
      </c>
      <c r="J7056" t="s">
        <v>35276</v>
      </c>
      <c r="K7056" s="1">
        <v>44531</v>
      </c>
    </row>
    <row r="7057" spans="1:11">
      <c r="A7057">
        <v>7056</v>
      </c>
      <c r="B7057" t="s">
        <v>35277</v>
      </c>
      <c r="C7057" t="s">
        <v>1234</v>
      </c>
      <c r="D7057" t="s">
        <v>2835</v>
      </c>
      <c r="E7057" t="s">
        <v>35278</v>
      </c>
      <c r="F7057" t="s">
        <v>35279</v>
      </c>
      <c r="G7057" t="s">
        <v>3095</v>
      </c>
      <c r="H7057" s="6">
        <v>49348</v>
      </c>
      <c r="I7057" t="s">
        <v>35280</v>
      </c>
      <c r="J7057" t="s">
        <v>35281</v>
      </c>
      <c r="K7057" s="1">
        <v>44183</v>
      </c>
    </row>
    <row r="7058" spans="1:11">
      <c r="A7058">
        <v>7057</v>
      </c>
      <c r="B7058" t="s">
        <v>35282</v>
      </c>
      <c r="C7058" t="s">
        <v>8624</v>
      </c>
      <c r="D7058" t="s">
        <v>522</v>
      </c>
      <c r="E7058" t="s">
        <v>35283</v>
      </c>
      <c r="F7058" t="s">
        <v>35284</v>
      </c>
      <c r="G7058" t="s">
        <v>182</v>
      </c>
      <c r="H7058" s="6">
        <v>93456</v>
      </c>
      <c r="I7058" t="s">
        <v>35285</v>
      </c>
      <c r="J7058" t="s">
        <v>35286</v>
      </c>
      <c r="K7058" s="1">
        <v>43894</v>
      </c>
    </row>
    <row r="7059" spans="1:11">
      <c r="A7059">
        <v>7058</v>
      </c>
      <c r="B7059" t="s">
        <v>35287</v>
      </c>
      <c r="C7059" t="s">
        <v>2480</v>
      </c>
      <c r="D7059" t="s">
        <v>3664</v>
      </c>
      <c r="E7059" t="s">
        <v>35288</v>
      </c>
      <c r="F7059" t="s">
        <v>35289</v>
      </c>
      <c r="G7059" t="s">
        <v>268</v>
      </c>
      <c r="H7059" s="6">
        <v>76105</v>
      </c>
      <c r="I7059" t="s">
        <v>35290</v>
      </c>
      <c r="J7059" t="s">
        <v>35291</v>
      </c>
      <c r="K7059" s="1">
        <v>44203</v>
      </c>
    </row>
    <row r="7060" spans="1:11">
      <c r="A7060">
        <v>7059</v>
      </c>
      <c r="B7060" t="s">
        <v>35292</v>
      </c>
      <c r="C7060" t="s">
        <v>1003</v>
      </c>
      <c r="D7060" t="s">
        <v>3978</v>
      </c>
      <c r="E7060" t="s">
        <v>28708</v>
      </c>
      <c r="F7060" t="s">
        <v>35293</v>
      </c>
      <c r="G7060" t="s">
        <v>2524</v>
      </c>
      <c r="H7060" s="6">
        <v>95685</v>
      </c>
      <c r="I7060" t="s">
        <v>35294</v>
      </c>
      <c r="J7060" t="s">
        <v>35295</v>
      </c>
      <c r="K7060" s="1">
        <v>43896</v>
      </c>
    </row>
    <row r="7061" spans="1:11">
      <c r="A7061">
        <v>7060</v>
      </c>
      <c r="B7061" t="s">
        <v>35296</v>
      </c>
      <c r="C7061" t="s">
        <v>827</v>
      </c>
      <c r="D7061" t="s">
        <v>6002</v>
      </c>
      <c r="E7061" t="s">
        <v>35297</v>
      </c>
      <c r="F7061" t="s">
        <v>35298</v>
      </c>
      <c r="G7061" t="s">
        <v>4632</v>
      </c>
      <c r="H7061" s="6">
        <v>271506</v>
      </c>
      <c r="I7061" t="s">
        <v>35299</v>
      </c>
      <c r="J7061" t="s">
        <v>35300</v>
      </c>
      <c r="K7061" s="1">
        <v>43953</v>
      </c>
    </row>
    <row r="7062" spans="1:11">
      <c r="A7062">
        <v>7061</v>
      </c>
      <c r="B7062" t="s">
        <v>35301</v>
      </c>
      <c r="C7062" t="s">
        <v>1566</v>
      </c>
      <c r="D7062" t="s">
        <v>8309</v>
      </c>
      <c r="E7062" t="s">
        <v>35302</v>
      </c>
      <c r="F7062" t="s">
        <v>35303</v>
      </c>
      <c r="G7062" t="s">
        <v>2809</v>
      </c>
      <c r="H7062" s="6">
        <v>109401</v>
      </c>
      <c r="I7062">
        <v>907889177</v>
      </c>
      <c r="J7062" t="s">
        <v>35304</v>
      </c>
      <c r="K7062" s="1">
        <v>43890</v>
      </c>
    </row>
    <row r="7063" spans="1:11">
      <c r="A7063">
        <v>7062</v>
      </c>
      <c r="B7063" t="s">
        <v>35305</v>
      </c>
      <c r="C7063" t="s">
        <v>2834</v>
      </c>
      <c r="D7063" t="s">
        <v>1547</v>
      </c>
      <c r="E7063" t="s">
        <v>35306</v>
      </c>
      <c r="F7063" t="s">
        <v>35307</v>
      </c>
      <c r="G7063" t="s">
        <v>8517</v>
      </c>
      <c r="H7063" s="6">
        <v>145462</v>
      </c>
      <c r="I7063" t="s">
        <v>35308</v>
      </c>
      <c r="J7063" t="s">
        <v>35309</v>
      </c>
      <c r="K7063" s="1">
        <v>44640</v>
      </c>
    </row>
    <row r="7064" spans="1:11">
      <c r="A7064">
        <v>7063</v>
      </c>
      <c r="B7064" t="s">
        <v>35310</v>
      </c>
      <c r="C7064" t="s">
        <v>3362</v>
      </c>
      <c r="D7064" t="s">
        <v>8409</v>
      </c>
      <c r="E7064" t="s">
        <v>11257</v>
      </c>
      <c r="F7064" t="s">
        <v>35311</v>
      </c>
      <c r="G7064" t="s">
        <v>3449</v>
      </c>
      <c r="H7064" s="6">
        <v>185920</v>
      </c>
      <c r="I7064" t="s">
        <v>35312</v>
      </c>
      <c r="J7064" t="s">
        <v>35313</v>
      </c>
      <c r="K7064" s="1">
        <v>44236</v>
      </c>
    </row>
    <row r="7065" spans="1:11">
      <c r="A7065">
        <v>7064</v>
      </c>
      <c r="B7065" t="s">
        <v>35314</v>
      </c>
      <c r="C7065" t="s">
        <v>3337</v>
      </c>
      <c r="D7065" t="s">
        <v>2075</v>
      </c>
      <c r="E7065" t="s">
        <v>35315</v>
      </c>
      <c r="F7065" t="s">
        <v>24928</v>
      </c>
      <c r="G7065" t="s">
        <v>1273</v>
      </c>
      <c r="H7065" s="6">
        <v>71394</v>
      </c>
      <c r="I7065" t="s">
        <v>35316</v>
      </c>
      <c r="J7065" t="s">
        <v>35317</v>
      </c>
      <c r="K7065" s="1">
        <v>44646</v>
      </c>
    </row>
    <row r="7066" spans="1:11">
      <c r="A7066">
        <v>7065</v>
      </c>
      <c r="B7066" t="s">
        <v>35318</v>
      </c>
      <c r="C7066" t="s">
        <v>1045</v>
      </c>
      <c r="D7066" t="s">
        <v>24987</v>
      </c>
      <c r="E7066" t="s">
        <v>35319</v>
      </c>
      <c r="F7066" t="s">
        <v>35320</v>
      </c>
      <c r="G7066" t="s">
        <v>770</v>
      </c>
      <c r="H7066" s="6">
        <v>70219</v>
      </c>
      <c r="I7066" t="s">
        <v>35321</v>
      </c>
      <c r="J7066" t="s">
        <v>35322</v>
      </c>
      <c r="K7066" s="1">
        <v>44022</v>
      </c>
    </row>
    <row r="7067" spans="1:11">
      <c r="A7067">
        <v>7066</v>
      </c>
      <c r="B7067" t="s">
        <v>35323</v>
      </c>
      <c r="C7067" t="s">
        <v>3526</v>
      </c>
      <c r="D7067" t="s">
        <v>7220</v>
      </c>
      <c r="E7067" t="s">
        <v>35324</v>
      </c>
      <c r="F7067" t="s">
        <v>35325</v>
      </c>
      <c r="G7067" t="s">
        <v>486</v>
      </c>
      <c r="H7067" s="6">
        <v>106528</v>
      </c>
      <c r="I7067" t="s">
        <v>35326</v>
      </c>
      <c r="J7067" t="s">
        <v>35327</v>
      </c>
      <c r="K7067" s="1">
        <v>44040</v>
      </c>
    </row>
    <row r="7068" spans="1:11">
      <c r="A7068">
        <v>7067</v>
      </c>
      <c r="B7068" t="s">
        <v>35328</v>
      </c>
      <c r="C7068" t="s">
        <v>3965</v>
      </c>
      <c r="D7068" t="s">
        <v>951</v>
      </c>
      <c r="E7068" t="s">
        <v>35329</v>
      </c>
      <c r="F7068" t="s">
        <v>35330</v>
      </c>
      <c r="G7068" t="s">
        <v>182</v>
      </c>
      <c r="H7068" s="6">
        <v>228766</v>
      </c>
      <c r="I7068" t="s">
        <v>35331</v>
      </c>
      <c r="J7068" t="s">
        <v>35332</v>
      </c>
      <c r="K7068" s="1">
        <v>44608</v>
      </c>
    </row>
    <row r="7069" spans="1:11">
      <c r="A7069">
        <v>7068</v>
      </c>
      <c r="B7069" t="s">
        <v>35333</v>
      </c>
      <c r="C7069" t="s">
        <v>973</v>
      </c>
      <c r="D7069" t="s">
        <v>639</v>
      </c>
      <c r="E7069" t="s">
        <v>35334</v>
      </c>
      <c r="F7069" t="s">
        <v>8386</v>
      </c>
      <c r="G7069" t="s">
        <v>3435</v>
      </c>
      <c r="H7069" s="6">
        <v>284356</v>
      </c>
      <c r="I7069" t="s">
        <v>35335</v>
      </c>
      <c r="J7069" t="s">
        <v>35336</v>
      </c>
      <c r="K7069" s="1">
        <v>43960</v>
      </c>
    </row>
    <row r="7070" spans="1:11">
      <c r="A7070">
        <v>7069</v>
      </c>
      <c r="B7070" t="s">
        <v>35337</v>
      </c>
      <c r="C7070" t="s">
        <v>4831</v>
      </c>
      <c r="D7070" t="s">
        <v>1193</v>
      </c>
      <c r="E7070" t="s">
        <v>35338</v>
      </c>
      <c r="F7070" t="s">
        <v>35339</v>
      </c>
      <c r="G7070" t="s">
        <v>1075</v>
      </c>
      <c r="H7070" s="6">
        <v>261037</v>
      </c>
      <c r="I7070" t="s">
        <v>35340</v>
      </c>
      <c r="J7070" t="s">
        <v>35341</v>
      </c>
      <c r="K7070" s="1">
        <v>44057</v>
      </c>
    </row>
    <row r="7071" spans="1:11">
      <c r="A7071">
        <v>7070</v>
      </c>
      <c r="B7071" t="s">
        <v>35342</v>
      </c>
      <c r="C7071" t="s">
        <v>7571</v>
      </c>
      <c r="D7071" t="s">
        <v>4637</v>
      </c>
      <c r="E7071" t="s">
        <v>35343</v>
      </c>
      <c r="F7071" t="s">
        <v>35344</v>
      </c>
      <c r="G7071" t="s">
        <v>1404</v>
      </c>
      <c r="H7071" s="6">
        <v>112148</v>
      </c>
      <c r="I7071" t="s">
        <v>35345</v>
      </c>
      <c r="J7071" t="s">
        <v>35346</v>
      </c>
      <c r="K7071" s="1">
        <v>44437</v>
      </c>
    </row>
    <row r="7072" spans="1:11">
      <c r="A7072">
        <v>7071</v>
      </c>
      <c r="B7072" t="s">
        <v>35347</v>
      </c>
      <c r="C7072" t="s">
        <v>9045</v>
      </c>
      <c r="D7072" t="s">
        <v>587</v>
      </c>
      <c r="E7072" t="s">
        <v>35348</v>
      </c>
      <c r="F7072" t="s">
        <v>35349</v>
      </c>
      <c r="G7072" t="s">
        <v>1652</v>
      </c>
      <c r="H7072" s="6">
        <v>255552</v>
      </c>
      <c r="I7072" t="s">
        <v>35350</v>
      </c>
      <c r="J7072" t="s">
        <v>35351</v>
      </c>
      <c r="K7072" s="1">
        <v>44178</v>
      </c>
    </row>
    <row r="7073" spans="1:11">
      <c r="A7073">
        <v>7072</v>
      </c>
      <c r="B7073" t="s">
        <v>35352</v>
      </c>
      <c r="C7073" t="s">
        <v>241</v>
      </c>
      <c r="D7073" t="s">
        <v>1401</v>
      </c>
      <c r="E7073" t="s">
        <v>35353</v>
      </c>
      <c r="F7073" t="s">
        <v>35354</v>
      </c>
      <c r="G7073" t="s">
        <v>1152</v>
      </c>
      <c r="H7073" s="6">
        <v>171052</v>
      </c>
      <c r="I7073" t="s">
        <v>35355</v>
      </c>
      <c r="J7073" t="s">
        <v>35356</v>
      </c>
      <c r="K7073" s="1">
        <v>44056</v>
      </c>
    </row>
    <row r="7074" spans="1:11">
      <c r="A7074">
        <v>7073</v>
      </c>
      <c r="B7074" t="s">
        <v>35357</v>
      </c>
      <c r="C7074" t="s">
        <v>4744</v>
      </c>
      <c r="D7074" t="s">
        <v>2389</v>
      </c>
      <c r="E7074" t="s">
        <v>35358</v>
      </c>
      <c r="F7074" t="s">
        <v>35359</v>
      </c>
      <c r="G7074" t="s">
        <v>89</v>
      </c>
      <c r="H7074" s="6">
        <v>173376</v>
      </c>
      <c r="I7074" t="s">
        <v>35360</v>
      </c>
      <c r="J7074" t="s">
        <v>35361</v>
      </c>
      <c r="K7074" s="1">
        <v>44561</v>
      </c>
    </row>
    <row r="7075" spans="1:11">
      <c r="A7075">
        <v>7074</v>
      </c>
      <c r="B7075" t="s">
        <v>35362</v>
      </c>
      <c r="C7075" t="s">
        <v>3663</v>
      </c>
      <c r="D7075" t="s">
        <v>5839</v>
      </c>
      <c r="E7075" t="s">
        <v>35363</v>
      </c>
      <c r="F7075" t="s">
        <v>35364</v>
      </c>
      <c r="G7075" t="s">
        <v>166</v>
      </c>
      <c r="H7075" s="6">
        <v>189225</v>
      </c>
      <c r="I7075" t="s">
        <v>35365</v>
      </c>
      <c r="J7075" t="s">
        <v>35366</v>
      </c>
      <c r="K7075" s="1">
        <v>44078</v>
      </c>
    </row>
    <row r="7076" spans="1:11">
      <c r="A7076">
        <v>7075</v>
      </c>
      <c r="B7076" t="s">
        <v>35367</v>
      </c>
      <c r="C7076" t="s">
        <v>2191</v>
      </c>
      <c r="D7076" t="s">
        <v>21098</v>
      </c>
      <c r="E7076" t="s">
        <v>35368</v>
      </c>
      <c r="F7076" t="s">
        <v>35369</v>
      </c>
      <c r="G7076" t="s">
        <v>1466</v>
      </c>
      <c r="H7076" s="6">
        <v>223367</v>
      </c>
      <c r="I7076">
        <f>1-509-59-2683</f>
        <v>-3250</v>
      </c>
      <c r="J7076" t="s">
        <v>35370</v>
      </c>
      <c r="K7076" s="1">
        <v>43936</v>
      </c>
    </row>
    <row r="7077" spans="1:11">
      <c r="A7077">
        <v>7076</v>
      </c>
      <c r="B7077" t="s">
        <v>35371</v>
      </c>
      <c r="C7077" t="s">
        <v>1485</v>
      </c>
      <c r="D7077" t="s">
        <v>1450</v>
      </c>
      <c r="E7077" t="s">
        <v>35372</v>
      </c>
      <c r="F7077" t="s">
        <v>35373</v>
      </c>
      <c r="G7077" t="s">
        <v>462</v>
      </c>
      <c r="H7077" s="6">
        <v>59801</v>
      </c>
      <c r="I7077" t="s">
        <v>35374</v>
      </c>
      <c r="J7077" t="s">
        <v>35375</v>
      </c>
      <c r="K7077" s="1">
        <v>44064</v>
      </c>
    </row>
    <row r="7078" spans="1:11">
      <c r="A7078">
        <v>7077</v>
      </c>
      <c r="B7078" t="s">
        <v>35376</v>
      </c>
      <c r="C7078" t="s">
        <v>2700</v>
      </c>
      <c r="D7078" t="s">
        <v>3494</v>
      </c>
      <c r="E7078" t="s">
        <v>35377</v>
      </c>
      <c r="F7078" t="s">
        <v>5582</v>
      </c>
      <c r="G7078" t="s">
        <v>119</v>
      </c>
      <c r="H7078" s="6">
        <v>111522</v>
      </c>
      <c r="I7078" t="s">
        <v>35378</v>
      </c>
      <c r="J7078" t="s">
        <v>35379</v>
      </c>
      <c r="K7078" s="1">
        <v>44309</v>
      </c>
    </row>
    <row r="7079" spans="1:11">
      <c r="A7079">
        <v>7078</v>
      </c>
      <c r="B7079" t="s">
        <v>35380</v>
      </c>
      <c r="C7079" t="s">
        <v>2583</v>
      </c>
      <c r="D7079" t="s">
        <v>3598</v>
      </c>
      <c r="E7079" t="s">
        <v>35381</v>
      </c>
      <c r="F7079" t="s">
        <v>35382</v>
      </c>
      <c r="G7079" t="s">
        <v>5475</v>
      </c>
      <c r="H7079" s="6">
        <v>82843</v>
      </c>
      <c r="I7079" t="s">
        <v>35383</v>
      </c>
      <c r="J7079" t="s">
        <v>35384</v>
      </c>
      <c r="K7079" s="1">
        <v>44503</v>
      </c>
    </row>
    <row r="7080" spans="1:11">
      <c r="A7080">
        <v>7079</v>
      </c>
      <c r="B7080" t="s">
        <v>35385</v>
      </c>
      <c r="C7080" t="s">
        <v>8309</v>
      </c>
      <c r="D7080" t="s">
        <v>443</v>
      </c>
      <c r="E7080" t="s">
        <v>35386</v>
      </c>
      <c r="F7080" t="s">
        <v>35387</v>
      </c>
      <c r="G7080" t="s">
        <v>954</v>
      </c>
      <c r="H7080" s="6">
        <v>46006</v>
      </c>
      <c r="I7080" t="s">
        <v>35388</v>
      </c>
      <c r="J7080" t="s">
        <v>35389</v>
      </c>
      <c r="K7080" s="1">
        <v>44584</v>
      </c>
    </row>
    <row r="7081" spans="1:11">
      <c r="A7081">
        <v>7080</v>
      </c>
      <c r="B7081" t="s">
        <v>35390</v>
      </c>
      <c r="C7081" t="s">
        <v>2087</v>
      </c>
      <c r="D7081" t="s">
        <v>7171</v>
      </c>
      <c r="E7081" t="s">
        <v>35391</v>
      </c>
      <c r="F7081" t="s">
        <v>35392</v>
      </c>
      <c r="G7081" t="s">
        <v>1182</v>
      </c>
      <c r="H7081" s="6">
        <v>100810</v>
      </c>
      <c r="I7081" t="s">
        <v>35393</v>
      </c>
      <c r="J7081" t="s">
        <v>35394</v>
      </c>
      <c r="K7081" s="1">
        <v>44321</v>
      </c>
    </row>
    <row r="7082" spans="1:11">
      <c r="A7082">
        <v>7081</v>
      </c>
      <c r="B7082" t="s">
        <v>35395</v>
      </c>
      <c r="C7082" t="s">
        <v>7784</v>
      </c>
      <c r="D7082" t="s">
        <v>458</v>
      </c>
      <c r="E7082" t="s">
        <v>35396</v>
      </c>
      <c r="F7082" t="s">
        <v>35397</v>
      </c>
      <c r="G7082" t="s">
        <v>71</v>
      </c>
      <c r="H7082" s="6">
        <v>277465</v>
      </c>
      <c r="I7082" t="s">
        <v>35398</v>
      </c>
      <c r="J7082" t="s">
        <v>35399</v>
      </c>
      <c r="K7082" s="1">
        <v>44040</v>
      </c>
    </row>
    <row r="7083" spans="1:11">
      <c r="A7083">
        <v>7082</v>
      </c>
      <c r="B7083" t="s">
        <v>35400</v>
      </c>
      <c r="C7083" t="s">
        <v>1828</v>
      </c>
      <c r="D7083" t="s">
        <v>6215</v>
      </c>
      <c r="E7083" t="s">
        <v>35401</v>
      </c>
      <c r="F7083" t="s">
        <v>24779</v>
      </c>
      <c r="G7083" t="s">
        <v>3291</v>
      </c>
      <c r="H7083" s="6">
        <v>132119</v>
      </c>
      <c r="I7083" t="s">
        <v>35402</v>
      </c>
      <c r="J7083" t="s">
        <v>35403</v>
      </c>
      <c r="K7083" s="1">
        <v>44528</v>
      </c>
    </row>
    <row r="7084" spans="1:11">
      <c r="A7084">
        <v>7083</v>
      </c>
      <c r="B7084" t="s">
        <v>35404</v>
      </c>
      <c r="C7084" t="s">
        <v>375</v>
      </c>
      <c r="D7084" t="s">
        <v>15284</v>
      </c>
      <c r="E7084" t="s">
        <v>35405</v>
      </c>
      <c r="F7084" t="s">
        <v>35406</v>
      </c>
      <c r="G7084" t="s">
        <v>666</v>
      </c>
      <c r="H7084" s="6">
        <v>140664</v>
      </c>
      <c r="I7084">
        <v>9039482155</v>
      </c>
      <c r="J7084" t="s">
        <v>35407</v>
      </c>
      <c r="K7084" s="1">
        <v>44464</v>
      </c>
    </row>
    <row r="7085" spans="1:11">
      <c r="A7085">
        <v>7084</v>
      </c>
      <c r="B7085" t="s">
        <v>35408</v>
      </c>
      <c r="C7085" t="s">
        <v>13305</v>
      </c>
      <c r="D7085" t="s">
        <v>566</v>
      </c>
      <c r="E7085" t="s">
        <v>35409</v>
      </c>
      <c r="F7085" t="s">
        <v>35410</v>
      </c>
      <c r="G7085" t="s">
        <v>2898</v>
      </c>
      <c r="H7085" s="6">
        <v>94062</v>
      </c>
      <c r="I7085" t="s">
        <v>35411</v>
      </c>
      <c r="J7085" t="s">
        <v>35412</v>
      </c>
      <c r="K7085" s="1">
        <v>44670</v>
      </c>
    </row>
    <row r="7086" spans="1:11">
      <c r="A7086">
        <v>7085</v>
      </c>
      <c r="B7086" t="s">
        <v>35413</v>
      </c>
      <c r="C7086" t="s">
        <v>3815</v>
      </c>
      <c r="D7086" t="s">
        <v>5018</v>
      </c>
      <c r="E7086" t="s">
        <v>35414</v>
      </c>
      <c r="F7086" t="s">
        <v>35415</v>
      </c>
      <c r="G7086" t="s">
        <v>823</v>
      </c>
      <c r="H7086" s="6">
        <v>100922</v>
      </c>
      <c r="I7086" t="s">
        <v>35416</v>
      </c>
      <c r="J7086" t="s">
        <v>35417</v>
      </c>
      <c r="K7086" s="1">
        <v>43924</v>
      </c>
    </row>
    <row r="7087" spans="1:11">
      <c r="A7087">
        <v>7086</v>
      </c>
      <c r="B7087" t="s">
        <v>35418</v>
      </c>
      <c r="C7087" t="s">
        <v>6137</v>
      </c>
      <c r="D7087" t="s">
        <v>179</v>
      </c>
      <c r="E7087" t="s">
        <v>35419</v>
      </c>
      <c r="F7087" t="s">
        <v>35420</v>
      </c>
      <c r="G7087" t="s">
        <v>961</v>
      </c>
      <c r="H7087" s="6">
        <v>254976</v>
      </c>
      <c r="I7087">
        <f>1-78-262-9641</f>
        <v>-9980</v>
      </c>
      <c r="J7087" t="s">
        <v>35421</v>
      </c>
      <c r="K7087" s="1">
        <v>44683</v>
      </c>
    </row>
    <row r="7088" spans="1:11">
      <c r="A7088">
        <v>7087</v>
      </c>
      <c r="B7088" t="s">
        <v>35422</v>
      </c>
      <c r="C7088" t="s">
        <v>4428</v>
      </c>
      <c r="D7088" t="s">
        <v>1173</v>
      </c>
      <c r="E7088" t="s">
        <v>35423</v>
      </c>
      <c r="F7088" t="s">
        <v>35424</v>
      </c>
      <c r="G7088" t="s">
        <v>4729</v>
      </c>
      <c r="H7088" s="6">
        <v>89609</v>
      </c>
      <c r="I7088" t="s">
        <v>35425</v>
      </c>
      <c r="J7088" t="s">
        <v>35426</v>
      </c>
      <c r="K7088" s="1">
        <v>43881</v>
      </c>
    </row>
    <row r="7089" spans="1:11">
      <c r="A7089">
        <v>7088</v>
      </c>
      <c r="B7089" t="s">
        <v>35427</v>
      </c>
      <c r="C7089" t="s">
        <v>995</v>
      </c>
      <c r="D7089" t="s">
        <v>8001</v>
      </c>
      <c r="E7089" t="s">
        <v>35428</v>
      </c>
      <c r="F7089" t="s">
        <v>35429</v>
      </c>
      <c r="G7089" t="s">
        <v>3435</v>
      </c>
      <c r="H7089" s="6">
        <v>190383</v>
      </c>
      <c r="I7089" t="s">
        <v>35430</v>
      </c>
      <c r="J7089" t="s">
        <v>35431</v>
      </c>
      <c r="K7089" s="1">
        <v>44289</v>
      </c>
    </row>
    <row r="7090" spans="1:11">
      <c r="A7090">
        <v>7089</v>
      </c>
      <c r="B7090" t="s">
        <v>35432</v>
      </c>
      <c r="C7090" t="s">
        <v>9051</v>
      </c>
      <c r="D7090" t="s">
        <v>6797</v>
      </c>
      <c r="E7090" t="s">
        <v>35433</v>
      </c>
      <c r="F7090" t="s">
        <v>17462</v>
      </c>
      <c r="G7090" t="s">
        <v>1605</v>
      </c>
      <c r="H7090" s="6">
        <v>56856</v>
      </c>
      <c r="I7090" t="s">
        <v>35434</v>
      </c>
      <c r="J7090" t="s">
        <v>35435</v>
      </c>
      <c r="K7090" s="1">
        <v>44600</v>
      </c>
    </row>
    <row r="7091" spans="1:11">
      <c r="A7091">
        <v>7090</v>
      </c>
      <c r="B7091" t="s">
        <v>35436</v>
      </c>
      <c r="C7091" t="s">
        <v>5675</v>
      </c>
      <c r="D7091" t="s">
        <v>2148</v>
      </c>
      <c r="E7091" t="s">
        <v>35437</v>
      </c>
      <c r="F7091" t="s">
        <v>35438</v>
      </c>
      <c r="G7091" t="s">
        <v>158</v>
      </c>
      <c r="H7091" s="6">
        <v>42556</v>
      </c>
      <c r="I7091" t="s">
        <v>35439</v>
      </c>
      <c r="J7091" t="s">
        <v>35440</v>
      </c>
      <c r="K7091" s="1">
        <v>44562</v>
      </c>
    </row>
    <row r="7092" spans="1:11">
      <c r="A7092">
        <v>7091</v>
      </c>
      <c r="B7092" t="s">
        <v>35441</v>
      </c>
      <c r="C7092" t="s">
        <v>73</v>
      </c>
      <c r="D7092" t="s">
        <v>4744</v>
      </c>
      <c r="E7092" t="s">
        <v>35442</v>
      </c>
      <c r="F7092" t="s">
        <v>35443</v>
      </c>
      <c r="G7092" t="s">
        <v>1118</v>
      </c>
      <c r="H7092" s="6">
        <v>97751</v>
      </c>
      <c r="I7092" t="s">
        <v>35444</v>
      </c>
      <c r="J7092" t="s">
        <v>35445</v>
      </c>
      <c r="K7092" s="1">
        <v>44065</v>
      </c>
    </row>
    <row r="7093" spans="1:11">
      <c r="A7093">
        <v>7092</v>
      </c>
      <c r="B7093" t="s">
        <v>35446</v>
      </c>
      <c r="C7093" t="s">
        <v>8613</v>
      </c>
      <c r="D7093" t="s">
        <v>5822</v>
      </c>
      <c r="E7093" t="s">
        <v>35447</v>
      </c>
      <c r="F7093" t="s">
        <v>35448</v>
      </c>
      <c r="G7093" t="s">
        <v>2861</v>
      </c>
      <c r="H7093" s="6">
        <v>204040</v>
      </c>
      <c r="I7093" t="s">
        <v>35449</v>
      </c>
      <c r="J7093" t="s">
        <v>35450</v>
      </c>
      <c r="K7093" s="1">
        <v>44492</v>
      </c>
    </row>
    <row r="7094" spans="1:11">
      <c r="A7094">
        <v>7093</v>
      </c>
      <c r="B7094" t="s">
        <v>35451</v>
      </c>
      <c r="C7094" t="s">
        <v>2409</v>
      </c>
      <c r="D7094" t="s">
        <v>1649</v>
      </c>
      <c r="E7094" t="s">
        <v>35452</v>
      </c>
      <c r="F7094" t="s">
        <v>35453</v>
      </c>
      <c r="G7094" t="s">
        <v>2524</v>
      </c>
      <c r="H7094" s="6">
        <v>233470</v>
      </c>
      <c r="I7094" t="s">
        <v>35454</v>
      </c>
      <c r="J7094" t="s">
        <v>35455</v>
      </c>
      <c r="K7094" s="1">
        <v>44623</v>
      </c>
    </row>
    <row r="7095" spans="1:11">
      <c r="A7095">
        <v>7094</v>
      </c>
      <c r="B7095" t="s">
        <v>35456</v>
      </c>
      <c r="C7095" t="s">
        <v>19283</v>
      </c>
      <c r="D7095" t="s">
        <v>234</v>
      </c>
      <c r="E7095" t="s">
        <v>7506</v>
      </c>
      <c r="F7095" t="s">
        <v>35457</v>
      </c>
      <c r="G7095" t="s">
        <v>1273</v>
      </c>
      <c r="H7095" s="6">
        <v>271344</v>
      </c>
      <c r="I7095">
        <f>1-346-822-129</f>
        <v>-1296</v>
      </c>
      <c r="J7095" t="s">
        <v>35458</v>
      </c>
      <c r="K7095" s="1">
        <v>44380</v>
      </c>
    </row>
    <row r="7096" spans="1:11">
      <c r="A7096">
        <v>7095</v>
      </c>
      <c r="B7096" t="s">
        <v>35459</v>
      </c>
      <c r="C7096" t="s">
        <v>1540</v>
      </c>
      <c r="D7096" t="s">
        <v>7720</v>
      </c>
      <c r="E7096" t="s">
        <v>35460</v>
      </c>
      <c r="F7096" t="s">
        <v>35461</v>
      </c>
      <c r="G7096" t="s">
        <v>883</v>
      </c>
      <c r="H7096" s="6">
        <v>45219</v>
      </c>
      <c r="I7096">
        <f>1-554-412-8139</f>
        <v>-9104</v>
      </c>
      <c r="J7096" t="s">
        <v>35462</v>
      </c>
      <c r="K7096" s="1">
        <v>44640</v>
      </c>
    </row>
    <row r="7097" spans="1:11">
      <c r="A7097">
        <v>7096</v>
      </c>
      <c r="B7097" t="s">
        <v>35463</v>
      </c>
      <c r="C7097" t="s">
        <v>2094</v>
      </c>
      <c r="D7097" t="s">
        <v>1393</v>
      </c>
      <c r="E7097" t="s">
        <v>35464</v>
      </c>
      <c r="F7097" t="s">
        <v>35465</v>
      </c>
      <c r="G7097" t="s">
        <v>229</v>
      </c>
      <c r="H7097" s="6">
        <v>189545</v>
      </c>
      <c r="I7097" t="s">
        <v>35466</v>
      </c>
      <c r="J7097" t="s">
        <v>35467</v>
      </c>
      <c r="K7097" s="1">
        <v>44489</v>
      </c>
    </row>
    <row r="7098" spans="1:11">
      <c r="A7098">
        <v>7097</v>
      </c>
      <c r="B7098" t="s">
        <v>35468</v>
      </c>
      <c r="C7098" t="s">
        <v>5182</v>
      </c>
      <c r="D7098" t="s">
        <v>19991</v>
      </c>
      <c r="E7098" t="s">
        <v>35469</v>
      </c>
      <c r="F7098" t="s">
        <v>35470</v>
      </c>
      <c r="G7098" t="s">
        <v>150</v>
      </c>
      <c r="H7098" s="6">
        <v>171256</v>
      </c>
      <c r="I7098">
        <v>7222115730</v>
      </c>
      <c r="J7098" t="s">
        <v>35471</v>
      </c>
      <c r="K7098" s="1">
        <v>44100</v>
      </c>
    </row>
    <row r="7099" spans="1:11">
      <c r="A7099">
        <v>7098</v>
      </c>
      <c r="B7099" t="s">
        <v>35472</v>
      </c>
      <c r="C7099" t="s">
        <v>8789</v>
      </c>
      <c r="D7099" t="s">
        <v>6961</v>
      </c>
      <c r="E7099" t="s">
        <v>35473</v>
      </c>
      <c r="F7099" t="s">
        <v>35474</v>
      </c>
      <c r="G7099" t="s">
        <v>142</v>
      </c>
      <c r="H7099" s="6">
        <v>233046</v>
      </c>
      <c r="I7099" t="s">
        <v>35475</v>
      </c>
      <c r="J7099" t="s">
        <v>35476</v>
      </c>
      <c r="K7099" s="1">
        <v>44450</v>
      </c>
    </row>
    <row r="7100" spans="1:11">
      <c r="A7100">
        <v>7099</v>
      </c>
      <c r="B7100" t="s">
        <v>35477</v>
      </c>
      <c r="C7100" t="s">
        <v>194</v>
      </c>
      <c r="D7100" t="s">
        <v>4786</v>
      </c>
      <c r="E7100" t="s">
        <v>35478</v>
      </c>
      <c r="F7100" t="s">
        <v>35479</v>
      </c>
      <c r="G7100" t="s">
        <v>3027</v>
      </c>
      <c r="H7100" s="6">
        <v>81751</v>
      </c>
      <c r="I7100">
        <v>2252233535</v>
      </c>
      <c r="J7100" t="s">
        <v>35480</v>
      </c>
      <c r="K7100" s="1">
        <v>44649</v>
      </c>
    </row>
    <row r="7101" spans="1:11">
      <c r="A7101">
        <v>7100</v>
      </c>
      <c r="B7101" t="s">
        <v>35481</v>
      </c>
      <c r="C7101" t="s">
        <v>248</v>
      </c>
      <c r="D7101" t="s">
        <v>286</v>
      </c>
      <c r="E7101" t="s">
        <v>35482</v>
      </c>
      <c r="F7101" t="s">
        <v>18533</v>
      </c>
      <c r="G7101" t="s">
        <v>1182</v>
      </c>
      <c r="H7101" s="6">
        <v>249818</v>
      </c>
      <c r="I7101" t="s">
        <v>35483</v>
      </c>
      <c r="J7101" t="s">
        <v>35484</v>
      </c>
      <c r="K7101" s="1">
        <v>44577</v>
      </c>
    </row>
    <row r="7102" spans="1:11">
      <c r="A7102">
        <v>7101</v>
      </c>
      <c r="B7102" t="s">
        <v>35485</v>
      </c>
      <c r="C7102" t="s">
        <v>2087</v>
      </c>
      <c r="D7102" t="s">
        <v>2853</v>
      </c>
      <c r="E7102" t="s">
        <v>17189</v>
      </c>
      <c r="F7102" t="s">
        <v>35486</v>
      </c>
      <c r="G7102" t="s">
        <v>77</v>
      </c>
      <c r="H7102" s="6">
        <v>54843</v>
      </c>
      <c r="I7102" t="s">
        <v>35487</v>
      </c>
      <c r="J7102" t="s">
        <v>35488</v>
      </c>
      <c r="K7102" s="1">
        <v>43905</v>
      </c>
    </row>
    <row r="7103" spans="1:11">
      <c r="A7103">
        <v>7102</v>
      </c>
      <c r="B7103" t="s">
        <v>35489</v>
      </c>
      <c r="C7103" t="s">
        <v>2206</v>
      </c>
      <c r="D7103" t="s">
        <v>1314</v>
      </c>
      <c r="E7103" t="s">
        <v>35490</v>
      </c>
      <c r="F7103" t="s">
        <v>35491</v>
      </c>
      <c r="G7103" t="s">
        <v>2710</v>
      </c>
      <c r="H7103" s="6">
        <v>216338</v>
      </c>
      <c r="I7103" t="s">
        <v>35492</v>
      </c>
      <c r="J7103" t="s">
        <v>35493</v>
      </c>
      <c r="K7103" s="1">
        <v>44548</v>
      </c>
    </row>
    <row r="7104" spans="1:11">
      <c r="A7104">
        <v>7103</v>
      </c>
      <c r="B7104" t="s">
        <v>35494</v>
      </c>
      <c r="C7104" t="s">
        <v>1920</v>
      </c>
      <c r="D7104" t="s">
        <v>4261</v>
      </c>
      <c r="E7104" t="s">
        <v>34233</v>
      </c>
      <c r="F7104" t="s">
        <v>35495</v>
      </c>
      <c r="G7104" t="s">
        <v>778</v>
      </c>
      <c r="H7104" s="6">
        <v>116487</v>
      </c>
      <c r="I7104" t="s">
        <v>35496</v>
      </c>
      <c r="J7104" t="s">
        <v>35497</v>
      </c>
      <c r="K7104" s="1">
        <v>43931</v>
      </c>
    </row>
    <row r="7105" spans="1:11">
      <c r="A7105">
        <v>7104</v>
      </c>
      <c r="B7105" t="s">
        <v>35498</v>
      </c>
      <c r="C7105" t="s">
        <v>6476</v>
      </c>
      <c r="D7105" t="s">
        <v>4738</v>
      </c>
      <c r="E7105" t="s">
        <v>35499</v>
      </c>
      <c r="F7105" t="s">
        <v>35500</v>
      </c>
      <c r="G7105" t="s">
        <v>260</v>
      </c>
      <c r="H7105" s="6">
        <v>169002</v>
      </c>
      <c r="I7105" t="s">
        <v>35501</v>
      </c>
      <c r="J7105" t="s">
        <v>35502</v>
      </c>
      <c r="K7105" s="1">
        <v>43941</v>
      </c>
    </row>
    <row r="7106" spans="1:11">
      <c r="A7106">
        <v>7105</v>
      </c>
      <c r="B7106" t="s">
        <v>35503</v>
      </c>
      <c r="C7106" t="s">
        <v>3488</v>
      </c>
      <c r="D7106" t="s">
        <v>5287</v>
      </c>
      <c r="E7106" t="s">
        <v>35504</v>
      </c>
      <c r="F7106" t="s">
        <v>2202</v>
      </c>
      <c r="G7106" t="s">
        <v>2008</v>
      </c>
      <c r="H7106" s="6">
        <v>116124</v>
      </c>
      <c r="I7106">
        <f>1-554-287-2410</f>
        <v>-3250</v>
      </c>
      <c r="J7106" t="s">
        <v>35505</v>
      </c>
      <c r="K7106" s="1">
        <v>44060</v>
      </c>
    </row>
    <row r="7107" spans="1:11">
      <c r="A7107">
        <v>7106</v>
      </c>
      <c r="B7107" t="s">
        <v>35506</v>
      </c>
      <c r="C7107" t="s">
        <v>25374</v>
      </c>
      <c r="D7107" t="s">
        <v>5693</v>
      </c>
      <c r="E7107" t="s">
        <v>35507</v>
      </c>
      <c r="F7107" t="s">
        <v>35508</v>
      </c>
      <c r="G7107" t="s">
        <v>3394</v>
      </c>
      <c r="H7107" s="6">
        <v>70932</v>
      </c>
      <c r="I7107" t="s">
        <v>35509</v>
      </c>
      <c r="J7107" t="s">
        <v>35510</v>
      </c>
      <c r="K7107" s="1">
        <v>43924</v>
      </c>
    </row>
    <row r="7108" spans="1:11">
      <c r="A7108">
        <v>7107</v>
      </c>
      <c r="B7108" t="s">
        <v>35511</v>
      </c>
      <c r="C7108" t="s">
        <v>11317</v>
      </c>
      <c r="D7108" t="s">
        <v>355</v>
      </c>
      <c r="E7108" t="s">
        <v>35512</v>
      </c>
      <c r="F7108" t="s">
        <v>35513</v>
      </c>
      <c r="G7108" t="s">
        <v>853</v>
      </c>
      <c r="H7108" s="6">
        <v>154052</v>
      </c>
      <c r="I7108" t="s">
        <v>35514</v>
      </c>
      <c r="J7108" t="s">
        <v>35515</v>
      </c>
      <c r="K7108" s="1">
        <v>44710</v>
      </c>
    </row>
    <row r="7109" spans="1:11">
      <c r="A7109">
        <v>7108</v>
      </c>
      <c r="B7109" t="s">
        <v>35516</v>
      </c>
      <c r="C7109" t="s">
        <v>3439</v>
      </c>
      <c r="D7109" t="s">
        <v>11386</v>
      </c>
      <c r="E7109" t="s">
        <v>35517</v>
      </c>
      <c r="F7109" t="s">
        <v>822</v>
      </c>
      <c r="G7109" t="s">
        <v>3449</v>
      </c>
      <c r="H7109" s="6">
        <v>287475</v>
      </c>
      <c r="I7109">
        <v>8550090400</v>
      </c>
      <c r="J7109" t="s">
        <v>35518</v>
      </c>
      <c r="K7109" s="1">
        <v>44006</v>
      </c>
    </row>
    <row r="7110" spans="1:11">
      <c r="A7110">
        <v>7109</v>
      </c>
      <c r="B7110" t="s">
        <v>35519</v>
      </c>
      <c r="C7110" t="s">
        <v>4791</v>
      </c>
      <c r="D7110" t="s">
        <v>1435</v>
      </c>
      <c r="E7110" t="s">
        <v>35520</v>
      </c>
      <c r="F7110" t="s">
        <v>35521</v>
      </c>
      <c r="G7110" t="s">
        <v>898</v>
      </c>
      <c r="H7110" s="6">
        <v>87062</v>
      </c>
      <c r="I7110" t="s">
        <v>35522</v>
      </c>
      <c r="J7110" t="s">
        <v>35523</v>
      </c>
      <c r="K7110" s="1">
        <v>44318</v>
      </c>
    </row>
    <row r="7111" spans="1:11">
      <c r="A7111">
        <v>7110</v>
      </c>
      <c r="B7111" t="s">
        <v>35524</v>
      </c>
      <c r="C7111" t="s">
        <v>4875</v>
      </c>
      <c r="D7111" t="s">
        <v>3682</v>
      </c>
      <c r="E7111" t="s">
        <v>35525</v>
      </c>
      <c r="F7111" t="s">
        <v>35526</v>
      </c>
      <c r="G7111" t="s">
        <v>33</v>
      </c>
      <c r="H7111" s="6">
        <v>229813</v>
      </c>
      <c r="I7111" t="s">
        <v>35527</v>
      </c>
      <c r="J7111" t="s">
        <v>35528</v>
      </c>
      <c r="K7111" s="1">
        <v>43945</v>
      </c>
    </row>
    <row r="7112" spans="1:11">
      <c r="A7112">
        <v>7111</v>
      </c>
      <c r="B7112" t="s">
        <v>35529</v>
      </c>
      <c r="C7112" t="s">
        <v>6648</v>
      </c>
      <c r="D7112" t="s">
        <v>2200</v>
      </c>
      <c r="E7112" t="s">
        <v>35530</v>
      </c>
      <c r="F7112" t="s">
        <v>35531</v>
      </c>
      <c r="G7112" t="s">
        <v>2364</v>
      </c>
      <c r="H7112" s="6">
        <v>226579</v>
      </c>
      <c r="I7112" t="s">
        <v>35532</v>
      </c>
      <c r="J7112" t="s">
        <v>35533</v>
      </c>
      <c r="K7112" s="1">
        <v>44157</v>
      </c>
    </row>
    <row r="7113" spans="1:11">
      <c r="A7113">
        <v>7112</v>
      </c>
      <c r="B7113" t="s">
        <v>35534</v>
      </c>
      <c r="C7113" t="s">
        <v>2005</v>
      </c>
      <c r="D7113" t="s">
        <v>5749</v>
      </c>
      <c r="E7113" t="s">
        <v>35535</v>
      </c>
      <c r="F7113" t="s">
        <v>35536</v>
      </c>
      <c r="G7113" t="s">
        <v>1501</v>
      </c>
      <c r="H7113" s="6">
        <v>274314</v>
      </c>
      <c r="I7113" t="s">
        <v>35537</v>
      </c>
      <c r="J7113" t="s">
        <v>35538</v>
      </c>
      <c r="K7113" s="1">
        <v>43972</v>
      </c>
    </row>
    <row r="7114" spans="1:11">
      <c r="A7114">
        <v>7113</v>
      </c>
      <c r="B7114" t="s">
        <v>35539</v>
      </c>
      <c r="C7114" t="s">
        <v>4456</v>
      </c>
      <c r="D7114" t="s">
        <v>6053</v>
      </c>
      <c r="E7114" t="s">
        <v>35540</v>
      </c>
      <c r="F7114" t="s">
        <v>35541</v>
      </c>
      <c r="G7114" t="s">
        <v>634</v>
      </c>
      <c r="H7114" s="6">
        <v>131345</v>
      </c>
      <c r="I7114" t="s">
        <v>35542</v>
      </c>
      <c r="J7114" t="s">
        <v>35543</v>
      </c>
      <c r="K7114" s="1">
        <v>44582</v>
      </c>
    </row>
    <row r="7115" spans="1:11">
      <c r="A7115">
        <v>7114</v>
      </c>
      <c r="B7115" t="s">
        <v>35544</v>
      </c>
      <c r="C7115" t="s">
        <v>6803</v>
      </c>
      <c r="D7115" t="s">
        <v>4457</v>
      </c>
      <c r="E7115" t="s">
        <v>35545</v>
      </c>
      <c r="F7115" t="s">
        <v>35546</v>
      </c>
      <c r="G7115" t="s">
        <v>1020</v>
      </c>
      <c r="H7115" s="6">
        <v>108066</v>
      </c>
      <c r="I7115" t="s">
        <v>35547</v>
      </c>
      <c r="J7115" t="s">
        <v>35548</v>
      </c>
      <c r="K7115" s="1">
        <v>44424</v>
      </c>
    </row>
    <row r="7116" spans="1:11">
      <c r="A7116">
        <v>7115</v>
      </c>
      <c r="B7116" t="s">
        <v>35549</v>
      </c>
      <c r="C7116" t="s">
        <v>3796</v>
      </c>
      <c r="D7116" t="s">
        <v>6208</v>
      </c>
      <c r="E7116" t="s">
        <v>35550</v>
      </c>
      <c r="F7116" t="s">
        <v>35551</v>
      </c>
      <c r="G7116" t="s">
        <v>1769</v>
      </c>
      <c r="H7116" s="6">
        <v>163482</v>
      </c>
      <c r="I7116" t="s">
        <v>35552</v>
      </c>
      <c r="J7116" t="s">
        <v>35553</v>
      </c>
      <c r="K7116" s="1">
        <v>44624</v>
      </c>
    </row>
    <row r="7117" spans="1:11">
      <c r="A7117">
        <v>7116</v>
      </c>
      <c r="B7117" t="s">
        <v>35554</v>
      </c>
      <c r="C7117" t="s">
        <v>1226</v>
      </c>
      <c r="D7117" t="s">
        <v>4744</v>
      </c>
      <c r="E7117" t="s">
        <v>35555</v>
      </c>
      <c r="F7117" t="s">
        <v>35556</v>
      </c>
      <c r="G7117" t="s">
        <v>182</v>
      </c>
      <c r="H7117" s="6">
        <v>240280</v>
      </c>
      <c r="I7117" t="s">
        <v>35557</v>
      </c>
      <c r="J7117" t="s">
        <v>35558</v>
      </c>
      <c r="K7117" s="1">
        <v>44464</v>
      </c>
    </row>
    <row r="7118" spans="1:11">
      <c r="A7118">
        <v>7117</v>
      </c>
      <c r="B7118" t="s">
        <v>35559</v>
      </c>
      <c r="C7118" t="s">
        <v>11563</v>
      </c>
      <c r="D7118" t="s">
        <v>3752</v>
      </c>
      <c r="E7118" t="s">
        <v>35560</v>
      </c>
      <c r="F7118" t="s">
        <v>35561</v>
      </c>
      <c r="G7118" t="s">
        <v>3382</v>
      </c>
      <c r="H7118" s="6">
        <v>153834</v>
      </c>
      <c r="I7118" t="s">
        <v>35562</v>
      </c>
      <c r="J7118" t="s">
        <v>35563</v>
      </c>
      <c r="K7118" s="1">
        <v>44481</v>
      </c>
    </row>
    <row r="7119" spans="1:11">
      <c r="A7119">
        <v>7118</v>
      </c>
      <c r="B7119" t="s">
        <v>35564</v>
      </c>
      <c r="C7119" t="s">
        <v>3310</v>
      </c>
      <c r="D7119" t="s">
        <v>3269</v>
      </c>
      <c r="E7119" t="s">
        <v>35565</v>
      </c>
      <c r="F7119" t="s">
        <v>35566</v>
      </c>
      <c r="G7119" t="s">
        <v>748</v>
      </c>
      <c r="H7119" s="6">
        <v>199700</v>
      </c>
      <c r="I7119" t="s">
        <v>35567</v>
      </c>
      <c r="J7119" t="s">
        <v>35568</v>
      </c>
      <c r="K7119" s="1">
        <v>44673</v>
      </c>
    </row>
    <row r="7120" spans="1:11">
      <c r="A7120">
        <v>7119</v>
      </c>
      <c r="B7120" t="s">
        <v>35569</v>
      </c>
      <c r="C7120" t="s">
        <v>1765</v>
      </c>
      <c r="D7120" t="s">
        <v>6968</v>
      </c>
      <c r="E7120" t="s">
        <v>35570</v>
      </c>
      <c r="F7120" t="s">
        <v>35571</v>
      </c>
      <c r="G7120" t="s">
        <v>2524</v>
      </c>
      <c r="H7120" s="6">
        <v>111468</v>
      </c>
      <c r="I7120">
        <f>1-980-930-5528</f>
        <v>-7437</v>
      </c>
      <c r="J7120" t="s">
        <v>35572</v>
      </c>
      <c r="K7120" s="1">
        <v>44346</v>
      </c>
    </row>
    <row r="7121" spans="1:11">
      <c r="A7121">
        <v>7120</v>
      </c>
      <c r="B7121" t="s">
        <v>35573</v>
      </c>
      <c r="C7121" t="s">
        <v>3192</v>
      </c>
      <c r="D7121" t="s">
        <v>6273</v>
      </c>
      <c r="E7121" t="s">
        <v>35574</v>
      </c>
      <c r="F7121" t="s">
        <v>35575</v>
      </c>
      <c r="G7121" t="s">
        <v>808</v>
      </c>
      <c r="H7121" s="6">
        <v>170113</v>
      </c>
      <c r="I7121" t="s">
        <v>35576</v>
      </c>
      <c r="J7121" t="s">
        <v>35577</v>
      </c>
      <c r="K7121" s="1">
        <v>43954</v>
      </c>
    </row>
    <row r="7122" spans="1:11">
      <c r="A7122">
        <v>7121</v>
      </c>
      <c r="B7122" t="s">
        <v>35578</v>
      </c>
      <c r="C7122" t="s">
        <v>1566</v>
      </c>
      <c r="D7122" t="s">
        <v>14200</v>
      </c>
      <c r="E7122" t="s">
        <v>35579</v>
      </c>
      <c r="F7122" t="s">
        <v>35580</v>
      </c>
      <c r="G7122" t="s">
        <v>861</v>
      </c>
      <c r="H7122" s="6">
        <v>223008</v>
      </c>
      <c r="I7122">
        <f>1-522-653-1068</f>
        <v>-2242</v>
      </c>
      <c r="J7122" t="s">
        <v>35581</v>
      </c>
      <c r="K7122" s="1">
        <v>43931</v>
      </c>
    </row>
    <row r="7123" spans="1:11">
      <c r="A7123">
        <v>7122</v>
      </c>
      <c r="B7123" t="s">
        <v>35582</v>
      </c>
      <c r="C7123" t="s">
        <v>827</v>
      </c>
      <c r="D7123" t="s">
        <v>3778</v>
      </c>
      <c r="E7123" t="s">
        <v>35583</v>
      </c>
      <c r="F7123" t="s">
        <v>35584</v>
      </c>
      <c r="G7123" t="s">
        <v>3183</v>
      </c>
      <c r="H7123" s="6">
        <v>152954</v>
      </c>
      <c r="I7123">
        <f>1-896-335-7040</f>
        <v>-8270</v>
      </c>
      <c r="J7123" t="s">
        <v>35585</v>
      </c>
      <c r="K7123" s="1">
        <v>43938</v>
      </c>
    </row>
    <row r="7124" spans="1:11">
      <c r="A7124">
        <v>7123</v>
      </c>
      <c r="B7124" t="s">
        <v>35586</v>
      </c>
      <c r="C7124" t="s">
        <v>9721</v>
      </c>
      <c r="D7124" t="s">
        <v>7415</v>
      </c>
      <c r="E7124" t="s">
        <v>35587</v>
      </c>
      <c r="F7124" t="s">
        <v>35588</v>
      </c>
      <c r="G7124" t="s">
        <v>418</v>
      </c>
      <c r="H7124" s="6">
        <v>248627</v>
      </c>
      <c r="I7124" t="s">
        <v>35589</v>
      </c>
      <c r="J7124" t="s">
        <v>35590</v>
      </c>
      <c r="K7124" s="1">
        <v>44447</v>
      </c>
    </row>
    <row r="7125" spans="1:11">
      <c r="A7125">
        <v>7124</v>
      </c>
      <c r="B7125" t="s">
        <v>35591</v>
      </c>
      <c r="C7125" t="s">
        <v>5148</v>
      </c>
      <c r="D7125" t="s">
        <v>6413</v>
      </c>
      <c r="E7125" t="s">
        <v>35592</v>
      </c>
      <c r="F7125" t="s">
        <v>35593</v>
      </c>
      <c r="G7125" t="s">
        <v>418</v>
      </c>
      <c r="H7125" s="6">
        <v>244742</v>
      </c>
      <c r="I7125" t="s">
        <v>35594</v>
      </c>
      <c r="J7125" t="s">
        <v>35595</v>
      </c>
      <c r="K7125" s="1">
        <v>44321</v>
      </c>
    </row>
    <row r="7126" spans="1:11">
      <c r="A7126">
        <v>7125</v>
      </c>
      <c r="B7126" t="s">
        <v>35596</v>
      </c>
      <c r="C7126" t="s">
        <v>2589</v>
      </c>
      <c r="D7126" t="s">
        <v>2389</v>
      </c>
      <c r="E7126" t="s">
        <v>35597</v>
      </c>
      <c r="F7126" t="s">
        <v>29952</v>
      </c>
      <c r="G7126" t="s">
        <v>3058</v>
      </c>
      <c r="H7126" s="6">
        <v>143937</v>
      </c>
      <c r="I7126">
        <v>1071527957</v>
      </c>
      <c r="J7126" t="s">
        <v>35598</v>
      </c>
      <c r="K7126" s="1">
        <v>43836</v>
      </c>
    </row>
    <row r="7127" spans="1:11">
      <c r="A7127">
        <v>7126</v>
      </c>
      <c r="B7127" t="s">
        <v>35599</v>
      </c>
      <c r="C7127" t="s">
        <v>1009</v>
      </c>
      <c r="D7127" t="s">
        <v>4248</v>
      </c>
      <c r="E7127" t="s">
        <v>35600</v>
      </c>
      <c r="F7127" t="s">
        <v>35601</v>
      </c>
      <c r="G7127" t="s">
        <v>748</v>
      </c>
      <c r="H7127" s="6">
        <v>186607</v>
      </c>
      <c r="I7127" t="s">
        <v>35602</v>
      </c>
      <c r="J7127" t="s">
        <v>35603</v>
      </c>
      <c r="K7127" s="1">
        <v>44073</v>
      </c>
    </row>
    <row r="7128" spans="1:11">
      <c r="A7128">
        <v>7127</v>
      </c>
      <c r="B7128" t="s">
        <v>35604</v>
      </c>
      <c r="C7128" t="s">
        <v>3758</v>
      </c>
      <c r="D7128" t="s">
        <v>4984</v>
      </c>
      <c r="E7128" t="s">
        <v>35605</v>
      </c>
      <c r="F7128" t="s">
        <v>35606</v>
      </c>
      <c r="G7128" t="s">
        <v>2272</v>
      </c>
      <c r="H7128" s="6">
        <v>249727</v>
      </c>
      <c r="I7128" t="s">
        <v>35607</v>
      </c>
      <c r="J7128" t="s">
        <v>35608</v>
      </c>
      <c r="K7128" s="1">
        <v>44468</v>
      </c>
    </row>
    <row r="7129" spans="1:11">
      <c r="A7129">
        <v>7128</v>
      </c>
      <c r="B7129" t="s">
        <v>35609</v>
      </c>
      <c r="C7129" t="s">
        <v>2480</v>
      </c>
      <c r="D7129" t="s">
        <v>2148</v>
      </c>
      <c r="E7129" t="s">
        <v>35610</v>
      </c>
      <c r="F7129" t="s">
        <v>35611</v>
      </c>
      <c r="G7129" t="s">
        <v>3306</v>
      </c>
      <c r="H7129" s="6">
        <v>257662</v>
      </c>
      <c r="I7129">
        <v>4599674551</v>
      </c>
      <c r="J7129" t="s">
        <v>35612</v>
      </c>
      <c r="K7129" s="1">
        <v>44189</v>
      </c>
    </row>
    <row r="7130" spans="1:11">
      <c r="A7130">
        <v>7129</v>
      </c>
      <c r="B7130" t="s">
        <v>35613</v>
      </c>
      <c r="C7130" t="s">
        <v>1261</v>
      </c>
      <c r="D7130" t="s">
        <v>11622</v>
      </c>
      <c r="E7130" t="s">
        <v>35614</v>
      </c>
      <c r="F7130" t="s">
        <v>35615</v>
      </c>
      <c r="G7130" t="s">
        <v>756</v>
      </c>
      <c r="H7130" s="6">
        <v>207911</v>
      </c>
      <c r="I7130" t="s">
        <v>35616</v>
      </c>
      <c r="J7130" t="s">
        <v>35617</v>
      </c>
      <c r="K7130" s="1">
        <v>44050</v>
      </c>
    </row>
    <row r="7131" spans="1:11">
      <c r="A7131">
        <v>7130</v>
      </c>
      <c r="B7131" t="s">
        <v>35618</v>
      </c>
      <c r="C7131" t="s">
        <v>302</v>
      </c>
      <c r="D7131" t="s">
        <v>376</v>
      </c>
      <c r="E7131" t="s">
        <v>35619</v>
      </c>
      <c r="F7131" t="s">
        <v>35620</v>
      </c>
      <c r="G7131" t="s">
        <v>5570</v>
      </c>
      <c r="H7131" s="6">
        <v>220706</v>
      </c>
      <c r="I7131" t="s">
        <v>35621</v>
      </c>
      <c r="J7131" t="s">
        <v>35622</v>
      </c>
      <c r="K7131" s="1">
        <v>44464</v>
      </c>
    </row>
    <row r="7132" spans="1:11">
      <c r="A7132">
        <v>7131</v>
      </c>
      <c r="B7132" t="s">
        <v>35623</v>
      </c>
      <c r="C7132" t="s">
        <v>3851</v>
      </c>
      <c r="D7132" t="s">
        <v>19716</v>
      </c>
      <c r="E7132" t="s">
        <v>35624</v>
      </c>
      <c r="F7132" t="s">
        <v>35625</v>
      </c>
      <c r="G7132" t="s">
        <v>1944</v>
      </c>
      <c r="H7132" s="6">
        <v>95216</v>
      </c>
      <c r="I7132" t="s">
        <v>35626</v>
      </c>
      <c r="J7132" t="s">
        <v>35627</v>
      </c>
      <c r="K7132" s="1">
        <v>44159</v>
      </c>
    </row>
    <row r="7133" spans="1:11">
      <c r="A7133">
        <v>7132</v>
      </c>
      <c r="B7133" t="s">
        <v>35628</v>
      </c>
      <c r="C7133" t="s">
        <v>2012</v>
      </c>
      <c r="D7133" t="s">
        <v>9388</v>
      </c>
      <c r="E7133" t="s">
        <v>35629</v>
      </c>
      <c r="F7133" t="s">
        <v>35630</v>
      </c>
      <c r="G7133" t="s">
        <v>2343</v>
      </c>
      <c r="H7133" s="6">
        <v>281436</v>
      </c>
      <c r="I7133" t="s">
        <v>35631</v>
      </c>
      <c r="J7133" t="s">
        <v>35632</v>
      </c>
      <c r="K7133" s="1">
        <v>44555</v>
      </c>
    </row>
    <row r="7134" spans="1:11">
      <c r="A7134">
        <v>7133</v>
      </c>
      <c r="B7134" t="s">
        <v>35633</v>
      </c>
      <c r="C7134" t="s">
        <v>1205</v>
      </c>
      <c r="D7134" t="s">
        <v>4217</v>
      </c>
      <c r="E7134" t="s">
        <v>35634</v>
      </c>
      <c r="F7134" t="s">
        <v>35635</v>
      </c>
      <c r="G7134" t="s">
        <v>2905</v>
      </c>
      <c r="H7134" s="6">
        <v>138248</v>
      </c>
      <c r="I7134" t="s">
        <v>35636</v>
      </c>
      <c r="J7134" t="s">
        <v>35637</v>
      </c>
      <c r="K7134" s="1">
        <v>44278</v>
      </c>
    </row>
    <row r="7135" spans="1:11">
      <c r="A7135">
        <v>7134</v>
      </c>
      <c r="B7135" t="s">
        <v>35638</v>
      </c>
      <c r="C7135" t="s">
        <v>6387</v>
      </c>
      <c r="D7135" t="s">
        <v>3965</v>
      </c>
      <c r="E7135" t="s">
        <v>35639</v>
      </c>
      <c r="F7135" t="s">
        <v>35640</v>
      </c>
      <c r="G7135" t="s">
        <v>158</v>
      </c>
      <c r="H7135" s="6">
        <v>138416</v>
      </c>
      <c r="I7135" t="s">
        <v>35641</v>
      </c>
      <c r="J7135" t="s">
        <v>35642</v>
      </c>
      <c r="K7135" s="1">
        <v>44272</v>
      </c>
    </row>
    <row r="7136" spans="1:11">
      <c r="A7136">
        <v>7135</v>
      </c>
      <c r="B7136" t="s">
        <v>35643</v>
      </c>
      <c r="C7136" t="s">
        <v>225</v>
      </c>
      <c r="D7136" t="s">
        <v>5517</v>
      </c>
      <c r="E7136" t="s">
        <v>16055</v>
      </c>
      <c r="F7136" t="s">
        <v>31095</v>
      </c>
      <c r="G7136" t="s">
        <v>3709</v>
      </c>
      <c r="H7136" s="6">
        <v>167262</v>
      </c>
      <c r="I7136">
        <f>1-785-182-3455</f>
        <v>-4421</v>
      </c>
      <c r="J7136" t="s">
        <v>35644</v>
      </c>
      <c r="K7136" s="1">
        <v>44069</v>
      </c>
    </row>
    <row r="7137" spans="1:11">
      <c r="A7137">
        <v>7136</v>
      </c>
      <c r="B7137" t="s">
        <v>35645</v>
      </c>
      <c r="C7137" t="s">
        <v>910</v>
      </c>
      <c r="D7137" t="s">
        <v>1393</v>
      </c>
      <c r="E7137" t="s">
        <v>35646</v>
      </c>
      <c r="F7137" t="s">
        <v>35647</v>
      </c>
      <c r="G7137" t="s">
        <v>1243</v>
      </c>
      <c r="H7137" s="6">
        <v>223322</v>
      </c>
      <c r="I7137" t="s">
        <v>35648</v>
      </c>
      <c r="J7137" t="s">
        <v>35649</v>
      </c>
      <c r="K7137" s="1">
        <v>44084</v>
      </c>
    </row>
    <row r="7138" spans="1:11">
      <c r="A7138">
        <v>7137</v>
      </c>
      <c r="B7138" t="s">
        <v>35650</v>
      </c>
      <c r="C7138" t="s">
        <v>1064</v>
      </c>
      <c r="D7138" t="s">
        <v>624</v>
      </c>
      <c r="E7138" t="s">
        <v>35651</v>
      </c>
      <c r="F7138" t="s">
        <v>35652</v>
      </c>
      <c r="G7138" t="s">
        <v>1689</v>
      </c>
      <c r="H7138" s="6">
        <v>153010</v>
      </c>
      <c r="I7138" t="s">
        <v>35653</v>
      </c>
      <c r="J7138" t="s">
        <v>35654</v>
      </c>
      <c r="K7138" s="1">
        <v>44285</v>
      </c>
    </row>
    <row r="7139" spans="1:11">
      <c r="A7139">
        <v>7138</v>
      </c>
      <c r="B7139" t="s">
        <v>35655</v>
      </c>
      <c r="C7139" t="s">
        <v>6606</v>
      </c>
      <c r="D7139" t="s">
        <v>797</v>
      </c>
      <c r="E7139" t="s">
        <v>12065</v>
      </c>
      <c r="F7139" t="s">
        <v>25384</v>
      </c>
      <c r="G7139" t="s">
        <v>898</v>
      </c>
      <c r="H7139" s="6">
        <v>262280</v>
      </c>
      <c r="I7139" t="s">
        <v>35656</v>
      </c>
      <c r="J7139" t="s">
        <v>35657</v>
      </c>
      <c r="K7139" s="1">
        <v>43871</v>
      </c>
    </row>
    <row r="7140" spans="1:11">
      <c r="A7140">
        <v>7139</v>
      </c>
      <c r="B7140" t="s">
        <v>35658</v>
      </c>
      <c r="C7140" t="s">
        <v>4648</v>
      </c>
      <c r="D7140" t="s">
        <v>1129</v>
      </c>
      <c r="E7140" t="s">
        <v>35659</v>
      </c>
      <c r="F7140" t="s">
        <v>35660</v>
      </c>
      <c r="G7140" t="s">
        <v>1857</v>
      </c>
      <c r="H7140" s="6">
        <v>148998</v>
      </c>
      <c r="I7140" t="s">
        <v>35661</v>
      </c>
      <c r="J7140" t="s">
        <v>35662</v>
      </c>
      <c r="K7140" s="1">
        <v>44473</v>
      </c>
    </row>
    <row r="7141" spans="1:11">
      <c r="A7141">
        <v>7140</v>
      </c>
      <c r="B7141" t="s">
        <v>35663</v>
      </c>
      <c r="C7141" t="s">
        <v>3713</v>
      </c>
      <c r="D7141" t="s">
        <v>2853</v>
      </c>
      <c r="E7141" t="s">
        <v>35664</v>
      </c>
      <c r="F7141" t="s">
        <v>35665</v>
      </c>
      <c r="G7141" t="s">
        <v>2419</v>
      </c>
      <c r="H7141" s="6">
        <v>281134</v>
      </c>
      <c r="I7141" t="s">
        <v>35666</v>
      </c>
      <c r="J7141" t="s">
        <v>35667</v>
      </c>
      <c r="K7141" s="1">
        <v>44514</v>
      </c>
    </row>
    <row r="7142" spans="1:11">
      <c r="A7142">
        <v>7141</v>
      </c>
      <c r="B7142" t="s">
        <v>35668</v>
      </c>
      <c r="C7142" t="s">
        <v>5182</v>
      </c>
      <c r="D7142" t="s">
        <v>3827</v>
      </c>
      <c r="E7142" t="s">
        <v>35669</v>
      </c>
      <c r="F7142" t="s">
        <v>35670</v>
      </c>
      <c r="G7142" t="s">
        <v>134</v>
      </c>
      <c r="H7142" s="6">
        <v>114754</v>
      </c>
      <c r="I7142" t="s">
        <v>35671</v>
      </c>
      <c r="J7142" t="s">
        <v>35672</v>
      </c>
      <c r="K7142" s="1">
        <v>44117</v>
      </c>
    </row>
    <row r="7143" spans="1:11">
      <c r="A7143">
        <v>7142</v>
      </c>
      <c r="B7143" t="s">
        <v>35673</v>
      </c>
      <c r="C7143" t="s">
        <v>466</v>
      </c>
      <c r="D7143" t="s">
        <v>1386</v>
      </c>
      <c r="E7143" t="s">
        <v>35674</v>
      </c>
      <c r="F7143" t="s">
        <v>35675</v>
      </c>
      <c r="G7143" t="s">
        <v>2638</v>
      </c>
      <c r="H7143" s="6">
        <v>104736</v>
      </c>
      <c r="I7143" t="s">
        <v>35676</v>
      </c>
      <c r="J7143" t="s">
        <v>35677</v>
      </c>
      <c r="K7143" s="1">
        <v>44339</v>
      </c>
    </row>
    <row r="7144" spans="1:11">
      <c r="A7144">
        <v>7143</v>
      </c>
      <c r="B7144" t="s">
        <v>35678</v>
      </c>
      <c r="C7144" t="s">
        <v>7026</v>
      </c>
      <c r="D7144" t="s">
        <v>1450</v>
      </c>
      <c r="E7144" t="s">
        <v>11176</v>
      </c>
      <c r="F7144" t="s">
        <v>35679</v>
      </c>
      <c r="G7144" t="s">
        <v>2861</v>
      </c>
      <c r="H7144" s="6">
        <v>199894</v>
      </c>
      <c r="I7144" t="s">
        <v>35680</v>
      </c>
      <c r="J7144" t="s">
        <v>35681</v>
      </c>
      <c r="K7144" s="1">
        <v>44706</v>
      </c>
    </row>
    <row r="7145" spans="1:11">
      <c r="A7145">
        <v>7144</v>
      </c>
      <c r="B7145" t="s">
        <v>35682</v>
      </c>
      <c r="C7145" t="s">
        <v>1809</v>
      </c>
      <c r="D7145" t="s">
        <v>12157</v>
      </c>
      <c r="E7145" t="s">
        <v>35683</v>
      </c>
      <c r="F7145" t="s">
        <v>35684</v>
      </c>
      <c r="G7145" t="s">
        <v>770</v>
      </c>
      <c r="H7145" s="6">
        <v>125819</v>
      </c>
      <c r="I7145" t="s">
        <v>35685</v>
      </c>
      <c r="J7145" t="s">
        <v>35686</v>
      </c>
      <c r="K7145" s="1">
        <v>44425</v>
      </c>
    </row>
    <row r="7146" spans="1:11">
      <c r="A7146">
        <v>7145</v>
      </c>
      <c r="B7146" t="s">
        <v>35687</v>
      </c>
      <c r="C7146" t="s">
        <v>3439</v>
      </c>
      <c r="D7146" t="s">
        <v>3852</v>
      </c>
      <c r="E7146" t="s">
        <v>35688</v>
      </c>
      <c r="F7146" t="s">
        <v>35689</v>
      </c>
      <c r="G7146" t="s">
        <v>770</v>
      </c>
      <c r="H7146" s="6">
        <v>120795</v>
      </c>
      <c r="I7146" t="s">
        <v>35690</v>
      </c>
      <c r="J7146" t="s">
        <v>35691</v>
      </c>
      <c r="K7146" s="1">
        <v>44487</v>
      </c>
    </row>
    <row r="7147" spans="1:11">
      <c r="A7147">
        <v>7146</v>
      </c>
      <c r="B7147" t="s">
        <v>35692</v>
      </c>
      <c r="C7147" t="s">
        <v>11958</v>
      </c>
      <c r="D7147" t="s">
        <v>16766</v>
      </c>
      <c r="E7147" t="s">
        <v>35693</v>
      </c>
      <c r="F7147" t="s">
        <v>35694</v>
      </c>
      <c r="G7147" t="s">
        <v>1501</v>
      </c>
      <c r="H7147" s="6">
        <v>133119</v>
      </c>
      <c r="I7147" t="s">
        <v>35695</v>
      </c>
      <c r="J7147" t="s">
        <v>35696</v>
      </c>
      <c r="K7147" s="1">
        <v>44046</v>
      </c>
    </row>
    <row r="7148" spans="1:11">
      <c r="A7148">
        <v>7147</v>
      </c>
      <c r="B7148" t="s">
        <v>35697</v>
      </c>
      <c r="C7148" t="s">
        <v>2094</v>
      </c>
      <c r="D7148" t="s">
        <v>3881</v>
      </c>
      <c r="E7148" t="s">
        <v>35698</v>
      </c>
      <c r="F7148" t="s">
        <v>35699</v>
      </c>
      <c r="G7148" t="s">
        <v>3566</v>
      </c>
      <c r="H7148" s="6">
        <v>212698</v>
      </c>
      <c r="I7148" t="s">
        <v>35700</v>
      </c>
      <c r="J7148" t="s">
        <v>35701</v>
      </c>
      <c r="K7148" s="1">
        <v>44551</v>
      </c>
    </row>
    <row r="7149" spans="1:11">
      <c r="A7149">
        <v>7148</v>
      </c>
      <c r="B7149" t="s">
        <v>35702</v>
      </c>
      <c r="C7149" t="s">
        <v>1165</v>
      </c>
      <c r="D7149" t="s">
        <v>326</v>
      </c>
      <c r="E7149" t="s">
        <v>35703</v>
      </c>
      <c r="F7149" t="s">
        <v>29053</v>
      </c>
      <c r="G7149" t="s">
        <v>1508</v>
      </c>
      <c r="H7149" s="6">
        <v>176777</v>
      </c>
      <c r="I7149" t="s">
        <v>35704</v>
      </c>
      <c r="J7149" t="s">
        <v>35705</v>
      </c>
      <c r="K7149" s="1">
        <v>44288</v>
      </c>
    </row>
    <row r="7150" spans="1:11">
      <c r="A7150">
        <v>7149</v>
      </c>
      <c r="B7150" t="s">
        <v>35706</v>
      </c>
      <c r="C7150" t="s">
        <v>29</v>
      </c>
      <c r="D7150" t="s">
        <v>3218</v>
      </c>
      <c r="E7150" t="s">
        <v>35707</v>
      </c>
      <c r="F7150" t="s">
        <v>363</v>
      </c>
      <c r="G7150" t="s">
        <v>3027</v>
      </c>
      <c r="H7150" s="6">
        <v>76836</v>
      </c>
      <c r="I7150" t="s">
        <v>35708</v>
      </c>
      <c r="J7150" t="s">
        <v>35709</v>
      </c>
      <c r="K7150" s="1">
        <v>43875</v>
      </c>
    </row>
    <row r="7151" spans="1:11">
      <c r="A7151">
        <v>7150</v>
      </c>
      <c r="B7151" t="s">
        <v>35710</v>
      </c>
      <c r="C7151" t="s">
        <v>1752</v>
      </c>
      <c r="D7151" t="s">
        <v>820</v>
      </c>
      <c r="E7151" t="s">
        <v>35711</v>
      </c>
      <c r="F7151" t="s">
        <v>35712</v>
      </c>
      <c r="G7151" t="s">
        <v>688</v>
      </c>
      <c r="H7151" s="6">
        <v>86051</v>
      </c>
      <c r="I7151">
        <v>4709380101</v>
      </c>
      <c r="J7151" t="s">
        <v>35713</v>
      </c>
      <c r="K7151" s="1">
        <v>44675</v>
      </c>
    </row>
    <row r="7152" spans="1:11">
      <c r="A7152">
        <v>7151</v>
      </c>
      <c r="B7152" t="s">
        <v>35714</v>
      </c>
      <c r="C7152" t="s">
        <v>12052</v>
      </c>
      <c r="D7152" t="s">
        <v>10138</v>
      </c>
      <c r="E7152" t="s">
        <v>35715</v>
      </c>
      <c r="F7152" t="s">
        <v>35716</v>
      </c>
      <c r="G7152" t="s">
        <v>2343</v>
      </c>
      <c r="H7152" s="6">
        <v>199543</v>
      </c>
      <c r="I7152" t="s">
        <v>35717</v>
      </c>
      <c r="J7152" t="s">
        <v>35718</v>
      </c>
      <c r="K7152" s="1">
        <v>44292</v>
      </c>
    </row>
    <row r="7153" spans="1:11">
      <c r="A7153">
        <v>7152</v>
      </c>
      <c r="B7153" t="s">
        <v>35719</v>
      </c>
      <c r="C7153" t="s">
        <v>1834</v>
      </c>
      <c r="D7153" t="s">
        <v>10906</v>
      </c>
      <c r="E7153" t="s">
        <v>35720</v>
      </c>
      <c r="F7153" t="s">
        <v>35721</v>
      </c>
      <c r="G7153" t="s">
        <v>4587</v>
      </c>
      <c r="H7153" s="6">
        <v>105670</v>
      </c>
      <c r="I7153" t="s">
        <v>35722</v>
      </c>
      <c r="J7153" t="s">
        <v>35723</v>
      </c>
      <c r="K7153" s="1">
        <v>44092</v>
      </c>
    </row>
    <row r="7154" spans="1:11">
      <c r="A7154">
        <v>7153</v>
      </c>
      <c r="B7154" t="s">
        <v>35724</v>
      </c>
      <c r="C7154" t="s">
        <v>6900</v>
      </c>
      <c r="D7154" t="s">
        <v>2788</v>
      </c>
      <c r="E7154" t="s">
        <v>35725</v>
      </c>
      <c r="F7154" t="s">
        <v>35726</v>
      </c>
      <c r="G7154" t="s">
        <v>1569</v>
      </c>
      <c r="H7154" s="6">
        <v>51644</v>
      </c>
      <c r="I7154" t="s">
        <v>35727</v>
      </c>
      <c r="J7154" t="s">
        <v>35728</v>
      </c>
      <c r="K7154" s="1">
        <v>44523</v>
      </c>
    </row>
    <row r="7155" spans="1:11">
      <c r="A7155">
        <v>7154</v>
      </c>
      <c r="B7155" t="s">
        <v>35729</v>
      </c>
      <c r="C7155" t="s">
        <v>2012</v>
      </c>
      <c r="D7155" t="s">
        <v>3296</v>
      </c>
      <c r="E7155" t="s">
        <v>35730</v>
      </c>
      <c r="F7155" t="s">
        <v>35731</v>
      </c>
      <c r="G7155" t="s">
        <v>1536</v>
      </c>
      <c r="H7155" s="6">
        <v>71795</v>
      </c>
      <c r="I7155" t="s">
        <v>35732</v>
      </c>
      <c r="J7155" t="s">
        <v>35733</v>
      </c>
      <c r="K7155" s="1">
        <v>44021</v>
      </c>
    </row>
    <row r="7156" spans="1:11">
      <c r="A7156">
        <v>7155</v>
      </c>
      <c r="B7156" t="s">
        <v>35734</v>
      </c>
      <c r="C7156" t="s">
        <v>616</v>
      </c>
      <c r="D7156" t="s">
        <v>5222</v>
      </c>
      <c r="E7156" t="s">
        <v>35735</v>
      </c>
      <c r="F7156" t="s">
        <v>35736</v>
      </c>
      <c r="G7156" t="s">
        <v>2772</v>
      </c>
      <c r="H7156" s="6">
        <v>49195</v>
      </c>
      <c r="I7156">
        <v>8146703813</v>
      </c>
      <c r="J7156" t="s">
        <v>35737</v>
      </c>
      <c r="K7156" s="1">
        <v>44490</v>
      </c>
    </row>
    <row r="7157" spans="1:11">
      <c r="A7157">
        <v>7156</v>
      </c>
      <c r="B7157" t="s">
        <v>35738</v>
      </c>
      <c r="C7157" t="s">
        <v>1616</v>
      </c>
      <c r="D7157" t="s">
        <v>4802</v>
      </c>
      <c r="E7157" t="s">
        <v>35739</v>
      </c>
      <c r="F7157" t="s">
        <v>35740</v>
      </c>
      <c r="G7157" t="s">
        <v>926</v>
      </c>
      <c r="H7157" s="6">
        <v>195476</v>
      </c>
      <c r="I7157" t="s">
        <v>35741</v>
      </c>
      <c r="J7157" t="s">
        <v>35742</v>
      </c>
      <c r="K7157" s="1">
        <v>44094</v>
      </c>
    </row>
    <row r="7158" spans="1:11">
      <c r="A7158">
        <v>7157</v>
      </c>
      <c r="B7158" t="s">
        <v>35743</v>
      </c>
      <c r="C7158" t="s">
        <v>2888</v>
      </c>
      <c r="D7158" t="s">
        <v>2307</v>
      </c>
      <c r="E7158" t="s">
        <v>35744</v>
      </c>
      <c r="F7158" t="s">
        <v>35745</v>
      </c>
      <c r="G7158" t="s">
        <v>4061</v>
      </c>
      <c r="H7158" s="6">
        <v>265906</v>
      </c>
      <c r="I7158">
        <v>6809752975</v>
      </c>
      <c r="J7158" t="s">
        <v>35746</v>
      </c>
      <c r="K7158" s="1">
        <v>44694</v>
      </c>
    </row>
    <row r="7159" spans="1:11">
      <c r="A7159">
        <v>7158</v>
      </c>
      <c r="B7159" t="s">
        <v>35747</v>
      </c>
      <c r="C7159" t="s">
        <v>13086</v>
      </c>
      <c r="D7159" t="s">
        <v>5149</v>
      </c>
      <c r="E7159" t="s">
        <v>35748</v>
      </c>
      <c r="F7159" t="s">
        <v>35749</v>
      </c>
      <c r="G7159" t="s">
        <v>1013</v>
      </c>
      <c r="H7159" s="6">
        <v>54409</v>
      </c>
      <c r="I7159" t="s">
        <v>35750</v>
      </c>
      <c r="J7159" t="s">
        <v>35751</v>
      </c>
      <c r="K7159" s="1">
        <v>43856</v>
      </c>
    </row>
    <row r="7160" spans="1:11">
      <c r="A7160">
        <v>7159</v>
      </c>
      <c r="B7160" t="s">
        <v>35752</v>
      </c>
      <c r="C7160" t="s">
        <v>6079</v>
      </c>
      <c r="D7160" t="s">
        <v>3493</v>
      </c>
      <c r="E7160" t="s">
        <v>35753</v>
      </c>
      <c r="F7160" t="s">
        <v>35754</v>
      </c>
      <c r="G7160" t="s">
        <v>604</v>
      </c>
      <c r="H7160" s="6">
        <v>173705</v>
      </c>
      <c r="I7160">
        <v>8393338488</v>
      </c>
      <c r="J7160" t="s">
        <v>35755</v>
      </c>
      <c r="K7160" s="1">
        <v>44044</v>
      </c>
    </row>
    <row r="7161" spans="1:11">
      <c r="A7161">
        <v>7160</v>
      </c>
      <c r="B7161" t="s">
        <v>35756</v>
      </c>
      <c r="C7161" t="s">
        <v>1572</v>
      </c>
      <c r="D7161" t="s">
        <v>2528</v>
      </c>
      <c r="E7161" t="s">
        <v>35757</v>
      </c>
      <c r="F7161" t="s">
        <v>35758</v>
      </c>
      <c r="G7161" t="s">
        <v>1095</v>
      </c>
      <c r="H7161" s="6">
        <v>186299</v>
      </c>
      <c r="I7161" t="s">
        <v>35759</v>
      </c>
      <c r="J7161" t="s">
        <v>35760</v>
      </c>
      <c r="K7161" s="1">
        <v>44066</v>
      </c>
    </row>
    <row r="7162" spans="1:11">
      <c r="A7162">
        <v>7161</v>
      </c>
      <c r="B7162" t="s">
        <v>35761</v>
      </c>
      <c r="C7162" t="s">
        <v>1165</v>
      </c>
      <c r="D7162" t="s">
        <v>1123</v>
      </c>
      <c r="E7162" t="s">
        <v>35762</v>
      </c>
      <c r="F7162" t="s">
        <v>29302</v>
      </c>
      <c r="G7162" t="s">
        <v>3058</v>
      </c>
      <c r="H7162" s="6">
        <v>286842</v>
      </c>
      <c r="I7162" t="s">
        <v>35763</v>
      </c>
      <c r="J7162" t="s">
        <v>35764</v>
      </c>
      <c r="K7162" s="1">
        <v>44597</v>
      </c>
    </row>
    <row r="7163" spans="1:11">
      <c r="A7163">
        <v>7162</v>
      </c>
      <c r="B7163" t="s">
        <v>35765</v>
      </c>
      <c r="C7163" t="s">
        <v>2706</v>
      </c>
      <c r="D7163" t="s">
        <v>6950</v>
      </c>
      <c r="E7163" t="s">
        <v>35766</v>
      </c>
      <c r="F7163" t="s">
        <v>35767</v>
      </c>
      <c r="G7163" t="s">
        <v>3314</v>
      </c>
      <c r="H7163" s="6">
        <v>267399</v>
      </c>
      <c r="I7163" t="s">
        <v>35768</v>
      </c>
      <c r="J7163" t="s">
        <v>35769</v>
      </c>
      <c r="K7163" s="1">
        <v>44221</v>
      </c>
    </row>
    <row r="7164" spans="1:11">
      <c r="A7164">
        <v>7163</v>
      </c>
      <c r="B7164" t="s">
        <v>35770</v>
      </c>
      <c r="C7164" t="s">
        <v>1913</v>
      </c>
      <c r="D7164" t="s">
        <v>20289</v>
      </c>
      <c r="E7164" t="s">
        <v>35771</v>
      </c>
      <c r="F7164" t="s">
        <v>35772</v>
      </c>
      <c r="G7164" t="s">
        <v>553</v>
      </c>
      <c r="H7164" s="6">
        <v>42022</v>
      </c>
      <c r="I7164" t="s">
        <v>35773</v>
      </c>
      <c r="J7164" t="s">
        <v>35774</v>
      </c>
      <c r="K7164" s="1">
        <v>44646</v>
      </c>
    </row>
    <row r="7165" spans="1:11">
      <c r="A7165">
        <v>7164</v>
      </c>
      <c r="B7165" t="s">
        <v>35775</v>
      </c>
      <c r="C7165" t="s">
        <v>3821</v>
      </c>
      <c r="D7165" t="s">
        <v>5318</v>
      </c>
      <c r="E7165" t="s">
        <v>35776</v>
      </c>
      <c r="F7165" t="s">
        <v>35777</v>
      </c>
      <c r="G7165" t="s">
        <v>792</v>
      </c>
      <c r="H7165" s="6">
        <v>287118</v>
      </c>
      <c r="I7165" t="s">
        <v>35778</v>
      </c>
      <c r="J7165" t="s">
        <v>35779</v>
      </c>
      <c r="K7165" s="1">
        <v>44636</v>
      </c>
    </row>
    <row r="7166" spans="1:11">
      <c r="A7166">
        <v>7165</v>
      </c>
      <c r="B7166" t="s">
        <v>35780</v>
      </c>
      <c r="C7166" t="s">
        <v>2919</v>
      </c>
      <c r="D7166" t="s">
        <v>2853</v>
      </c>
      <c r="E7166" t="s">
        <v>35781</v>
      </c>
      <c r="F7166" t="s">
        <v>35782</v>
      </c>
      <c r="G7166" t="s">
        <v>462</v>
      </c>
      <c r="H7166" s="6">
        <v>283384</v>
      </c>
      <c r="I7166" t="s">
        <v>35783</v>
      </c>
      <c r="J7166" t="s">
        <v>35784</v>
      </c>
      <c r="K7166" s="1">
        <v>44499</v>
      </c>
    </row>
    <row r="7167" spans="1:11">
      <c r="A7167">
        <v>7166</v>
      </c>
      <c r="B7167" t="s">
        <v>35785</v>
      </c>
      <c r="C7167" t="s">
        <v>8267</v>
      </c>
      <c r="D7167" t="s">
        <v>10434</v>
      </c>
      <c r="E7167" t="s">
        <v>35786</v>
      </c>
      <c r="F7167" t="s">
        <v>15246</v>
      </c>
      <c r="G7167" t="s">
        <v>1404</v>
      </c>
      <c r="H7167" s="6">
        <v>249323</v>
      </c>
      <c r="I7167" t="s">
        <v>35787</v>
      </c>
      <c r="J7167" t="s">
        <v>35788</v>
      </c>
      <c r="K7167" s="1">
        <v>44280</v>
      </c>
    </row>
    <row r="7168" spans="1:11">
      <c r="A7168">
        <v>7167</v>
      </c>
      <c r="B7168" t="s">
        <v>35789</v>
      </c>
      <c r="C7168" t="s">
        <v>1722</v>
      </c>
      <c r="D7168" t="s">
        <v>8499</v>
      </c>
      <c r="E7168" t="s">
        <v>35790</v>
      </c>
      <c r="F7168" t="s">
        <v>35791</v>
      </c>
      <c r="G7168" t="s">
        <v>2158</v>
      </c>
      <c r="H7168" s="6">
        <v>41529</v>
      </c>
      <c r="I7168" t="s">
        <v>35792</v>
      </c>
      <c r="J7168" t="s">
        <v>35793</v>
      </c>
      <c r="K7168" s="1">
        <v>44597</v>
      </c>
    </row>
    <row r="7169" spans="1:11">
      <c r="A7169">
        <v>7168</v>
      </c>
      <c r="B7169" t="s">
        <v>35794</v>
      </c>
      <c r="C7169" t="s">
        <v>3920</v>
      </c>
      <c r="D7169" t="s">
        <v>3350</v>
      </c>
      <c r="E7169" t="s">
        <v>7604</v>
      </c>
      <c r="F7169" t="s">
        <v>35795</v>
      </c>
      <c r="G7169" t="s">
        <v>2392</v>
      </c>
      <c r="H7169" s="6">
        <v>262730</v>
      </c>
      <c r="I7169">
        <v>8486066100</v>
      </c>
      <c r="J7169" t="s">
        <v>35796</v>
      </c>
      <c r="K7169" s="1">
        <v>44493</v>
      </c>
    </row>
    <row r="7170" spans="1:11">
      <c r="A7170">
        <v>7169</v>
      </c>
      <c r="B7170" t="s">
        <v>35797</v>
      </c>
      <c r="C7170" t="s">
        <v>3576</v>
      </c>
      <c r="D7170" t="s">
        <v>1327</v>
      </c>
      <c r="E7170" t="s">
        <v>35798</v>
      </c>
      <c r="F7170" t="s">
        <v>35799</v>
      </c>
      <c r="G7170" t="s">
        <v>890</v>
      </c>
      <c r="H7170" s="6">
        <v>281986</v>
      </c>
      <c r="I7170" t="s">
        <v>35800</v>
      </c>
      <c r="J7170" t="s">
        <v>35801</v>
      </c>
      <c r="K7170" s="1">
        <v>43898</v>
      </c>
    </row>
    <row r="7171" spans="1:11">
      <c r="A7171">
        <v>7170</v>
      </c>
      <c r="B7171" t="s">
        <v>35802</v>
      </c>
      <c r="C7171" t="s">
        <v>8871</v>
      </c>
      <c r="D7171" t="s">
        <v>1099</v>
      </c>
      <c r="E7171" t="s">
        <v>35803</v>
      </c>
      <c r="F7171" t="s">
        <v>35804</v>
      </c>
      <c r="G7171" t="s">
        <v>977</v>
      </c>
      <c r="H7171" s="6">
        <v>203671</v>
      </c>
      <c r="I7171" t="s">
        <v>35805</v>
      </c>
      <c r="J7171" t="s">
        <v>35806</v>
      </c>
      <c r="K7171" s="1">
        <v>43915</v>
      </c>
    </row>
    <row r="7172" spans="1:11">
      <c r="A7172">
        <v>7171</v>
      </c>
      <c r="B7172" t="s">
        <v>35807</v>
      </c>
      <c r="C7172" t="s">
        <v>3113</v>
      </c>
      <c r="D7172" t="s">
        <v>858</v>
      </c>
      <c r="E7172" t="s">
        <v>35808</v>
      </c>
      <c r="F7172" t="s">
        <v>35809</v>
      </c>
      <c r="G7172" t="s">
        <v>1769</v>
      </c>
      <c r="H7172" s="6">
        <v>75788</v>
      </c>
      <c r="I7172" t="s">
        <v>35810</v>
      </c>
      <c r="J7172" t="s">
        <v>35811</v>
      </c>
      <c r="K7172" s="1">
        <v>44277</v>
      </c>
    </row>
    <row r="7173" spans="1:11">
      <c r="A7173">
        <v>7172</v>
      </c>
      <c r="B7173" t="s">
        <v>35812</v>
      </c>
      <c r="C7173" t="s">
        <v>9051</v>
      </c>
      <c r="D7173" t="s">
        <v>1193</v>
      </c>
      <c r="E7173" t="s">
        <v>35813</v>
      </c>
      <c r="F7173" t="s">
        <v>35814</v>
      </c>
      <c r="G7173" t="s">
        <v>2638</v>
      </c>
      <c r="H7173" s="6">
        <v>123111</v>
      </c>
      <c r="I7173" t="s">
        <v>35815</v>
      </c>
      <c r="J7173" t="s">
        <v>35816</v>
      </c>
      <c r="K7173" s="1">
        <v>44113</v>
      </c>
    </row>
    <row r="7174" spans="1:11">
      <c r="A7174">
        <v>7173</v>
      </c>
      <c r="B7174" t="s">
        <v>35817</v>
      </c>
      <c r="C7174" t="s">
        <v>5500</v>
      </c>
      <c r="D7174" t="s">
        <v>930</v>
      </c>
      <c r="E7174" t="s">
        <v>35818</v>
      </c>
      <c r="F7174" t="s">
        <v>35819</v>
      </c>
      <c r="G7174" t="s">
        <v>2838</v>
      </c>
      <c r="H7174" s="6">
        <v>185235</v>
      </c>
      <c r="I7174" t="s">
        <v>35820</v>
      </c>
      <c r="J7174" t="s">
        <v>35821</v>
      </c>
      <c r="K7174" s="1">
        <v>44344</v>
      </c>
    </row>
    <row r="7175" spans="1:11">
      <c r="A7175">
        <v>7174</v>
      </c>
      <c r="B7175" t="s">
        <v>35822</v>
      </c>
      <c r="C7175" t="s">
        <v>2012</v>
      </c>
      <c r="D7175" t="s">
        <v>355</v>
      </c>
      <c r="E7175" t="s">
        <v>35823</v>
      </c>
      <c r="F7175" t="s">
        <v>35824</v>
      </c>
      <c r="G7175" t="s">
        <v>86</v>
      </c>
      <c r="H7175" s="6">
        <v>235502</v>
      </c>
      <c r="I7175" t="s">
        <v>35825</v>
      </c>
      <c r="J7175" t="s">
        <v>35826</v>
      </c>
      <c r="K7175" s="1">
        <v>44191</v>
      </c>
    </row>
    <row r="7176" spans="1:11">
      <c r="A7176">
        <v>7175</v>
      </c>
      <c r="B7176" t="s">
        <v>35827</v>
      </c>
      <c r="C7176" t="s">
        <v>2154</v>
      </c>
      <c r="D7176" t="s">
        <v>8309</v>
      </c>
      <c r="E7176" t="s">
        <v>35828</v>
      </c>
      <c r="F7176" t="s">
        <v>35829</v>
      </c>
      <c r="G7176" t="s">
        <v>1605</v>
      </c>
      <c r="H7176" s="6">
        <v>106409</v>
      </c>
      <c r="I7176" t="s">
        <v>35830</v>
      </c>
      <c r="J7176" t="s">
        <v>35831</v>
      </c>
      <c r="K7176" s="1">
        <v>43988</v>
      </c>
    </row>
    <row r="7177" spans="1:11">
      <c r="A7177">
        <v>7176</v>
      </c>
      <c r="B7177" t="s">
        <v>35832</v>
      </c>
      <c r="C7177" t="s">
        <v>6285</v>
      </c>
      <c r="D7177" t="s">
        <v>1149</v>
      </c>
      <c r="E7177" t="s">
        <v>35833</v>
      </c>
      <c r="F7177" t="s">
        <v>35834</v>
      </c>
      <c r="G7177" t="s">
        <v>3968</v>
      </c>
      <c r="H7177" s="6">
        <v>269947</v>
      </c>
      <c r="I7177" t="s">
        <v>35835</v>
      </c>
      <c r="J7177" t="s">
        <v>35836</v>
      </c>
      <c r="K7177" s="1">
        <v>44414</v>
      </c>
    </row>
    <row r="7178" spans="1:11">
      <c r="A7178">
        <v>7177</v>
      </c>
      <c r="B7178" t="s">
        <v>35837</v>
      </c>
      <c r="C7178" t="s">
        <v>318</v>
      </c>
      <c r="D7178" t="s">
        <v>1262</v>
      </c>
      <c r="E7178" t="s">
        <v>35838</v>
      </c>
      <c r="F7178" t="s">
        <v>35839</v>
      </c>
      <c r="G7178" t="s">
        <v>3474</v>
      </c>
      <c r="H7178" s="6">
        <v>50603</v>
      </c>
      <c r="I7178" t="s">
        <v>35840</v>
      </c>
      <c r="J7178" t="s">
        <v>35841</v>
      </c>
      <c r="K7178" s="1">
        <v>44688</v>
      </c>
    </row>
    <row r="7179" spans="1:11">
      <c r="A7179">
        <v>7178</v>
      </c>
      <c r="B7179" t="s">
        <v>35842</v>
      </c>
      <c r="C7179" t="s">
        <v>4331</v>
      </c>
      <c r="D7179" t="s">
        <v>1442</v>
      </c>
      <c r="E7179" t="s">
        <v>35843</v>
      </c>
      <c r="F7179" t="s">
        <v>35844</v>
      </c>
      <c r="G7179" t="s">
        <v>182</v>
      </c>
      <c r="H7179" s="6">
        <v>64694</v>
      </c>
      <c r="I7179" t="s">
        <v>35845</v>
      </c>
      <c r="J7179" t="s">
        <v>35846</v>
      </c>
      <c r="K7179" s="1">
        <v>44196</v>
      </c>
    </row>
    <row r="7180" spans="1:11">
      <c r="A7180">
        <v>7179</v>
      </c>
      <c r="B7180" t="s">
        <v>35847</v>
      </c>
      <c r="C7180" t="s">
        <v>4428</v>
      </c>
      <c r="D7180" t="s">
        <v>2521</v>
      </c>
      <c r="E7180" t="s">
        <v>35848</v>
      </c>
      <c r="F7180" t="s">
        <v>35849</v>
      </c>
      <c r="G7180" t="s">
        <v>977</v>
      </c>
      <c r="H7180" s="6">
        <v>208296</v>
      </c>
      <c r="I7180" t="s">
        <v>35850</v>
      </c>
      <c r="J7180" t="s">
        <v>35851</v>
      </c>
      <c r="K7180" s="1">
        <v>43881</v>
      </c>
    </row>
    <row r="7181" spans="1:11">
      <c r="A7181">
        <v>7180</v>
      </c>
      <c r="B7181" s="2" t="s">
        <v>35852</v>
      </c>
      <c r="C7181" t="s">
        <v>902</v>
      </c>
      <c r="D7181" t="s">
        <v>3063</v>
      </c>
      <c r="E7181" t="s">
        <v>35853</v>
      </c>
      <c r="F7181" t="s">
        <v>35854</v>
      </c>
      <c r="G7181" t="s">
        <v>394</v>
      </c>
      <c r="H7181" s="6">
        <v>138668</v>
      </c>
      <c r="I7181" t="s">
        <v>35855</v>
      </c>
      <c r="J7181" t="s">
        <v>35856</v>
      </c>
      <c r="K7181" s="1">
        <v>44041</v>
      </c>
    </row>
    <row r="7182" spans="1:11">
      <c r="A7182">
        <v>7181</v>
      </c>
      <c r="B7182" t="s">
        <v>35857</v>
      </c>
      <c r="C7182" t="s">
        <v>7619</v>
      </c>
      <c r="D7182" t="s">
        <v>9773</v>
      </c>
      <c r="E7182" t="s">
        <v>35858</v>
      </c>
      <c r="F7182" t="s">
        <v>35859</v>
      </c>
      <c r="G7182" t="s">
        <v>3968</v>
      </c>
      <c r="H7182" s="6">
        <v>94503</v>
      </c>
      <c r="I7182" t="s">
        <v>35860</v>
      </c>
      <c r="J7182" t="s">
        <v>35861</v>
      </c>
      <c r="K7182" s="1">
        <v>43944</v>
      </c>
    </row>
    <row r="7183" spans="1:11">
      <c r="A7183">
        <v>7182</v>
      </c>
      <c r="B7183" t="s">
        <v>35862</v>
      </c>
      <c r="C7183" t="s">
        <v>5933</v>
      </c>
      <c r="D7183" t="s">
        <v>3224</v>
      </c>
      <c r="E7183" t="s">
        <v>35863</v>
      </c>
      <c r="F7183" t="s">
        <v>35864</v>
      </c>
      <c r="G7183" t="s">
        <v>1857</v>
      </c>
      <c r="H7183" s="6">
        <v>117611</v>
      </c>
      <c r="I7183" t="s">
        <v>35865</v>
      </c>
      <c r="J7183" t="s">
        <v>35866</v>
      </c>
      <c r="K7183" s="1">
        <v>44636</v>
      </c>
    </row>
    <row r="7184" spans="1:11">
      <c r="A7184">
        <v>7183</v>
      </c>
      <c r="B7184" t="s">
        <v>35867</v>
      </c>
      <c r="C7184" t="s">
        <v>7979</v>
      </c>
      <c r="D7184" t="s">
        <v>880</v>
      </c>
      <c r="E7184" t="s">
        <v>35868</v>
      </c>
      <c r="F7184" t="s">
        <v>35869</v>
      </c>
      <c r="G7184" t="s">
        <v>3945</v>
      </c>
      <c r="H7184" s="6">
        <v>212769</v>
      </c>
      <c r="I7184" t="s">
        <v>35870</v>
      </c>
      <c r="J7184" t="s">
        <v>35871</v>
      </c>
      <c r="K7184" s="1">
        <v>44366</v>
      </c>
    </row>
    <row r="7185" spans="1:11">
      <c r="A7185">
        <v>7184</v>
      </c>
      <c r="B7185" t="s">
        <v>35872</v>
      </c>
      <c r="C7185" t="s">
        <v>654</v>
      </c>
      <c r="D7185" t="s">
        <v>973</v>
      </c>
      <c r="E7185" t="s">
        <v>35873</v>
      </c>
      <c r="F7185" t="s">
        <v>35874</v>
      </c>
      <c r="G7185" t="s">
        <v>2078</v>
      </c>
      <c r="H7185" s="6">
        <v>44543</v>
      </c>
      <c r="I7185" t="s">
        <v>35875</v>
      </c>
      <c r="J7185" t="s">
        <v>35876</v>
      </c>
      <c r="K7185" s="1">
        <v>43992</v>
      </c>
    </row>
    <row r="7186" spans="1:11">
      <c r="A7186">
        <v>7185</v>
      </c>
      <c r="B7186" t="s">
        <v>35877</v>
      </c>
      <c r="C7186" t="s">
        <v>11197</v>
      </c>
      <c r="D7186" t="s">
        <v>10178</v>
      </c>
      <c r="E7186" t="s">
        <v>35878</v>
      </c>
      <c r="F7186" t="s">
        <v>35879</v>
      </c>
      <c r="G7186" t="s">
        <v>2078</v>
      </c>
      <c r="H7186" s="6">
        <v>256444</v>
      </c>
      <c r="I7186" t="s">
        <v>35880</v>
      </c>
      <c r="J7186" t="s">
        <v>35881</v>
      </c>
      <c r="K7186" s="1">
        <v>44329</v>
      </c>
    </row>
    <row r="7187" spans="1:11">
      <c r="A7187">
        <v>7186</v>
      </c>
      <c r="B7187" t="s">
        <v>35882</v>
      </c>
      <c r="C7187" t="s">
        <v>6900</v>
      </c>
      <c r="D7187" t="s">
        <v>3955</v>
      </c>
      <c r="E7187" t="s">
        <v>35883</v>
      </c>
      <c r="F7187" t="s">
        <v>35884</v>
      </c>
      <c r="G7187" t="s">
        <v>119</v>
      </c>
      <c r="H7187" s="6">
        <v>170517</v>
      </c>
      <c r="I7187" t="s">
        <v>35885</v>
      </c>
      <c r="J7187" t="s">
        <v>35886</v>
      </c>
      <c r="K7187" s="1">
        <v>44681</v>
      </c>
    </row>
    <row r="7188" spans="1:11">
      <c r="A7188">
        <v>7187</v>
      </c>
      <c r="B7188" t="s">
        <v>35887</v>
      </c>
      <c r="C7188" t="s">
        <v>4636</v>
      </c>
      <c r="D7188" t="s">
        <v>15074</v>
      </c>
      <c r="E7188" t="s">
        <v>35888</v>
      </c>
      <c r="F7188" t="s">
        <v>35889</v>
      </c>
      <c r="G7188" t="s">
        <v>43</v>
      </c>
      <c r="H7188" s="6">
        <v>49657</v>
      </c>
      <c r="I7188" t="s">
        <v>35890</v>
      </c>
      <c r="J7188" t="s">
        <v>35891</v>
      </c>
      <c r="K7188" s="1">
        <v>44220</v>
      </c>
    </row>
    <row r="7189" spans="1:11">
      <c r="A7189">
        <v>7188</v>
      </c>
      <c r="B7189" t="s">
        <v>35892</v>
      </c>
      <c r="C7189" t="s">
        <v>767</v>
      </c>
      <c r="D7189" t="s">
        <v>2334</v>
      </c>
      <c r="E7189" t="s">
        <v>35893</v>
      </c>
      <c r="F7189" t="s">
        <v>35894</v>
      </c>
      <c r="G7189" t="s">
        <v>4587</v>
      </c>
      <c r="H7189" s="6">
        <v>159911</v>
      </c>
      <c r="I7189" t="s">
        <v>35895</v>
      </c>
      <c r="J7189" t="s">
        <v>35896</v>
      </c>
      <c r="K7189" s="1">
        <v>44075</v>
      </c>
    </row>
    <row r="7190" spans="1:11">
      <c r="A7190">
        <v>7189</v>
      </c>
      <c r="B7190" t="s">
        <v>35897</v>
      </c>
      <c r="C7190" t="s">
        <v>5500</v>
      </c>
      <c r="D7190" t="s">
        <v>4978</v>
      </c>
      <c r="E7190" t="s">
        <v>35898</v>
      </c>
      <c r="F7190" t="s">
        <v>35899</v>
      </c>
      <c r="G7190" t="s">
        <v>1473</v>
      </c>
      <c r="H7190" s="6">
        <v>76858</v>
      </c>
      <c r="I7190" t="s">
        <v>35900</v>
      </c>
      <c r="J7190" t="s">
        <v>35901</v>
      </c>
      <c r="K7190" s="1">
        <v>44166</v>
      </c>
    </row>
    <row r="7191" spans="1:11">
      <c r="A7191">
        <v>7190</v>
      </c>
      <c r="B7191" t="s">
        <v>35902</v>
      </c>
      <c r="C7191" t="s">
        <v>1589</v>
      </c>
      <c r="D7191" t="s">
        <v>28489</v>
      </c>
      <c r="E7191" t="s">
        <v>35903</v>
      </c>
      <c r="F7191" t="s">
        <v>35904</v>
      </c>
      <c r="G7191" t="s">
        <v>1522</v>
      </c>
      <c r="H7191" s="6">
        <v>132403</v>
      </c>
      <c r="I7191" t="s">
        <v>35905</v>
      </c>
      <c r="J7191" t="s">
        <v>35906</v>
      </c>
      <c r="K7191" s="1">
        <v>44706</v>
      </c>
    </row>
    <row r="7192" spans="1:11">
      <c r="A7192">
        <v>7191</v>
      </c>
      <c r="B7192" t="s">
        <v>35907</v>
      </c>
      <c r="C7192" t="s">
        <v>3815</v>
      </c>
      <c r="D7192" t="s">
        <v>1283</v>
      </c>
      <c r="E7192" t="s">
        <v>35908</v>
      </c>
      <c r="F7192" t="s">
        <v>35909</v>
      </c>
      <c r="G7192" t="s">
        <v>1367</v>
      </c>
      <c r="H7192" s="6">
        <v>286340</v>
      </c>
      <c r="I7192" t="s">
        <v>35910</v>
      </c>
      <c r="J7192" t="s">
        <v>35911</v>
      </c>
      <c r="K7192" s="1">
        <v>44231</v>
      </c>
    </row>
    <row r="7193" spans="1:11">
      <c r="A7193">
        <v>7192</v>
      </c>
      <c r="B7193" t="s">
        <v>35912</v>
      </c>
      <c r="C7193" t="s">
        <v>1205</v>
      </c>
      <c r="D7193" t="s">
        <v>8102</v>
      </c>
      <c r="E7193" t="s">
        <v>35913</v>
      </c>
      <c r="F7193" t="s">
        <v>35914</v>
      </c>
      <c r="G7193" t="s">
        <v>792</v>
      </c>
      <c r="H7193" s="6">
        <v>143689</v>
      </c>
      <c r="I7193" t="s">
        <v>35915</v>
      </c>
      <c r="J7193" t="s">
        <v>35916</v>
      </c>
      <c r="K7193" s="1">
        <v>44470</v>
      </c>
    </row>
    <row r="7194" spans="1:11">
      <c r="A7194">
        <v>7193</v>
      </c>
      <c r="B7194" t="s">
        <v>35917</v>
      </c>
      <c r="C7194" t="s">
        <v>13692</v>
      </c>
      <c r="D7194" t="s">
        <v>7376</v>
      </c>
      <c r="E7194" t="s">
        <v>35918</v>
      </c>
      <c r="F7194" t="s">
        <v>31863</v>
      </c>
      <c r="G7194" t="s">
        <v>1182</v>
      </c>
      <c r="H7194" s="6">
        <v>229792</v>
      </c>
      <c r="I7194" t="s">
        <v>35919</v>
      </c>
      <c r="J7194" t="s">
        <v>35920</v>
      </c>
      <c r="K7194" s="1">
        <v>44473</v>
      </c>
    </row>
    <row r="7195" spans="1:11">
      <c r="A7195">
        <v>7194</v>
      </c>
      <c r="B7195" t="s">
        <v>35921</v>
      </c>
      <c r="C7195" t="s">
        <v>2374</v>
      </c>
      <c r="D7195" t="s">
        <v>9382</v>
      </c>
      <c r="E7195" t="s">
        <v>35922</v>
      </c>
      <c r="F7195" t="s">
        <v>35923</v>
      </c>
      <c r="G7195" t="s">
        <v>1418</v>
      </c>
      <c r="H7195" s="6">
        <v>150719</v>
      </c>
      <c r="I7195" t="s">
        <v>35924</v>
      </c>
      <c r="J7195" t="s">
        <v>35925</v>
      </c>
      <c r="K7195" s="1">
        <v>44178</v>
      </c>
    </row>
    <row r="7196" spans="1:11">
      <c r="A7196">
        <v>7195</v>
      </c>
      <c r="B7196" t="s">
        <v>35926</v>
      </c>
      <c r="C7196" t="s">
        <v>5189</v>
      </c>
      <c r="D7196" t="s">
        <v>3887</v>
      </c>
      <c r="E7196" t="s">
        <v>35927</v>
      </c>
      <c r="F7196" t="s">
        <v>35928</v>
      </c>
      <c r="G7196" t="s">
        <v>6088</v>
      </c>
      <c r="H7196" s="6">
        <v>182355</v>
      </c>
      <c r="I7196" t="s">
        <v>35929</v>
      </c>
      <c r="J7196" t="s">
        <v>35930</v>
      </c>
      <c r="K7196" s="1">
        <v>43907</v>
      </c>
    </row>
    <row r="7197" spans="1:11">
      <c r="A7197">
        <v>7196</v>
      </c>
      <c r="B7197" t="s">
        <v>35931</v>
      </c>
      <c r="C7197" t="s">
        <v>10052</v>
      </c>
      <c r="D7197" t="s">
        <v>7043</v>
      </c>
      <c r="E7197" t="s">
        <v>35932</v>
      </c>
      <c r="F7197" t="s">
        <v>35933</v>
      </c>
      <c r="G7197" t="s">
        <v>126</v>
      </c>
      <c r="H7197" s="6">
        <v>187758</v>
      </c>
      <c r="I7197" t="s">
        <v>35934</v>
      </c>
      <c r="J7197" t="s">
        <v>35935</v>
      </c>
      <c r="K7197" s="1">
        <v>44270</v>
      </c>
    </row>
    <row r="7198" spans="1:11">
      <c r="A7198">
        <v>7197</v>
      </c>
      <c r="B7198" t="s">
        <v>35936</v>
      </c>
      <c r="C7198" t="s">
        <v>3897</v>
      </c>
      <c r="D7198" t="s">
        <v>15284</v>
      </c>
      <c r="E7198" t="s">
        <v>35937</v>
      </c>
      <c r="F7198" t="s">
        <v>35938</v>
      </c>
      <c r="G7198" t="s">
        <v>3314</v>
      </c>
      <c r="H7198" s="6">
        <v>285872</v>
      </c>
      <c r="I7198" t="s">
        <v>35939</v>
      </c>
      <c r="J7198" t="s">
        <v>35940</v>
      </c>
      <c r="K7198" s="1">
        <v>44426</v>
      </c>
    </row>
    <row r="7199" spans="1:11">
      <c r="A7199">
        <v>7198</v>
      </c>
      <c r="B7199" t="s">
        <v>35941</v>
      </c>
      <c r="C7199" t="s">
        <v>3295</v>
      </c>
      <c r="D7199" t="s">
        <v>11120</v>
      </c>
      <c r="E7199" t="s">
        <v>35942</v>
      </c>
      <c r="F7199" t="s">
        <v>35943</v>
      </c>
      <c r="G7199" t="s">
        <v>597</v>
      </c>
      <c r="H7199" s="6">
        <v>130659</v>
      </c>
      <c r="I7199" t="s">
        <v>35944</v>
      </c>
      <c r="J7199" t="s">
        <v>35945</v>
      </c>
      <c r="K7199" s="1">
        <v>44233</v>
      </c>
    </row>
    <row r="7200" spans="1:11">
      <c r="A7200">
        <v>7199</v>
      </c>
      <c r="B7200" t="s">
        <v>35946</v>
      </c>
      <c r="C7200" t="s">
        <v>4512</v>
      </c>
      <c r="D7200" t="s">
        <v>7915</v>
      </c>
      <c r="E7200" t="s">
        <v>35947</v>
      </c>
      <c r="F7200" t="s">
        <v>35948</v>
      </c>
      <c r="G7200" t="s">
        <v>1726</v>
      </c>
      <c r="H7200" s="6">
        <v>212034</v>
      </c>
      <c r="I7200" t="s">
        <v>35949</v>
      </c>
      <c r="J7200" t="s">
        <v>35950</v>
      </c>
      <c r="K7200" s="1">
        <v>44645</v>
      </c>
    </row>
    <row r="7201" spans="1:11">
      <c r="A7201">
        <v>7200</v>
      </c>
      <c r="B7201" t="s">
        <v>35951</v>
      </c>
      <c r="C7201" t="s">
        <v>10814</v>
      </c>
      <c r="D7201" t="s">
        <v>6916</v>
      </c>
      <c r="E7201" t="s">
        <v>35952</v>
      </c>
      <c r="F7201" t="s">
        <v>35953</v>
      </c>
      <c r="G7201" t="s">
        <v>306</v>
      </c>
      <c r="H7201" s="6">
        <v>133196</v>
      </c>
      <c r="I7201" t="s">
        <v>35954</v>
      </c>
      <c r="J7201" t="s">
        <v>35955</v>
      </c>
      <c r="K7201" s="1">
        <v>44277</v>
      </c>
    </row>
    <row r="7202" spans="1:11">
      <c r="A7202">
        <v>7201</v>
      </c>
      <c r="B7202" t="s">
        <v>35956</v>
      </c>
      <c r="C7202" t="s">
        <v>2996</v>
      </c>
      <c r="D7202" t="s">
        <v>7205</v>
      </c>
      <c r="E7202" t="s">
        <v>35957</v>
      </c>
      <c r="F7202" t="s">
        <v>35958</v>
      </c>
      <c r="G7202" t="s">
        <v>3306</v>
      </c>
      <c r="H7202" s="6">
        <v>242818</v>
      </c>
      <c r="I7202" t="s">
        <v>35959</v>
      </c>
      <c r="J7202" t="s">
        <v>35960</v>
      </c>
      <c r="K7202" s="1">
        <v>44067</v>
      </c>
    </row>
    <row r="7203" spans="1:11">
      <c r="A7203">
        <v>7202</v>
      </c>
      <c r="B7203" t="s">
        <v>35961</v>
      </c>
      <c r="C7203" t="s">
        <v>2255</v>
      </c>
      <c r="D7203" t="s">
        <v>3500</v>
      </c>
      <c r="E7203" t="s">
        <v>35962</v>
      </c>
      <c r="F7203" t="s">
        <v>35963</v>
      </c>
      <c r="G7203" t="s">
        <v>961</v>
      </c>
      <c r="H7203" s="6">
        <v>170627</v>
      </c>
      <c r="I7203" t="s">
        <v>35964</v>
      </c>
      <c r="J7203" t="s">
        <v>35965</v>
      </c>
      <c r="K7203" s="1">
        <v>44400</v>
      </c>
    </row>
    <row r="7204" spans="1:11">
      <c r="A7204">
        <v>7203</v>
      </c>
      <c r="B7204" t="s">
        <v>35966</v>
      </c>
      <c r="C7204" t="s">
        <v>4851</v>
      </c>
      <c r="D7204" t="s">
        <v>4457</v>
      </c>
      <c r="E7204" t="s">
        <v>35967</v>
      </c>
      <c r="F7204" t="s">
        <v>35968</v>
      </c>
      <c r="G7204" t="s">
        <v>2615</v>
      </c>
      <c r="H7204" s="6">
        <v>173676</v>
      </c>
      <c r="I7204" t="s">
        <v>35969</v>
      </c>
      <c r="J7204" t="s">
        <v>35970</v>
      </c>
      <c r="K7204" s="1">
        <v>43954</v>
      </c>
    </row>
    <row r="7205" spans="1:11">
      <c r="A7205">
        <v>7204</v>
      </c>
      <c r="B7205" t="s">
        <v>35971</v>
      </c>
      <c r="C7205" t="s">
        <v>3186</v>
      </c>
      <c r="D7205" t="s">
        <v>4978</v>
      </c>
      <c r="E7205" t="s">
        <v>35972</v>
      </c>
      <c r="F7205" t="s">
        <v>35973</v>
      </c>
      <c r="G7205" t="s">
        <v>883</v>
      </c>
      <c r="H7205" s="6">
        <v>195107</v>
      </c>
      <c r="I7205" t="s">
        <v>35974</v>
      </c>
      <c r="J7205" t="s">
        <v>35975</v>
      </c>
      <c r="K7205" s="1">
        <v>44660</v>
      </c>
    </row>
    <row r="7206" spans="1:11">
      <c r="A7206">
        <v>7205</v>
      </c>
      <c r="B7206" t="s">
        <v>35976</v>
      </c>
      <c r="C7206" t="s">
        <v>5039</v>
      </c>
      <c r="D7206" t="s">
        <v>6901</v>
      </c>
      <c r="E7206" t="s">
        <v>35977</v>
      </c>
      <c r="F7206" t="s">
        <v>25356</v>
      </c>
      <c r="G7206" t="s">
        <v>539</v>
      </c>
      <c r="H7206" s="6">
        <v>267430</v>
      </c>
      <c r="I7206" t="s">
        <v>35978</v>
      </c>
      <c r="J7206" t="s">
        <v>35979</v>
      </c>
      <c r="K7206" s="1">
        <v>44255</v>
      </c>
    </row>
    <row r="7207" spans="1:11">
      <c r="A7207">
        <v>7206</v>
      </c>
      <c r="B7207" t="s">
        <v>35980</v>
      </c>
      <c r="C7207" t="s">
        <v>5675</v>
      </c>
      <c r="D7207" t="s">
        <v>1810</v>
      </c>
      <c r="E7207" t="s">
        <v>35981</v>
      </c>
      <c r="F7207" t="s">
        <v>35982</v>
      </c>
      <c r="G7207" t="s">
        <v>86</v>
      </c>
      <c r="H7207" s="6">
        <v>197028</v>
      </c>
      <c r="I7207" t="s">
        <v>35983</v>
      </c>
      <c r="J7207" t="s">
        <v>35984</v>
      </c>
      <c r="K7207" s="1">
        <v>43972</v>
      </c>
    </row>
    <row r="7208" spans="1:11">
      <c r="A7208">
        <v>7207</v>
      </c>
      <c r="B7208" t="s">
        <v>35985</v>
      </c>
      <c r="C7208" t="s">
        <v>13145</v>
      </c>
      <c r="D7208" t="s">
        <v>774</v>
      </c>
      <c r="E7208" t="s">
        <v>35986</v>
      </c>
      <c r="F7208" t="s">
        <v>35987</v>
      </c>
      <c r="G7208" t="s">
        <v>642</v>
      </c>
      <c r="H7208" s="6">
        <v>184690</v>
      </c>
      <c r="I7208" t="s">
        <v>35988</v>
      </c>
      <c r="J7208" t="s">
        <v>35989</v>
      </c>
      <c r="K7208" s="1">
        <v>44054</v>
      </c>
    </row>
    <row r="7209" spans="1:11">
      <c r="A7209">
        <v>7208</v>
      </c>
      <c r="B7209" t="s">
        <v>35990</v>
      </c>
      <c r="C7209" t="s">
        <v>3453</v>
      </c>
      <c r="D7209" t="s">
        <v>7205</v>
      </c>
      <c r="E7209" t="s">
        <v>35991</v>
      </c>
      <c r="F7209" t="s">
        <v>35992</v>
      </c>
      <c r="G7209" t="s">
        <v>1873</v>
      </c>
      <c r="H7209" s="6">
        <v>241631</v>
      </c>
      <c r="I7209" t="s">
        <v>35993</v>
      </c>
      <c r="J7209" t="s">
        <v>35994</v>
      </c>
      <c r="K7209" s="1">
        <v>43949</v>
      </c>
    </row>
    <row r="7210" spans="1:11">
      <c r="A7210">
        <v>7209</v>
      </c>
      <c r="B7210" t="s">
        <v>35995</v>
      </c>
      <c r="C7210" t="s">
        <v>630</v>
      </c>
      <c r="D7210" t="s">
        <v>9299</v>
      </c>
      <c r="E7210" t="s">
        <v>35996</v>
      </c>
      <c r="F7210" t="s">
        <v>35997</v>
      </c>
      <c r="G7210" t="s">
        <v>1674</v>
      </c>
      <c r="H7210" s="6">
        <v>250877</v>
      </c>
      <c r="I7210" t="s">
        <v>35998</v>
      </c>
      <c r="J7210" t="s">
        <v>35999</v>
      </c>
      <c r="K7210" s="1">
        <v>44075</v>
      </c>
    </row>
    <row r="7211" spans="1:11">
      <c r="A7211">
        <v>7210</v>
      </c>
      <c r="B7211" t="s">
        <v>36000</v>
      </c>
      <c r="C7211" t="s">
        <v>340</v>
      </c>
      <c r="D7211" t="s">
        <v>3385</v>
      </c>
      <c r="E7211" t="s">
        <v>36001</v>
      </c>
      <c r="F7211" t="s">
        <v>36002</v>
      </c>
      <c r="G7211" t="s">
        <v>3027</v>
      </c>
      <c r="H7211" s="6">
        <v>78167</v>
      </c>
      <c r="I7211" t="s">
        <v>36003</v>
      </c>
      <c r="J7211" t="s">
        <v>36004</v>
      </c>
      <c r="K7211" s="1">
        <v>44062</v>
      </c>
    </row>
    <row r="7212" spans="1:11">
      <c r="A7212">
        <v>7211</v>
      </c>
      <c r="B7212" t="s">
        <v>36005</v>
      </c>
      <c r="C7212" t="s">
        <v>2313</v>
      </c>
      <c r="D7212" t="s">
        <v>7583</v>
      </c>
      <c r="E7212" t="s">
        <v>36006</v>
      </c>
      <c r="F7212" t="s">
        <v>36007</v>
      </c>
      <c r="G7212" t="s">
        <v>1265</v>
      </c>
      <c r="H7212" s="6">
        <v>45628</v>
      </c>
      <c r="I7212" t="s">
        <v>36008</v>
      </c>
      <c r="J7212" t="s">
        <v>36009</v>
      </c>
      <c r="K7212" s="1">
        <v>43980</v>
      </c>
    </row>
    <row r="7213" spans="1:11">
      <c r="A7213">
        <v>7212</v>
      </c>
      <c r="B7213" t="s">
        <v>36010</v>
      </c>
      <c r="C7213" t="s">
        <v>1392</v>
      </c>
      <c r="D7213" t="s">
        <v>5126</v>
      </c>
      <c r="E7213" t="s">
        <v>36011</v>
      </c>
      <c r="F7213" t="s">
        <v>36012</v>
      </c>
      <c r="G7213" t="s">
        <v>8517</v>
      </c>
      <c r="H7213" s="6">
        <v>106784</v>
      </c>
      <c r="I7213" t="s">
        <v>36013</v>
      </c>
      <c r="J7213" t="s">
        <v>36014</v>
      </c>
      <c r="K7213" s="1">
        <v>44462</v>
      </c>
    </row>
    <row r="7214" spans="1:11">
      <c r="A7214">
        <v>7213</v>
      </c>
      <c r="B7214" t="s">
        <v>36015</v>
      </c>
      <c r="C7214" t="s">
        <v>2457</v>
      </c>
      <c r="D7214" t="s">
        <v>2107</v>
      </c>
      <c r="E7214" t="s">
        <v>36016</v>
      </c>
      <c r="F7214" t="s">
        <v>22855</v>
      </c>
      <c r="G7214" t="s">
        <v>314</v>
      </c>
      <c r="H7214" s="6">
        <v>109413</v>
      </c>
      <c r="I7214" t="s">
        <v>36017</v>
      </c>
      <c r="J7214" t="s">
        <v>36018</v>
      </c>
      <c r="K7214" s="1">
        <v>43871</v>
      </c>
    </row>
    <row r="7215" spans="1:11">
      <c r="A7215">
        <v>7214</v>
      </c>
      <c r="B7215" t="s">
        <v>36019</v>
      </c>
      <c r="C7215" t="s">
        <v>10860</v>
      </c>
      <c r="D7215" t="s">
        <v>3657</v>
      </c>
      <c r="E7215" t="s">
        <v>36020</v>
      </c>
      <c r="F7215" t="s">
        <v>36021</v>
      </c>
      <c r="G7215" t="s">
        <v>1424</v>
      </c>
      <c r="H7215" s="6">
        <v>207705</v>
      </c>
      <c r="I7215" t="s">
        <v>36022</v>
      </c>
      <c r="J7215" t="s">
        <v>36023</v>
      </c>
      <c r="K7215" s="1">
        <v>44678</v>
      </c>
    </row>
    <row r="7216" spans="1:11">
      <c r="A7216">
        <v>7215</v>
      </c>
      <c r="B7216" t="s">
        <v>36024</v>
      </c>
      <c r="C7216" t="s">
        <v>3012</v>
      </c>
      <c r="D7216" t="s">
        <v>887</v>
      </c>
      <c r="E7216" t="s">
        <v>36025</v>
      </c>
      <c r="F7216" t="s">
        <v>36026</v>
      </c>
      <c r="G7216" t="s">
        <v>454</v>
      </c>
      <c r="H7216" s="6">
        <v>41675</v>
      </c>
      <c r="I7216" t="s">
        <v>36027</v>
      </c>
      <c r="J7216" t="s">
        <v>36028</v>
      </c>
      <c r="K7216" s="1">
        <v>44558</v>
      </c>
    </row>
    <row r="7217" spans="1:11">
      <c r="A7217">
        <v>7216</v>
      </c>
      <c r="B7217" t="s">
        <v>36029</v>
      </c>
      <c r="C7217" t="s">
        <v>572</v>
      </c>
      <c r="D7217" t="s">
        <v>17004</v>
      </c>
      <c r="E7217" t="s">
        <v>36030</v>
      </c>
      <c r="F7217" t="s">
        <v>36031</v>
      </c>
      <c r="G7217" t="s">
        <v>274</v>
      </c>
      <c r="H7217" s="6">
        <v>118220</v>
      </c>
      <c r="I7217" t="s">
        <v>36032</v>
      </c>
      <c r="J7217" t="s">
        <v>36033</v>
      </c>
      <c r="K7217" s="1">
        <v>44386</v>
      </c>
    </row>
    <row r="7218" spans="1:11">
      <c r="A7218">
        <v>7217</v>
      </c>
      <c r="B7218" t="s">
        <v>36034</v>
      </c>
      <c r="C7218" t="s">
        <v>422</v>
      </c>
      <c r="D7218" t="s">
        <v>10906</v>
      </c>
      <c r="E7218" t="s">
        <v>36035</v>
      </c>
      <c r="F7218" t="s">
        <v>36036</v>
      </c>
      <c r="G7218" t="s">
        <v>604</v>
      </c>
      <c r="H7218" s="6">
        <v>270967</v>
      </c>
      <c r="I7218" t="s">
        <v>36037</v>
      </c>
      <c r="J7218" t="s">
        <v>36038</v>
      </c>
      <c r="K7218" s="1">
        <v>44035</v>
      </c>
    </row>
    <row r="7219" spans="1:11">
      <c r="A7219">
        <v>7218</v>
      </c>
      <c r="B7219" t="s">
        <v>36039</v>
      </c>
      <c r="C7219" t="s">
        <v>2612</v>
      </c>
      <c r="D7219" t="s">
        <v>5664</v>
      </c>
      <c r="E7219" t="s">
        <v>36040</v>
      </c>
      <c r="F7219" t="s">
        <v>36041</v>
      </c>
      <c r="G7219" t="s">
        <v>3554</v>
      </c>
      <c r="H7219" s="6">
        <v>68559</v>
      </c>
      <c r="I7219" t="s">
        <v>36042</v>
      </c>
      <c r="J7219" t="s">
        <v>36043</v>
      </c>
      <c r="K7219" s="1">
        <v>44001</v>
      </c>
    </row>
    <row r="7220" spans="1:11">
      <c r="A7220">
        <v>7219</v>
      </c>
      <c r="B7220" t="s">
        <v>36044</v>
      </c>
      <c r="C7220" t="s">
        <v>6695</v>
      </c>
      <c r="D7220" t="s">
        <v>17004</v>
      </c>
      <c r="E7220" t="s">
        <v>36045</v>
      </c>
      <c r="F7220" t="s">
        <v>36046</v>
      </c>
      <c r="G7220" t="s">
        <v>1652</v>
      </c>
      <c r="H7220" s="6">
        <v>151749</v>
      </c>
      <c r="I7220" t="s">
        <v>36047</v>
      </c>
      <c r="J7220" t="s">
        <v>36048</v>
      </c>
      <c r="K7220" s="1">
        <v>44679</v>
      </c>
    </row>
    <row r="7221" spans="1:11">
      <c r="A7221">
        <v>7220</v>
      </c>
      <c r="B7221" t="s">
        <v>36049</v>
      </c>
      <c r="C7221" t="s">
        <v>3153</v>
      </c>
      <c r="D7221" t="s">
        <v>1478</v>
      </c>
      <c r="E7221" t="s">
        <v>36050</v>
      </c>
      <c r="F7221" t="s">
        <v>36051</v>
      </c>
      <c r="G7221" t="s">
        <v>43</v>
      </c>
      <c r="H7221" s="6">
        <v>92786</v>
      </c>
      <c r="I7221" t="s">
        <v>36052</v>
      </c>
      <c r="J7221" t="s">
        <v>36053</v>
      </c>
      <c r="K7221" s="1">
        <v>44030</v>
      </c>
    </row>
    <row r="7222" spans="1:11">
      <c r="A7222">
        <v>7221</v>
      </c>
      <c r="B7222" t="s">
        <v>36054</v>
      </c>
      <c r="C7222" t="s">
        <v>11317</v>
      </c>
      <c r="D7222" t="s">
        <v>3815</v>
      </c>
      <c r="E7222" t="s">
        <v>36055</v>
      </c>
      <c r="F7222" t="s">
        <v>36056</v>
      </c>
      <c r="G7222" t="s">
        <v>329</v>
      </c>
      <c r="H7222" s="6">
        <v>273706</v>
      </c>
      <c r="I7222" t="s">
        <v>36057</v>
      </c>
      <c r="J7222" t="s">
        <v>36058</v>
      </c>
      <c r="K7222" s="1">
        <v>44437</v>
      </c>
    </row>
    <row r="7223" spans="1:11">
      <c r="A7223">
        <v>7222</v>
      </c>
      <c r="B7223" t="s">
        <v>36059</v>
      </c>
      <c r="C7223" t="s">
        <v>1378</v>
      </c>
      <c r="D7223" t="s">
        <v>376</v>
      </c>
      <c r="E7223" t="s">
        <v>36060</v>
      </c>
      <c r="F7223" t="s">
        <v>36061</v>
      </c>
      <c r="G7223" t="s">
        <v>748</v>
      </c>
      <c r="H7223" s="6">
        <v>217479</v>
      </c>
      <c r="I7223" t="s">
        <v>36062</v>
      </c>
      <c r="J7223" t="s">
        <v>36063</v>
      </c>
      <c r="K7223" s="1">
        <v>44212</v>
      </c>
    </row>
    <row r="7224" spans="1:11">
      <c r="A7224">
        <v>7223</v>
      </c>
      <c r="B7224" t="s">
        <v>36064</v>
      </c>
      <c r="C7224" t="s">
        <v>1519</v>
      </c>
      <c r="D7224" t="s">
        <v>265</v>
      </c>
      <c r="E7224" t="s">
        <v>36065</v>
      </c>
      <c r="F7224" t="s">
        <v>36066</v>
      </c>
      <c r="G7224" t="s">
        <v>792</v>
      </c>
      <c r="H7224" s="6">
        <v>188089</v>
      </c>
      <c r="I7224" t="s">
        <v>36067</v>
      </c>
      <c r="J7224" t="s">
        <v>36068</v>
      </c>
      <c r="K7224" s="1">
        <v>44552</v>
      </c>
    </row>
    <row r="7225" spans="1:11">
      <c r="A7225">
        <v>7224</v>
      </c>
      <c r="B7225" t="s">
        <v>36069</v>
      </c>
      <c r="C7225" t="s">
        <v>3926</v>
      </c>
      <c r="D7225" t="s">
        <v>1017</v>
      </c>
      <c r="E7225" t="s">
        <v>36070</v>
      </c>
      <c r="F7225" t="s">
        <v>36071</v>
      </c>
      <c r="G7225" t="s">
        <v>1273</v>
      </c>
      <c r="H7225" s="6">
        <v>100094</v>
      </c>
      <c r="I7225" t="s">
        <v>36072</v>
      </c>
      <c r="J7225" t="s">
        <v>36073</v>
      </c>
      <c r="K7225" s="1">
        <v>44468</v>
      </c>
    </row>
    <row r="7226" spans="1:11">
      <c r="A7226">
        <v>7225</v>
      </c>
      <c r="B7226" t="s">
        <v>36074</v>
      </c>
      <c r="C7226" t="s">
        <v>1526</v>
      </c>
      <c r="D7226" t="s">
        <v>1848</v>
      </c>
      <c r="E7226" t="s">
        <v>36075</v>
      </c>
      <c r="F7226" t="s">
        <v>36076</v>
      </c>
      <c r="G7226" t="s">
        <v>5577</v>
      </c>
      <c r="H7226" s="6">
        <v>152201</v>
      </c>
      <c r="I7226" t="s">
        <v>36077</v>
      </c>
      <c r="J7226" t="s">
        <v>36078</v>
      </c>
      <c r="K7226" s="1">
        <v>44006</v>
      </c>
    </row>
    <row r="7227" spans="1:11">
      <c r="A7227">
        <v>7226</v>
      </c>
      <c r="B7227" t="s">
        <v>36079</v>
      </c>
      <c r="C7227" t="s">
        <v>4857</v>
      </c>
      <c r="D7227" t="s">
        <v>3700</v>
      </c>
      <c r="E7227" t="s">
        <v>36080</v>
      </c>
      <c r="F7227" t="s">
        <v>26843</v>
      </c>
      <c r="G7227" t="s">
        <v>1795</v>
      </c>
      <c r="H7227" s="6">
        <v>233596</v>
      </c>
      <c r="I7227" t="s">
        <v>36081</v>
      </c>
      <c r="J7227" t="s">
        <v>36082</v>
      </c>
      <c r="K7227" s="1">
        <v>44155</v>
      </c>
    </row>
    <row r="7228" spans="1:11">
      <c r="A7228">
        <v>7227</v>
      </c>
      <c r="B7228" t="s">
        <v>36083</v>
      </c>
      <c r="C7228" t="s">
        <v>170</v>
      </c>
      <c r="D7228" t="s">
        <v>3494</v>
      </c>
      <c r="E7228" t="s">
        <v>36084</v>
      </c>
      <c r="F7228" t="s">
        <v>36085</v>
      </c>
      <c r="G7228" t="s">
        <v>658</v>
      </c>
      <c r="H7228" s="6">
        <v>165864</v>
      </c>
      <c r="I7228" t="s">
        <v>36086</v>
      </c>
      <c r="J7228" t="s">
        <v>36087</v>
      </c>
      <c r="K7228" s="1">
        <v>44512</v>
      </c>
    </row>
    <row r="7229" spans="1:11">
      <c r="A7229">
        <v>7228</v>
      </c>
      <c r="B7229" t="s">
        <v>36088</v>
      </c>
      <c r="C7229" t="s">
        <v>2834</v>
      </c>
      <c r="D7229" t="s">
        <v>3500</v>
      </c>
      <c r="E7229" t="s">
        <v>36089</v>
      </c>
      <c r="F7229" t="s">
        <v>36090</v>
      </c>
      <c r="G7229" t="s">
        <v>274</v>
      </c>
      <c r="H7229" s="6">
        <v>254057</v>
      </c>
      <c r="I7229" t="s">
        <v>36091</v>
      </c>
      <c r="J7229" t="s">
        <v>36092</v>
      </c>
      <c r="K7229" s="1">
        <v>44063</v>
      </c>
    </row>
    <row r="7230" spans="1:11">
      <c r="A7230">
        <v>7229</v>
      </c>
      <c r="B7230" t="s">
        <v>36093</v>
      </c>
      <c r="C7230" t="s">
        <v>2743</v>
      </c>
      <c r="D7230" t="s">
        <v>3675</v>
      </c>
      <c r="E7230" t="s">
        <v>28539</v>
      </c>
      <c r="F7230" t="s">
        <v>36094</v>
      </c>
      <c r="G7230" t="s">
        <v>1726</v>
      </c>
      <c r="H7230" s="6">
        <v>64369</v>
      </c>
      <c r="I7230" t="s">
        <v>36095</v>
      </c>
      <c r="J7230" t="s">
        <v>36096</v>
      </c>
      <c r="K7230" s="1">
        <v>44198</v>
      </c>
    </row>
    <row r="7231" spans="1:11">
      <c r="A7231">
        <v>7230</v>
      </c>
      <c r="B7231" t="s">
        <v>36097</v>
      </c>
      <c r="C7231" t="s">
        <v>1299</v>
      </c>
      <c r="D7231" t="s">
        <v>6273</v>
      </c>
      <c r="E7231" t="s">
        <v>36098</v>
      </c>
      <c r="F7231" t="s">
        <v>36099</v>
      </c>
      <c r="G7231" t="s">
        <v>2317</v>
      </c>
      <c r="H7231" s="6">
        <v>69979</v>
      </c>
      <c r="I7231" t="s">
        <v>36100</v>
      </c>
      <c r="J7231" t="s">
        <v>36101</v>
      </c>
      <c r="K7231" s="1">
        <v>43951</v>
      </c>
    </row>
    <row r="7232" spans="1:11">
      <c r="A7232">
        <v>7231</v>
      </c>
      <c r="B7232" t="s">
        <v>36102</v>
      </c>
      <c r="C7232" t="s">
        <v>2475</v>
      </c>
      <c r="D7232" t="s">
        <v>8749</v>
      </c>
      <c r="E7232" t="s">
        <v>36103</v>
      </c>
      <c r="F7232" t="s">
        <v>36104</v>
      </c>
      <c r="G7232" t="s">
        <v>71</v>
      </c>
      <c r="H7232" s="6">
        <v>269559</v>
      </c>
      <c r="I7232" t="s">
        <v>36105</v>
      </c>
      <c r="J7232" t="s">
        <v>36106</v>
      </c>
      <c r="K7232" s="1">
        <v>44624</v>
      </c>
    </row>
    <row r="7233" spans="1:11">
      <c r="A7233">
        <v>7232</v>
      </c>
      <c r="B7233" t="s">
        <v>36107</v>
      </c>
      <c r="C7233" t="s">
        <v>6158</v>
      </c>
      <c r="D7233" t="s">
        <v>9184</v>
      </c>
      <c r="E7233" t="s">
        <v>36108</v>
      </c>
      <c r="F7233" t="s">
        <v>36109</v>
      </c>
      <c r="G7233" t="s">
        <v>2392</v>
      </c>
      <c r="H7233" s="6">
        <v>239368</v>
      </c>
      <c r="I7233" t="s">
        <v>36110</v>
      </c>
      <c r="J7233" t="s">
        <v>36111</v>
      </c>
      <c r="K7233" s="1">
        <v>44123</v>
      </c>
    </row>
    <row r="7234" spans="1:11">
      <c r="A7234">
        <v>7233</v>
      </c>
      <c r="B7234" t="s">
        <v>36112</v>
      </c>
      <c r="C7234" t="s">
        <v>4277</v>
      </c>
      <c r="D7234" t="s">
        <v>8743</v>
      </c>
      <c r="E7234" t="s">
        <v>36113</v>
      </c>
      <c r="F7234" t="s">
        <v>36114</v>
      </c>
      <c r="G7234" t="s">
        <v>612</v>
      </c>
      <c r="H7234" s="6">
        <v>255789</v>
      </c>
      <c r="I7234" t="s">
        <v>36115</v>
      </c>
      <c r="J7234" t="s">
        <v>36116</v>
      </c>
      <c r="K7234" s="1">
        <v>44039</v>
      </c>
    </row>
    <row r="7235" spans="1:11">
      <c r="A7235">
        <v>7234</v>
      </c>
      <c r="B7235" t="s">
        <v>36117</v>
      </c>
      <c r="C7235" t="s">
        <v>14595</v>
      </c>
      <c r="D7235" t="s">
        <v>1700</v>
      </c>
      <c r="E7235" t="s">
        <v>36118</v>
      </c>
      <c r="F7235" t="s">
        <v>36119</v>
      </c>
      <c r="G7235" t="s">
        <v>2524</v>
      </c>
      <c r="H7235" s="6">
        <v>236627</v>
      </c>
      <c r="I7235" t="s">
        <v>36120</v>
      </c>
      <c r="J7235" t="s">
        <v>36121</v>
      </c>
      <c r="K7235" s="1">
        <v>44710</v>
      </c>
    </row>
    <row r="7236" spans="1:11">
      <c r="A7236">
        <v>7235</v>
      </c>
      <c r="B7236" t="s">
        <v>36122</v>
      </c>
      <c r="C7236" t="s">
        <v>178</v>
      </c>
      <c r="D7236" t="s">
        <v>9178</v>
      </c>
      <c r="E7236" t="s">
        <v>36123</v>
      </c>
      <c r="F7236" t="s">
        <v>36124</v>
      </c>
      <c r="G7236" t="s">
        <v>1396</v>
      </c>
      <c r="H7236" s="6">
        <v>120469</v>
      </c>
      <c r="I7236" t="s">
        <v>36125</v>
      </c>
      <c r="J7236" t="s">
        <v>36126</v>
      </c>
      <c r="K7236" s="1">
        <v>44264</v>
      </c>
    </row>
    <row r="7237" spans="1:11">
      <c r="A7237">
        <v>7236</v>
      </c>
      <c r="B7237" t="s">
        <v>36127</v>
      </c>
      <c r="C7237" t="s">
        <v>1553</v>
      </c>
      <c r="D7237" t="s">
        <v>4595</v>
      </c>
      <c r="E7237" t="s">
        <v>7196</v>
      </c>
      <c r="F7237" t="s">
        <v>36128</v>
      </c>
      <c r="G7237" t="s">
        <v>1508</v>
      </c>
      <c r="H7237" s="6">
        <v>191502</v>
      </c>
      <c r="I7237" t="s">
        <v>36129</v>
      </c>
      <c r="J7237" t="s">
        <v>36130</v>
      </c>
      <c r="K7237" s="1">
        <v>44053</v>
      </c>
    </row>
    <row r="7238" spans="1:11">
      <c r="A7238">
        <v>7237</v>
      </c>
      <c r="B7238" t="s">
        <v>36131</v>
      </c>
      <c r="C7238" t="s">
        <v>5028</v>
      </c>
      <c r="D7238" t="s">
        <v>4904</v>
      </c>
      <c r="E7238" t="s">
        <v>36132</v>
      </c>
      <c r="F7238" t="s">
        <v>36133</v>
      </c>
      <c r="G7238" t="s">
        <v>2195</v>
      </c>
      <c r="H7238" s="6">
        <v>185816</v>
      </c>
      <c r="I7238" t="s">
        <v>36134</v>
      </c>
      <c r="J7238" t="s">
        <v>36135</v>
      </c>
      <c r="K7238" s="1">
        <v>44418</v>
      </c>
    </row>
    <row r="7239" spans="1:11">
      <c r="A7239">
        <v>7238</v>
      </c>
      <c r="B7239" t="s">
        <v>36136</v>
      </c>
      <c r="C7239" t="s">
        <v>1986</v>
      </c>
      <c r="D7239" t="s">
        <v>13170</v>
      </c>
      <c r="E7239" t="s">
        <v>20382</v>
      </c>
      <c r="F7239" t="s">
        <v>36137</v>
      </c>
      <c r="G7239" t="s">
        <v>1873</v>
      </c>
      <c r="H7239" s="6">
        <v>182132</v>
      </c>
      <c r="I7239" t="s">
        <v>36138</v>
      </c>
      <c r="J7239" t="s">
        <v>36139</v>
      </c>
      <c r="K7239" s="1">
        <v>44514</v>
      </c>
    </row>
    <row r="7240" spans="1:11">
      <c r="A7240">
        <v>7239</v>
      </c>
      <c r="B7240" t="s">
        <v>36140</v>
      </c>
      <c r="C7240" t="s">
        <v>4001</v>
      </c>
      <c r="D7240" t="s">
        <v>399</v>
      </c>
      <c r="E7240" t="s">
        <v>36141</v>
      </c>
      <c r="F7240" t="s">
        <v>36142</v>
      </c>
      <c r="G7240" t="s">
        <v>2392</v>
      </c>
      <c r="H7240" s="6">
        <v>154410</v>
      </c>
      <c r="I7240" t="s">
        <v>36143</v>
      </c>
      <c r="J7240" t="s">
        <v>36144</v>
      </c>
      <c r="K7240" s="1">
        <v>44657</v>
      </c>
    </row>
    <row r="7241" spans="1:11">
      <c r="A7241">
        <v>7240</v>
      </c>
      <c r="B7241" t="s">
        <v>36145</v>
      </c>
      <c r="C7241" t="s">
        <v>774</v>
      </c>
      <c r="D7241" t="s">
        <v>4613</v>
      </c>
      <c r="E7241" t="s">
        <v>36146</v>
      </c>
      <c r="F7241" t="s">
        <v>36147</v>
      </c>
      <c r="G7241" t="s">
        <v>1508</v>
      </c>
      <c r="H7241" s="6">
        <v>56905</v>
      </c>
      <c r="I7241" t="s">
        <v>36148</v>
      </c>
      <c r="J7241" t="s">
        <v>36149</v>
      </c>
      <c r="K7241" s="1">
        <v>44106</v>
      </c>
    </row>
    <row r="7242" spans="1:11">
      <c r="A7242">
        <v>7241</v>
      </c>
      <c r="B7242" t="s">
        <v>36150</v>
      </c>
      <c r="C7242" t="s">
        <v>12626</v>
      </c>
      <c r="D7242" t="s">
        <v>2835</v>
      </c>
      <c r="E7242" t="s">
        <v>36151</v>
      </c>
      <c r="F7242" t="s">
        <v>36152</v>
      </c>
      <c r="G7242" t="s">
        <v>306</v>
      </c>
      <c r="H7242" s="6">
        <v>186672</v>
      </c>
      <c r="I7242" t="s">
        <v>36153</v>
      </c>
      <c r="J7242" t="s">
        <v>36154</v>
      </c>
      <c r="K7242" s="1">
        <v>44468</v>
      </c>
    </row>
    <row r="7243" spans="1:11">
      <c r="A7243">
        <v>7242</v>
      </c>
      <c r="B7243" t="s">
        <v>36155</v>
      </c>
      <c r="C7243" t="s">
        <v>5274</v>
      </c>
      <c r="D7243" t="s">
        <v>19917</v>
      </c>
      <c r="E7243" t="s">
        <v>36156</v>
      </c>
      <c r="F7243" t="s">
        <v>26599</v>
      </c>
      <c r="G7243" t="s">
        <v>3306</v>
      </c>
      <c r="H7243" s="6">
        <v>224078</v>
      </c>
      <c r="I7243" t="s">
        <v>36157</v>
      </c>
      <c r="J7243" t="s">
        <v>36158</v>
      </c>
      <c r="K7243" s="1">
        <v>44537</v>
      </c>
    </row>
    <row r="7244" spans="1:11">
      <c r="A7244">
        <v>7243</v>
      </c>
      <c r="B7244" t="s">
        <v>36159</v>
      </c>
      <c r="C7244" t="s">
        <v>2996</v>
      </c>
      <c r="D7244" t="s">
        <v>2521</v>
      </c>
      <c r="E7244" t="s">
        <v>36160</v>
      </c>
      <c r="F7244" t="s">
        <v>36161</v>
      </c>
      <c r="G7244" t="s">
        <v>166</v>
      </c>
      <c r="H7244" s="6">
        <v>234207</v>
      </c>
      <c r="I7244" t="s">
        <v>36162</v>
      </c>
      <c r="J7244" t="s">
        <v>36163</v>
      </c>
      <c r="K7244" s="1">
        <v>44275</v>
      </c>
    </row>
    <row r="7245" spans="1:11">
      <c r="A7245">
        <v>7244</v>
      </c>
      <c r="B7245" t="s">
        <v>36164</v>
      </c>
      <c r="C7245" t="s">
        <v>3545</v>
      </c>
      <c r="D7245" t="s">
        <v>2107</v>
      </c>
      <c r="E7245" t="s">
        <v>36165</v>
      </c>
      <c r="F7245" t="s">
        <v>36166</v>
      </c>
      <c r="G7245" t="s">
        <v>3183</v>
      </c>
      <c r="H7245" s="6">
        <v>192273</v>
      </c>
      <c r="I7245" t="s">
        <v>36167</v>
      </c>
      <c r="J7245" t="s">
        <v>36168</v>
      </c>
      <c r="K7245" s="1">
        <v>44205</v>
      </c>
    </row>
    <row r="7246" spans="1:11">
      <c r="A7246">
        <v>7245</v>
      </c>
      <c r="B7246" t="s">
        <v>36169</v>
      </c>
      <c r="C7246" t="s">
        <v>248</v>
      </c>
      <c r="D7246" t="s">
        <v>2347</v>
      </c>
      <c r="E7246" t="s">
        <v>36170</v>
      </c>
      <c r="F7246" t="s">
        <v>36171</v>
      </c>
      <c r="G7246" t="s">
        <v>1189</v>
      </c>
      <c r="H7246" s="6">
        <v>54951</v>
      </c>
      <c r="I7246" t="s">
        <v>36172</v>
      </c>
      <c r="J7246" t="s">
        <v>36173</v>
      </c>
      <c r="K7246" s="1">
        <v>44063</v>
      </c>
    </row>
    <row r="7247" spans="1:11">
      <c r="A7247">
        <v>7246</v>
      </c>
      <c r="B7247" t="s">
        <v>36174</v>
      </c>
      <c r="C7247" t="s">
        <v>6535</v>
      </c>
      <c r="D7247" t="s">
        <v>8367</v>
      </c>
      <c r="E7247" t="s">
        <v>36175</v>
      </c>
      <c r="F7247" t="s">
        <v>36176</v>
      </c>
      <c r="G7247" t="s">
        <v>553</v>
      </c>
      <c r="H7247" s="6">
        <v>202103</v>
      </c>
      <c r="I7247" t="s">
        <v>36177</v>
      </c>
      <c r="J7247" t="s">
        <v>36178</v>
      </c>
      <c r="K7247" s="1">
        <v>44529</v>
      </c>
    </row>
    <row r="7248" spans="1:11">
      <c r="A7248">
        <v>7247</v>
      </c>
      <c r="B7248" t="s">
        <v>36179</v>
      </c>
      <c r="C7248" t="s">
        <v>5115</v>
      </c>
      <c r="D7248" t="s">
        <v>11150</v>
      </c>
      <c r="E7248" t="s">
        <v>36180</v>
      </c>
      <c r="F7248" t="s">
        <v>36181</v>
      </c>
      <c r="G7248" t="s">
        <v>5570</v>
      </c>
      <c r="H7248" s="6">
        <v>251296</v>
      </c>
      <c r="I7248" t="s">
        <v>36182</v>
      </c>
      <c r="J7248" t="s">
        <v>36183</v>
      </c>
      <c r="K7248" s="1">
        <v>44174</v>
      </c>
    </row>
    <row r="7249" spans="1:11">
      <c r="A7249">
        <v>7248</v>
      </c>
      <c r="B7249" t="s">
        <v>36184</v>
      </c>
      <c r="C7249" t="s">
        <v>3153</v>
      </c>
      <c r="D7249" t="s">
        <v>4965</v>
      </c>
      <c r="E7249" t="s">
        <v>36185</v>
      </c>
      <c r="F7249" t="s">
        <v>36186</v>
      </c>
      <c r="G7249" t="s">
        <v>642</v>
      </c>
      <c r="H7249" s="6">
        <v>217120</v>
      </c>
      <c r="I7249" t="s">
        <v>36187</v>
      </c>
      <c r="J7249" t="s">
        <v>36188</v>
      </c>
      <c r="K7249" s="1">
        <v>43876</v>
      </c>
    </row>
    <row r="7250" spans="1:11">
      <c r="A7250">
        <v>7249</v>
      </c>
      <c r="B7250" t="s">
        <v>36189</v>
      </c>
      <c r="C7250" t="s">
        <v>5028</v>
      </c>
      <c r="D7250" t="s">
        <v>4474</v>
      </c>
      <c r="E7250" t="s">
        <v>36190</v>
      </c>
      <c r="F7250" t="s">
        <v>36191</v>
      </c>
      <c r="G7250" t="s">
        <v>1418</v>
      </c>
      <c r="H7250" s="6">
        <v>59921</v>
      </c>
      <c r="I7250" t="s">
        <v>36192</v>
      </c>
      <c r="J7250" t="s">
        <v>36193</v>
      </c>
      <c r="K7250" s="1">
        <v>44227</v>
      </c>
    </row>
    <row r="7251" spans="1:11">
      <c r="A7251">
        <v>7250</v>
      </c>
      <c r="B7251" t="s">
        <v>36194</v>
      </c>
      <c r="C7251" t="s">
        <v>2520</v>
      </c>
      <c r="D7251" t="s">
        <v>11622</v>
      </c>
      <c r="E7251" t="s">
        <v>36195</v>
      </c>
      <c r="F7251" t="s">
        <v>36196</v>
      </c>
      <c r="G7251" t="s">
        <v>2817</v>
      </c>
      <c r="H7251" s="6">
        <v>82533</v>
      </c>
      <c r="I7251" t="s">
        <v>36197</v>
      </c>
      <c r="J7251" t="s">
        <v>36198</v>
      </c>
      <c r="K7251" s="1">
        <v>44530</v>
      </c>
    </row>
    <row r="7252" spans="1:11">
      <c r="A7252">
        <v>7251</v>
      </c>
      <c r="B7252" t="s">
        <v>36199</v>
      </c>
      <c r="C7252" t="s">
        <v>549</v>
      </c>
      <c r="D7252" t="s">
        <v>522</v>
      </c>
      <c r="E7252" t="s">
        <v>36200</v>
      </c>
      <c r="F7252" t="s">
        <v>36201</v>
      </c>
      <c r="G7252" t="s">
        <v>875</v>
      </c>
      <c r="H7252" s="6">
        <v>121342</v>
      </c>
      <c r="I7252" t="s">
        <v>36202</v>
      </c>
      <c r="J7252" t="s">
        <v>36203</v>
      </c>
      <c r="K7252" s="1">
        <v>44641</v>
      </c>
    </row>
    <row r="7253" spans="1:11">
      <c r="A7253">
        <v>7252</v>
      </c>
      <c r="B7253" t="s">
        <v>36204</v>
      </c>
      <c r="C7253" t="s">
        <v>3356</v>
      </c>
      <c r="D7253" t="s">
        <v>22596</v>
      </c>
      <c r="E7253" t="s">
        <v>36205</v>
      </c>
      <c r="F7253" t="s">
        <v>36206</v>
      </c>
      <c r="G7253" t="s">
        <v>748</v>
      </c>
      <c r="H7253" s="6">
        <v>165765</v>
      </c>
      <c r="I7253" t="s">
        <v>36207</v>
      </c>
      <c r="J7253" t="s">
        <v>36208</v>
      </c>
      <c r="K7253" s="1">
        <v>44668</v>
      </c>
    </row>
    <row r="7254" spans="1:11">
      <c r="A7254">
        <v>7253</v>
      </c>
      <c r="B7254" t="s">
        <v>36209</v>
      </c>
      <c r="C7254" t="s">
        <v>9045</v>
      </c>
      <c r="D7254" t="s">
        <v>2650</v>
      </c>
      <c r="E7254" t="s">
        <v>36210</v>
      </c>
      <c r="F7254" t="s">
        <v>36211</v>
      </c>
      <c r="G7254" t="s">
        <v>3435</v>
      </c>
      <c r="H7254" s="6">
        <v>191053</v>
      </c>
      <c r="I7254" t="s">
        <v>36212</v>
      </c>
      <c r="J7254" t="s">
        <v>36213</v>
      </c>
      <c r="K7254" s="1">
        <v>44105</v>
      </c>
    </row>
    <row r="7255" spans="1:11">
      <c r="A7255">
        <v>7254</v>
      </c>
      <c r="B7255" t="s">
        <v>36214</v>
      </c>
      <c r="C7255" t="s">
        <v>9299</v>
      </c>
      <c r="D7255" t="s">
        <v>4557</v>
      </c>
      <c r="E7255" t="s">
        <v>36215</v>
      </c>
      <c r="F7255" t="s">
        <v>36216</v>
      </c>
      <c r="G7255" t="s">
        <v>711</v>
      </c>
      <c r="H7255" s="6">
        <v>128111</v>
      </c>
      <c r="I7255" t="s">
        <v>36217</v>
      </c>
      <c r="J7255" t="s">
        <v>36218</v>
      </c>
      <c r="K7255" s="1">
        <v>44269</v>
      </c>
    </row>
    <row r="7256" spans="1:11">
      <c r="A7256">
        <v>7255</v>
      </c>
      <c r="B7256" t="s">
        <v>36219</v>
      </c>
      <c r="C7256" t="s">
        <v>23653</v>
      </c>
      <c r="D7256" t="s">
        <v>3338</v>
      </c>
      <c r="E7256" t="s">
        <v>23314</v>
      </c>
      <c r="F7256" t="s">
        <v>36220</v>
      </c>
      <c r="G7256" t="s">
        <v>778</v>
      </c>
      <c r="H7256" s="6">
        <v>104589</v>
      </c>
      <c r="I7256" t="s">
        <v>36221</v>
      </c>
      <c r="J7256" t="s">
        <v>36222</v>
      </c>
      <c r="K7256" s="1">
        <v>44035</v>
      </c>
    </row>
    <row r="7257" spans="1:11">
      <c r="A7257">
        <v>7256</v>
      </c>
      <c r="B7257" t="s">
        <v>36223</v>
      </c>
      <c r="C7257" t="s">
        <v>8006</v>
      </c>
      <c r="D7257" t="s">
        <v>3141</v>
      </c>
      <c r="E7257" t="s">
        <v>36224</v>
      </c>
      <c r="F7257" t="s">
        <v>36225</v>
      </c>
      <c r="G7257" t="s">
        <v>379</v>
      </c>
      <c r="H7257" s="6">
        <v>176712</v>
      </c>
      <c r="I7257" t="s">
        <v>36226</v>
      </c>
      <c r="J7257" t="s">
        <v>36227</v>
      </c>
      <c r="K7257" s="1">
        <v>43851</v>
      </c>
    </row>
    <row r="7258" spans="1:11">
      <c r="A7258">
        <v>7257</v>
      </c>
      <c r="B7258" t="s">
        <v>36228</v>
      </c>
      <c r="C7258" t="s">
        <v>9747</v>
      </c>
      <c r="D7258" t="s">
        <v>6215</v>
      </c>
      <c r="E7258" t="s">
        <v>36229</v>
      </c>
      <c r="F7258" t="s">
        <v>36230</v>
      </c>
      <c r="G7258" t="s">
        <v>274</v>
      </c>
      <c r="H7258" s="6">
        <v>96411</v>
      </c>
      <c r="I7258" t="s">
        <v>36231</v>
      </c>
      <c r="J7258" t="s">
        <v>36232</v>
      </c>
      <c r="K7258" s="1">
        <v>44277</v>
      </c>
    </row>
    <row r="7259" spans="1:11">
      <c r="A7259">
        <v>7258</v>
      </c>
      <c r="B7259" t="s">
        <v>36233</v>
      </c>
      <c r="C7259" t="s">
        <v>4648</v>
      </c>
      <c r="D7259" t="s">
        <v>3869</v>
      </c>
      <c r="E7259" t="s">
        <v>36234</v>
      </c>
      <c r="F7259" t="s">
        <v>36235</v>
      </c>
      <c r="G7259" t="s">
        <v>1605</v>
      </c>
      <c r="H7259" s="6">
        <v>233324</v>
      </c>
      <c r="I7259" t="s">
        <v>36236</v>
      </c>
      <c r="J7259" t="s">
        <v>36237</v>
      </c>
      <c r="K7259" s="1">
        <v>44502</v>
      </c>
    </row>
    <row r="7260" spans="1:11">
      <c r="A7260">
        <v>7259</v>
      </c>
      <c r="B7260" t="s">
        <v>36238</v>
      </c>
      <c r="C7260" t="s">
        <v>1533</v>
      </c>
      <c r="D7260" t="s">
        <v>9089</v>
      </c>
      <c r="E7260" t="s">
        <v>36239</v>
      </c>
      <c r="F7260" t="s">
        <v>36240</v>
      </c>
      <c r="G7260" t="s">
        <v>1330</v>
      </c>
      <c r="H7260" s="6">
        <v>171810</v>
      </c>
      <c r="I7260" t="s">
        <v>36241</v>
      </c>
      <c r="J7260" t="s">
        <v>36242</v>
      </c>
      <c r="K7260" s="1">
        <v>44252</v>
      </c>
    </row>
    <row r="7261" spans="1:11">
      <c r="A7261">
        <v>7260</v>
      </c>
      <c r="B7261" t="s">
        <v>36243</v>
      </c>
      <c r="C7261" t="s">
        <v>1861</v>
      </c>
      <c r="D7261" t="s">
        <v>3909</v>
      </c>
      <c r="E7261" t="s">
        <v>36244</v>
      </c>
      <c r="F7261" t="s">
        <v>36245</v>
      </c>
      <c r="G7261" t="s">
        <v>237</v>
      </c>
      <c r="H7261" s="6">
        <v>57472</v>
      </c>
      <c r="I7261" t="s">
        <v>36246</v>
      </c>
      <c r="J7261" t="s">
        <v>36247</v>
      </c>
      <c r="K7261" s="1">
        <v>44047</v>
      </c>
    </row>
    <row r="7262" spans="1:11">
      <c r="A7262">
        <v>7261</v>
      </c>
      <c r="B7262" t="s">
        <v>36248</v>
      </c>
      <c r="C7262" t="s">
        <v>318</v>
      </c>
      <c r="D7262" t="s">
        <v>14631</v>
      </c>
      <c r="E7262" t="s">
        <v>36249</v>
      </c>
      <c r="F7262" t="s">
        <v>36250</v>
      </c>
      <c r="G7262" t="s">
        <v>748</v>
      </c>
      <c r="H7262" s="6">
        <v>127108</v>
      </c>
      <c r="I7262" t="s">
        <v>36251</v>
      </c>
      <c r="J7262" t="s">
        <v>36252</v>
      </c>
      <c r="K7262" s="1">
        <v>44675</v>
      </c>
    </row>
    <row r="7263" spans="1:11">
      <c r="A7263">
        <v>7262</v>
      </c>
      <c r="B7263" t="s">
        <v>36253</v>
      </c>
      <c r="C7263" t="s">
        <v>7833</v>
      </c>
      <c r="D7263" t="s">
        <v>6482</v>
      </c>
      <c r="E7263" t="s">
        <v>36254</v>
      </c>
      <c r="F7263" t="s">
        <v>36255</v>
      </c>
      <c r="G7263" t="s">
        <v>2898</v>
      </c>
      <c r="H7263" s="6">
        <v>52515</v>
      </c>
      <c r="I7263" t="s">
        <v>36256</v>
      </c>
      <c r="J7263" t="s">
        <v>36257</v>
      </c>
      <c r="K7263" s="1">
        <v>44707</v>
      </c>
    </row>
    <row r="7264" spans="1:11">
      <c r="A7264">
        <v>7263</v>
      </c>
      <c r="B7264" t="s">
        <v>36258</v>
      </c>
      <c r="C7264" t="s">
        <v>7262</v>
      </c>
      <c r="D7264" t="s">
        <v>10917</v>
      </c>
      <c r="E7264" t="s">
        <v>36259</v>
      </c>
      <c r="F7264" t="s">
        <v>36260</v>
      </c>
      <c r="G7264" t="s">
        <v>1508</v>
      </c>
      <c r="H7264" s="6">
        <v>115469</v>
      </c>
      <c r="I7264" t="s">
        <v>36261</v>
      </c>
      <c r="J7264" t="s">
        <v>36262</v>
      </c>
      <c r="K7264" s="1">
        <v>44586</v>
      </c>
    </row>
    <row r="7265" spans="1:11">
      <c r="A7265">
        <v>7264</v>
      </c>
      <c r="B7265" t="s">
        <v>36263</v>
      </c>
      <c r="C7265" t="s">
        <v>707</v>
      </c>
      <c r="D7265" t="s">
        <v>11022</v>
      </c>
      <c r="E7265" t="s">
        <v>36264</v>
      </c>
      <c r="F7265" t="s">
        <v>36265</v>
      </c>
      <c r="G7265" t="s">
        <v>142</v>
      </c>
      <c r="H7265" s="6">
        <v>89695</v>
      </c>
      <c r="I7265" t="s">
        <v>36266</v>
      </c>
      <c r="J7265" t="s">
        <v>36267</v>
      </c>
      <c r="K7265" s="1">
        <v>44417</v>
      </c>
    </row>
    <row r="7266" spans="1:11">
      <c r="A7266">
        <v>7265</v>
      </c>
      <c r="B7266" t="s">
        <v>36268</v>
      </c>
      <c r="C7266" t="s">
        <v>5550</v>
      </c>
      <c r="D7266" t="s">
        <v>6776</v>
      </c>
      <c r="E7266" t="s">
        <v>36269</v>
      </c>
      <c r="F7266" t="s">
        <v>36270</v>
      </c>
      <c r="G7266" t="s">
        <v>861</v>
      </c>
      <c r="H7266" s="6">
        <v>70550</v>
      </c>
      <c r="I7266" t="s">
        <v>36271</v>
      </c>
      <c r="J7266" t="s">
        <v>36272</v>
      </c>
      <c r="K7266" s="1">
        <v>43859</v>
      </c>
    </row>
    <row r="7267" spans="1:11">
      <c r="A7267">
        <v>7266</v>
      </c>
      <c r="B7267" t="s">
        <v>36273</v>
      </c>
      <c r="C7267" t="s">
        <v>25374</v>
      </c>
      <c r="D7267" t="s">
        <v>3471</v>
      </c>
      <c r="E7267" t="s">
        <v>36274</v>
      </c>
      <c r="F7267" t="s">
        <v>36275</v>
      </c>
      <c r="G7267" t="s">
        <v>1466</v>
      </c>
      <c r="H7267" s="6">
        <v>269929</v>
      </c>
      <c r="I7267" t="s">
        <v>36276</v>
      </c>
      <c r="J7267" t="s">
        <v>36277</v>
      </c>
      <c r="K7267" s="1">
        <v>44205</v>
      </c>
    </row>
    <row r="7268" spans="1:11">
      <c r="A7268">
        <v>7267</v>
      </c>
      <c r="B7268" t="s">
        <v>36278</v>
      </c>
      <c r="C7268" t="s">
        <v>4104</v>
      </c>
      <c r="D7268" t="s">
        <v>2763</v>
      </c>
      <c r="E7268" t="s">
        <v>36279</v>
      </c>
      <c r="F7268" t="s">
        <v>36280</v>
      </c>
      <c r="G7268" t="s">
        <v>1152</v>
      </c>
      <c r="H7268" s="6">
        <v>104117</v>
      </c>
      <c r="I7268" t="s">
        <v>36281</v>
      </c>
      <c r="J7268" t="s">
        <v>36282</v>
      </c>
      <c r="K7268" s="1">
        <v>44034</v>
      </c>
    </row>
    <row r="7269" spans="1:11">
      <c r="A7269">
        <v>7268</v>
      </c>
      <c r="B7269" t="s">
        <v>36283</v>
      </c>
      <c r="C7269" t="s">
        <v>13145</v>
      </c>
      <c r="D7269" t="s">
        <v>8883</v>
      </c>
      <c r="E7269" t="s">
        <v>36284</v>
      </c>
      <c r="F7269" t="s">
        <v>36285</v>
      </c>
      <c r="G7269" t="s">
        <v>23</v>
      </c>
      <c r="H7269" s="6">
        <v>193294</v>
      </c>
      <c r="I7269" t="s">
        <v>36286</v>
      </c>
      <c r="J7269" t="s">
        <v>36287</v>
      </c>
      <c r="K7269" s="1">
        <v>44434</v>
      </c>
    </row>
    <row r="7270" spans="1:11">
      <c r="A7270">
        <v>7269</v>
      </c>
      <c r="B7270" t="s">
        <v>36288</v>
      </c>
      <c r="C7270" t="s">
        <v>4875</v>
      </c>
      <c r="D7270" t="s">
        <v>8351</v>
      </c>
      <c r="E7270" t="s">
        <v>36289</v>
      </c>
      <c r="F7270" t="s">
        <v>36290</v>
      </c>
      <c r="G7270" t="s">
        <v>410</v>
      </c>
      <c r="H7270" s="6">
        <v>105146</v>
      </c>
      <c r="I7270" t="s">
        <v>36291</v>
      </c>
      <c r="J7270" t="s">
        <v>36292</v>
      </c>
      <c r="K7270" s="1">
        <v>44412</v>
      </c>
    </row>
    <row r="7271" spans="1:11">
      <c r="A7271">
        <v>7270</v>
      </c>
      <c r="B7271" t="s">
        <v>36293</v>
      </c>
      <c r="C7271" t="s">
        <v>535</v>
      </c>
      <c r="D7271" t="s">
        <v>4083</v>
      </c>
      <c r="E7271" t="s">
        <v>16800</v>
      </c>
      <c r="F7271" t="s">
        <v>36294</v>
      </c>
      <c r="G7271" t="s">
        <v>1102</v>
      </c>
      <c r="H7271" s="6">
        <v>152469</v>
      </c>
      <c r="I7271" t="s">
        <v>36295</v>
      </c>
      <c r="J7271" t="s">
        <v>36296</v>
      </c>
      <c r="K7271" s="1">
        <v>44352</v>
      </c>
    </row>
    <row r="7272" spans="1:11">
      <c r="A7272">
        <v>7271</v>
      </c>
      <c r="B7272" t="s">
        <v>36297</v>
      </c>
      <c r="C7272" t="s">
        <v>5182</v>
      </c>
      <c r="D7272" t="s">
        <v>995</v>
      </c>
      <c r="E7272" t="s">
        <v>36298</v>
      </c>
      <c r="F7272" t="s">
        <v>36299</v>
      </c>
      <c r="G7272" t="s">
        <v>1445</v>
      </c>
      <c r="H7272" s="6">
        <v>120253</v>
      </c>
      <c r="I7272" t="s">
        <v>36300</v>
      </c>
      <c r="J7272" t="s">
        <v>36301</v>
      </c>
      <c r="K7272" s="1">
        <v>44422</v>
      </c>
    </row>
    <row r="7273" spans="1:11">
      <c r="A7273">
        <v>7272</v>
      </c>
      <c r="B7273" t="s">
        <v>36302</v>
      </c>
      <c r="C7273" t="s">
        <v>2520</v>
      </c>
      <c r="D7273" t="s">
        <v>5005</v>
      </c>
      <c r="E7273" t="s">
        <v>36303</v>
      </c>
      <c r="F7273" t="s">
        <v>27052</v>
      </c>
      <c r="G7273" t="s">
        <v>33</v>
      </c>
      <c r="H7273" s="6">
        <v>288826</v>
      </c>
      <c r="I7273" t="s">
        <v>36304</v>
      </c>
      <c r="J7273" t="s">
        <v>36305</v>
      </c>
      <c r="K7273" s="1">
        <v>44280</v>
      </c>
    </row>
    <row r="7274" spans="1:11">
      <c r="A7274">
        <v>7273</v>
      </c>
      <c r="B7274" t="s">
        <v>36306</v>
      </c>
      <c r="C7274" t="s">
        <v>4331</v>
      </c>
      <c r="D7274" t="s">
        <v>3275</v>
      </c>
      <c r="E7274" t="s">
        <v>36307</v>
      </c>
      <c r="F7274" t="s">
        <v>36308</v>
      </c>
      <c r="G7274" t="s">
        <v>926</v>
      </c>
      <c r="H7274" s="6">
        <v>47361</v>
      </c>
      <c r="I7274" t="s">
        <v>36309</v>
      </c>
      <c r="J7274" t="s">
        <v>36310</v>
      </c>
      <c r="K7274" s="1">
        <v>43959</v>
      </c>
    </row>
    <row r="7275" spans="1:11">
      <c r="A7275">
        <v>7274</v>
      </c>
      <c r="B7275" t="s">
        <v>36311</v>
      </c>
      <c r="C7275" t="s">
        <v>225</v>
      </c>
      <c r="D7275" t="s">
        <v>5018</v>
      </c>
      <c r="E7275" t="s">
        <v>36312</v>
      </c>
      <c r="F7275" t="s">
        <v>36313</v>
      </c>
      <c r="G7275" t="s">
        <v>620</v>
      </c>
      <c r="H7275" s="6">
        <v>219777</v>
      </c>
      <c r="I7275" t="s">
        <v>36314</v>
      </c>
      <c r="J7275" t="s">
        <v>36315</v>
      </c>
      <c r="K7275" s="1">
        <v>43970</v>
      </c>
    </row>
    <row r="7276" spans="1:11">
      <c r="A7276">
        <v>7275</v>
      </c>
      <c r="B7276" t="s">
        <v>36316</v>
      </c>
      <c r="C7276" t="s">
        <v>10814</v>
      </c>
      <c r="D7276" t="s">
        <v>4942</v>
      </c>
      <c r="E7276" t="s">
        <v>36317</v>
      </c>
      <c r="F7276" t="s">
        <v>36318</v>
      </c>
      <c r="G7276" t="s">
        <v>969</v>
      </c>
      <c r="H7276" s="6">
        <v>209507</v>
      </c>
      <c r="I7276" t="s">
        <v>36319</v>
      </c>
      <c r="J7276" t="s">
        <v>36320</v>
      </c>
      <c r="K7276" s="1">
        <v>44557</v>
      </c>
    </row>
    <row r="7277" spans="1:11">
      <c r="A7277">
        <v>7276</v>
      </c>
      <c r="B7277" t="s">
        <v>36321</v>
      </c>
      <c r="C7277" t="s">
        <v>2949</v>
      </c>
      <c r="D7277" t="s">
        <v>601</v>
      </c>
      <c r="E7277" t="s">
        <v>36322</v>
      </c>
      <c r="F7277" t="s">
        <v>36323</v>
      </c>
      <c r="G7277" t="s">
        <v>839</v>
      </c>
      <c r="H7277" s="6">
        <v>213519</v>
      </c>
      <c r="I7277" t="s">
        <v>36324</v>
      </c>
      <c r="J7277" t="s">
        <v>36325</v>
      </c>
      <c r="K7277" s="1">
        <v>44161</v>
      </c>
    </row>
    <row r="7278" spans="1:11">
      <c r="A7278">
        <v>7277</v>
      </c>
      <c r="B7278" t="s">
        <v>36326</v>
      </c>
      <c r="C7278" t="s">
        <v>1009</v>
      </c>
      <c r="D7278" t="s">
        <v>22596</v>
      </c>
      <c r="E7278" t="s">
        <v>36327</v>
      </c>
      <c r="F7278" t="s">
        <v>36328</v>
      </c>
      <c r="G7278" t="s">
        <v>410</v>
      </c>
      <c r="H7278" s="6">
        <v>121140</v>
      </c>
      <c r="I7278" t="s">
        <v>36329</v>
      </c>
      <c r="J7278" t="s">
        <v>36330</v>
      </c>
      <c r="K7278" s="1">
        <v>43859</v>
      </c>
    </row>
    <row r="7279" spans="1:11">
      <c r="A7279">
        <v>7278</v>
      </c>
      <c r="B7279" t="s">
        <v>36331</v>
      </c>
      <c r="C7279" t="s">
        <v>2113</v>
      </c>
      <c r="D7279" t="s">
        <v>2937</v>
      </c>
      <c r="E7279" t="s">
        <v>36332</v>
      </c>
      <c r="F7279" t="s">
        <v>33963</v>
      </c>
      <c r="G7279" t="s">
        <v>2137</v>
      </c>
      <c r="H7279" s="6">
        <v>218970</v>
      </c>
      <c r="I7279" t="s">
        <v>36333</v>
      </c>
      <c r="J7279" t="s">
        <v>36334</v>
      </c>
      <c r="K7279" s="1">
        <v>44502</v>
      </c>
    </row>
    <row r="7280" spans="1:11">
      <c r="A7280">
        <v>7279</v>
      </c>
      <c r="B7280" t="s">
        <v>36335</v>
      </c>
      <c r="C7280" t="s">
        <v>9747</v>
      </c>
      <c r="D7280" t="s">
        <v>33353</v>
      </c>
      <c r="E7280" t="s">
        <v>36336</v>
      </c>
      <c r="F7280" t="s">
        <v>36337</v>
      </c>
      <c r="G7280" t="s">
        <v>1857</v>
      </c>
      <c r="H7280" s="6">
        <v>121523</v>
      </c>
      <c r="I7280" t="s">
        <v>36338</v>
      </c>
      <c r="J7280" t="s">
        <v>36339</v>
      </c>
      <c r="K7280" s="1">
        <v>44131</v>
      </c>
    </row>
    <row r="7281" spans="1:11">
      <c r="A7281">
        <v>7280</v>
      </c>
      <c r="B7281" t="s">
        <v>36340</v>
      </c>
      <c r="C7281" t="s">
        <v>752</v>
      </c>
      <c r="D7281" t="s">
        <v>536</v>
      </c>
      <c r="E7281" t="s">
        <v>36341</v>
      </c>
      <c r="F7281" t="s">
        <v>36342</v>
      </c>
      <c r="G7281" t="s">
        <v>4729</v>
      </c>
      <c r="H7281" s="6">
        <v>236713</v>
      </c>
      <c r="I7281" t="s">
        <v>36343</v>
      </c>
      <c r="J7281" t="s">
        <v>36344</v>
      </c>
      <c r="K7281" s="1">
        <v>43877</v>
      </c>
    </row>
    <row r="7282" spans="1:11">
      <c r="A7282">
        <v>7281</v>
      </c>
      <c r="B7282" t="s">
        <v>36345</v>
      </c>
      <c r="C7282" t="s">
        <v>2881</v>
      </c>
      <c r="D7282" t="s">
        <v>930</v>
      </c>
      <c r="E7282" t="s">
        <v>36346</v>
      </c>
      <c r="F7282" t="s">
        <v>36347</v>
      </c>
      <c r="G7282" t="s">
        <v>1466</v>
      </c>
      <c r="H7282" s="6">
        <v>77806</v>
      </c>
      <c r="I7282" t="s">
        <v>36348</v>
      </c>
      <c r="J7282" t="s">
        <v>36349</v>
      </c>
      <c r="K7282" s="1">
        <v>44132</v>
      </c>
    </row>
    <row r="7283" spans="1:11">
      <c r="A7283">
        <v>7282</v>
      </c>
      <c r="B7283" t="s">
        <v>36350</v>
      </c>
      <c r="C7283" t="s">
        <v>827</v>
      </c>
      <c r="D7283" t="s">
        <v>6950</v>
      </c>
      <c r="E7283" t="s">
        <v>36351</v>
      </c>
      <c r="F7283" t="s">
        <v>36352</v>
      </c>
      <c r="G7283" t="s">
        <v>60</v>
      </c>
      <c r="H7283" s="6">
        <v>286753</v>
      </c>
      <c r="I7283" t="s">
        <v>36353</v>
      </c>
      <c r="J7283" t="s">
        <v>36354</v>
      </c>
      <c r="K7283" s="1">
        <v>44611</v>
      </c>
    </row>
    <row r="7284" spans="1:11">
      <c r="A7284">
        <v>7283</v>
      </c>
      <c r="B7284" t="s">
        <v>36355</v>
      </c>
      <c r="C7284" t="s">
        <v>8819</v>
      </c>
      <c r="D7284" t="s">
        <v>5985</v>
      </c>
      <c r="E7284" t="s">
        <v>36356</v>
      </c>
      <c r="F7284" t="s">
        <v>36357</v>
      </c>
      <c r="G7284" t="s">
        <v>6088</v>
      </c>
      <c r="H7284" s="6">
        <v>59387</v>
      </c>
      <c r="I7284">
        <v>6769347145</v>
      </c>
      <c r="J7284" t="s">
        <v>36358</v>
      </c>
      <c r="K7284" s="1">
        <v>44472</v>
      </c>
    </row>
    <row r="7285" spans="1:11">
      <c r="A7285">
        <v>7284</v>
      </c>
      <c r="B7285" t="s">
        <v>36359</v>
      </c>
      <c r="C7285" t="s">
        <v>3140</v>
      </c>
      <c r="D7285" t="s">
        <v>33362</v>
      </c>
      <c r="E7285" t="s">
        <v>36360</v>
      </c>
      <c r="F7285" t="s">
        <v>36361</v>
      </c>
      <c r="G7285" t="s">
        <v>977</v>
      </c>
      <c r="H7285" s="6">
        <v>95485</v>
      </c>
      <c r="I7285" t="s">
        <v>36362</v>
      </c>
      <c r="J7285" t="s">
        <v>36363</v>
      </c>
      <c r="K7285" s="1">
        <v>43988</v>
      </c>
    </row>
    <row r="7286" spans="1:11">
      <c r="A7286">
        <v>7285</v>
      </c>
      <c r="B7286" t="s">
        <v>36364</v>
      </c>
      <c r="C7286" t="s">
        <v>466</v>
      </c>
      <c r="D7286" t="s">
        <v>4320</v>
      </c>
      <c r="E7286" t="s">
        <v>36365</v>
      </c>
      <c r="F7286" t="s">
        <v>36366</v>
      </c>
      <c r="G7286" t="s">
        <v>823</v>
      </c>
      <c r="H7286" s="6">
        <v>262416</v>
      </c>
      <c r="I7286" t="s">
        <v>36367</v>
      </c>
      <c r="J7286" t="s">
        <v>36368</v>
      </c>
      <c r="K7286" s="1">
        <v>44214</v>
      </c>
    </row>
    <row r="7287" spans="1:11">
      <c r="A7287">
        <v>7286</v>
      </c>
      <c r="B7287" t="s">
        <v>36369</v>
      </c>
      <c r="C7287" t="s">
        <v>2019</v>
      </c>
      <c r="D7287" t="s">
        <v>2643</v>
      </c>
      <c r="E7287" t="s">
        <v>36370</v>
      </c>
      <c r="F7287" t="s">
        <v>36371</v>
      </c>
      <c r="G7287" t="s">
        <v>1619</v>
      </c>
      <c r="H7287" s="6">
        <v>189196</v>
      </c>
      <c r="I7287" t="s">
        <v>36372</v>
      </c>
      <c r="J7287" t="s">
        <v>36373</v>
      </c>
      <c r="K7287" s="1">
        <v>44340</v>
      </c>
    </row>
    <row r="7288" spans="1:11">
      <c r="A7288">
        <v>7287</v>
      </c>
      <c r="B7288" t="s">
        <v>36374</v>
      </c>
      <c r="C7288" t="s">
        <v>2576</v>
      </c>
      <c r="D7288" t="s">
        <v>2643</v>
      </c>
      <c r="E7288" t="s">
        <v>36375</v>
      </c>
      <c r="F7288" t="s">
        <v>36376</v>
      </c>
      <c r="G7288" t="s">
        <v>1944</v>
      </c>
      <c r="H7288" s="6">
        <v>158684</v>
      </c>
      <c r="I7288" t="s">
        <v>36377</v>
      </c>
      <c r="J7288" t="s">
        <v>36378</v>
      </c>
      <c r="K7288" s="1">
        <v>44023</v>
      </c>
    </row>
    <row r="7289" spans="1:11">
      <c r="A7289">
        <v>7288</v>
      </c>
      <c r="B7289" t="s">
        <v>36379</v>
      </c>
      <c r="C7289" t="s">
        <v>11798</v>
      </c>
      <c r="D7289" t="s">
        <v>19923</v>
      </c>
      <c r="E7289" t="s">
        <v>36380</v>
      </c>
      <c r="F7289" t="s">
        <v>36381</v>
      </c>
      <c r="G7289" t="s">
        <v>1102</v>
      </c>
      <c r="H7289" s="6">
        <v>87010</v>
      </c>
      <c r="I7289" t="s">
        <v>36382</v>
      </c>
      <c r="J7289" t="s">
        <v>36383</v>
      </c>
      <c r="K7289" s="1">
        <v>44685</v>
      </c>
    </row>
    <row r="7290" spans="1:11">
      <c r="A7290">
        <v>7289</v>
      </c>
      <c r="B7290" t="s">
        <v>36384</v>
      </c>
      <c r="C7290" t="s">
        <v>5444</v>
      </c>
      <c r="D7290" t="s">
        <v>2074</v>
      </c>
      <c r="E7290" t="s">
        <v>36385</v>
      </c>
      <c r="F7290" t="s">
        <v>36386</v>
      </c>
      <c r="G7290" t="s">
        <v>1824</v>
      </c>
      <c r="H7290" s="6">
        <v>157767</v>
      </c>
      <c r="I7290" t="s">
        <v>36387</v>
      </c>
      <c r="J7290" t="s">
        <v>36388</v>
      </c>
      <c r="K7290" s="1">
        <v>43858</v>
      </c>
    </row>
    <row r="7291" spans="1:11">
      <c r="A7291">
        <v>7290</v>
      </c>
      <c r="B7291" t="s">
        <v>36389</v>
      </c>
      <c r="C7291" t="s">
        <v>2422</v>
      </c>
      <c r="D7291" t="s">
        <v>48</v>
      </c>
      <c r="E7291" t="s">
        <v>36390</v>
      </c>
      <c r="F7291" t="s">
        <v>36391</v>
      </c>
      <c r="G7291" t="s">
        <v>3291</v>
      </c>
      <c r="H7291" s="6">
        <v>67812</v>
      </c>
      <c r="I7291" t="s">
        <v>36392</v>
      </c>
      <c r="J7291" t="s">
        <v>36393</v>
      </c>
      <c r="K7291" s="1">
        <v>43914</v>
      </c>
    </row>
    <row r="7292" spans="1:11">
      <c r="A7292">
        <v>7291</v>
      </c>
      <c r="B7292" t="s">
        <v>36394</v>
      </c>
      <c r="C7292" t="s">
        <v>4881</v>
      </c>
      <c r="D7292" t="s">
        <v>8814</v>
      </c>
      <c r="E7292" t="s">
        <v>36395</v>
      </c>
      <c r="F7292" t="s">
        <v>36396</v>
      </c>
      <c r="G7292" t="s">
        <v>2809</v>
      </c>
      <c r="H7292" s="6">
        <v>272033</v>
      </c>
      <c r="I7292" t="s">
        <v>36397</v>
      </c>
      <c r="J7292" t="s">
        <v>36398</v>
      </c>
      <c r="K7292" s="1">
        <v>44358</v>
      </c>
    </row>
    <row r="7293" spans="1:11">
      <c r="A7293">
        <v>7292</v>
      </c>
      <c r="B7293" t="s">
        <v>36399</v>
      </c>
      <c r="C7293" t="s">
        <v>3310</v>
      </c>
      <c r="D7293" t="s">
        <v>1934</v>
      </c>
      <c r="E7293" t="s">
        <v>36400</v>
      </c>
      <c r="F7293" t="s">
        <v>36401</v>
      </c>
      <c r="G7293" t="s">
        <v>1309</v>
      </c>
      <c r="H7293" s="6">
        <v>186589</v>
      </c>
      <c r="I7293" t="s">
        <v>36402</v>
      </c>
      <c r="J7293" t="s">
        <v>36403</v>
      </c>
      <c r="K7293" s="1">
        <v>44545</v>
      </c>
    </row>
    <row r="7294" spans="1:11">
      <c r="A7294">
        <v>7293</v>
      </c>
      <c r="B7294" t="s">
        <v>36404</v>
      </c>
      <c r="C7294" t="s">
        <v>3656</v>
      </c>
      <c r="D7294" t="s">
        <v>2554</v>
      </c>
      <c r="E7294" t="s">
        <v>36405</v>
      </c>
      <c r="F7294" t="s">
        <v>35968</v>
      </c>
      <c r="G7294" t="s">
        <v>1619</v>
      </c>
      <c r="H7294" s="6">
        <v>94661</v>
      </c>
      <c r="I7294" t="s">
        <v>36406</v>
      </c>
      <c r="J7294" t="s">
        <v>36407</v>
      </c>
      <c r="K7294" s="1">
        <v>44651</v>
      </c>
    </row>
    <row r="7295" spans="1:11">
      <c r="A7295">
        <v>7294</v>
      </c>
      <c r="B7295" t="s">
        <v>36408</v>
      </c>
      <c r="C7295" t="s">
        <v>3062</v>
      </c>
      <c r="D7295" t="s">
        <v>2060</v>
      </c>
      <c r="E7295" t="s">
        <v>36409</v>
      </c>
      <c r="F7295" t="s">
        <v>36410</v>
      </c>
      <c r="G7295" t="s">
        <v>33</v>
      </c>
      <c r="H7295" s="6">
        <v>260818</v>
      </c>
      <c r="I7295" t="s">
        <v>36411</v>
      </c>
      <c r="J7295" t="s">
        <v>36412</v>
      </c>
      <c r="K7295" s="1">
        <v>44358</v>
      </c>
    </row>
    <row r="7296" spans="1:11">
      <c r="A7296">
        <v>7295</v>
      </c>
      <c r="B7296" t="s">
        <v>36413</v>
      </c>
      <c r="C7296" t="s">
        <v>1578</v>
      </c>
      <c r="D7296" t="s">
        <v>573</v>
      </c>
      <c r="E7296" t="s">
        <v>36414</v>
      </c>
      <c r="F7296" t="s">
        <v>36415</v>
      </c>
      <c r="G7296" t="s">
        <v>8517</v>
      </c>
      <c r="H7296" s="6">
        <v>91359</v>
      </c>
      <c r="I7296" t="s">
        <v>36416</v>
      </c>
      <c r="J7296" t="s">
        <v>36417</v>
      </c>
      <c r="K7296" s="1">
        <v>44200</v>
      </c>
    </row>
    <row r="7297" spans="1:11">
      <c r="A7297">
        <v>7296</v>
      </c>
      <c r="B7297" t="s">
        <v>36418</v>
      </c>
      <c r="C7297" t="s">
        <v>5821</v>
      </c>
      <c r="D7297" t="s">
        <v>3493</v>
      </c>
      <c r="E7297" t="s">
        <v>36419</v>
      </c>
      <c r="F7297" t="s">
        <v>36420</v>
      </c>
      <c r="G7297" t="s">
        <v>111</v>
      </c>
      <c r="H7297" s="6">
        <v>51088</v>
      </c>
      <c r="I7297" t="s">
        <v>36421</v>
      </c>
      <c r="J7297" t="s">
        <v>36422</v>
      </c>
      <c r="K7297" s="1">
        <v>44524</v>
      </c>
    </row>
    <row r="7298" spans="1:11">
      <c r="A7298">
        <v>7297</v>
      </c>
      <c r="B7298" t="s">
        <v>36423</v>
      </c>
      <c r="C7298" t="s">
        <v>4076</v>
      </c>
      <c r="D7298" t="s">
        <v>536</v>
      </c>
      <c r="E7298" t="s">
        <v>36424</v>
      </c>
      <c r="F7298" t="s">
        <v>36425</v>
      </c>
      <c r="G7298" t="s">
        <v>961</v>
      </c>
      <c r="H7298" s="6">
        <v>272755</v>
      </c>
      <c r="I7298" t="s">
        <v>36426</v>
      </c>
      <c r="J7298" t="s">
        <v>36427</v>
      </c>
      <c r="K7298" s="1">
        <v>43980</v>
      </c>
    </row>
    <row r="7299" spans="1:11">
      <c r="A7299">
        <v>7298</v>
      </c>
      <c r="B7299" t="s">
        <v>36428</v>
      </c>
      <c r="C7299" t="s">
        <v>2570</v>
      </c>
      <c r="D7299" t="s">
        <v>858</v>
      </c>
      <c r="E7299" t="s">
        <v>36429</v>
      </c>
      <c r="F7299" t="s">
        <v>36430</v>
      </c>
      <c r="G7299" t="s">
        <v>462</v>
      </c>
      <c r="H7299" s="6">
        <v>99800</v>
      </c>
      <c r="I7299" t="s">
        <v>36431</v>
      </c>
      <c r="J7299" t="s">
        <v>36432</v>
      </c>
      <c r="K7299" s="1">
        <v>44533</v>
      </c>
    </row>
    <row r="7300" spans="1:11">
      <c r="A7300">
        <v>7299</v>
      </c>
      <c r="B7300" t="s">
        <v>36433</v>
      </c>
      <c r="C7300" t="s">
        <v>1678</v>
      </c>
      <c r="D7300" t="s">
        <v>3325</v>
      </c>
      <c r="E7300" t="s">
        <v>36434</v>
      </c>
      <c r="F7300" t="s">
        <v>36435</v>
      </c>
      <c r="G7300" t="s">
        <v>1569</v>
      </c>
      <c r="H7300" s="6">
        <v>211204</v>
      </c>
      <c r="I7300" t="s">
        <v>36436</v>
      </c>
      <c r="J7300" t="s">
        <v>36437</v>
      </c>
      <c r="K7300" s="1">
        <v>44420</v>
      </c>
    </row>
    <row r="7301" spans="1:11">
      <c r="A7301">
        <v>7300</v>
      </c>
      <c r="B7301" t="s">
        <v>36438</v>
      </c>
      <c r="C7301" t="s">
        <v>3897</v>
      </c>
      <c r="D7301" t="s">
        <v>3926</v>
      </c>
      <c r="E7301" t="s">
        <v>36439</v>
      </c>
      <c r="F7301" t="s">
        <v>36440</v>
      </c>
      <c r="G7301" t="s">
        <v>1637</v>
      </c>
      <c r="H7301" s="6">
        <v>87249</v>
      </c>
      <c r="I7301" t="s">
        <v>36441</v>
      </c>
      <c r="J7301" t="s">
        <v>36442</v>
      </c>
      <c r="K7301" s="1">
        <v>44634</v>
      </c>
    </row>
    <row r="7302" spans="1:11">
      <c r="A7302">
        <v>7301</v>
      </c>
      <c r="B7302" t="s">
        <v>36443</v>
      </c>
      <c r="C7302" t="s">
        <v>6202</v>
      </c>
      <c r="D7302" t="s">
        <v>8309</v>
      </c>
      <c r="E7302" t="s">
        <v>33531</v>
      </c>
      <c r="F7302" t="s">
        <v>23281</v>
      </c>
      <c r="G7302" t="s">
        <v>402</v>
      </c>
      <c r="H7302" s="6">
        <v>146310</v>
      </c>
      <c r="I7302">
        <f>1-709-843-6595</f>
        <v>-8146</v>
      </c>
      <c r="J7302" t="s">
        <v>36444</v>
      </c>
      <c r="K7302" s="1">
        <v>44318</v>
      </c>
    </row>
    <row r="7303" spans="1:11">
      <c r="A7303">
        <v>7302</v>
      </c>
      <c r="B7303" t="s">
        <v>36445</v>
      </c>
      <c r="C7303" t="s">
        <v>2872</v>
      </c>
      <c r="D7303" t="s">
        <v>3845</v>
      </c>
      <c r="E7303" t="s">
        <v>36446</v>
      </c>
      <c r="F7303" t="s">
        <v>36447</v>
      </c>
      <c r="G7303" t="s">
        <v>3306</v>
      </c>
      <c r="H7303" s="6">
        <v>103496</v>
      </c>
      <c r="I7303">
        <v>2179735748</v>
      </c>
      <c r="J7303" t="s">
        <v>36448</v>
      </c>
      <c r="K7303" s="1">
        <v>44599</v>
      </c>
    </row>
    <row r="7304" spans="1:11">
      <c r="A7304">
        <v>7303</v>
      </c>
      <c r="B7304" t="s">
        <v>36449</v>
      </c>
      <c r="C7304" t="s">
        <v>3362</v>
      </c>
      <c r="D7304" t="s">
        <v>6568</v>
      </c>
      <c r="E7304" t="s">
        <v>36450</v>
      </c>
      <c r="F7304" t="s">
        <v>36451</v>
      </c>
      <c r="G7304" t="s">
        <v>119</v>
      </c>
      <c r="H7304" s="6">
        <v>78331</v>
      </c>
      <c r="I7304" t="s">
        <v>36452</v>
      </c>
      <c r="J7304" t="s">
        <v>36453</v>
      </c>
      <c r="K7304" s="1">
        <v>44615</v>
      </c>
    </row>
    <row r="7305" spans="1:11">
      <c r="A7305">
        <v>7304</v>
      </c>
      <c r="B7305" t="s">
        <v>36454</v>
      </c>
      <c r="C7305" t="s">
        <v>929</v>
      </c>
      <c r="D7305" t="s">
        <v>264</v>
      </c>
      <c r="E7305" t="s">
        <v>36455</v>
      </c>
      <c r="F7305" t="s">
        <v>36456</v>
      </c>
      <c r="G7305" t="s">
        <v>1569</v>
      </c>
      <c r="H7305" s="6">
        <v>123040</v>
      </c>
      <c r="I7305" t="s">
        <v>36457</v>
      </c>
      <c r="J7305" t="s">
        <v>36458</v>
      </c>
      <c r="K7305" s="1">
        <v>44343</v>
      </c>
    </row>
    <row r="7306" spans="1:11">
      <c r="A7306">
        <v>7305</v>
      </c>
      <c r="B7306" t="s">
        <v>36459</v>
      </c>
      <c r="C7306" t="s">
        <v>731</v>
      </c>
      <c r="D7306" t="s">
        <v>1671</v>
      </c>
      <c r="E7306" t="s">
        <v>36460</v>
      </c>
      <c r="F7306" t="s">
        <v>36461</v>
      </c>
      <c r="G7306" t="s">
        <v>142</v>
      </c>
      <c r="H7306" s="6">
        <v>223358</v>
      </c>
      <c r="I7306" t="s">
        <v>36462</v>
      </c>
      <c r="J7306" t="s">
        <v>36463</v>
      </c>
      <c r="K7306" s="1">
        <v>43969</v>
      </c>
    </row>
    <row r="7307" spans="1:11">
      <c r="A7307">
        <v>7306</v>
      </c>
      <c r="B7307" t="s">
        <v>36464</v>
      </c>
      <c r="C7307" t="s">
        <v>17044</v>
      </c>
      <c r="D7307" t="s">
        <v>1870</v>
      </c>
      <c r="E7307" t="s">
        <v>36465</v>
      </c>
      <c r="F7307" t="s">
        <v>36466</v>
      </c>
      <c r="G7307" t="s">
        <v>190</v>
      </c>
      <c r="H7307" s="6">
        <v>96244</v>
      </c>
      <c r="I7307" t="s">
        <v>36467</v>
      </c>
      <c r="J7307" t="s">
        <v>36468</v>
      </c>
      <c r="K7307" s="1">
        <v>44628</v>
      </c>
    </row>
    <row r="7308" spans="1:11">
      <c r="A7308">
        <v>7307</v>
      </c>
      <c r="B7308" t="s">
        <v>36469</v>
      </c>
      <c r="C7308" t="s">
        <v>1877</v>
      </c>
      <c r="D7308" t="s">
        <v>13599</v>
      </c>
      <c r="E7308" t="s">
        <v>34000</v>
      </c>
      <c r="F7308" t="s">
        <v>36470</v>
      </c>
      <c r="G7308" t="s">
        <v>260</v>
      </c>
      <c r="H7308" s="6">
        <v>162065</v>
      </c>
      <c r="I7308">
        <f>1-464-507-8532</f>
        <v>-9502</v>
      </c>
      <c r="J7308" t="s">
        <v>36471</v>
      </c>
      <c r="K7308" s="1">
        <v>44538</v>
      </c>
    </row>
    <row r="7309" spans="1:11">
      <c r="A7309">
        <v>7308</v>
      </c>
      <c r="B7309" t="s">
        <v>36472</v>
      </c>
      <c r="C7309" t="s">
        <v>3576</v>
      </c>
      <c r="D7309" t="s">
        <v>1527</v>
      </c>
      <c r="E7309" t="s">
        <v>36473</v>
      </c>
      <c r="F7309" t="s">
        <v>36474</v>
      </c>
      <c r="G7309" t="s">
        <v>977</v>
      </c>
      <c r="H7309" s="6">
        <v>197168</v>
      </c>
      <c r="I7309" t="s">
        <v>36475</v>
      </c>
      <c r="J7309" t="s">
        <v>36476</v>
      </c>
      <c r="K7309" s="1">
        <v>44236</v>
      </c>
    </row>
    <row r="7310" spans="1:11">
      <c r="A7310">
        <v>7309</v>
      </c>
      <c r="B7310" t="s">
        <v>36477</v>
      </c>
      <c r="C7310" t="s">
        <v>2776</v>
      </c>
      <c r="D7310" t="s">
        <v>7270</v>
      </c>
      <c r="E7310" t="s">
        <v>36478</v>
      </c>
      <c r="F7310" t="s">
        <v>36479</v>
      </c>
      <c r="G7310" t="s">
        <v>386</v>
      </c>
      <c r="H7310" s="6">
        <v>122262</v>
      </c>
      <c r="I7310" t="s">
        <v>36480</v>
      </c>
      <c r="J7310" t="s">
        <v>36481</v>
      </c>
      <c r="K7310" s="1">
        <v>44684</v>
      </c>
    </row>
    <row r="7311" spans="1:11">
      <c r="A7311">
        <v>7310</v>
      </c>
      <c r="B7311" t="s">
        <v>36482</v>
      </c>
      <c r="C7311" t="s">
        <v>700</v>
      </c>
      <c r="D7311" t="s">
        <v>1051</v>
      </c>
      <c r="E7311" t="s">
        <v>36483</v>
      </c>
      <c r="F7311" t="s">
        <v>36484</v>
      </c>
      <c r="G7311" t="s">
        <v>2364</v>
      </c>
      <c r="H7311" s="6">
        <v>161517</v>
      </c>
      <c r="I7311" t="s">
        <v>36485</v>
      </c>
      <c r="J7311" t="s">
        <v>36486</v>
      </c>
      <c r="K7311" s="1">
        <v>43974</v>
      </c>
    </row>
    <row r="7312" spans="1:11">
      <c r="A7312">
        <v>7311</v>
      </c>
      <c r="B7312" t="s">
        <v>36487</v>
      </c>
      <c r="C7312" t="s">
        <v>1792</v>
      </c>
      <c r="D7312" t="s">
        <v>8630</v>
      </c>
      <c r="E7312" t="s">
        <v>36488</v>
      </c>
      <c r="F7312" t="s">
        <v>36489</v>
      </c>
      <c r="G7312" t="s">
        <v>3435</v>
      </c>
      <c r="H7312" s="6">
        <v>235163</v>
      </c>
      <c r="I7312" t="s">
        <v>36490</v>
      </c>
      <c r="J7312" t="s">
        <v>36491</v>
      </c>
      <c r="K7312" s="1">
        <v>44009</v>
      </c>
    </row>
    <row r="7313" spans="1:11">
      <c r="A7313">
        <v>7312</v>
      </c>
      <c r="B7313" t="s">
        <v>36492</v>
      </c>
      <c r="C7313" t="s">
        <v>474</v>
      </c>
      <c r="D7313" t="s">
        <v>383</v>
      </c>
      <c r="E7313" t="s">
        <v>36493</v>
      </c>
      <c r="F7313" t="s">
        <v>36494</v>
      </c>
      <c r="G7313" t="s">
        <v>680</v>
      </c>
      <c r="H7313" s="6">
        <v>49808</v>
      </c>
      <c r="I7313" t="s">
        <v>36495</v>
      </c>
      <c r="J7313" t="s">
        <v>36496</v>
      </c>
      <c r="K7313" s="1">
        <v>44441</v>
      </c>
    </row>
    <row r="7314" spans="1:11">
      <c r="A7314">
        <v>7313</v>
      </c>
      <c r="B7314" t="s">
        <v>36497</v>
      </c>
      <c r="C7314" t="s">
        <v>4254</v>
      </c>
      <c r="D7314" t="s">
        <v>1071</v>
      </c>
      <c r="E7314" t="s">
        <v>36498</v>
      </c>
      <c r="F7314" t="s">
        <v>36499</v>
      </c>
      <c r="G7314" t="s">
        <v>650</v>
      </c>
      <c r="H7314" s="6">
        <v>144115</v>
      </c>
      <c r="I7314" t="s">
        <v>36500</v>
      </c>
      <c r="J7314" t="s">
        <v>36501</v>
      </c>
      <c r="K7314" s="1">
        <v>44424</v>
      </c>
    </row>
    <row r="7315" spans="1:11">
      <c r="A7315">
        <v>7314</v>
      </c>
      <c r="B7315" t="s">
        <v>36502</v>
      </c>
      <c r="C7315" t="s">
        <v>6900</v>
      </c>
      <c r="D7315" t="s">
        <v>2074</v>
      </c>
      <c r="E7315" t="s">
        <v>36503</v>
      </c>
      <c r="F7315" t="s">
        <v>27434</v>
      </c>
      <c r="G7315" t="s">
        <v>3207</v>
      </c>
      <c r="H7315" s="6">
        <v>77917</v>
      </c>
      <c r="I7315" t="s">
        <v>36504</v>
      </c>
      <c r="J7315" t="s">
        <v>36505</v>
      </c>
      <c r="K7315" s="1">
        <v>44568</v>
      </c>
    </row>
    <row r="7316" spans="1:11">
      <c r="A7316">
        <v>7315</v>
      </c>
      <c r="B7316" t="s">
        <v>36506</v>
      </c>
      <c r="C7316" t="s">
        <v>2793</v>
      </c>
      <c r="D7316" t="s">
        <v>83</v>
      </c>
      <c r="E7316" t="s">
        <v>36507</v>
      </c>
      <c r="F7316" t="s">
        <v>36508</v>
      </c>
      <c r="G7316" t="s">
        <v>2419</v>
      </c>
      <c r="H7316" s="6">
        <v>196402</v>
      </c>
      <c r="I7316" t="s">
        <v>36509</v>
      </c>
      <c r="J7316" t="s">
        <v>36510</v>
      </c>
      <c r="K7316" s="1">
        <v>44116</v>
      </c>
    </row>
    <row r="7317" spans="1:11">
      <c r="A7317">
        <v>7316</v>
      </c>
      <c r="B7317" t="s">
        <v>36511</v>
      </c>
      <c r="C7317" t="s">
        <v>12626</v>
      </c>
      <c r="D7317" t="s">
        <v>2141</v>
      </c>
      <c r="E7317" t="s">
        <v>27604</v>
      </c>
      <c r="F7317" t="s">
        <v>25116</v>
      </c>
      <c r="G7317" t="s">
        <v>1418</v>
      </c>
      <c r="H7317" s="6">
        <v>73663</v>
      </c>
      <c r="I7317" t="s">
        <v>36512</v>
      </c>
      <c r="J7317" t="s">
        <v>36513</v>
      </c>
      <c r="K7317" s="1">
        <v>44236</v>
      </c>
    </row>
    <row r="7318" spans="1:11">
      <c r="A7318">
        <v>7317</v>
      </c>
      <c r="B7318" t="s">
        <v>36514</v>
      </c>
      <c r="C7318" t="s">
        <v>1693</v>
      </c>
      <c r="D7318" t="s">
        <v>8702</v>
      </c>
      <c r="E7318" t="s">
        <v>36515</v>
      </c>
      <c r="F7318" t="s">
        <v>36516</v>
      </c>
      <c r="G7318" t="s">
        <v>831</v>
      </c>
      <c r="H7318" s="6">
        <v>286542</v>
      </c>
      <c r="I7318" t="s">
        <v>36517</v>
      </c>
      <c r="J7318" t="s">
        <v>36518</v>
      </c>
      <c r="K7318" s="1">
        <v>44024</v>
      </c>
    </row>
    <row r="7319" spans="1:11">
      <c r="A7319">
        <v>7318</v>
      </c>
      <c r="B7319" t="s">
        <v>36519</v>
      </c>
      <c r="C7319" t="s">
        <v>5317</v>
      </c>
      <c r="D7319" t="s">
        <v>2283</v>
      </c>
      <c r="E7319" t="s">
        <v>36520</v>
      </c>
      <c r="F7319" t="s">
        <v>12706</v>
      </c>
      <c r="G7319" t="s">
        <v>268</v>
      </c>
      <c r="H7319" s="6">
        <v>247272</v>
      </c>
      <c r="I7319" t="s">
        <v>36521</v>
      </c>
      <c r="J7319" t="s">
        <v>36522</v>
      </c>
      <c r="K7319" s="1">
        <v>43877</v>
      </c>
    </row>
    <row r="7320" spans="1:11">
      <c r="A7320">
        <v>7319</v>
      </c>
      <c r="B7320" t="s">
        <v>36523</v>
      </c>
      <c r="C7320" t="s">
        <v>2719</v>
      </c>
      <c r="D7320" t="s">
        <v>3700</v>
      </c>
      <c r="E7320" t="s">
        <v>36524</v>
      </c>
      <c r="F7320" t="s">
        <v>36525</v>
      </c>
      <c r="G7320" t="s">
        <v>371</v>
      </c>
      <c r="H7320" s="6">
        <v>185290</v>
      </c>
      <c r="I7320" t="s">
        <v>36526</v>
      </c>
      <c r="J7320" t="s">
        <v>36527</v>
      </c>
      <c r="K7320" s="1">
        <v>44270</v>
      </c>
    </row>
    <row r="7321" spans="1:11">
      <c r="A7321">
        <v>7320</v>
      </c>
      <c r="B7321" t="s">
        <v>36528</v>
      </c>
      <c r="C7321" t="s">
        <v>6695</v>
      </c>
      <c r="D7321" t="s">
        <v>1450</v>
      </c>
      <c r="E7321" t="s">
        <v>36529</v>
      </c>
      <c r="F7321" t="s">
        <v>11337</v>
      </c>
      <c r="G7321" t="s">
        <v>847</v>
      </c>
      <c r="H7321" s="6">
        <v>135701</v>
      </c>
      <c r="I7321" t="s">
        <v>36530</v>
      </c>
      <c r="J7321" t="s">
        <v>36531</v>
      </c>
      <c r="K7321" s="1">
        <v>43857</v>
      </c>
    </row>
    <row r="7322" spans="1:11">
      <c r="A7322">
        <v>7321</v>
      </c>
      <c r="B7322" t="s">
        <v>36532</v>
      </c>
      <c r="C7322" t="s">
        <v>2026</v>
      </c>
      <c r="D7322" t="s">
        <v>3092</v>
      </c>
      <c r="E7322" t="s">
        <v>36533</v>
      </c>
      <c r="F7322" t="s">
        <v>36534</v>
      </c>
      <c r="G7322" t="s">
        <v>2378</v>
      </c>
      <c r="H7322" s="6">
        <v>196600</v>
      </c>
      <c r="I7322" t="s">
        <v>36535</v>
      </c>
      <c r="J7322" t="s">
        <v>36536</v>
      </c>
      <c r="K7322" s="1">
        <v>44395</v>
      </c>
    </row>
    <row r="7323" spans="1:11">
      <c r="A7323">
        <v>7322</v>
      </c>
      <c r="B7323" t="s">
        <v>36537</v>
      </c>
      <c r="C7323" t="s">
        <v>3287</v>
      </c>
      <c r="D7323" t="s">
        <v>5132</v>
      </c>
      <c r="E7323" t="s">
        <v>36538</v>
      </c>
      <c r="F7323" t="s">
        <v>26872</v>
      </c>
      <c r="G7323" t="s">
        <v>961</v>
      </c>
      <c r="H7323" s="6">
        <v>247248</v>
      </c>
      <c r="I7323" t="s">
        <v>36539</v>
      </c>
      <c r="J7323" t="s">
        <v>36540</v>
      </c>
      <c r="K7323" s="1">
        <v>43880</v>
      </c>
    </row>
    <row r="7324" spans="1:11">
      <c r="A7324">
        <v>7323</v>
      </c>
      <c r="B7324" t="s">
        <v>36541</v>
      </c>
      <c r="C7324" t="s">
        <v>11563</v>
      </c>
      <c r="D7324" t="s">
        <v>8820</v>
      </c>
      <c r="E7324" t="s">
        <v>36542</v>
      </c>
      <c r="F7324" t="s">
        <v>36543</v>
      </c>
      <c r="G7324" t="s">
        <v>800</v>
      </c>
      <c r="H7324" s="6">
        <v>90908</v>
      </c>
      <c r="I7324" t="s">
        <v>36544</v>
      </c>
      <c r="J7324" t="s">
        <v>36545</v>
      </c>
      <c r="K7324" s="1">
        <v>44020</v>
      </c>
    </row>
    <row r="7325" spans="1:11">
      <c r="A7325">
        <v>7324</v>
      </c>
      <c r="B7325" t="s">
        <v>36546</v>
      </c>
      <c r="C7325" t="s">
        <v>340</v>
      </c>
      <c r="D7325" t="s">
        <v>2361</v>
      </c>
      <c r="E7325" t="s">
        <v>36547</v>
      </c>
      <c r="F7325" t="s">
        <v>36548</v>
      </c>
      <c r="G7325" t="s">
        <v>763</v>
      </c>
      <c r="H7325" s="6">
        <v>140571</v>
      </c>
      <c r="I7325" t="s">
        <v>36549</v>
      </c>
      <c r="J7325" t="s">
        <v>36550</v>
      </c>
      <c r="K7325" s="1">
        <v>44591</v>
      </c>
    </row>
    <row r="7326" spans="1:11">
      <c r="A7326">
        <v>7325</v>
      </c>
      <c r="B7326" t="s">
        <v>36551</v>
      </c>
      <c r="C7326" t="s">
        <v>1091</v>
      </c>
      <c r="D7326" t="s">
        <v>15632</v>
      </c>
      <c r="E7326" t="s">
        <v>36552</v>
      </c>
      <c r="F7326" t="s">
        <v>27815</v>
      </c>
      <c r="G7326" t="s">
        <v>2364</v>
      </c>
      <c r="H7326" s="6">
        <v>120613</v>
      </c>
      <c r="I7326" t="s">
        <v>36553</v>
      </c>
      <c r="J7326" t="s">
        <v>36554</v>
      </c>
      <c r="K7326" s="1">
        <v>44124</v>
      </c>
    </row>
    <row r="7327" spans="1:11">
      <c r="A7327">
        <v>7326</v>
      </c>
      <c r="B7327" t="s">
        <v>36555</v>
      </c>
      <c r="C7327" t="s">
        <v>39</v>
      </c>
      <c r="D7327" t="s">
        <v>923</v>
      </c>
      <c r="E7327" t="s">
        <v>13726</v>
      </c>
      <c r="F7327" t="s">
        <v>30055</v>
      </c>
      <c r="G7327" t="s">
        <v>861</v>
      </c>
      <c r="H7327" s="6">
        <v>197839</v>
      </c>
      <c r="I7327" t="s">
        <v>36556</v>
      </c>
      <c r="J7327" t="s">
        <v>36557</v>
      </c>
      <c r="K7327" s="1">
        <v>43993</v>
      </c>
    </row>
    <row r="7328" spans="1:11">
      <c r="A7328">
        <v>7327</v>
      </c>
      <c r="B7328" t="s">
        <v>36558</v>
      </c>
      <c r="C7328" t="s">
        <v>2446</v>
      </c>
      <c r="D7328" t="s">
        <v>2943</v>
      </c>
      <c r="E7328" t="s">
        <v>36559</v>
      </c>
      <c r="F7328" t="s">
        <v>36560</v>
      </c>
      <c r="G7328" t="s">
        <v>1689</v>
      </c>
      <c r="H7328" s="6">
        <v>210324</v>
      </c>
      <c r="I7328">
        <v>2571569384</v>
      </c>
      <c r="J7328" t="s">
        <v>36561</v>
      </c>
      <c r="K7328" s="1">
        <v>44513</v>
      </c>
    </row>
    <row r="7329" spans="1:11">
      <c r="A7329">
        <v>7328</v>
      </c>
      <c r="B7329" t="s">
        <v>36562</v>
      </c>
      <c r="C7329" t="s">
        <v>1363</v>
      </c>
      <c r="D7329" t="s">
        <v>4209</v>
      </c>
      <c r="E7329" t="s">
        <v>36563</v>
      </c>
      <c r="F7329" t="s">
        <v>36564</v>
      </c>
      <c r="G7329" t="s">
        <v>3046</v>
      </c>
      <c r="H7329" s="6">
        <v>161301</v>
      </c>
      <c r="I7329">
        <f>1-472-29-6569</f>
        <v>-7069</v>
      </c>
      <c r="J7329" t="s">
        <v>36565</v>
      </c>
      <c r="K7329" s="1">
        <v>44435</v>
      </c>
    </row>
    <row r="7330" spans="1:11">
      <c r="A7330">
        <v>7329</v>
      </c>
      <c r="B7330" t="s">
        <v>36566</v>
      </c>
      <c r="C7330" t="s">
        <v>1421</v>
      </c>
      <c r="D7330" t="s">
        <v>1294</v>
      </c>
      <c r="E7330" t="s">
        <v>36567</v>
      </c>
      <c r="F7330" t="s">
        <v>36568</v>
      </c>
      <c r="G7330" t="s">
        <v>509</v>
      </c>
      <c r="H7330" s="6">
        <v>63935</v>
      </c>
      <c r="I7330" t="s">
        <v>36569</v>
      </c>
      <c r="J7330" t="s">
        <v>36570</v>
      </c>
      <c r="K7330" s="1">
        <v>43973</v>
      </c>
    </row>
    <row r="7331" spans="1:11">
      <c r="A7331">
        <v>7330</v>
      </c>
      <c r="B7331" t="s">
        <v>36571</v>
      </c>
      <c r="C7331" t="s">
        <v>2457</v>
      </c>
      <c r="D7331" t="s">
        <v>1186</v>
      </c>
      <c r="E7331" t="s">
        <v>36572</v>
      </c>
      <c r="F7331" t="s">
        <v>36573</v>
      </c>
      <c r="G7331" t="s">
        <v>418</v>
      </c>
      <c r="H7331" s="6">
        <v>130595</v>
      </c>
      <c r="I7331" t="s">
        <v>36574</v>
      </c>
      <c r="J7331" t="s">
        <v>36575</v>
      </c>
      <c r="K7331" s="1">
        <v>44420</v>
      </c>
    </row>
    <row r="7332" spans="1:11">
      <c r="A7332">
        <v>7331</v>
      </c>
      <c r="B7332" t="s">
        <v>36576</v>
      </c>
      <c r="C7332" t="s">
        <v>2066</v>
      </c>
      <c r="D7332" t="s">
        <v>5222</v>
      </c>
      <c r="E7332" t="s">
        <v>36577</v>
      </c>
      <c r="F7332" t="s">
        <v>36578</v>
      </c>
      <c r="G7332" t="s">
        <v>1182</v>
      </c>
      <c r="H7332" s="6">
        <v>54486</v>
      </c>
      <c r="I7332" t="s">
        <v>36579</v>
      </c>
      <c r="J7332" t="s">
        <v>36580</v>
      </c>
      <c r="K7332" s="1">
        <v>44547</v>
      </c>
    </row>
    <row r="7333" spans="1:11">
      <c r="A7333">
        <v>7332</v>
      </c>
      <c r="B7333" t="s">
        <v>36581</v>
      </c>
      <c r="C7333" t="s">
        <v>3656</v>
      </c>
      <c r="D7333" t="s">
        <v>368</v>
      </c>
      <c r="E7333" t="s">
        <v>36582</v>
      </c>
      <c r="F7333" t="s">
        <v>36583</v>
      </c>
      <c r="G7333" t="s">
        <v>823</v>
      </c>
      <c r="H7333" s="6">
        <v>180761</v>
      </c>
      <c r="I7333" t="s">
        <v>36584</v>
      </c>
      <c r="J7333" t="s">
        <v>36585</v>
      </c>
      <c r="K7333" s="1">
        <v>43912</v>
      </c>
    </row>
    <row r="7334" spans="1:11">
      <c r="A7334">
        <v>7333</v>
      </c>
      <c r="B7334" t="s">
        <v>36586</v>
      </c>
      <c r="C7334" t="s">
        <v>6900</v>
      </c>
      <c r="D7334" t="s">
        <v>9089</v>
      </c>
      <c r="E7334" t="s">
        <v>36587</v>
      </c>
      <c r="F7334" t="s">
        <v>24271</v>
      </c>
      <c r="G7334" t="s">
        <v>890</v>
      </c>
      <c r="H7334" s="6">
        <v>107929</v>
      </c>
      <c r="I7334" t="s">
        <v>36588</v>
      </c>
      <c r="J7334" t="s">
        <v>36589</v>
      </c>
      <c r="K7334" s="1">
        <v>44710</v>
      </c>
    </row>
    <row r="7335" spans="1:11">
      <c r="A7335">
        <v>7334</v>
      </c>
      <c r="B7335" t="s">
        <v>36590</v>
      </c>
      <c r="C7335" t="s">
        <v>3031</v>
      </c>
      <c r="D7335" t="s">
        <v>1123</v>
      </c>
      <c r="E7335" t="s">
        <v>36591</v>
      </c>
      <c r="F7335" t="s">
        <v>36592</v>
      </c>
      <c r="G7335" t="s">
        <v>792</v>
      </c>
      <c r="H7335" s="6">
        <v>78209</v>
      </c>
      <c r="I7335" t="s">
        <v>36593</v>
      </c>
      <c r="J7335" t="s">
        <v>36594</v>
      </c>
      <c r="K7335" s="1">
        <v>44578</v>
      </c>
    </row>
    <row r="7336" spans="1:11">
      <c r="A7336">
        <v>7335</v>
      </c>
      <c r="B7336" t="s">
        <v>36595</v>
      </c>
      <c r="C7336" t="s">
        <v>3012</v>
      </c>
      <c r="D7336" t="s">
        <v>10511</v>
      </c>
      <c r="E7336" t="s">
        <v>36596</v>
      </c>
      <c r="F7336" t="s">
        <v>36597</v>
      </c>
      <c r="G7336" t="s">
        <v>329</v>
      </c>
      <c r="H7336" s="6">
        <v>98874</v>
      </c>
      <c r="I7336">
        <f>1-395-15-463</f>
        <v>-872</v>
      </c>
      <c r="J7336" t="s">
        <v>36598</v>
      </c>
      <c r="K7336" s="1">
        <v>44211</v>
      </c>
    </row>
    <row r="7337" spans="1:11">
      <c r="A7337">
        <v>7336</v>
      </c>
      <c r="B7337" t="s">
        <v>36599</v>
      </c>
      <c r="C7337" t="s">
        <v>9747</v>
      </c>
      <c r="D7337" t="s">
        <v>6164</v>
      </c>
      <c r="E7337" t="s">
        <v>27380</v>
      </c>
      <c r="F7337" t="s">
        <v>36600</v>
      </c>
      <c r="G7337" t="s">
        <v>1013</v>
      </c>
      <c r="H7337" s="6">
        <v>139189</v>
      </c>
      <c r="I7337" t="s">
        <v>36601</v>
      </c>
      <c r="J7337" t="s">
        <v>36602</v>
      </c>
      <c r="K7337" s="1">
        <v>44540</v>
      </c>
    </row>
    <row r="7338" spans="1:11">
      <c r="A7338">
        <v>7337</v>
      </c>
      <c r="B7338" t="s">
        <v>36603</v>
      </c>
      <c r="C7338" t="s">
        <v>1106</v>
      </c>
      <c r="D7338" t="s">
        <v>7984</v>
      </c>
      <c r="E7338" t="s">
        <v>36604</v>
      </c>
      <c r="F7338" t="s">
        <v>36605</v>
      </c>
      <c r="G7338" t="s">
        <v>998</v>
      </c>
      <c r="H7338" s="6">
        <v>67938</v>
      </c>
      <c r="I7338">
        <v>9130386707</v>
      </c>
      <c r="J7338" t="s">
        <v>36606</v>
      </c>
      <c r="K7338" s="1">
        <v>44708</v>
      </c>
    </row>
    <row r="7339" spans="1:11">
      <c r="A7339">
        <v>7338</v>
      </c>
      <c r="B7339" t="s">
        <v>36607</v>
      </c>
      <c r="C7339" t="s">
        <v>2521</v>
      </c>
      <c r="D7339" t="s">
        <v>3311</v>
      </c>
      <c r="E7339" t="s">
        <v>36608</v>
      </c>
      <c r="F7339" t="s">
        <v>36609</v>
      </c>
      <c r="G7339" t="s">
        <v>1769</v>
      </c>
      <c r="H7339" s="6">
        <v>111536</v>
      </c>
      <c r="I7339" t="s">
        <v>36610</v>
      </c>
      <c r="J7339" t="s">
        <v>36611</v>
      </c>
      <c r="K7339" s="1">
        <v>44330</v>
      </c>
    </row>
    <row r="7340" spans="1:11">
      <c r="A7340">
        <v>7339</v>
      </c>
      <c r="B7340" t="s">
        <v>36612</v>
      </c>
      <c r="C7340" t="s">
        <v>929</v>
      </c>
      <c r="D7340" t="s">
        <v>91</v>
      </c>
      <c r="E7340" t="s">
        <v>36613</v>
      </c>
      <c r="F7340" t="s">
        <v>36614</v>
      </c>
      <c r="G7340" t="s">
        <v>1522</v>
      </c>
      <c r="H7340" s="6">
        <v>260415</v>
      </c>
      <c r="I7340" t="s">
        <v>36615</v>
      </c>
      <c r="J7340" t="s">
        <v>36616</v>
      </c>
      <c r="K7340" s="1">
        <v>43864</v>
      </c>
    </row>
    <row r="7341" spans="1:11">
      <c r="A7341">
        <v>7340</v>
      </c>
      <c r="B7341" t="s">
        <v>36617</v>
      </c>
      <c r="C7341" t="s">
        <v>9045</v>
      </c>
      <c r="D7341" t="s">
        <v>4083</v>
      </c>
      <c r="E7341" t="s">
        <v>36618</v>
      </c>
      <c r="F7341" t="s">
        <v>36619</v>
      </c>
      <c r="G7341" t="s">
        <v>1102</v>
      </c>
      <c r="H7341" s="6">
        <v>207380</v>
      </c>
      <c r="I7341" t="s">
        <v>36620</v>
      </c>
      <c r="J7341" t="s">
        <v>36621</v>
      </c>
      <c r="K7341" s="1">
        <v>44477</v>
      </c>
    </row>
    <row r="7342" spans="1:11">
      <c r="A7342">
        <v>7341</v>
      </c>
      <c r="B7342" t="s">
        <v>36622</v>
      </c>
      <c r="C7342" t="s">
        <v>4400</v>
      </c>
      <c r="D7342" t="s">
        <v>929</v>
      </c>
      <c r="E7342" t="s">
        <v>36623</v>
      </c>
      <c r="F7342" t="s">
        <v>36624</v>
      </c>
      <c r="G7342" t="s">
        <v>5179</v>
      </c>
      <c r="H7342" s="6">
        <v>63308</v>
      </c>
      <c r="I7342">
        <f>1-0-460-703</f>
        <v>-1162</v>
      </c>
      <c r="J7342" t="s">
        <v>36625</v>
      </c>
      <c r="K7342" s="1">
        <v>43869</v>
      </c>
    </row>
    <row r="7343" spans="1:11">
      <c r="A7343">
        <v>7342</v>
      </c>
      <c r="B7343" t="s">
        <v>36626</v>
      </c>
      <c r="C7343" t="s">
        <v>2834</v>
      </c>
      <c r="D7343" t="s">
        <v>655</v>
      </c>
      <c r="E7343" t="s">
        <v>36627</v>
      </c>
      <c r="F7343" t="s">
        <v>36628</v>
      </c>
      <c r="G7343" t="s">
        <v>150</v>
      </c>
      <c r="H7343" s="6">
        <v>114823</v>
      </c>
      <c r="I7343" t="s">
        <v>36629</v>
      </c>
      <c r="J7343" t="s">
        <v>36630</v>
      </c>
      <c r="K7343" s="1">
        <v>44362</v>
      </c>
    </row>
    <row r="7344" spans="1:11">
      <c r="A7344">
        <v>7343</v>
      </c>
      <c r="B7344" t="s">
        <v>36631</v>
      </c>
      <c r="C7344" t="s">
        <v>5444</v>
      </c>
      <c r="D7344" t="s">
        <v>459</v>
      </c>
      <c r="E7344" t="s">
        <v>36632</v>
      </c>
      <c r="F7344" t="s">
        <v>36633</v>
      </c>
      <c r="G7344" t="s">
        <v>2496</v>
      </c>
      <c r="H7344" s="6">
        <v>100156</v>
      </c>
      <c r="I7344" t="s">
        <v>36634</v>
      </c>
      <c r="J7344" t="s">
        <v>36635</v>
      </c>
      <c r="K7344" s="1">
        <v>44036</v>
      </c>
    </row>
    <row r="7345" spans="1:11">
      <c r="A7345">
        <v>7344</v>
      </c>
      <c r="B7345" t="s">
        <v>36636</v>
      </c>
      <c r="C7345" t="s">
        <v>5330</v>
      </c>
      <c r="D7345" t="s">
        <v>9821</v>
      </c>
      <c r="E7345" t="s">
        <v>36637</v>
      </c>
      <c r="F7345" t="s">
        <v>36638</v>
      </c>
      <c r="G7345" t="s">
        <v>1013</v>
      </c>
      <c r="H7345" s="6">
        <v>212982</v>
      </c>
      <c r="I7345" t="s">
        <v>36639</v>
      </c>
      <c r="J7345" t="s">
        <v>36640</v>
      </c>
      <c r="K7345" s="1">
        <v>43878</v>
      </c>
    </row>
    <row r="7346" spans="1:11">
      <c r="A7346">
        <v>7345</v>
      </c>
      <c r="B7346" t="s">
        <v>36641</v>
      </c>
      <c r="C7346" t="s">
        <v>6214</v>
      </c>
      <c r="D7346" t="s">
        <v>6461</v>
      </c>
      <c r="E7346" t="s">
        <v>36642</v>
      </c>
      <c r="F7346" t="s">
        <v>27894</v>
      </c>
      <c r="G7346" t="s">
        <v>2378</v>
      </c>
      <c r="H7346" s="6">
        <v>172601</v>
      </c>
      <c r="I7346" t="s">
        <v>36643</v>
      </c>
      <c r="J7346" t="s">
        <v>36644</v>
      </c>
      <c r="K7346" s="1">
        <v>44154</v>
      </c>
    </row>
    <row r="7347" spans="1:11">
      <c r="A7347">
        <v>7346</v>
      </c>
      <c r="B7347" t="s">
        <v>36645</v>
      </c>
      <c r="C7347" t="s">
        <v>4428</v>
      </c>
      <c r="D7347" t="s">
        <v>8309</v>
      </c>
      <c r="E7347" t="s">
        <v>24908</v>
      </c>
      <c r="F7347" t="s">
        <v>36646</v>
      </c>
      <c r="G7347" t="s">
        <v>3770</v>
      </c>
      <c r="H7347" s="6">
        <v>47695</v>
      </c>
      <c r="I7347">
        <f>1-244-433-7300</f>
        <v>-7976</v>
      </c>
      <c r="J7347" t="s">
        <v>36647</v>
      </c>
      <c r="K7347" s="1">
        <v>44670</v>
      </c>
    </row>
    <row r="7348" spans="1:11">
      <c r="A7348">
        <v>7347</v>
      </c>
      <c r="B7348" t="s">
        <v>36648</v>
      </c>
      <c r="C7348" t="s">
        <v>2415</v>
      </c>
      <c r="D7348" t="s">
        <v>1498</v>
      </c>
      <c r="E7348" t="s">
        <v>36649</v>
      </c>
      <c r="F7348" t="s">
        <v>16965</v>
      </c>
      <c r="G7348" t="s">
        <v>7497</v>
      </c>
      <c r="H7348" s="6">
        <v>280581</v>
      </c>
      <c r="I7348" t="s">
        <v>36650</v>
      </c>
      <c r="J7348" t="s">
        <v>36651</v>
      </c>
      <c r="K7348" s="1">
        <v>44111</v>
      </c>
    </row>
    <row r="7349" spans="1:11">
      <c r="A7349">
        <v>7348</v>
      </c>
      <c r="B7349" t="s">
        <v>36652</v>
      </c>
      <c r="C7349" t="s">
        <v>130</v>
      </c>
      <c r="D7349" t="s">
        <v>4780</v>
      </c>
      <c r="E7349" t="s">
        <v>36653</v>
      </c>
      <c r="F7349" t="s">
        <v>36654</v>
      </c>
      <c r="G7349" t="s">
        <v>1536</v>
      </c>
      <c r="H7349" s="6">
        <v>192489</v>
      </c>
      <c r="I7349" t="s">
        <v>36655</v>
      </c>
      <c r="J7349" t="s">
        <v>36656</v>
      </c>
      <c r="K7349" s="1">
        <v>44535</v>
      </c>
    </row>
    <row r="7350" spans="1:11">
      <c r="A7350">
        <v>7349</v>
      </c>
      <c r="B7350" t="s">
        <v>36657</v>
      </c>
      <c r="C7350" t="s">
        <v>5028</v>
      </c>
      <c r="D7350" t="s">
        <v>1092</v>
      </c>
      <c r="E7350" t="s">
        <v>36658</v>
      </c>
      <c r="F7350" t="s">
        <v>36659</v>
      </c>
      <c r="G7350" t="s">
        <v>1569</v>
      </c>
      <c r="H7350" s="6">
        <v>52195</v>
      </c>
      <c r="I7350">
        <f>1-605-4-7382</f>
        <v>-7990</v>
      </c>
      <c r="J7350" t="s">
        <v>36660</v>
      </c>
      <c r="K7350" s="1">
        <v>44499</v>
      </c>
    </row>
    <row r="7351" spans="1:11">
      <c r="A7351">
        <v>7350</v>
      </c>
      <c r="B7351" t="s">
        <v>36661</v>
      </c>
      <c r="C7351" t="s">
        <v>700</v>
      </c>
      <c r="D7351" t="s">
        <v>513</v>
      </c>
      <c r="E7351" t="s">
        <v>36662</v>
      </c>
      <c r="F7351" t="s">
        <v>36663</v>
      </c>
      <c r="G7351" t="s">
        <v>2927</v>
      </c>
      <c r="H7351" s="6">
        <v>139998</v>
      </c>
      <c r="I7351" t="s">
        <v>36664</v>
      </c>
      <c r="J7351" t="s">
        <v>36665</v>
      </c>
      <c r="K7351" s="1">
        <v>44180</v>
      </c>
    </row>
    <row r="7352" spans="1:11">
      <c r="A7352">
        <v>7351</v>
      </c>
      <c r="B7352" t="s">
        <v>36666</v>
      </c>
      <c r="C7352" t="s">
        <v>1485</v>
      </c>
      <c r="D7352" t="s">
        <v>4762</v>
      </c>
      <c r="E7352" t="s">
        <v>36667</v>
      </c>
      <c r="F7352" t="s">
        <v>36668</v>
      </c>
      <c r="G7352" t="s">
        <v>260</v>
      </c>
      <c r="H7352" s="6">
        <v>98667</v>
      </c>
      <c r="I7352" t="s">
        <v>36669</v>
      </c>
      <c r="J7352" t="s">
        <v>36670</v>
      </c>
      <c r="K7352" s="1">
        <v>44567</v>
      </c>
    </row>
    <row r="7353" spans="1:11">
      <c r="A7353">
        <v>7352</v>
      </c>
      <c r="B7353" t="s">
        <v>36671</v>
      </c>
      <c r="C7353" t="s">
        <v>5675</v>
      </c>
      <c r="D7353" t="s">
        <v>4235</v>
      </c>
      <c r="E7353" t="s">
        <v>36672</v>
      </c>
      <c r="F7353" t="s">
        <v>8781</v>
      </c>
      <c r="G7353" t="s">
        <v>1257</v>
      </c>
      <c r="H7353" s="6">
        <v>206587</v>
      </c>
      <c r="I7353" t="s">
        <v>36673</v>
      </c>
      <c r="J7353" t="s">
        <v>36674</v>
      </c>
      <c r="K7353" s="1">
        <v>44509</v>
      </c>
    </row>
    <row r="7354" spans="1:11">
      <c r="A7354">
        <v>7353</v>
      </c>
      <c r="B7354" t="s">
        <v>36675</v>
      </c>
      <c r="C7354" t="s">
        <v>1211</v>
      </c>
      <c r="D7354" t="s">
        <v>6634</v>
      </c>
      <c r="E7354" t="s">
        <v>36676</v>
      </c>
      <c r="F7354" t="s">
        <v>36677</v>
      </c>
      <c r="G7354" t="s">
        <v>883</v>
      </c>
      <c r="H7354" s="6">
        <v>120712</v>
      </c>
      <c r="I7354" t="s">
        <v>36678</v>
      </c>
      <c r="J7354" t="s">
        <v>36679</v>
      </c>
      <c r="K7354" s="1">
        <v>44371</v>
      </c>
    </row>
    <row r="7355" spans="1:11">
      <c r="A7355">
        <v>7354</v>
      </c>
      <c r="B7355" t="s">
        <v>36680</v>
      </c>
      <c r="C7355" t="s">
        <v>5115</v>
      </c>
      <c r="D7355" t="s">
        <v>226</v>
      </c>
      <c r="E7355" t="s">
        <v>36681</v>
      </c>
      <c r="F7355" t="s">
        <v>36682</v>
      </c>
      <c r="G7355" t="s">
        <v>268</v>
      </c>
      <c r="H7355" s="6">
        <v>103235</v>
      </c>
      <c r="I7355" t="s">
        <v>36683</v>
      </c>
      <c r="J7355" t="s">
        <v>36684</v>
      </c>
      <c r="K7355" s="1">
        <v>44190</v>
      </c>
    </row>
    <row r="7356" spans="1:11">
      <c r="A7356">
        <v>7355</v>
      </c>
      <c r="B7356" t="s">
        <v>36685</v>
      </c>
      <c r="C7356" t="s">
        <v>5182</v>
      </c>
      <c r="D7356" t="s">
        <v>8168</v>
      </c>
      <c r="E7356" t="s">
        <v>36686</v>
      </c>
      <c r="F7356" t="s">
        <v>36687</v>
      </c>
      <c r="G7356" t="s">
        <v>1102</v>
      </c>
      <c r="H7356" s="6">
        <v>108650</v>
      </c>
      <c r="I7356" t="s">
        <v>36688</v>
      </c>
      <c r="J7356" t="s">
        <v>36689</v>
      </c>
      <c r="K7356" s="1">
        <v>44560</v>
      </c>
    </row>
    <row r="7357" spans="1:11">
      <c r="A7357">
        <v>7356</v>
      </c>
      <c r="B7357" t="s">
        <v>36690</v>
      </c>
      <c r="C7357" t="s">
        <v>5160</v>
      </c>
      <c r="D7357" t="s">
        <v>1129</v>
      </c>
      <c r="E7357" t="s">
        <v>36691</v>
      </c>
      <c r="F7357" t="s">
        <v>36692</v>
      </c>
      <c r="G7357" t="s">
        <v>2297</v>
      </c>
      <c r="H7357" s="6">
        <v>98172</v>
      </c>
      <c r="I7357" t="s">
        <v>36693</v>
      </c>
      <c r="J7357" t="s">
        <v>36694</v>
      </c>
      <c r="K7357" s="1">
        <v>44614</v>
      </c>
    </row>
    <row r="7358" spans="1:11">
      <c r="A7358">
        <v>7357</v>
      </c>
      <c r="B7358" t="s">
        <v>36695</v>
      </c>
      <c r="C7358" t="s">
        <v>11197</v>
      </c>
      <c r="D7358" t="s">
        <v>4942</v>
      </c>
      <c r="E7358" t="s">
        <v>36696</v>
      </c>
      <c r="F7358" t="s">
        <v>36697</v>
      </c>
      <c r="G7358" t="s">
        <v>1795</v>
      </c>
      <c r="H7358" s="6">
        <v>77955</v>
      </c>
      <c r="I7358" t="s">
        <v>36698</v>
      </c>
      <c r="J7358" t="s">
        <v>36699</v>
      </c>
      <c r="K7358" s="1">
        <v>44210</v>
      </c>
    </row>
    <row r="7359" spans="1:11">
      <c r="A7359">
        <v>7358</v>
      </c>
      <c r="B7359" t="s">
        <v>36700</v>
      </c>
      <c r="C7359" t="s">
        <v>7238</v>
      </c>
      <c r="D7359" t="s">
        <v>1357</v>
      </c>
      <c r="E7359" t="s">
        <v>36701</v>
      </c>
      <c r="F7359" t="s">
        <v>36702</v>
      </c>
      <c r="G7359" t="s">
        <v>553</v>
      </c>
      <c r="H7359" s="6">
        <v>45705</v>
      </c>
      <c r="I7359">
        <v>6299810481</v>
      </c>
      <c r="J7359" t="s">
        <v>36703</v>
      </c>
      <c r="K7359" s="1">
        <v>44428</v>
      </c>
    </row>
    <row r="7360" spans="1:11">
      <c r="A7360">
        <v>7359</v>
      </c>
      <c r="B7360" t="s">
        <v>36704</v>
      </c>
      <c r="C7360" t="s">
        <v>383</v>
      </c>
      <c r="D7360" t="s">
        <v>4122</v>
      </c>
      <c r="E7360" t="s">
        <v>36705</v>
      </c>
      <c r="F7360" t="s">
        <v>36706</v>
      </c>
      <c r="G7360" t="s">
        <v>883</v>
      </c>
      <c r="H7360" s="6">
        <v>132811</v>
      </c>
      <c r="I7360" t="s">
        <v>36707</v>
      </c>
      <c r="J7360" t="s">
        <v>36708</v>
      </c>
      <c r="K7360" s="1">
        <v>43891</v>
      </c>
    </row>
    <row r="7361" spans="1:11">
      <c r="A7361">
        <v>7360</v>
      </c>
      <c r="B7361" t="s">
        <v>36709</v>
      </c>
      <c r="C7361" t="s">
        <v>9503</v>
      </c>
      <c r="D7361" t="s">
        <v>5121</v>
      </c>
      <c r="E7361" t="s">
        <v>36710</v>
      </c>
      <c r="F7361" t="s">
        <v>36711</v>
      </c>
      <c r="G7361" t="s">
        <v>3474</v>
      </c>
      <c r="H7361" s="6">
        <v>187871</v>
      </c>
      <c r="I7361" t="s">
        <v>36712</v>
      </c>
      <c r="J7361" t="s">
        <v>36713</v>
      </c>
      <c r="K7361" s="1">
        <v>43984</v>
      </c>
    </row>
    <row r="7362" spans="1:11">
      <c r="A7362">
        <v>7361</v>
      </c>
      <c r="B7362" t="s">
        <v>36714</v>
      </c>
      <c r="C7362" t="s">
        <v>2276</v>
      </c>
      <c r="D7362" t="s">
        <v>2937</v>
      </c>
      <c r="E7362" t="s">
        <v>27492</v>
      </c>
      <c r="F7362" t="s">
        <v>35854</v>
      </c>
      <c r="G7362" t="s">
        <v>329</v>
      </c>
      <c r="H7362" s="6">
        <v>51550</v>
      </c>
      <c r="I7362" t="s">
        <v>36715</v>
      </c>
      <c r="J7362" t="s">
        <v>36716</v>
      </c>
      <c r="K7362" s="1">
        <v>43927</v>
      </c>
    </row>
    <row r="7363" spans="1:11">
      <c r="A7363">
        <v>7362</v>
      </c>
      <c r="B7363" t="s">
        <v>36717</v>
      </c>
      <c r="C7363" t="s">
        <v>13692</v>
      </c>
      <c r="D7363" t="s">
        <v>4203</v>
      </c>
      <c r="E7363" t="s">
        <v>36718</v>
      </c>
      <c r="F7363" t="s">
        <v>24215</v>
      </c>
      <c r="G7363" t="s">
        <v>1726</v>
      </c>
      <c r="H7363" s="6">
        <v>70752</v>
      </c>
      <c r="I7363" t="s">
        <v>36719</v>
      </c>
      <c r="J7363" t="s">
        <v>36720</v>
      </c>
      <c r="K7363" s="1">
        <v>44557</v>
      </c>
    </row>
    <row r="7364" spans="1:11">
      <c r="A7364">
        <v>7363</v>
      </c>
      <c r="B7364" t="s">
        <v>36721</v>
      </c>
      <c r="C7364" t="s">
        <v>3192</v>
      </c>
      <c r="D7364" t="s">
        <v>4013</v>
      </c>
      <c r="E7364" t="s">
        <v>36722</v>
      </c>
      <c r="F7364" t="s">
        <v>36723</v>
      </c>
      <c r="G7364" t="s">
        <v>642</v>
      </c>
      <c r="H7364" s="6">
        <v>153923</v>
      </c>
      <c r="I7364" t="s">
        <v>36724</v>
      </c>
      <c r="J7364" t="s">
        <v>36725</v>
      </c>
      <c r="K7364" s="1">
        <v>44598</v>
      </c>
    </row>
    <row r="7365" spans="1:11">
      <c r="A7365">
        <v>7364</v>
      </c>
      <c r="B7365" t="s">
        <v>36726</v>
      </c>
      <c r="C7365" t="s">
        <v>2737</v>
      </c>
      <c r="D7365" t="s">
        <v>580</v>
      </c>
      <c r="E7365" t="s">
        <v>36727</v>
      </c>
      <c r="F7365" t="s">
        <v>36728</v>
      </c>
      <c r="G7365" t="s">
        <v>3058</v>
      </c>
      <c r="H7365" s="6">
        <v>286684</v>
      </c>
      <c r="I7365" t="s">
        <v>36729</v>
      </c>
      <c r="J7365" t="s">
        <v>36730</v>
      </c>
      <c r="K7365" s="1">
        <v>44427</v>
      </c>
    </row>
    <row r="7366" spans="1:11">
      <c r="A7366">
        <v>7365</v>
      </c>
      <c r="B7366" t="s">
        <v>36731</v>
      </c>
      <c r="C7366" t="s">
        <v>1106</v>
      </c>
      <c r="D7366" t="s">
        <v>187</v>
      </c>
      <c r="E7366" t="s">
        <v>36732</v>
      </c>
      <c r="F7366" t="s">
        <v>36733</v>
      </c>
      <c r="G7366" t="s">
        <v>1769</v>
      </c>
      <c r="H7366" s="6">
        <v>89799</v>
      </c>
      <c r="I7366" t="s">
        <v>36734</v>
      </c>
      <c r="J7366" t="s">
        <v>36735</v>
      </c>
      <c r="K7366" s="1">
        <v>44464</v>
      </c>
    </row>
    <row r="7367" spans="1:11">
      <c r="A7367">
        <v>7366</v>
      </c>
      <c r="B7367" t="s">
        <v>36736</v>
      </c>
      <c r="C7367" t="s">
        <v>1722</v>
      </c>
      <c r="D7367" t="s">
        <v>8981</v>
      </c>
      <c r="E7367" t="s">
        <v>36737</v>
      </c>
      <c r="F7367" t="s">
        <v>36738</v>
      </c>
      <c r="G7367" t="s">
        <v>1243</v>
      </c>
      <c r="H7367" s="6">
        <v>40587</v>
      </c>
      <c r="I7367" t="s">
        <v>36739</v>
      </c>
      <c r="J7367" t="s">
        <v>36740</v>
      </c>
      <c r="K7367" s="1">
        <v>44520</v>
      </c>
    </row>
    <row r="7368" spans="1:11">
      <c r="A7368">
        <v>7367</v>
      </c>
      <c r="B7368" t="s">
        <v>36741</v>
      </c>
      <c r="C7368" t="s">
        <v>1350</v>
      </c>
      <c r="D7368" t="s">
        <v>9184</v>
      </c>
      <c r="E7368" t="s">
        <v>36742</v>
      </c>
      <c r="F7368" t="s">
        <v>36743</v>
      </c>
      <c r="G7368" t="s">
        <v>1265</v>
      </c>
      <c r="H7368" s="6">
        <v>274213</v>
      </c>
      <c r="I7368" t="s">
        <v>36744</v>
      </c>
      <c r="J7368" t="s">
        <v>36745</v>
      </c>
      <c r="K7368" s="1">
        <v>44708</v>
      </c>
    </row>
    <row r="7369" spans="1:11">
      <c r="A7369">
        <v>7368</v>
      </c>
      <c r="B7369" t="s">
        <v>36746</v>
      </c>
      <c r="C7369" t="s">
        <v>1400</v>
      </c>
      <c r="D7369" t="s">
        <v>4083</v>
      </c>
      <c r="E7369" t="s">
        <v>36747</v>
      </c>
      <c r="F7369" t="s">
        <v>36748</v>
      </c>
      <c r="G7369" t="s">
        <v>1189</v>
      </c>
      <c r="H7369" s="6">
        <v>62768</v>
      </c>
      <c r="I7369" t="s">
        <v>36749</v>
      </c>
      <c r="J7369" t="s">
        <v>36750</v>
      </c>
      <c r="K7369" s="1">
        <v>44262</v>
      </c>
    </row>
    <row r="7370" spans="1:11">
      <c r="A7370">
        <v>7369</v>
      </c>
      <c r="B7370" t="s">
        <v>36751</v>
      </c>
      <c r="C7370" t="s">
        <v>5686</v>
      </c>
      <c r="D7370" t="s">
        <v>1735</v>
      </c>
      <c r="E7370" t="s">
        <v>36752</v>
      </c>
      <c r="F7370" t="s">
        <v>36753</v>
      </c>
      <c r="G7370" t="s">
        <v>4729</v>
      </c>
      <c r="H7370" s="6">
        <v>268533</v>
      </c>
      <c r="I7370" t="s">
        <v>36754</v>
      </c>
      <c r="J7370" t="s">
        <v>36755</v>
      </c>
      <c r="K7370" s="1">
        <v>44457</v>
      </c>
    </row>
    <row r="7371" spans="1:11">
      <c r="A7371">
        <v>7370</v>
      </c>
      <c r="B7371" t="s">
        <v>36756</v>
      </c>
      <c r="C7371" t="s">
        <v>73</v>
      </c>
      <c r="D7371" t="s">
        <v>566</v>
      </c>
      <c r="E7371" t="s">
        <v>36757</v>
      </c>
      <c r="F7371" t="s">
        <v>36758</v>
      </c>
      <c r="G7371" t="s">
        <v>1674</v>
      </c>
      <c r="H7371" s="6">
        <v>60727</v>
      </c>
      <c r="I7371" t="s">
        <v>36759</v>
      </c>
      <c r="J7371" t="s">
        <v>36760</v>
      </c>
      <c r="K7371" s="1">
        <v>44185</v>
      </c>
    </row>
    <row r="7372" spans="1:11">
      <c r="A7372">
        <v>7371</v>
      </c>
      <c r="B7372" t="s">
        <v>36761</v>
      </c>
      <c r="C7372" t="s">
        <v>2081</v>
      </c>
      <c r="D7372" t="s">
        <v>7625</v>
      </c>
      <c r="E7372" t="s">
        <v>36762</v>
      </c>
      <c r="F7372" t="s">
        <v>36763</v>
      </c>
      <c r="G7372" t="s">
        <v>3594</v>
      </c>
      <c r="H7372" s="6">
        <v>49815</v>
      </c>
      <c r="I7372" t="s">
        <v>36764</v>
      </c>
      <c r="J7372" t="s">
        <v>36765</v>
      </c>
      <c r="K7372" s="1">
        <v>44637</v>
      </c>
    </row>
    <row r="7373" spans="1:11">
      <c r="A7373">
        <v>7372</v>
      </c>
      <c r="B7373" t="s">
        <v>36766</v>
      </c>
      <c r="C7373" t="s">
        <v>4456</v>
      </c>
      <c r="D7373" t="s">
        <v>5789</v>
      </c>
      <c r="E7373" t="s">
        <v>36767</v>
      </c>
      <c r="F7373" t="s">
        <v>36768</v>
      </c>
      <c r="G7373" t="s">
        <v>8517</v>
      </c>
      <c r="H7373" s="6">
        <v>275190</v>
      </c>
      <c r="I7373" t="s">
        <v>36769</v>
      </c>
      <c r="J7373" t="s">
        <v>36770</v>
      </c>
      <c r="K7373" s="1">
        <v>43986</v>
      </c>
    </row>
    <row r="7374" spans="1:11">
      <c r="A7374">
        <v>7373</v>
      </c>
      <c r="B7374" t="s">
        <v>36771</v>
      </c>
      <c r="C7374" t="s">
        <v>3937</v>
      </c>
      <c r="D7374" t="s">
        <v>6973</v>
      </c>
      <c r="E7374" t="s">
        <v>36772</v>
      </c>
      <c r="F7374" t="s">
        <v>36773</v>
      </c>
      <c r="G7374" t="s">
        <v>2317</v>
      </c>
      <c r="H7374" s="6">
        <v>246668</v>
      </c>
      <c r="I7374" t="s">
        <v>36774</v>
      </c>
      <c r="J7374" t="s">
        <v>36775</v>
      </c>
      <c r="K7374" s="1">
        <v>44633</v>
      </c>
    </row>
    <row r="7375" spans="1:11">
      <c r="A7375">
        <v>7374</v>
      </c>
      <c r="B7375" t="s">
        <v>36776</v>
      </c>
      <c r="C7375" t="s">
        <v>1505</v>
      </c>
      <c r="D7375" t="s">
        <v>2134</v>
      </c>
      <c r="E7375" t="s">
        <v>36777</v>
      </c>
      <c r="F7375" t="s">
        <v>36778</v>
      </c>
      <c r="G7375" t="s">
        <v>3264</v>
      </c>
      <c r="H7375" s="6">
        <v>285780</v>
      </c>
      <c r="I7375" t="s">
        <v>36779</v>
      </c>
      <c r="J7375" t="s">
        <v>36780</v>
      </c>
      <c r="K7375" s="1">
        <v>43947</v>
      </c>
    </row>
    <row r="7376" spans="1:11">
      <c r="A7376">
        <v>7375</v>
      </c>
      <c r="B7376" t="s">
        <v>36781</v>
      </c>
      <c r="C7376" t="s">
        <v>1392</v>
      </c>
      <c r="D7376" t="s">
        <v>6279</v>
      </c>
      <c r="E7376" t="s">
        <v>36782</v>
      </c>
      <c r="F7376" t="s">
        <v>36783</v>
      </c>
      <c r="G7376" t="s">
        <v>1873</v>
      </c>
      <c r="H7376" s="6">
        <v>199212</v>
      </c>
      <c r="I7376" t="s">
        <v>36784</v>
      </c>
      <c r="J7376" t="s">
        <v>36785</v>
      </c>
      <c r="K7376" s="1">
        <v>44438</v>
      </c>
    </row>
    <row r="7377" spans="1:11">
      <c r="A7377">
        <v>7376</v>
      </c>
      <c r="B7377" t="s">
        <v>36786</v>
      </c>
      <c r="C7377" t="s">
        <v>3926</v>
      </c>
      <c r="D7377" t="s">
        <v>4916</v>
      </c>
      <c r="E7377" t="s">
        <v>36787</v>
      </c>
      <c r="F7377" t="s">
        <v>36788</v>
      </c>
      <c r="G7377" t="s">
        <v>2195</v>
      </c>
      <c r="H7377" s="6">
        <v>83094</v>
      </c>
      <c r="I7377" t="s">
        <v>36789</v>
      </c>
      <c r="J7377" t="s">
        <v>36790</v>
      </c>
      <c r="K7377" s="1">
        <v>44392</v>
      </c>
    </row>
    <row r="7378" spans="1:11">
      <c r="A7378">
        <v>7377</v>
      </c>
      <c r="B7378" t="s">
        <v>36791</v>
      </c>
      <c r="C7378" t="s">
        <v>7054</v>
      </c>
      <c r="D7378" t="s">
        <v>2669</v>
      </c>
      <c r="E7378" t="s">
        <v>36792</v>
      </c>
      <c r="F7378" t="s">
        <v>36793</v>
      </c>
      <c r="G7378" t="s">
        <v>4061</v>
      </c>
      <c r="H7378" s="6">
        <v>156660</v>
      </c>
      <c r="I7378">
        <v>8984931458</v>
      </c>
      <c r="J7378" t="s">
        <v>36794</v>
      </c>
      <c r="K7378" s="1">
        <v>44105</v>
      </c>
    </row>
    <row r="7379" spans="1:11">
      <c r="A7379">
        <v>7378</v>
      </c>
      <c r="B7379" t="s">
        <v>36795</v>
      </c>
      <c r="C7379" t="s">
        <v>1364</v>
      </c>
      <c r="D7379" t="s">
        <v>8321</v>
      </c>
      <c r="E7379" t="s">
        <v>36796</v>
      </c>
      <c r="F7379" t="s">
        <v>36797</v>
      </c>
      <c r="G7379" t="s">
        <v>1230</v>
      </c>
      <c r="H7379" s="6">
        <v>263393</v>
      </c>
      <c r="I7379">
        <v>3664218814</v>
      </c>
      <c r="J7379" t="s">
        <v>36798</v>
      </c>
      <c r="K7379" s="1">
        <v>44435</v>
      </c>
    </row>
    <row r="7380" spans="1:11">
      <c r="A7380">
        <v>7379</v>
      </c>
      <c r="B7380" t="s">
        <v>36799</v>
      </c>
      <c r="C7380" t="s">
        <v>1960</v>
      </c>
      <c r="D7380" t="s">
        <v>2403</v>
      </c>
      <c r="E7380" t="s">
        <v>36800</v>
      </c>
      <c r="F7380" t="s">
        <v>36801</v>
      </c>
      <c r="G7380" t="s">
        <v>2297</v>
      </c>
      <c r="H7380" s="6">
        <v>180292</v>
      </c>
      <c r="I7380" t="s">
        <v>36802</v>
      </c>
      <c r="J7380" t="s">
        <v>36803</v>
      </c>
      <c r="K7380" s="1">
        <v>44145</v>
      </c>
    </row>
    <row r="7381" spans="1:11">
      <c r="A7381">
        <v>7380</v>
      </c>
      <c r="B7381" t="s">
        <v>36804</v>
      </c>
      <c r="C7381" t="s">
        <v>11197</v>
      </c>
      <c r="D7381" t="s">
        <v>514</v>
      </c>
      <c r="E7381" t="s">
        <v>36805</v>
      </c>
      <c r="F7381" t="s">
        <v>36806</v>
      </c>
      <c r="G7381" t="s">
        <v>103</v>
      </c>
      <c r="H7381" s="6">
        <v>50178</v>
      </c>
      <c r="I7381" t="s">
        <v>36807</v>
      </c>
      <c r="J7381" t="s">
        <v>36808</v>
      </c>
      <c r="K7381" s="1">
        <v>44260</v>
      </c>
    </row>
    <row r="7382" spans="1:11">
      <c r="A7382">
        <v>7381</v>
      </c>
      <c r="B7382" t="s">
        <v>36809</v>
      </c>
      <c r="C7382" t="s">
        <v>340</v>
      </c>
      <c r="D7382" t="s">
        <v>19063</v>
      </c>
      <c r="E7382" t="s">
        <v>36810</v>
      </c>
      <c r="F7382" t="s">
        <v>36811</v>
      </c>
      <c r="G7382" t="s">
        <v>86</v>
      </c>
      <c r="H7382" s="6">
        <v>44804</v>
      </c>
      <c r="I7382" t="s">
        <v>36812</v>
      </c>
      <c r="J7382" t="s">
        <v>36813</v>
      </c>
      <c r="K7382" s="1">
        <v>44208</v>
      </c>
    </row>
    <row r="7383" spans="1:11">
      <c r="A7383">
        <v>7382</v>
      </c>
      <c r="B7383" t="s">
        <v>36814</v>
      </c>
      <c r="C7383" t="s">
        <v>3024</v>
      </c>
      <c r="D7383" t="s">
        <v>483</v>
      </c>
      <c r="E7383" t="s">
        <v>36815</v>
      </c>
      <c r="F7383" t="s">
        <v>3369</v>
      </c>
      <c r="G7383" t="s">
        <v>1481</v>
      </c>
      <c r="H7383" s="6">
        <v>72284</v>
      </c>
      <c r="I7383">
        <f>1-864-457-456</f>
        <v>-1776</v>
      </c>
      <c r="J7383" t="s">
        <v>36816</v>
      </c>
      <c r="K7383" s="1">
        <v>43853</v>
      </c>
    </row>
    <row r="7384" spans="1:11">
      <c r="A7384">
        <v>7383</v>
      </c>
      <c r="B7384" t="s">
        <v>36817</v>
      </c>
      <c r="C7384" t="s">
        <v>788</v>
      </c>
      <c r="D7384" t="s">
        <v>7526</v>
      </c>
      <c r="E7384" t="s">
        <v>36818</v>
      </c>
      <c r="F7384" t="s">
        <v>36819</v>
      </c>
      <c r="G7384" t="s">
        <v>658</v>
      </c>
      <c r="H7384" s="6">
        <v>156230</v>
      </c>
      <c r="I7384" t="s">
        <v>36820</v>
      </c>
      <c r="J7384" t="s">
        <v>36821</v>
      </c>
      <c r="K7384" s="1">
        <v>43864</v>
      </c>
    </row>
    <row r="7385" spans="1:11">
      <c r="A7385">
        <v>7384</v>
      </c>
      <c r="B7385" t="s">
        <v>36822</v>
      </c>
      <c r="C7385" t="s">
        <v>107</v>
      </c>
      <c r="D7385" t="s">
        <v>7171</v>
      </c>
      <c r="E7385" t="s">
        <v>36823</v>
      </c>
      <c r="F7385" t="s">
        <v>36824</v>
      </c>
      <c r="G7385" t="s">
        <v>2070</v>
      </c>
      <c r="H7385" s="6">
        <v>230908</v>
      </c>
      <c r="I7385" t="s">
        <v>36825</v>
      </c>
      <c r="J7385" t="s">
        <v>36826</v>
      </c>
      <c r="K7385" s="1">
        <v>44270</v>
      </c>
    </row>
    <row r="7386" spans="1:11">
      <c r="A7386">
        <v>7385</v>
      </c>
      <c r="B7386" t="s">
        <v>36827</v>
      </c>
      <c r="C7386" t="s">
        <v>3851</v>
      </c>
      <c r="D7386" t="s">
        <v>4774</v>
      </c>
      <c r="E7386" t="s">
        <v>36828</v>
      </c>
      <c r="F7386" t="s">
        <v>36829</v>
      </c>
      <c r="G7386" t="s">
        <v>1243</v>
      </c>
      <c r="H7386" s="6">
        <v>267947</v>
      </c>
      <c r="I7386" t="s">
        <v>36830</v>
      </c>
      <c r="J7386" t="s">
        <v>36831</v>
      </c>
      <c r="K7386" s="1">
        <v>43871</v>
      </c>
    </row>
    <row r="7387" spans="1:11">
      <c r="A7387">
        <v>7386</v>
      </c>
      <c r="B7387" t="s">
        <v>36832</v>
      </c>
      <c r="C7387" t="s">
        <v>217</v>
      </c>
      <c r="D7387" t="s">
        <v>234</v>
      </c>
      <c r="E7387" t="s">
        <v>36833</v>
      </c>
      <c r="F7387" t="s">
        <v>36834</v>
      </c>
      <c r="G7387" t="s">
        <v>298</v>
      </c>
      <c r="H7387" s="6">
        <v>190784</v>
      </c>
      <c r="I7387" t="s">
        <v>36835</v>
      </c>
      <c r="J7387" t="s">
        <v>36836</v>
      </c>
      <c r="K7387" s="1">
        <v>44528</v>
      </c>
    </row>
    <row r="7388" spans="1:11">
      <c r="A7388">
        <v>7387</v>
      </c>
      <c r="B7388" t="s">
        <v>36837</v>
      </c>
      <c r="C7388" t="s">
        <v>684</v>
      </c>
      <c r="D7388" t="s">
        <v>1566</v>
      </c>
      <c r="E7388" t="s">
        <v>36838</v>
      </c>
      <c r="F7388" t="s">
        <v>36839</v>
      </c>
      <c r="G7388" t="s">
        <v>4632</v>
      </c>
      <c r="H7388" s="6">
        <v>51421</v>
      </c>
      <c r="I7388" t="s">
        <v>36840</v>
      </c>
      <c r="J7388" t="s">
        <v>36841</v>
      </c>
      <c r="K7388" s="1">
        <v>44551</v>
      </c>
    </row>
    <row r="7389" spans="1:11">
      <c r="A7389">
        <v>7388</v>
      </c>
      <c r="B7389" t="s">
        <v>36842</v>
      </c>
      <c r="C7389" t="s">
        <v>1565</v>
      </c>
      <c r="D7389" t="s">
        <v>2263</v>
      </c>
      <c r="E7389" t="s">
        <v>36843</v>
      </c>
      <c r="F7389" t="s">
        <v>36844</v>
      </c>
      <c r="G7389" t="s">
        <v>2364</v>
      </c>
      <c r="H7389" s="6">
        <v>229825</v>
      </c>
      <c r="I7389" t="s">
        <v>36845</v>
      </c>
      <c r="J7389" t="s">
        <v>36846</v>
      </c>
      <c r="K7389" s="1">
        <v>44604</v>
      </c>
    </row>
    <row r="7390" spans="1:11">
      <c r="A7390">
        <v>7389</v>
      </c>
      <c r="B7390" t="s">
        <v>36847</v>
      </c>
      <c r="C7390" t="s">
        <v>11563</v>
      </c>
      <c r="D7390" t="s">
        <v>13818</v>
      </c>
      <c r="E7390" t="s">
        <v>36848</v>
      </c>
      <c r="F7390" t="s">
        <v>36849</v>
      </c>
      <c r="G7390" t="s">
        <v>3474</v>
      </c>
      <c r="H7390" s="6">
        <v>55373</v>
      </c>
      <c r="I7390" t="s">
        <v>36850</v>
      </c>
      <c r="J7390" t="s">
        <v>36851</v>
      </c>
      <c r="K7390" s="1">
        <v>44563</v>
      </c>
    </row>
    <row r="7391" spans="1:11">
      <c r="A7391">
        <v>7390</v>
      </c>
      <c r="B7391" t="s">
        <v>36852</v>
      </c>
      <c r="C7391" t="s">
        <v>1940</v>
      </c>
      <c r="D7391" t="s">
        <v>9178</v>
      </c>
      <c r="E7391" t="s">
        <v>36853</v>
      </c>
      <c r="F7391" t="s">
        <v>36854</v>
      </c>
      <c r="G7391" t="s">
        <v>1418</v>
      </c>
      <c r="H7391" s="6">
        <v>148981</v>
      </c>
      <c r="I7391" t="s">
        <v>36855</v>
      </c>
      <c r="J7391" t="s">
        <v>36856</v>
      </c>
      <c r="K7391" s="1">
        <v>44011</v>
      </c>
    </row>
    <row r="7392" spans="1:11">
      <c r="A7392">
        <v>7391</v>
      </c>
      <c r="B7392" t="s">
        <v>36857</v>
      </c>
      <c r="C7392" t="s">
        <v>12002</v>
      </c>
      <c r="D7392" t="s">
        <v>1686</v>
      </c>
      <c r="E7392" t="s">
        <v>36858</v>
      </c>
      <c r="F7392" t="s">
        <v>36859</v>
      </c>
      <c r="G7392" t="s">
        <v>290</v>
      </c>
      <c r="H7392" s="6">
        <v>262363</v>
      </c>
      <c r="I7392" t="s">
        <v>36860</v>
      </c>
      <c r="J7392" t="s">
        <v>36861</v>
      </c>
      <c r="K7392" s="1">
        <v>44289</v>
      </c>
    </row>
    <row r="7393" spans="1:11">
      <c r="A7393">
        <v>7392</v>
      </c>
      <c r="B7393" t="s">
        <v>36862</v>
      </c>
      <c r="C7393" t="s">
        <v>2513</v>
      </c>
      <c r="D7393" t="s">
        <v>4579</v>
      </c>
      <c r="E7393" t="s">
        <v>36863</v>
      </c>
      <c r="F7393" t="s">
        <v>36864</v>
      </c>
      <c r="G7393" t="s">
        <v>1522</v>
      </c>
      <c r="H7393" s="6">
        <v>75745</v>
      </c>
      <c r="I7393" t="s">
        <v>36865</v>
      </c>
      <c r="J7393" t="s">
        <v>36866</v>
      </c>
      <c r="K7393" s="1">
        <v>44234</v>
      </c>
    </row>
    <row r="7394" spans="1:11">
      <c r="A7394">
        <v>7393</v>
      </c>
      <c r="B7394" t="s">
        <v>36867</v>
      </c>
      <c r="C7394" t="s">
        <v>2218</v>
      </c>
      <c r="D7394" t="s">
        <v>3269</v>
      </c>
      <c r="E7394" t="s">
        <v>36868</v>
      </c>
      <c r="F7394" t="s">
        <v>36869</v>
      </c>
      <c r="G7394" t="s">
        <v>2070</v>
      </c>
      <c r="H7394" s="6">
        <v>196188</v>
      </c>
      <c r="I7394" t="s">
        <v>36870</v>
      </c>
      <c r="J7394" t="s">
        <v>36871</v>
      </c>
      <c r="K7394" s="1">
        <v>44362</v>
      </c>
    </row>
    <row r="7395" spans="1:11">
      <c r="A7395">
        <v>7394</v>
      </c>
      <c r="B7395" t="s">
        <v>36872</v>
      </c>
      <c r="C7395" t="s">
        <v>3362</v>
      </c>
      <c r="D7395" t="s">
        <v>218</v>
      </c>
      <c r="E7395" t="s">
        <v>36873</v>
      </c>
      <c r="F7395" t="s">
        <v>36874</v>
      </c>
      <c r="G7395" t="s">
        <v>2378</v>
      </c>
      <c r="H7395" s="6">
        <v>96103</v>
      </c>
      <c r="I7395" t="s">
        <v>36875</v>
      </c>
      <c r="J7395" t="s">
        <v>36876</v>
      </c>
      <c r="K7395" s="1">
        <v>44113</v>
      </c>
    </row>
    <row r="7396" spans="1:11">
      <c r="A7396">
        <v>7395</v>
      </c>
      <c r="B7396" t="s">
        <v>36877</v>
      </c>
      <c r="C7396" t="s">
        <v>2821</v>
      </c>
      <c r="D7396" t="s">
        <v>194</v>
      </c>
      <c r="E7396" t="s">
        <v>36878</v>
      </c>
      <c r="F7396" t="s">
        <v>36879</v>
      </c>
      <c r="G7396" t="s">
        <v>379</v>
      </c>
      <c r="H7396" s="6">
        <v>264831</v>
      </c>
      <c r="I7396" t="s">
        <v>36880</v>
      </c>
      <c r="J7396" t="s">
        <v>36881</v>
      </c>
      <c r="K7396" s="1">
        <v>44601</v>
      </c>
    </row>
    <row r="7397" spans="1:11">
      <c r="A7397">
        <v>7396</v>
      </c>
      <c r="B7397" t="s">
        <v>36882</v>
      </c>
      <c r="C7397" t="s">
        <v>2521</v>
      </c>
      <c r="D7397" t="s">
        <v>4595</v>
      </c>
      <c r="E7397" t="s">
        <v>36883</v>
      </c>
      <c r="F7397" t="s">
        <v>36884</v>
      </c>
      <c r="G7397" t="s">
        <v>5708</v>
      </c>
      <c r="H7397" s="6">
        <v>276062</v>
      </c>
      <c r="I7397" t="s">
        <v>36885</v>
      </c>
      <c r="J7397" t="s">
        <v>36886</v>
      </c>
      <c r="K7397" s="1">
        <v>44183</v>
      </c>
    </row>
    <row r="7398" spans="1:11">
      <c r="A7398">
        <v>7397</v>
      </c>
      <c r="B7398" t="s">
        <v>36887</v>
      </c>
      <c r="C7398" t="s">
        <v>646</v>
      </c>
      <c r="D7398" t="s">
        <v>1283</v>
      </c>
      <c r="E7398" t="s">
        <v>36888</v>
      </c>
      <c r="F7398" t="s">
        <v>36889</v>
      </c>
      <c r="G7398" t="s">
        <v>2137</v>
      </c>
      <c r="H7398" s="6">
        <v>69583</v>
      </c>
      <c r="I7398" t="s">
        <v>36890</v>
      </c>
      <c r="J7398" t="s">
        <v>36891</v>
      </c>
      <c r="K7398" s="1">
        <v>44394</v>
      </c>
    </row>
    <row r="7399" spans="1:11">
      <c r="A7399">
        <v>7398</v>
      </c>
      <c r="B7399" t="s">
        <v>36892</v>
      </c>
      <c r="C7399" t="s">
        <v>2191</v>
      </c>
      <c r="D7399" t="s">
        <v>3955</v>
      </c>
      <c r="E7399" t="s">
        <v>36893</v>
      </c>
      <c r="F7399" t="s">
        <v>36894</v>
      </c>
      <c r="G7399" t="s">
        <v>237</v>
      </c>
      <c r="H7399" s="6">
        <v>114129</v>
      </c>
      <c r="I7399" t="s">
        <v>36895</v>
      </c>
      <c r="J7399" t="s">
        <v>36896</v>
      </c>
      <c r="K7399" s="1">
        <v>43971</v>
      </c>
    </row>
    <row r="7400" spans="1:11">
      <c r="A7400">
        <v>7399</v>
      </c>
      <c r="B7400" t="s">
        <v>36897</v>
      </c>
      <c r="C7400" t="s">
        <v>1512</v>
      </c>
      <c r="D7400" t="s">
        <v>5132</v>
      </c>
      <c r="E7400" t="s">
        <v>36898</v>
      </c>
      <c r="F7400" t="s">
        <v>29218</v>
      </c>
      <c r="G7400" t="s">
        <v>1337</v>
      </c>
      <c r="H7400" s="6">
        <v>203031</v>
      </c>
      <c r="I7400" t="s">
        <v>36899</v>
      </c>
      <c r="J7400" t="s">
        <v>36900</v>
      </c>
      <c r="K7400" s="1">
        <v>43850</v>
      </c>
    </row>
    <row r="7401" spans="1:11">
      <c r="A7401">
        <v>7400</v>
      </c>
      <c r="B7401" t="s">
        <v>36901</v>
      </c>
      <c r="C7401" t="s">
        <v>565</v>
      </c>
      <c r="D7401" t="s">
        <v>14646</v>
      </c>
      <c r="E7401" t="s">
        <v>36902</v>
      </c>
      <c r="F7401" t="s">
        <v>36903</v>
      </c>
      <c r="G7401" t="s">
        <v>1473</v>
      </c>
      <c r="H7401" s="6">
        <v>248315</v>
      </c>
      <c r="I7401" t="s">
        <v>36904</v>
      </c>
      <c r="J7401" t="s">
        <v>36905</v>
      </c>
      <c r="K7401" s="1">
        <v>44177</v>
      </c>
    </row>
    <row r="7402" spans="1:11">
      <c r="A7402">
        <v>7401</v>
      </c>
      <c r="B7402" t="s">
        <v>36906</v>
      </c>
      <c r="C7402" t="s">
        <v>6214</v>
      </c>
      <c r="D7402" t="s">
        <v>594</v>
      </c>
      <c r="E7402" t="s">
        <v>36907</v>
      </c>
      <c r="F7402" t="s">
        <v>36908</v>
      </c>
      <c r="G7402" t="s">
        <v>4061</v>
      </c>
      <c r="H7402" s="6">
        <v>153560</v>
      </c>
      <c r="I7402" t="s">
        <v>36909</v>
      </c>
      <c r="J7402" t="s">
        <v>36910</v>
      </c>
      <c r="K7402" s="1">
        <v>44665</v>
      </c>
    </row>
    <row r="7403" spans="1:11">
      <c r="A7403">
        <v>7402</v>
      </c>
      <c r="B7403" t="s">
        <v>36911</v>
      </c>
      <c r="C7403" t="s">
        <v>2276</v>
      </c>
      <c r="D7403" t="s">
        <v>435</v>
      </c>
      <c r="E7403" t="s">
        <v>36912</v>
      </c>
      <c r="F7403" t="s">
        <v>36913</v>
      </c>
      <c r="G7403" t="s">
        <v>1075</v>
      </c>
      <c r="H7403" s="6">
        <v>265736</v>
      </c>
      <c r="I7403" t="s">
        <v>36914</v>
      </c>
      <c r="J7403" t="s">
        <v>36915</v>
      </c>
      <c r="K7403" s="1">
        <v>44035</v>
      </c>
    </row>
    <row r="7404" spans="1:11">
      <c r="A7404">
        <v>7403</v>
      </c>
      <c r="B7404" t="s">
        <v>36916</v>
      </c>
      <c r="C7404" t="s">
        <v>1641</v>
      </c>
      <c r="D7404" t="s">
        <v>107</v>
      </c>
      <c r="E7404" t="s">
        <v>36917</v>
      </c>
      <c r="F7404" t="s">
        <v>32855</v>
      </c>
      <c r="G7404" t="s">
        <v>1508</v>
      </c>
      <c r="H7404" s="6">
        <v>208470</v>
      </c>
      <c r="I7404" t="s">
        <v>36918</v>
      </c>
      <c r="J7404" t="s">
        <v>36919</v>
      </c>
      <c r="K7404" s="1">
        <v>43835</v>
      </c>
    </row>
    <row r="7405" spans="1:11">
      <c r="A7405">
        <v>7404</v>
      </c>
      <c r="B7405" t="s">
        <v>36920</v>
      </c>
      <c r="C7405" t="s">
        <v>2595</v>
      </c>
      <c r="D7405" t="s">
        <v>19716</v>
      </c>
      <c r="E7405" t="s">
        <v>36921</v>
      </c>
      <c r="F7405" t="s">
        <v>36922</v>
      </c>
      <c r="G7405" t="s">
        <v>1027</v>
      </c>
      <c r="H7405" s="6">
        <v>104702</v>
      </c>
      <c r="I7405" t="s">
        <v>36923</v>
      </c>
      <c r="J7405" t="s">
        <v>36924</v>
      </c>
      <c r="K7405" s="1">
        <v>44536</v>
      </c>
    </row>
    <row r="7406" spans="1:11">
      <c r="A7406">
        <v>7405</v>
      </c>
      <c r="B7406" t="s">
        <v>36925</v>
      </c>
      <c r="C7406" t="s">
        <v>7026</v>
      </c>
      <c r="D7406" t="s">
        <v>11055</v>
      </c>
      <c r="E7406" t="s">
        <v>36926</v>
      </c>
      <c r="F7406" t="s">
        <v>36927</v>
      </c>
      <c r="G7406" t="s">
        <v>2905</v>
      </c>
      <c r="H7406" s="6">
        <v>170335</v>
      </c>
      <c r="I7406" t="s">
        <v>36928</v>
      </c>
      <c r="J7406" t="s">
        <v>36929</v>
      </c>
      <c r="K7406" s="1">
        <v>44050</v>
      </c>
    </row>
    <row r="7407" spans="1:11">
      <c r="A7407">
        <v>7406</v>
      </c>
      <c r="B7407" t="s">
        <v>36930</v>
      </c>
      <c r="C7407" t="s">
        <v>6158</v>
      </c>
      <c r="D7407" t="s">
        <v>587</v>
      </c>
      <c r="E7407" t="s">
        <v>36931</v>
      </c>
      <c r="F7407" t="s">
        <v>36932</v>
      </c>
      <c r="G7407" t="s">
        <v>2272</v>
      </c>
      <c r="H7407" s="6">
        <v>237896</v>
      </c>
      <c r="I7407" t="s">
        <v>36933</v>
      </c>
      <c r="J7407" t="s">
        <v>36934</v>
      </c>
      <c r="K7407" s="1">
        <v>43969</v>
      </c>
    </row>
    <row r="7408" spans="1:11">
      <c r="A7408">
        <v>7407</v>
      </c>
      <c r="B7408" t="s">
        <v>36935</v>
      </c>
      <c r="C7408" t="s">
        <v>3887</v>
      </c>
      <c r="D7408" t="s">
        <v>4904</v>
      </c>
      <c r="E7408" t="s">
        <v>36936</v>
      </c>
      <c r="F7408" t="s">
        <v>36937</v>
      </c>
      <c r="G7408" t="s">
        <v>134</v>
      </c>
      <c r="H7408" s="6">
        <v>110813</v>
      </c>
      <c r="I7408" t="s">
        <v>36938</v>
      </c>
      <c r="J7408" t="s">
        <v>36939</v>
      </c>
      <c r="K7408" s="1">
        <v>44472</v>
      </c>
    </row>
    <row r="7409" spans="1:11">
      <c r="A7409">
        <v>7408</v>
      </c>
      <c r="B7409" t="s">
        <v>36940</v>
      </c>
      <c r="C7409" t="s">
        <v>4254</v>
      </c>
      <c r="D7409" t="s">
        <v>1143</v>
      </c>
      <c r="E7409" t="s">
        <v>36941</v>
      </c>
      <c r="F7409" t="s">
        <v>36942</v>
      </c>
      <c r="G7409" t="s">
        <v>2966</v>
      </c>
      <c r="H7409" s="6">
        <v>123538</v>
      </c>
      <c r="I7409" t="s">
        <v>36943</v>
      </c>
      <c r="J7409" t="s">
        <v>36944</v>
      </c>
      <c r="K7409" s="1">
        <v>44051</v>
      </c>
    </row>
    <row r="7410" spans="1:11">
      <c r="A7410">
        <v>7409</v>
      </c>
      <c r="B7410" t="s">
        <v>36945</v>
      </c>
      <c r="C7410" t="s">
        <v>2005</v>
      </c>
      <c r="D7410" t="s">
        <v>6047</v>
      </c>
      <c r="E7410" t="s">
        <v>35319</v>
      </c>
      <c r="F7410" t="s">
        <v>36946</v>
      </c>
      <c r="G7410" t="s">
        <v>2272</v>
      </c>
      <c r="H7410" s="6">
        <v>116980</v>
      </c>
      <c r="I7410" t="s">
        <v>36947</v>
      </c>
      <c r="J7410" t="s">
        <v>36948</v>
      </c>
      <c r="K7410" s="1">
        <v>44139</v>
      </c>
    </row>
    <row r="7411" spans="1:11">
      <c r="A7411">
        <v>7410</v>
      </c>
      <c r="B7411" t="s">
        <v>36949</v>
      </c>
      <c r="C7411" t="s">
        <v>1364</v>
      </c>
      <c r="D7411" t="s">
        <v>194</v>
      </c>
      <c r="E7411" t="s">
        <v>11937</v>
      </c>
      <c r="F7411" t="s">
        <v>36950</v>
      </c>
      <c r="G7411" t="s">
        <v>2885</v>
      </c>
      <c r="H7411" s="6">
        <v>267308</v>
      </c>
      <c r="I7411" t="s">
        <v>36951</v>
      </c>
      <c r="J7411" t="s">
        <v>36952</v>
      </c>
      <c r="K7411" s="1">
        <v>44541</v>
      </c>
    </row>
    <row r="7412" spans="1:11">
      <c r="A7412">
        <v>7411</v>
      </c>
      <c r="B7412" t="s">
        <v>36953</v>
      </c>
      <c r="C7412" t="s">
        <v>10681</v>
      </c>
      <c r="D7412" t="s">
        <v>3796</v>
      </c>
      <c r="E7412" t="s">
        <v>36954</v>
      </c>
      <c r="F7412" t="s">
        <v>36955</v>
      </c>
      <c r="G7412" t="s">
        <v>3770</v>
      </c>
      <c r="H7412" s="6">
        <v>237095</v>
      </c>
      <c r="I7412" t="s">
        <v>36956</v>
      </c>
      <c r="J7412" t="s">
        <v>36957</v>
      </c>
      <c r="K7412" s="1">
        <v>43869</v>
      </c>
    </row>
    <row r="7413" spans="1:11">
      <c r="A7413">
        <v>7412</v>
      </c>
      <c r="B7413" t="s">
        <v>36958</v>
      </c>
      <c r="C7413" t="s">
        <v>4184</v>
      </c>
      <c r="D7413" t="s">
        <v>767</v>
      </c>
      <c r="E7413" t="s">
        <v>36959</v>
      </c>
      <c r="F7413" t="s">
        <v>36960</v>
      </c>
      <c r="G7413" t="s">
        <v>386</v>
      </c>
      <c r="H7413" s="6">
        <v>251705</v>
      </c>
      <c r="I7413" t="s">
        <v>36961</v>
      </c>
      <c r="J7413" t="s">
        <v>36962</v>
      </c>
      <c r="K7413" s="1">
        <v>44502</v>
      </c>
    </row>
    <row r="7414" spans="1:11">
      <c r="A7414">
        <v>7413</v>
      </c>
      <c r="B7414" t="s">
        <v>36963</v>
      </c>
      <c r="C7414" t="s">
        <v>2865</v>
      </c>
      <c r="D7414" t="s">
        <v>4942</v>
      </c>
      <c r="E7414" t="s">
        <v>36964</v>
      </c>
      <c r="F7414" t="s">
        <v>36965</v>
      </c>
      <c r="G7414" t="s">
        <v>3594</v>
      </c>
      <c r="H7414" s="6">
        <v>182662</v>
      </c>
      <c r="I7414" t="s">
        <v>36966</v>
      </c>
      <c r="J7414" t="s">
        <v>36967</v>
      </c>
      <c r="K7414" s="1">
        <v>43990</v>
      </c>
    </row>
    <row r="7415" spans="1:11">
      <c r="A7415">
        <v>7414</v>
      </c>
      <c r="B7415" t="s">
        <v>36968</v>
      </c>
      <c r="C7415" t="s">
        <v>5815</v>
      </c>
      <c r="D7415" t="s">
        <v>601</v>
      </c>
      <c r="E7415" t="s">
        <v>30782</v>
      </c>
      <c r="F7415" t="s">
        <v>36969</v>
      </c>
      <c r="G7415" t="s">
        <v>95</v>
      </c>
      <c r="H7415" s="6">
        <v>231339</v>
      </c>
      <c r="I7415" t="s">
        <v>36970</v>
      </c>
      <c r="J7415" t="s">
        <v>36971</v>
      </c>
      <c r="K7415" s="1">
        <v>44500</v>
      </c>
    </row>
    <row r="7416" spans="1:11">
      <c r="A7416">
        <v>7415</v>
      </c>
      <c r="B7416" t="s">
        <v>36972</v>
      </c>
      <c r="C7416" t="s">
        <v>24834</v>
      </c>
      <c r="D7416" t="s">
        <v>3107</v>
      </c>
      <c r="E7416" t="s">
        <v>36973</v>
      </c>
      <c r="F7416" t="s">
        <v>7474</v>
      </c>
      <c r="G7416" t="s">
        <v>1020</v>
      </c>
      <c r="H7416" s="6">
        <v>255359</v>
      </c>
      <c r="I7416" t="s">
        <v>36974</v>
      </c>
      <c r="J7416" t="s">
        <v>36975</v>
      </c>
      <c r="K7416" s="1">
        <v>44279</v>
      </c>
    </row>
    <row r="7417" spans="1:11">
      <c r="A7417">
        <v>7416</v>
      </c>
      <c r="B7417" t="s">
        <v>36976</v>
      </c>
      <c r="C7417" t="s">
        <v>3106</v>
      </c>
      <c r="D7417" t="s">
        <v>1573</v>
      </c>
      <c r="E7417" t="s">
        <v>36977</v>
      </c>
      <c r="F7417" t="s">
        <v>35541</v>
      </c>
      <c r="G7417" t="s">
        <v>1118</v>
      </c>
      <c r="H7417" s="6">
        <v>192748</v>
      </c>
      <c r="I7417" t="s">
        <v>36978</v>
      </c>
      <c r="J7417" t="s">
        <v>36979</v>
      </c>
      <c r="K7417" s="1">
        <v>44637</v>
      </c>
    </row>
    <row r="7418" spans="1:11">
      <c r="A7418">
        <v>7417</v>
      </c>
      <c r="B7418" t="s">
        <v>36980</v>
      </c>
      <c r="C7418" t="s">
        <v>513</v>
      </c>
      <c r="D7418" t="s">
        <v>5222</v>
      </c>
      <c r="E7418" t="s">
        <v>36981</v>
      </c>
      <c r="F7418" t="s">
        <v>36982</v>
      </c>
      <c r="G7418" t="s">
        <v>3207</v>
      </c>
      <c r="H7418" s="6">
        <v>280843</v>
      </c>
      <c r="I7418" t="s">
        <v>36983</v>
      </c>
      <c r="J7418" t="s">
        <v>36984</v>
      </c>
      <c r="K7418" s="1">
        <v>44307</v>
      </c>
    </row>
    <row r="7419" spans="1:11">
      <c r="A7419">
        <v>7418</v>
      </c>
      <c r="B7419" t="s">
        <v>36985</v>
      </c>
      <c r="C7419" t="s">
        <v>3493</v>
      </c>
      <c r="D7419" t="s">
        <v>2219</v>
      </c>
      <c r="E7419" t="s">
        <v>36986</v>
      </c>
      <c r="F7419" t="s">
        <v>36987</v>
      </c>
      <c r="G7419" t="s">
        <v>634</v>
      </c>
      <c r="H7419" s="6">
        <v>214771</v>
      </c>
      <c r="I7419">
        <f>1-198-170-6202</f>
        <v>-6569</v>
      </c>
      <c r="J7419" t="s">
        <v>36988</v>
      </c>
      <c r="K7419" s="1">
        <v>44167</v>
      </c>
    </row>
    <row r="7420" spans="1:11">
      <c r="A7420">
        <v>7419</v>
      </c>
      <c r="B7420" t="s">
        <v>36989</v>
      </c>
      <c r="C7420" t="s">
        <v>12505</v>
      </c>
      <c r="D7420" t="s">
        <v>18699</v>
      </c>
      <c r="E7420" t="s">
        <v>36990</v>
      </c>
      <c r="F7420" t="s">
        <v>26515</v>
      </c>
      <c r="G7420" t="s">
        <v>77</v>
      </c>
      <c r="H7420" s="6">
        <v>238199</v>
      </c>
      <c r="I7420" t="s">
        <v>36991</v>
      </c>
      <c r="J7420" t="s">
        <v>36992</v>
      </c>
      <c r="K7420" s="1">
        <v>44533</v>
      </c>
    </row>
    <row r="7421" spans="1:11">
      <c r="A7421">
        <v>7420</v>
      </c>
      <c r="B7421" t="s">
        <v>36993</v>
      </c>
      <c r="C7421" t="s">
        <v>9648</v>
      </c>
      <c r="D7421" t="s">
        <v>2889</v>
      </c>
      <c r="E7421" t="s">
        <v>36994</v>
      </c>
      <c r="F7421" t="s">
        <v>36995</v>
      </c>
      <c r="G7421" t="s">
        <v>3435</v>
      </c>
      <c r="H7421" s="6">
        <v>134543</v>
      </c>
      <c r="I7421" t="s">
        <v>36996</v>
      </c>
      <c r="J7421" t="s">
        <v>36997</v>
      </c>
      <c r="K7421" s="1">
        <v>43953</v>
      </c>
    </row>
    <row r="7422" spans="1:11">
      <c r="A7422">
        <v>7421</v>
      </c>
      <c r="B7422" t="s">
        <v>36998</v>
      </c>
      <c r="C7422" t="s">
        <v>3675</v>
      </c>
      <c r="D7422" t="s">
        <v>20289</v>
      </c>
      <c r="E7422" t="s">
        <v>36999</v>
      </c>
      <c r="F7422" t="s">
        <v>37000</v>
      </c>
      <c r="G7422" t="s">
        <v>2885</v>
      </c>
      <c r="H7422" s="6">
        <v>268064</v>
      </c>
      <c r="I7422" t="s">
        <v>37001</v>
      </c>
      <c r="J7422" t="s">
        <v>37002</v>
      </c>
      <c r="K7422" s="1">
        <v>43958</v>
      </c>
    </row>
    <row r="7423" spans="1:11">
      <c r="A7423">
        <v>7422</v>
      </c>
      <c r="B7423" t="s">
        <v>37003</v>
      </c>
      <c r="C7423" t="s">
        <v>5550</v>
      </c>
      <c r="D7423" t="s">
        <v>11593</v>
      </c>
      <c r="E7423" t="s">
        <v>37004</v>
      </c>
      <c r="F7423" t="s">
        <v>37005</v>
      </c>
      <c r="G7423" t="s">
        <v>3394</v>
      </c>
      <c r="H7423" s="6">
        <v>262270</v>
      </c>
      <c r="I7423" t="s">
        <v>37006</v>
      </c>
      <c r="J7423" t="s">
        <v>37007</v>
      </c>
      <c r="K7423" s="1">
        <v>44646</v>
      </c>
    </row>
    <row r="7424" spans="1:11">
      <c r="A7424">
        <v>7423</v>
      </c>
      <c r="B7424" t="s">
        <v>37008</v>
      </c>
      <c r="C7424" t="s">
        <v>8483</v>
      </c>
      <c r="D7424" t="s">
        <v>2256</v>
      </c>
      <c r="E7424" t="s">
        <v>37009</v>
      </c>
      <c r="F7424" t="s">
        <v>37010</v>
      </c>
      <c r="G7424" t="s">
        <v>3058</v>
      </c>
      <c r="H7424" s="6">
        <v>193728</v>
      </c>
      <c r="I7424" t="s">
        <v>37011</v>
      </c>
      <c r="J7424" t="s">
        <v>37012</v>
      </c>
      <c r="K7424" s="1">
        <v>44514</v>
      </c>
    </row>
    <row r="7425" spans="1:11">
      <c r="A7425">
        <v>7424</v>
      </c>
      <c r="B7425" t="s">
        <v>37013</v>
      </c>
      <c r="C7425" t="s">
        <v>1129</v>
      </c>
      <c r="D7425" t="s">
        <v>6746</v>
      </c>
      <c r="E7425" t="s">
        <v>37014</v>
      </c>
      <c r="F7425" t="s">
        <v>37015</v>
      </c>
      <c r="G7425" t="s">
        <v>954</v>
      </c>
      <c r="H7425" s="6">
        <v>233236</v>
      </c>
      <c r="I7425" t="s">
        <v>37016</v>
      </c>
      <c r="J7425" t="s">
        <v>37017</v>
      </c>
      <c r="K7425" s="1">
        <v>44246</v>
      </c>
    </row>
    <row r="7426" spans="1:11">
      <c r="A7426">
        <v>7425</v>
      </c>
      <c r="B7426" t="s">
        <v>37018</v>
      </c>
      <c r="C7426" t="s">
        <v>4165</v>
      </c>
      <c r="D7426" t="s">
        <v>3682</v>
      </c>
      <c r="E7426" t="s">
        <v>37019</v>
      </c>
      <c r="F7426" t="s">
        <v>37020</v>
      </c>
      <c r="G7426" t="s">
        <v>2885</v>
      </c>
      <c r="H7426" s="6">
        <v>127059</v>
      </c>
      <c r="I7426" t="s">
        <v>37021</v>
      </c>
      <c r="J7426" t="s">
        <v>37022</v>
      </c>
      <c r="K7426" s="1">
        <v>43856</v>
      </c>
    </row>
    <row r="7427" spans="1:11">
      <c r="A7427">
        <v>7426</v>
      </c>
      <c r="B7427" t="s">
        <v>37023</v>
      </c>
      <c r="C7427" t="s">
        <v>4619</v>
      </c>
      <c r="D7427" t="s">
        <v>11921</v>
      </c>
      <c r="E7427" t="s">
        <v>37024</v>
      </c>
      <c r="F7427" t="s">
        <v>24707</v>
      </c>
      <c r="G7427" t="s">
        <v>954</v>
      </c>
      <c r="H7427" s="6">
        <v>126887</v>
      </c>
      <c r="I7427" t="s">
        <v>37025</v>
      </c>
      <c r="J7427" t="s">
        <v>37026</v>
      </c>
      <c r="K7427" s="1">
        <v>43943</v>
      </c>
    </row>
    <row r="7428" spans="1:11">
      <c r="A7428">
        <v>7427</v>
      </c>
      <c r="B7428" t="s">
        <v>37027</v>
      </c>
      <c r="C7428" t="s">
        <v>10814</v>
      </c>
      <c r="D7428" t="s">
        <v>708</v>
      </c>
      <c r="E7428" t="s">
        <v>37028</v>
      </c>
      <c r="F7428" t="s">
        <v>37029</v>
      </c>
      <c r="G7428" t="s">
        <v>2297</v>
      </c>
      <c r="H7428" s="6">
        <v>232509</v>
      </c>
      <c r="I7428" t="s">
        <v>37030</v>
      </c>
      <c r="J7428" t="s">
        <v>37031</v>
      </c>
      <c r="K7428" s="1">
        <v>44081</v>
      </c>
    </row>
    <row r="7429" spans="1:11">
      <c r="A7429">
        <v>7428</v>
      </c>
      <c r="B7429" t="s">
        <v>37032</v>
      </c>
      <c r="C7429" t="s">
        <v>415</v>
      </c>
      <c r="D7429" t="s">
        <v>2956</v>
      </c>
      <c r="E7429" t="s">
        <v>33683</v>
      </c>
      <c r="F7429" t="s">
        <v>37033</v>
      </c>
      <c r="G7429" t="s">
        <v>77</v>
      </c>
      <c r="H7429" s="6">
        <v>127233</v>
      </c>
      <c r="I7429" t="s">
        <v>37034</v>
      </c>
      <c r="J7429" t="s">
        <v>37035</v>
      </c>
      <c r="K7429" s="1">
        <v>44505</v>
      </c>
    </row>
    <row r="7430" spans="1:11">
      <c r="A7430">
        <v>7429</v>
      </c>
      <c r="B7430" t="s">
        <v>37036</v>
      </c>
      <c r="C7430" t="s">
        <v>442</v>
      </c>
      <c r="D7430" t="s">
        <v>22893</v>
      </c>
      <c r="E7430" t="s">
        <v>37037</v>
      </c>
      <c r="F7430" t="s">
        <v>14304</v>
      </c>
      <c r="G7430" t="s">
        <v>546</v>
      </c>
      <c r="H7430" s="6">
        <v>105300</v>
      </c>
      <c r="I7430" t="s">
        <v>37038</v>
      </c>
      <c r="J7430" t="s">
        <v>37039</v>
      </c>
      <c r="K7430" s="1">
        <v>44406</v>
      </c>
    </row>
    <row r="7431" spans="1:11">
      <c r="A7431">
        <v>7430</v>
      </c>
      <c r="B7431" t="s">
        <v>37040</v>
      </c>
      <c r="C7431" t="s">
        <v>1765</v>
      </c>
      <c r="D7431" t="s">
        <v>19063</v>
      </c>
      <c r="E7431" t="s">
        <v>37041</v>
      </c>
      <c r="F7431" t="s">
        <v>37042</v>
      </c>
      <c r="G7431" t="s">
        <v>1374</v>
      </c>
      <c r="H7431" s="6">
        <v>180998</v>
      </c>
      <c r="I7431">
        <v>7169261377</v>
      </c>
      <c r="J7431" t="s">
        <v>37043</v>
      </c>
      <c r="K7431" s="1">
        <v>43929</v>
      </c>
    </row>
    <row r="7432" spans="1:11">
      <c r="A7432">
        <v>7431</v>
      </c>
      <c r="B7432" t="s">
        <v>37044</v>
      </c>
      <c r="C7432" t="s">
        <v>788</v>
      </c>
      <c r="D7432" t="s">
        <v>6776</v>
      </c>
      <c r="E7432" t="s">
        <v>37045</v>
      </c>
      <c r="F7432" t="s">
        <v>17397</v>
      </c>
      <c r="G7432" t="s">
        <v>3058</v>
      </c>
      <c r="H7432" s="6">
        <v>178401</v>
      </c>
      <c r="I7432" t="s">
        <v>37046</v>
      </c>
      <c r="J7432" t="s">
        <v>37047</v>
      </c>
      <c r="K7432" s="1">
        <v>44055</v>
      </c>
    </row>
    <row r="7433" spans="1:11">
      <c r="A7433">
        <v>7432</v>
      </c>
      <c r="B7433" t="s">
        <v>37048</v>
      </c>
      <c r="C7433" t="s">
        <v>13145</v>
      </c>
      <c r="D7433" t="s">
        <v>10886</v>
      </c>
      <c r="E7433" t="s">
        <v>37049</v>
      </c>
      <c r="F7433" t="s">
        <v>17367</v>
      </c>
      <c r="G7433" t="s">
        <v>205</v>
      </c>
      <c r="H7433" s="6">
        <v>140049</v>
      </c>
      <c r="I7433">
        <f>1-449-94-2244</f>
        <v>-2786</v>
      </c>
      <c r="J7433" t="s">
        <v>37050</v>
      </c>
      <c r="K7433" s="1">
        <v>44034</v>
      </c>
    </row>
    <row r="7434" spans="1:11">
      <c r="A7434">
        <v>7433</v>
      </c>
      <c r="B7434" t="s">
        <v>37051</v>
      </c>
      <c r="C7434" t="s">
        <v>14595</v>
      </c>
      <c r="D7434" t="s">
        <v>5161</v>
      </c>
      <c r="E7434" t="s">
        <v>37052</v>
      </c>
      <c r="F7434" t="s">
        <v>37053</v>
      </c>
      <c r="G7434" t="s">
        <v>3058</v>
      </c>
      <c r="H7434" s="6">
        <v>96111</v>
      </c>
      <c r="I7434" t="s">
        <v>37054</v>
      </c>
      <c r="J7434" t="s">
        <v>37055</v>
      </c>
      <c r="K7434" s="1">
        <v>44111</v>
      </c>
    </row>
    <row r="7435" spans="1:11">
      <c r="A7435">
        <v>7434</v>
      </c>
      <c r="B7435" t="s">
        <v>37056</v>
      </c>
      <c r="C7435" t="s">
        <v>1234</v>
      </c>
      <c r="D7435" t="s">
        <v>1642</v>
      </c>
      <c r="E7435" t="s">
        <v>21797</v>
      </c>
      <c r="F7435" t="s">
        <v>37057</v>
      </c>
      <c r="G7435" t="s">
        <v>1265</v>
      </c>
      <c r="H7435" s="6">
        <v>152940</v>
      </c>
      <c r="I7435" t="s">
        <v>37058</v>
      </c>
      <c r="J7435" t="s">
        <v>37059</v>
      </c>
      <c r="K7435" s="1">
        <v>43834</v>
      </c>
    </row>
    <row r="7436" spans="1:11">
      <c r="A7436">
        <v>7435</v>
      </c>
      <c r="B7436" t="s">
        <v>37060</v>
      </c>
      <c r="C7436" t="s">
        <v>4864</v>
      </c>
      <c r="D7436" t="s">
        <v>8910</v>
      </c>
      <c r="E7436" t="s">
        <v>37061</v>
      </c>
      <c r="F7436" t="s">
        <v>28237</v>
      </c>
      <c r="G7436" t="s">
        <v>282</v>
      </c>
      <c r="H7436" s="6">
        <v>271481</v>
      </c>
      <c r="I7436">
        <v>2931998636</v>
      </c>
      <c r="J7436" t="s">
        <v>37062</v>
      </c>
      <c r="K7436" s="1">
        <v>44236</v>
      </c>
    </row>
    <row r="7437" spans="1:11">
      <c r="A7437">
        <v>7436</v>
      </c>
      <c r="B7437" t="s">
        <v>37063</v>
      </c>
      <c r="C7437" t="s">
        <v>2872</v>
      </c>
      <c r="D7437" t="s">
        <v>415</v>
      </c>
      <c r="E7437" t="s">
        <v>37064</v>
      </c>
      <c r="F7437" t="s">
        <v>37065</v>
      </c>
      <c r="G7437" t="s">
        <v>1374</v>
      </c>
      <c r="H7437" s="6">
        <v>152964</v>
      </c>
      <c r="I7437" t="s">
        <v>37066</v>
      </c>
      <c r="J7437" t="s">
        <v>37067</v>
      </c>
      <c r="K7437" s="1">
        <v>44253</v>
      </c>
    </row>
    <row r="7438" spans="1:11">
      <c r="A7438">
        <v>7437</v>
      </c>
      <c r="B7438" t="s">
        <v>37068</v>
      </c>
      <c r="C7438" t="s">
        <v>10052</v>
      </c>
      <c r="D7438" t="s">
        <v>5687</v>
      </c>
      <c r="E7438" t="s">
        <v>37069</v>
      </c>
      <c r="F7438" t="s">
        <v>37070</v>
      </c>
      <c r="G7438" t="s">
        <v>800</v>
      </c>
      <c r="H7438" s="6">
        <v>41427</v>
      </c>
      <c r="I7438" t="s">
        <v>37071</v>
      </c>
      <c r="J7438" t="s">
        <v>37072</v>
      </c>
      <c r="K7438" s="1">
        <v>44250</v>
      </c>
    </row>
    <row r="7439" spans="1:11">
      <c r="A7439">
        <v>7438</v>
      </c>
      <c r="B7439" t="s">
        <v>37073</v>
      </c>
      <c r="C7439" t="s">
        <v>5996</v>
      </c>
      <c r="D7439" t="s">
        <v>12189</v>
      </c>
      <c r="E7439" t="s">
        <v>37074</v>
      </c>
      <c r="F7439" t="s">
        <v>37075</v>
      </c>
      <c r="G7439" t="s">
        <v>711</v>
      </c>
      <c r="H7439" s="6">
        <v>78902</v>
      </c>
      <c r="I7439">
        <v>2116856255</v>
      </c>
      <c r="J7439" t="s">
        <v>37076</v>
      </c>
      <c r="K7439" s="1">
        <v>43955</v>
      </c>
    </row>
    <row r="7440" spans="1:11">
      <c r="A7440">
        <v>7439</v>
      </c>
      <c r="B7440" t="s">
        <v>37077</v>
      </c>
      <c r="C7440" t="s">
        <v>217</v>
      </c>
      <c r="D7440" t="s">
        <v>2853</v>
      </c>
      <c r="E7440" t="s">
        <v>15741</v>
      </c>
      <c r="F7440" t="s">
        <v>37078</v>
      </c>
      <c r="G7440" t="s">
        <v>800</v>
      </c>
      <c r="H7440" s="6">
        <v>102796</v>
      </c>
      <c r="I7440" t="s">
        <v>37079</v>
      </c>
      <c r="J7440" t="s">
        <v>37080</v>
      </c>
      <c r="K7440" s="1">
        <v>44285</v>
      </c>
    </row>
    <row r="7441" spans="1:11">
      <c r="A7441">
        <v>7440</v>
      </c>
      <c r="B7441" t="s">
        <v>37081</v>
      </c>
      <c r="C7441" t="s">
        <v>82</v>
      </c>
      <c r="D7441" t="s">
        <v>8820</v>
      </c>
      <c r="E7441" t="s">
        <v>33653</v>
      </c>
      <c r="F7441" t="s">
        <v>37082</v>
      </c>
      <c r="G7441" t="s">
        <v>2885</v>
      </c>
      <c r="H7441" s="6">
        <v>180402</v>
      </c>
      <c r="I7441">
        <f>1-54-577-7573</f>
        <v>-8203</v>
      </c>
      <c r="J7441" t="s">
        <v>37083</v>
      </c>
      <c r="K7441" s="1">
        <v>44030</v>
      </c>
    </row>
    <row r="7442" spans="1:11">
      <c r="A7442">
        <v>7441</v>
      </c>
      <c r="B7442" t="s">
        <v>37084</v>
      </c>
      <c r="C7442" t="s">
        <v>294</v>
      </c>
      <c r="D7442" t="s">
        <v>4579</v>
      </c>
      <c r="E7442" t="s">
        <v>37085</v>
      </c>
      <c r="F7442" t="s">
        <v>37086</v>
      </c>
      <c r="G7442" t="s">
        <v>998</v>
      </c>
      <c r="H7442" s="6">
        <v>262046</v>
      </c>
      <c r="I7442" t="s">
        <v>37087</v>
      </c>
      <c r="J7442" t="s">
        <v>37088</v>
      </c>
      <c r="K7442" s="1">
        <v>44144</v>
      </c>
    </row>
    <row r="7443" spans="1:11">
      <c r="A7443">
        <v>7442</v>
      </c>
      <c r="B7443" t="s">
        <v>37089</v>
      </c>
      <c r="C7443" t="s">
        <v>7726</v>
      </c>
      <c r="D7443" t="s">
        <v>3984</v>
      </c>
      <c r="E7443" t="s">
        <v>12661</v>
      </c>
      <c r="F7443" t="s">
        <v>37090</v>
      </c>
      <c r="G7443" t="s">
        <v>2772</v>
      </c>
      <c r="H7443" s="6">
        <v>196158</v>
      </c>
      <c r="I7443" t="s">
        <v>37091</v>
      </c>
      <c r="J7443" t="s">
        <v>37092</v>
      </c>
      <c r="K7443" s="1">
        <v>44218</v>
      </c>
    </row>
    <row r="7444" spans="1:11">
      <c r="A7444">
        <v>7443</v>
      </c>
      <c r="B7444" t="s">
        <v>37093</v>
      </c>
      <c r="C7444" t="s">
        <v>65</v>
      </c>
      <c r="D7444" t="s">
        <v>9255</v>
      </c>
      <c r="E7444" t="s">
        <v>37094</v>
      </c>
      <c r="F7444" t="s">
        <v>37095</v>
      </c>
      <c r="G7444" t="s">
        <v>4919</v>
      </c>
      <c r="H7444" s="6">
        <v>284899</v>
      </c>
      <c r="I7444" t="s">
        <v>37096</v>
      </c>
      <c r="J7444" t="s">
        <v>37097</v>
      </c>
      <c r="K7444" s="1">
        <v>44142</v>
      </c>
    </row>
    <row r="7445" spans="1:11">
      <c r="A7445">
        <v>7444</v>
      </c>
      <c r="B7445" t="s">
        <v>37098</v>
      </c>
      <c r="C7445" t="s">
        <v>7732</v>
      </c>
      <c r="D7445" t="s">
        <v>1128</v>
      </c>
      <c r="E7445" t="s">
        <v>37099</v>
      </c>
      <c r="F7445" t="s">
        <v>37100</v>
      </c>
      <c r="G7445" t="s">
        <v>8517</v>
      </c>
      <c r="H7445" s="6">
        <v>269812</v>
      </c>
      <c r="I7445" t="s">
        <v>37101</v>
      </c>
      <c r="J7445" t="s">
        <v>37102</v>
      </c>
      <c r="K7445" s="1">
        <v>43914</v>
      </c>
    </row>
    <row r="7446" spans="1:11">
      <c r="A7446">
        <v>7445</v>
      </c>
      <c r="B7446" t="s">
        <v>37103</v>
      </c>
      <c r="C7446" t="s">
        <v>1608</v>
      </c>
      <c r="D7446" t="s">
        <v>19991</v>
      </c>
      <c r="E7446" t="s">
        <v>37104</v>
      </c>
      <c r="F7446" t="s">
        <v>7980</v>
      </c>
      <c r="G7446" t="s">
        <v>5077</v>
      </c>
      <c r="H7446" s="6">
        <v>260413</v>
      </c>
      <c r="I7446" t="s">
        <v>37105</v>
      </c>
      <c r="J7446" t="s">
        <v>37106</v>
      </c>
      <c r="K7446" s="1">
        <v>44646</v>
      </c>
    </row>
    <row r="7447" spans="1:11">
      <c r="A7447">
        <v>7446</v>
      </c>
      <c r="B7447" t="s">
        <v>37107</v>
      </c>
      <c r="C7447" t="s">
        <v>865</v>
      </c>
      <c r="D7447" t="s">
        <v>5675</v>
      </c>
      <c r="E7447" t="s">
        <v>37108</v>
      </c>
      <c r="F7447" t="s">
        <v>37109</v>
      </c>
      <c r="G7447" t="s">
        <v>60</v>
      </c>
      <c r="H7447" s="6">
        <v>178721</v>
      </c>
      <c r="I7447" t="s">
        <v>37110</v>
      </c>
      <c r="J7447" t="s">
        <v>37111</v>
      </c>
      <c r="K7447" s="1">
        <v>44355</v>
      </c>
    </row>
    <row r="7448" spans="1:11">
      <c r="A7448">
        <v>7447</v>
      </c>
      <c r="B7448" t="s">
        <v>37112</v>
      </c>
      <c r="C7448" t="s">
        <v>1628</v>
      </c>
      <c r="D7448" t="s">
        <v>12499</v>
      </c>
      <c r="E7448" t="s">
        <v>37113</v>
      </c>
      <c r="F7448" t="s">
        <v>37114</v>
      </c>
      <c r="G7448" t="s">
        <v>1769</v>
      </c>
      <c r="H7448" s="6">
        <v>116344</v>
      </c>
      <c r="I7448" t="s">
        <v>37115</v>
      </c>
      <c r="J7448" t="s">
        <v>37116</v>
      </c>
      <c r="K7448" s="1">
        <v>44487</v>
      </c>
    </row>
    <row r="7449" spans="1:11">
      <c r="A7449">
        <v>7448</v>
      </c>
      <c r="B7449" t="s">
        <v>37117</v>
      </c>
      <c r="C7449" t="s">
        <v>6627</v>
      </c>
      <c r="D7449" t="s">
        <v>195</v>
      </c>
      <c r="E7449" t="s">
        <v>37118</v>
      </c>
      <c r="F7449" t="s">
        <v>37119</v>
      </c>
      <c r="G7449" t="s">
        <v>402</v>
      </c>
      <c r="H7449" s="6">
        <v>61057</v>
      </c>
      <c r="I7449" t="s">
        <v>37120</v>
      </c>
      <c r="J7449" t="s">
        <v>37121</v>
      </c>
      <c r="K7449" s="1">
        <v>44686</v>
      </c>
    </row>
    <row r="7450" spans="1:11">
      <c r="A7450">
        <v>7449</v>
      </c>
      <c r="B7450" t="s">
        <v>37122</v>
      </c>
      <c r="C7450" t="s">
        <v>6387</v>
      </c>
      <c r="D7450" t="s">
        <v>5005</v>
      </c>
      <c r="E7450" t="s">
        <v>37123</v>
      </c>
      <c r="F7450" t="s">
        <v>37124</v>
      </c>
      <c r="G7450" t="s">
        <v>2137</v>
      </c>
      <c r="H7450" s="6">
        <v>100097</v>
      </c>
      <c r="I7450">
        <f>1-559-752-2825</f>
        <v>-4135</v>
      </c>
      <c r="J7450" t="s">
        <v>37125</v>
      </c>
      <c r="K7450" s="1">
        <v>44415</v>
      </c>
    </row>
    <row r="7451" spans="1:11">
      <c r="A7451">
        <v>7450</v>
      </c>
      <c r="B7451" t="s">
        <v>37126</v>
      </c>
      <c r="C7451" t="s">
        <v>1900</v>
      </c>
      <c r="D7451" t="s">
        <v>1123</v>
      </c>
      <c r="E7451" t="s">
        <v>37127</v>
      </c>
      <c r="F7451" t="s">
        <v>37128</v>
      </c>
      <c r="G7451" t="s">
        <v>2317</v>
      </c>
      <c r="H7451" s="6">
        <v>163237</v>
      </c>
      <c r="I7451">
        <v>2312035566</v>
      </c>
      <c r="J7451" t="s">
        <v>37129</v>
      </c>
      <c r="K7451" s="1">
        <v>44297</v>
      </c>
    </row>
    <row r="7452" spans="1:11">
      <c r="A7452">
        <v>7451</v>
      </c>
      <c r="B7452" t="s">
        <v>37130</v>
      </c>
      <c r="C7452" t="s">
        <v>1341</v>
      </c>
      <c r="D7452" t="s">
        <v>2134</v>
      </c>
      <c r="E7452" t="s">
        <v>37131</v>
      </c>
      <c r="F7452" t="s">
        <v>37132</v>
      </c>
      <c r="G7452" t="s">
        <v>926</v>
      </c>
      <c r="H7452" s="6">
        <v>53157</v>
      </c>
      <c r="I7452" t="s">
        <v>37133</v>
      </c>
      <c r="J7452" t="s">
        <v>37134</v>
      </c>
      <c r="K7452" s="1">
        <v>44410</v>
      </c>
    </row>
    <row r="7453" spans="1:11">
      <c r="A7453">
        <v>7452</v>
      </c>
      <c r="B7453" t="s">
        <v>37135</v>
      </c>
      <c r="C7453" t="s">
        <v>8789</v>
      </c>
      <c r="D7453" t="s">
        <v>4984</v>
      </c>
      <c r="E7453" t="s">
        <v>37136</v>
      </c>
      <c r="F7453" t="s">
        <v>37137</v>
      </c>
      <c r="G7453" t="s">
        <v>1522</v>
      </c>
      <c r="H7453" s="6">
        <v>181256</v>
      </c>
      <c r="I7453" t="s">
        <v>37138</v>
      </c>
      <c r="J7453" t="s">
        <v>37139</v>
      </c>
      <c r="K7453" s="1">
        <v>44695</v>
      </c>
    </row>
    <row r="7454" spans="1:11">
      <c r="A7454">
        <v>7453</v>
      </c>
      <c r="B7454" t="s">
        <v>37140</v>
      </c>
      <c r="C7454" t="s">
        <v>2662</v>
      </c>
      <c r="D7454" t="s">
        <v>8205</v>
      </c>
      <c r="E7454" t="s">
        <v>37141</v>
      </c>
      <c r="F7454" t="s">
        <v>37142</v>
      </c>
      <c r="G7454" t="s">
        <v>2343</v>
      </c>
      <c r="H7454" s="6">
        <v>187788</v>
      </c>
      <c r="I7454" t="s">
        <v>37143</v>
      </c>
      <c r="J7454" t="s">
        <v>37144</v>
      </c>
      <c r="K7454" s="1">
        <v>44193</v>
      </c>
    </row>
    <row r="7455" spans="1:11">
      <c r="A7455">
        <v>7454</v>
      </c>
      <c r="B7455" t="s">
        <v>37145</v>
      </c>
      <c r="C7455" t="s">
        <v>194</v>
      </c>
      <c r="D7455" t="s">
        <v>6536</v>
      </c>
      <c r="E7455" t="s">
        <v>37146</v>
      </c>
      <c r="F7455" t="s">
        <v>37147</v>
      </c>
      <c r="G7455" t="s">
        <v>3314</v>
      </c>
      <c r="H7455" s="6">
        <v>130283</v>
      </c>
      <c r="I7455" t="s">
        <v>37148</v>
      </c>
      <c r="J7455" t="s">
        <v>37149</v>
      </c>
      <c r="K7455" s="1">
        <v>44146</v>
      </c>
    </row>
    <row r="7456" spans="1:11">
      <c r="A7456">
        <v>7455</v>
      </c>
      <c r="B7456" t="s">
        <v>37150</v>
      </c>
      <c r="C7456" t="s">
        <v>2713</v>
      </c>
      <c r="D7456" t="s">
        <v>1642</v>
      </c>
      <c r="E7456" t="s">
        <v>37151</v>
      </c>
      <c r="F7456" t="s">
        <v>37152</v>
      </c>
      <c r="G7456" t="s">
        <v>2297</v>
      </c>
      <c r="H7456" s="6">
        <v>255216</v>
      </c>
      <c r="I7456">
        <v>9373059634</v>
      </c>
      <c r="J7456" t="s">
        <v>37153</v>
      </c>
      <c r="K7456" s="1">
        <v>44263</v>
      </c>
    </row>
    <row r="7457" spans="1:11">
      <c r="A7457">
        <v>7456</v>
      </c>
      <c r="B7457" t="s">
        <v>37154</v>
      </c>
      <c r="C7457" t="s">
        <v>24834</v>
      </c>
      <c r="D7457" t="s">
        <v>5506</v>
      </c>
      <c r="E7457" t="s">
        <v>37155</v>
      </c>
      <c r="F7457" t="s">
        <v>37156</v>
      </c>
      <c r="G7457" t="s">
        <v>3566</v>
      </c>
      <c r="H7457" s="6">
        <v>102209</v>
      </c>
      <c r="I7457" t="s">
        <v>37157</v>
      </c>
      <c r="J7457" t="s">
        <v>37158</v>
      </c>
      <c r="K7457" s="1">
        <v>43963</v>
      </c>
    </row>
    <row r="7458" spans="1:11">
      <c r="A7458">
        <v>7457</v>
      </c>
      <c r="B7458" t="s">
        <v>37159</v>
      </c>
      <c r="C7458" t="s">
        <v>5253</v>
      </c>
      <c r="D7458" t="s">
        <v>8067</v>
      </c>
      <c r="E7458" t="s">
        <v>37160</v>
      </c>
      <c r="F7458" t="s">
        <v>37161</v>
      </c>
      <c r="G7458" t="s">
        <v>2351</v>
      </c>
      <c r="H7458" s="6">
        <v>61886</v>
      </c>
      <c r="I7458" t="s">
        <v>37162</v>
      </c>
      <c r="J7458" t="s">
        <v>37163</v>
      </c>
      <c r="K7458" s="1">
        <v>44416</v>
      </c>
    </row>
    <row r="7459" spans="1:11">
      <c r="A7459">
        <v>7458</v>
      </c>
      <c r="B7459" t="s">
        <v>37164</v>
      </c>
      <c r="C7459" t="s">
        <v>1057</v>
      </c>
      <c r="D7459" t="s">
        <v>7415</v>
      </c>
      <c r="E7459" t="s">
        <v>37165</v>
      </c>
      <c r="F7459" t="s">
        <v>37166</v>
      </c>
      <c r="G7459" t="s">
        <v>2158</v>
      </c>
      <c r="H7459" s="6">
        <v>105757</v>
      </c>
      <c r="I7459" t="s">
        <v>37167</v>
      </c>
      <c r="J7459" t="s">
        <v>37168</v>
      </c>
      <c r="K7459" s="1">
        <v>44604</v>
      </c>
    </row>
    <row r="7460" spans="1:11">
      <c r="A7460">
        <v>7459</v>
      </c>
      <c r="B7460" t="s">
        <v>37169</v>
      </c>
      <c r="C7460" t="s">
        <v>10746</v>
      </c>
      <c r="D7460" t="s">
        <v>5789</v>
      </c>
      <c r="E7460" t="s">
        <v>37170</v>
      </c>
      <c r="F7460" t="s">
        <v>37171</v>
      </c>
      <c r="G7460" t="s">
        <v>1273</v>
      </c>
      <c r="H7460" s="6">
        <v>71057</v>
      </c>
      <c r="I7460" t="s">
        <v>37172</v>
      </c>
      <c r="J7460" t="s">
        <v>37173</v>
      </c>
      <c r="K7460" s="1">
        <v>44474</v>
      </c>
    </row>
    <row r="7461" spans="1:11">
      <c r="A7461">
        <v>7460</v>
      </c>
      <c r="B7461" t="s">
        <v>37174</v>
      </c>
      <c r="C7461" t="s">
        <v>3211</v>
      </c>
      <c r="D7461" t="s">
        <v>6461</v>
      </c>
      <c r="E7461" t="s">
        <v>37175</v>
      </c>
      <c r="F7461" t="s">
        <v>37176</v>
      </c>
      <c r="G7461" t="s">
        <v>2070</v>
      </c>
      <c r="H7461" s="6">
        <v>233855</v>
      </c>
      <c r="I7461">
        <v>865284599</v>
      </c>
      <c r="J7461" t="s">
        <v>37177</v>
      </c>
      <c r="K7461" s="1">
        <v>44144</v>
      </c>
    </row>
    <row r="7462" spans="1:11">
      <c r="A7462">
        <v>7461</v>
      </c>
      <c r="B7462" t="s">
        <v>37178</v>
      </c>
      <c r="C7462" t="s">
        <v>1540</v>
      </c>
      <c r="D7462" t="s">
        <v>2027</v>
      </c>
      <c r="E7462" t="s">
        <v>37179</v>
      </c>
      <c r="F7462" t="s">
        <v>37180</v>
      </c>
      <c r="G7462" t="s">
        <v>680</v>
      </c>
      <c r="H7462" s="6">
        <v>106997</v>
      </c>
      <c r="I7462">
        <v>30550666</v>
      </c>
      <c r="J7462" t="s">
        <v>37181</v>
      </c>
      <c r="K7462" s="1">
        <v>44595</v>
      </c>
    </row>
    <row r="7463" spans="1:11">
      <c r="A7463">
        <v>7462</v>
      </c>
      <c r="B7463" t="s">
        <v>37182</v>
      </c>
      <c r="C7463" t="s">
        <v>3506</v>
      </c>
      <c r="D7463" t="s">
        <v>8384</v>
      </c>
      <c r="E7463" t="s">
        <v>32788</v>
      </c>
      <c r="F7463" t="s">
        <v>37183</v>
      </c>
      <c r="G7463" t="s">
        <v>4729</v>
      </c>
      <c r="H7463" s="6">
        <v>158058</v>
      </c>
      <c r="I7463">
        <f>1-211-903-4440</f>
        <v>-5553</v>
      </c>
      <c r="J7463" t="s">
        <v>37184</v>
      </c>
      <c r="K7463" s="1">
        <v>43837</v>
      </c>
    </row>
    <row r="7464" spans="1:11">
      <c r="A7464">
        <v>7463</v>
      </c>
      <c r="B7464" t="s">
        <v>37185</v>
      </c>
      <c r="C7464" t="s">
        <v>1662</v>
      </c>
      <c r="D7464" t="s">
        <v>1199</v>
      </c>
      <c r="E7464" t="s">
        <v>37186</v>
      </c>
      <c r="F7464" t="s">
        <v>37187</v>
      </c>
      <c r="G7464" t="s">
        <v>478</v>
      </c>
      <c r="H7464" s="6">
        <v>266242</v>
      </c>
      <c r="I7464" t="s">
        <v>37188</v>
      </c>
      <c r="J7464" t="s">
        <v>37189</v>
      </c>
      <c r="K7464" s="1">
        <v>44561</v>
      </c>
    </row>
    <row r="7465" spans="1:11">
      <c r="A7465">
        <v>7464</v>
      </c>
      <c r="B7465" t="s">
        <v>37190</v>
      </c>
      <c r="C7465" t="s">
        <v>14894</v>
      </c>
      <c r="D7465" t="s">
        <v>1730</v>
      </c>
      <c r="E7465" t="s">
        <v>37191</v>
      </c>
      <c r="F7465" t="s">
        <v>37192</v>
      </c>
      <c r="G7465" t="s">
        <v>2195</v>
      </c>
      <c r="H7465" s="6">
        <v>47153</v>
      </c>
      <c r="I7465" t="s">
        <v>37193</v>
      </c>
      <c r="J7465" t="s">
        <v>37194</v>
      </c>
      <c r="K7465" s="1">
        <v>44017</v>
      </c>
    </row>
    <row r="7466" spans="1:11">
      <c r="A7466">
        <v>7465</v>
      </c>
      <c r="B7466" t="s">
        <v>37195</v>
      </c>
      <c r="C7466" t="s">
        <v>310</v>
      </c>
      <c r="D7466" t="s">
        <v>8293</v>
      </c>
      <c r="E7466" t="s">
        <v>37196</v>
      </c>
      <c r="F7466" t="s">
        <v>37197</v>
      </c>
      <c r="G7466" t="s">
        <v>3207</v>
      </c>
      <c r="H7466" s="6">
        <v>123407</v>
      </c>
      <c r="I7466" t="s">
        <v>37198</v>
      </c>
      <c r="J7466" t="s">
        <v>37199</v>
      </c>
      <c r="K7466" s="1">
        <v>44175</v>
      </c>
    </row>
    <row r="7467" spans="1:11">
      <c r="A7467">
        <v>7466</v>
      </c>
      <c r="B7467" t="s">
        <v>37200</v>
      </c>
      <c r="C7467" t="s">
        <v>879</v>
      </c>
      <c r="D7467" t="s">
        <v>12977</v>
      </c>
      <c r="E7467" t="s">
        <v>37201</v>
      </c>
      <c r="F7467" t="s">
        <v>37202</v>
      </c>
      <c r="G7467" t="s">
        <v>1522</v>
      </c>
      <c r="H7467" s="6">
        <v>114891</v>
      </c>
      <c r="I7467" t="s">
        <v>37203</v>
      </c>
      <c r="J7467" t="s">
        <v>37204</v>
      </c>
      <c r="K7467" s="1">
        <v>44597</v>
      </c>
    </row>
    <row r="7468" spans="1:11">
      <c r="A7468">
        <v>7467</v>
      </c>
      <c r="B7468" t="s">
        <v>37205</v>
      </c>
      <c r="C7468" t="s">
        <v>638</v>
      </c>
      <c r="D7468" t="s">
        <v>3063</v>
      </c>
      <c r="E7468" t="s">
        <v>37206</v>
      </c>
      <c r="F7468" t="s">
        <v>37207</v>
      </c>
      <c r="G7468" t="s">
        <v>926</v>
      </c>
      <c r="H7468" s="6">
        <v>100413</v>
      </c>
      <c r="I7468" t="s">
        <v>37208</v>
      </c>
      <c r="J7468" t="s">
        <v>37209</v>
      </c>
      <c r="K7468" s="1">
        <v>44365</v>
      </c>
    </row>
    <row r="7469" spans="1:11">
      <c r="A7469">
        <v>7468</v>
      </c>
      <c r="B7469" t="s">
        <v>37210</v>
      </c>
      <c r="C7469" t="s">
        <v>5444</v>
      </c>
      <c r="D7469" t="s">
        <v>3006</v>
      </c>
      <c r="E7469" t="s">
        <v>24361</v>
      </c>
      <c r="F7469" t="s">
        <v>37211</v>
      </c>
      <c r="G7469" t="s">
        <v>748</v>
      </c>
      <c r="H7469" s="6">
        <v>197532</v>
      </c>
      <c r="I7469">
        <v>7570991407</v>
      </c>
      <c r="J7469" t="s">
        <v>37212</v>
      </c>
      <c r="K7469" s="1">
        <v>44071</v>
      </c>
    </row>
    <row r="7470" spans="1:11">
      <c r="A7470">
        <v>7469</v>
      </c>
      <c r="B7470" t="s">
        <v>37213</v>
      </c>
      <c r="C7470" t="s">
        <v>9747</v>
      </c>
      <c r="D7470" t="s">
        <v>19752</v>
      </c>
      <c r="E7470" t="s">
        <v>37214</v>
      </c>
      <c r="F7470" t="s">
        <v>37215</v>
      </c>
      <c r="G7470" t="s">
        <v>4805</v>
      </c>
      <c r="H7470" s="6">
        <v>107461</v>
      </c>
      <c r="I7470">
        <f>1-773-495-9752</f>
        <v>-11019</v>
      </c>
      <c r="J7470" t="s">
        <v>37216</v>
      </c>
      <c r="K7470" s="1">
        <v>44557</v>
      </c>
    </row>
    <row r="7471" spans="1:11">
      <c r="A7471">
        <v>7470</v>
      </c>
      <c r="B7471" t="s">
        <v>37217</v>
      </c>
      <c r="C7471" t="s">
        <v>20693</v>
      </c>
      <c r="D7471" t="s">
        <v>286</v>
      </c>
      <c r="E7471" t="s">
        <v>37218</v>
      </c>
      <c r="F7471" t="s">
        <v>37219</v>
      </c>
      <c r="G7471" t="s">
        <v>1501</v>
      </c>
      <c r="H7471" s="6">
        <v>95437</v>
      </c>
      <c r="I7471" t="s">
        <v>37220</v>
      </c>
      <c r="J7471" t="s">
        <v>37221</v>
      </c>
      <c r="K7471" s="1">
        <v>44214</v>
      </c>
    </row>
    <row r="7472" spans="1:11">
      <c r="A7472">
        <v>7471</v>
      </c>
      <c r="B7472" t="s">
        <v>37222</v>
      </c>
      <c r="C7472" t="s">
        <v>241</v>
      </c>
      <c r="D7472" t="s">
        <v>16978</v>
      </c>
      <c r="E7472" t="s">
        <v>37223</v>
      </c>
      <c r="F7472" t="s">
        <v>37224</v>
      </c>
      <c r="G7472" t="s">
        <v>2638</v>
      </c>
      <c r="H7472" s="6">
        <v>48256</v>
      </c>
      <c r="I7472">
        <v>1215914756</v>
      </c>
      <c r="J7472" t="s">
        <v>37225</v>
      </c>
      <c r="K7472" s="1">
        <v>44433</v>
      </c>
    </row>
    <row r="7473" spans="1:11">
      <c r="A7473">
        <v>7472</v>
      </c>
      <c r="B7473" t="s">
        <v>37226</v>
      </c>
      <c r="C7473" t="s">
        <v>3545</v>
      </c>
      <c r="D7473" t="s">
        <v>513</v>
      </c>
      <c r="E7473" t="s">
        <v>37227</v>
      </c>
      <c r="F7473" t="s">
        <v>37228</v>
      </c>
      <c r="G7473" t="s">
        <v>119</v>
      </c>
      <c r="H7473" s="6">
        <v>96847</v>
      </c>
      <c r="I7473">
        <v>3301969225</v>
      </c>
      <c r="J7473" t="s">
        <v>37229</v>
      </c>
      <c r="K7473" s="1">
        <v>44509</v>
      </c>
    </row>
    <row r="7474" spans="1:11">
      <c r="A7474">
        <v>7473</v>
      </c>
      <c r="B7474" t="s">
        <v>37230</v>
      </c>
      <c r="C7474" t="s">
        <v>5821</v>
      </c>
      <c r="D7474" t="s">
        <v>9773</v>
      </c>
      <c r="E7474" t="s">
        <v>37231</v>
      </c>
      <c r="F7474" t="s">
        <v>37232</v>
      </c>
      <c r="G7474" t="s">
        <v>23</v>
      </c>
      <c r="H7474" s="6">
        <v>52415</v>
      </c>
      <c r="I7474" t="s">
        <v>37233</v>
      </c>
      <c r="J7474" t="s">
        <v>37234</v>
      </c>
      <c r="K7474" s="1">
        <v>44480</v>
      </c>
    </row>
    <row r="7475" spans="1:11">
      <c r="A7475">
        <v>7474</v>
      </c>
      <c r="B7475" t="s">
        <v>37235</v>
      </c>
      <c r="C7475" t="s">
        <v>5899</v>
      </c>
      <c r="D7475" t="s">
        <v>543</v>
      </c>
      <c r="E7475" t="s">
        <v>37236</v>
      </c>
      <c r="F7475" t="s">
        <v>13888</v>
      </c>
      <c r="G7475" t="s">
        <v>51</v>
      </c>
      <c r="H7475" s="6">
        <v>89263</v>
      </c>
      <c r="I7475" t="s">
        <v>37237</v>
      </c>
      <c r="J7475" t="s">
        <v>37238</v>
      </c>
      <c r="K7475" s="1">
        <v>43993</v>
      </c>
    </row>
    <row r="7476" spans="1:11">
      <c r="A7476">
        <v>7475</v>
      </c>
      <c r="B7476" t="s">
        <v>37239</v>
      </c>
      <c r="C7476" t="s">
        <v>11767</v>
      </c>
      <c r="D7476" t="s">
        <v>7232</v>
      </c>
      <c r="E7476" t="s">
        <v>37240</v>
      </c>
      <c r="F7476" t="s">
        <v>30990</v>
      </c>
      <c r="G7476" t="s">
        <v>1473</v>
      </c>
      <c r="H7476" s="6">
        <v>141079</v>
      </c>
      <c r="I7476" t="s">
        <v>37241</v>
      </c>
      <c r="J7476" t="s">
        <v>37242</v>
      </c>
      <c r="K7476" s="1">
        <v>44464</v>
      </c>
    </row>
    <row r="7477" spans="1:11">
      <c r="A7477">
        <v>7476</v>
      </c>
      <c r="B7477" t="s">
        <v>37243</v>
      </c>
      <c r="C7477" t="s">
        <v>3230</v>
      </c>
      <c r="D7477" t="s">
        <v>6973</v>
      </c>
      <c r="E7477" t="s">
        <v>37244</v>
      </c>
      <c r="F7477" t="s">
        <v>37245</v>
      </c>
      <c r="G7477" t="s">
        <v>454</v>
      </c>
      <c r="H7477" s="6">
        <v>125632</v>
      </c>
      <c r="I7477" t="s">
        <v>37246</v>
      </c>
      <c r="J7477" t="s">
        <v>37247</v>
      </c>
      <c r="K7477" s="1">
        <v>44426</v>
      </c>
    </row>
    <row r="7478" spans="1:11">
      <c r="A7478">
        <v>7477</v>
      </c>
      <c r="B7478" t="s">
        <v>37248</v>
      </c>
      <c r="C7478" t="s">
        <v>3937</v>
      </c>
      <c r="D7478" t="s">
        <v>48</v>
      </c>
      <c r="E7478" t="s">
        <v>37249</v>
      </c>
      <c r="F7478" t="s">
        <v>37250</v>
      </c>
      <c r="G7478" t="s">
        <v>1075</v>
      </c>
      <c r="H7478" s="6">
        <v>132226</v>
      </c>
      <c r="I7478" t="s">
        <v>37251</v>
      </c>
      <c r="J7478" t="s">
        <v>37252</v>
      </c>
      <c r="K7478" s="1">
        <v>44315</v>
      </c>
    </row>
    <row r="7479" spans="1:11">
      <c r="A7479">
        <v>7478</v>
      </c>
      <c r="B7479" t="s">
        <v>37253</v>
      </c>
      <c r="C7479" t="s">
        <v>3551</v>
      </c>
      <c r="D7479" t="s">
        <v>11386</v>
      </c>
      <c r="E7479" t="s">
        <v>37254</v>
      </c>
      <c r="F7479" t="s">
        <v>37255</v>
      </c>
      <c r="G7479" t="s">
        <v>1374</v>
      </c>
      <c r="H7479" s="6">
        <v>131309</v>
      </c>
      <c r="I7479" t="s">
        <v>37256</v>
      </c>
      <c r="J7479" t="s">
        <v>37257</v>
      </c>
      <c r="K7479" s="1">
        <v>44080</v>
      </c>
    </row>
    <row r="7480" spans="1:11">
      <c r="A7480">
        <v>7479</v>
      </c>
      <c r="B7480" t="s">
        <v>37258</v>
      </c>
      <c r="C7480" t="s">
        <v>1565</v>
      </c>
      <c r="D7480" t="s">
        <v>2088</v>
      </c>
      <c r="E7480" t="s">
        <v>37259</v>
      </c>
      <c r="F7480" t="s">
        <v>37260</v>
      </c>
      <c r="G7480" t="s">
        <v>5570</v>
      </c>
      <c r="H7480" s="6">
        <v>233509</v>
      </c>
      <c r="I7480" t="s">
        <v>37261</v>
      </c>
      <c r="J7480" t="s">
        <v>37262</v>
      </c>
      <c r="K7480" s="1">
        <v>44484</v>
      </c>
    </row>
    <row r="7481" spans="1:11">
      <c r="A7481">
        <v>7480</v>
      </c>
      <c r="B7481" t="s">
        <v>37263</v>
      </c>
      <c r="C7481" t="s">
        <v>15948</v>
      </c>
      <c r="D7481" t="s">
        <v>3845</v>
      </c>
      <c r="E7481" t="s">
        <v>34664</v>
      </c>
      <c r="F7481" t="s">
        <v>37264</v>
      </c>
      <c r="G7481" t="s">
        <v>1776</v>
      </c>
      <c r="H7481" s="6">
        <v>233174</v>
      </c>
      <c r="I7481" t="s">
        <v>37265</v>
      </c>
      <c r="J7481" t="s">
        <v>37266</v>
      </c>
      <c r="K7481" s="1">
        <v>44509</v>
      </c>
    </row>
    <row r="7482" spans="1:11">
      <c r="A7482">
        <v>7481</v>
      </c>
      <c r="B7482" t="s">
        <v>37267</v>
      </c>
      <c r="C7482" t="s">
        <v>923</v>
      </c>
      <c r="D7482" t="s">
        <v>1980</v>
      </c>
      <c r="E7482" t="s">
        <v>37268</v>
      </c>
      <c r="F7482" t="s">
        <v>37269</v>
      </c>
      <c r="G7482" t="s">
        <v>1027</v>
      </c>
      <c r="H7482" s="6">
        <v>187336</v>
      </c>
      <c r="I7482" t="s">
        <v>37270</v>
      </c>
      <c r="J7482" t="s">
        <v>37271</v>
      </c>
      <c r="K7482" s="1">
        <v>44710</v>
      </c>
    </row>
    <row r="7483" spans="1:11">
      <c r="A7483">
        <v>7482</v>
      </c>
      <c r="B7483" t="s">
        <v>37272</v>
      </c>
      <c r="C7483" t="s">
        <v>2396</v>
      </c>
      <c r="D7483" t="s">
        <v>3628</v>
      </c>
      <c r="E7483" t="s">
        <v>37273</v>
      </c>
      <c r="F7483" t="s">
        <v>16454</v>
      </c>
      <c r="G7483" t="s">
        <v>926</v>
      </c>
      <c r="H7483" s="6">
        <v>188369</v>
      </c>
      <c r="I7483" t="s">
        <v>37274</v>
      </c>
      <c r="J7483" t="s">
        <v>37275</v>
      </c>
      <c r="K7483" s="1">
        <v>44638</v>
      </c>
    </row>
    <row r="7484" spans="1:11">
      <c r="A7484">
        <v>7483</v>
      </c>
      <c r="B7484" t="s">
        <v>37276</v>
      </c>
      <c r="C7484" t="s">
        <v>5103</v>
      </c>
      <c r="D7484" t="s">
        <v>2416</v>
      </c>
      <c r="E7484" t="s">
        <v>37277</v>
      </c>
      <c r="F7484" t="s">
        <v>37278</v>
      </c>
      <c r="G7484" t="s">
        <v>839</v>
      </c>
      <c r="H7484" s="6">
        <v>56704</v>
      </c>
      <c r="I7484" t="s">
        <v>37279</v>
      </c>
      <c r="J7484" t="s">
        <v>37280</v>
      </c>
      <c r="K7484" s="1">
        <v>43921</v>
      </c>
    </row>
    <row r="7485" spans="1:11">
      <c r="A7485">
        <v>7484</v>
      </c>
      <c r="B7485" t="s">
        <v>37281</v>
      </c>
      <c r="C7485" t="s">
        <v>278</v>
      </c>
      <c r="D7485" t="s">
        <v>820</v>
      </c>
      <c r="E7485" t="s">
        <v>37282</v>
      </c>
      <c r="F7485" t="s">
        <v>12359</v>
      </c>
      <c r="G7485" t="s">
        <v>351</v>
      </c>
      <c r="H7485" s="6">
        <v>216408</v>
      </c>
      <c r="I7485" t="s">
        <v>37283</v>
      </c>
      <c r="J7485" t="s">
        <v>37284</v>
      </c>
      <c r="K7485" s="1">
        <v>44132</v>
      </c>
    </row>
    <row r="7486" spans="1:11">
      <c r="A7486">
        <v>7485</v>
      </c>
      <c r="B7486" t="s">
        <v>37285</v>
      </c>
      <c r="C7486" t="s">
        <v>5070</v>
      </c>
      <c r="D7486" t="s">
        <v>6047</v>
      </c>
      <c r="E7486" t="s">
        <v>37286</v>
      </c>
      <c r="F7486" t="s">
        <v>37287</v>
      </c>
      <c r="G7486" t="s">
        <v>1230</v>
      </c>
      <c r="H7486" s="6">
        <v>56882</v>
      </c>
      <c r="I7486" t="s">
        <v>37288</v>
      </c>
      <c r="J7486" t="s">
        <v>37289</v>
      </c>
      <c r="K7486" s="1">
        <v>44421</v>
      </c>
    </row>
    <row r="7487" spans="1:11">
      <c r="A7487">
        <v>7486</v>
      </c>
      <c r="B7487" t="s">
        <v>37290</v>
      </c>
      <c r="C7487" t="s">
        <v>5096</v>
      </c>
      <c r="D7487" t="s">
        <v>16776</v>
      </c>
      <c r="E7487" t="s">
        <v>37291</v>
      </c>
      <c r="F7487" t="s">
        <v>37292</v>
      </c>
      <c r="G7487" t="s">
        <v>371</v>
      </c>
      <c r="H7487" s="6">
        <v>181872</v>
      </c>
      <c r="I7487" t="s">
        <v>37293</v>
      </c>
      <c r="J7487" t="s">
        <v>37294</v>
      </c>
      <c r="K7487" s="1">
        <v>43995</v>
      </c>
    </row>
    <row r="7488" spans="1:11">
      <c r="A7488">
        <v>7487</v>
      </c>
      <c r="B7488" t="s">
        <v>37295</v>
      </c>
      <c r="C7488" t="s">
        <v>3814</v>
      </c>
      <c r="D7488" t="s">
        <v>4083</v>
      </c>
      <c r="E7488" t="s">
        <v>37296</v>
      </c>
      <c r="F7488" t="s">
        <v>37297</v>
      </c>
      <c r="G7488" t="s">
        <v>561</v>
      </c>
      <c r="H7488" s="6">
        <v>254508</v>
      </c>
      <c r="I7488" t="s">
        <v>37298</v>
      </c>
      <c r="J7488" t="s">
        <v>37299</v>
      </c>
      <c r="K7488" s="1">
        <v>44164</v>
      </c>
    </row>
    <row r="7489" spans="1:11">
      <c r="A7489">
        <v>7488</v>
      </c>
      <c r="B7489" t="s">
        <v>37300</v>
      </c>
      <c r="C7489" t="s">
        <v>5602</v>
      </c>
      <c r="D7489" t="s">
        <v>6273</v>
      </c>
      <c r="E7489" t="s">
        <v>37301</v>
      </c>
      <c r="F7489" t="s">
        <v>37302</v>
      </c>
      <c r="G7489" t="s">
        <v>252</v>
      </c>
      <c r="H7489" s="6">
        <v>194216</v>
      </c>
      <c r="I7489" t="s">
        <v>37303</v>
      </c>
      <c r="J7489" t="s">
        <v>37304</v>
      </c>
      <c r="K7489" s="1">
        <v>43978</v>
      </c>
    </row>
    <row r="7490" spans="1:11">
      <c r="A7490">
        <v>7489</v>
      </c>
      <c r="B7490" t="s">
        <v>37305</v>
      </c>
      <c r="C7490" t="s">
        <v>3539</v>
      </c>
      <c r="D7490" t="s">
        <v>3269</v>
      </c>
      <c r="E7490" t="s">
        <v>37306</v>
      </c>
      <c r="F7490" t="s">
        <v>28791</v>
      </c>
      <c r="G7490" t="s">
        <v>190</v>
      </c>
      <c r="H7490" s="6">
        <v>79136</v>
      </c>
      <c r="I7490">
        <v>1560282113</v>
      </c>
      <c r="J7490" t="s">
        <v>37307</v>
      </c>
      <c r="K7490" s="1">
        <v>44119</v>
      </c>
    </row>
    <row r="7491" spans="1:11">
      <c r="A7491">
        <v>7490</v>
      </c>
      <c r="B7491" t="s">
        <v>37308</v>
      </c>
      <c r="C7491" t="s">
        <v>1299</v>
      </c>
      <c r="D7491" t="s">
        <v>2794</v>
      </c>
      <c r="E7491" t="s">
        <v>37309</v>
      </c>
      <c r="F7491" t="s">
        <v>37310</v>
      </c>
      <c r="G7491" t="s">
        <v>1696</v>
      </c>
      <c r="H7491" s="6">
        <v>279586</v>
      </c>
      <c r="I7491" t="s">
        <v>37311</v>
      </c>
      <c r="J7491" t="s">
        <v>37312</v>
      </c>
      <c r="K7491" s="1">
        <v>44072</v>
      </c>
    </row>
    <row r="7492" spans="1:11">
      <c r="A7492">
        <v>7491</v>
      </c>
      <c r="B7492" t="s">
        <v>37313</v>
      </c>
      <c r="C7492" t="s">
        <v>6242</v>
      </c>
      <c r="D7492" t="s">
        <v>4971</v>
      </c>
      <c r="E7492" t="s">
        <v>37314</v>
      </c>
      <c r="F7492" t="s">
        <v>37315</v>
      </c>
      <c r="G7492" t="s">
        <v>823</v>
      </c>
      <c r="H7492" s="6">
        <v>265421</v>
      </c>
      <c r="I7492" t="s">
        <v>37316</v>
      </c>
      <c r="J7492" t="s">
        <v>37317</v>
      </c>
      <c r="K7492" s="1">
        <v>43855</v>
      </c>
    </row>
    <row r="7493" spans="1:11">
      <c r="A7493">
        <v>7492</v>
      </c>
      <c r="B7493" t="s">
        <v>37318</v>
      </c>
      <c r="C7493" t="s">
        <v>6933</v>
      </c>
      <c r="D7493" t="s">
        <v>6580</v>
      </c>
      <c r="E7493" t="s">
        <v>37319</v>
      </c>
      <c r="F7493" t="s">
        <v>37320</v>
      </c>
      <c r="G7493" t="s">
        <v>553</v>
      </c>
      <c r="H7493" s="6">
        <v>114223</v>
      </c>
      <c r="I7493">
        <v>5416794416</v>
      </c>
      <c r="J7493" t="s">
        <v>37321</v>
      </c>
      <c r="K7493" s="1">
        <v>44100</v>
      </c>
    </row>
    <row r="7494" spans="1:11">
      <c r="A7494">
        <v>7493</v>
      </c>
      <c r="B7494" t="s">
        <v>37322</v>
      </c>
      <c r="C7494" t="s">
        <v>2996</v>
      </c>
      <c r="D7494" t="s">
        <v>19991</v>
      </c>
      <c r="E7494" t="s">
        <v>9294</v>
      </c>
      <c r="F7494" t="s">
        <v>37323</v>
      </c>
      <c r="G7494" t="s">
        <v>221</v>
      </c>
      <c r="H7494" s="6">
        <v>282929</v>
      </c>
      <c r="I7494" t="s">
        <v>37324</v>
      </c>
      <c r="J7494" t="s">
        <v>37325</v>
      </c>
      <c r="K7494" s="1">
        <v>44218</v>
      </c>
    </row>
    <row r="7495" spans="1:11">
      <c r="A7495">
        <v>7494</v>
      </c>
      <c r="B7495" t="s">
        <v>37326</v>
      </c>
      <c r="C7495" t="s">
        <v>8373</v>
      </c>
      <c r="D7495" t="s">
        <v>2048</v>
      </c>
      <c r="E7495" t="s">
        <v>32788</v>
      </c>
      <c r="F7495" t="s">
        <v>37327</v>
      </c>
      <c r="G7495" t="s">
        <v>2710</v>
      </c>
      <c r="H7495" s="6">
        <v>198814</v>
      </c>
      <c r="I7495" t="s">
        <v>37328</v>
      </c>
      <c r="J7495" t="s">
        <v>37329</v>
      </c>
      <c r="K7495" s="1">
        <v>44371</v>
      </c>
    </row>
    <row r="7496" spans="1:11">
      <c r="A7496">
        <v>7495</v>
      </c>
      <c r="B7496" t="s">
        <v>37330</v>
      </c>
      <c r="C7496" t="s">
        <v>3211</v>
      </c>
      <c r="D7496" t="s">
        <v>28201</v>
      </c>
      <c r="E7496" t="s">
        <v>37331</v>
      </c>
      <c r="F7496" t="s">
        <v>37332</v>
      </c>
      <c r="G7496" t="s">
        <v>1230</v>
      </c>
      <c r="H7496" s="6">
        <v>77326</v>
      </c>
      <c r="I7496" t="s">
        <v>37333</v>
      </c>
      <c r="J7496" t="s">
        <v>37334</v>
      </c>
      <c r="K7496" s="1">
        <v>44007</v>
      </c>
    </row>
    <row r="7497" spans="1:11">
      <c r="A7497">
        <v>7496</v>
      </c>
      <c r="B7497" t="s">
        <v>37335</v>
      </c>
      <c r="C7497" t="s">
        <v>1900</v>
      </c>
      <c r="D7497" t="s">
        <v>1799</v>
      </c>
      <c r="E7497" t="s">
        <v>21387</v>
      </c>
      <c r="F7497" t="s">
        <v>37336</v>
      </c>
      <c r="G7497" t="s">
        <v>1337</v>
      </c>
      <c r="H7497" s="6">
        <v>194421</v>
      </c>
      <c r="I7497" t="s">
        <v>37337</v>
      </c>
      <c r="J7497" t="s">
        <v>37338</v>
      </c>
      <c r="K7497" s="1">
        <v>44090</v>
      </c>
    </row>
    <row r="7498" spans="1:11">
      <c r="A7498">
        <v>7497</v>
      </c>
      <c r="B7498" t="s">
        <v>37339</v>
      </c>
      <c r="C7498" t="s">
        <v>2769</v>
      </c>
      <c r="D7498" t="s">
        <v>1342</v>
      </c>
      <c r="E7498" t="s">
        <v>37340</v>
      </c>
      <c r="F7498" t="s">
        <v>37341</v>
      </c>
      <c r="G7498" t="s">
        <v>4729</v>
      </c>
      <c r="H7498" s="6">
        <v>142440</v>
      </c>
      <c r="I7498" t="s">
        <v>37342</v>
      </c>
      <c r="J7498" t="s">
        <v>37343</v>
      </c>
      <c r="K7498" s="1">
        <v>44348</v>
      </c>
    </row>
    <row r="7499" spans="1:11">
      <c r="A7499">
        <v>7498</v>
      </c>
      <c r="B7499" t="s">
        <v>37344</v>
      </c>
      <c r="C7499" t="s">
        <v>608</v>
      </c>
      <c r="D7499" t="s">
        <v>3796</v>
      </c>
      <c r="E7499" t="s">
        <v>37345</v>
      </c>
      <c r="F7499" t="s">
        <v>37346</v>
      </c>
      <c r="G7499" t="s">
        <v>726</v>
      </c>
      <c r="H7499" s="6">
        <v>109924</v>
      </c>
      <c r="I7499" t="s">
        <v>37347</v>
      </c>
      <c r="J7499" t="s">
        <v>37348</v>
      </c>
      <c r="K7499" s="1">
        <v>44230</v>
      </c>
    </row>
    <row r="7500" spans="1:11">
      <c r="A7500">
        <v>7499</v>
      </c>
      <c r="B7500" t="s">
        <v>37349</v>
      </c>
      <c r="C7500" t="s">
        <v>8514</v>
      </c>
      <c r="D7500" t="s">
        <v>4751</v>
      </c>
      <c r="E7500" t="s">
        <v>37350</v>
      </c>
      <c r="F7500" t="s">
        <v>37351</v>
      </c>
      <c r="G7500" t="s">
        <v>961</v>
      </c>
      <c r="H7500" s="6">
        <v>130872</v>
      </c>
      <c r="I7500" t="s">
        <v>37352</v>
      </c>
      <c r="J7500" t="s">
        <v>37353</v>
      </c>
      <c r="K7500" s="1">
        <v>44566</v>
      </c>
    </row>
    <row r="7501" spans="1:11">
      <c r="A7501">
        <v>7500</v>
      </c>
      <c r="B7501" t="s">
        <v>37354</v>
      </c>
      <c r="C7501" t="s">
        <v>442</v>
      </c>
      <c r="D7501" t="s">
        <v>1039</v>
      </c>
      <c r="E7501" t="s">
        <v>34566</v>
      </c>
      <c r="F7501" t="s">
        <v>37355</v>
      </c>
      <c r="G7501" t="s">
        <v>3058</v>
      </c>
      <c r="H7501" s="6">
        <v>230316</v>
      </c>
      <c r="I7501" t="s">
        <v>37356</v>
      </c>
      <c r="J7501" t="s">
        <v>37357</v>
      </c>
      <c r="K7501" s="1">
        <v>44098</v>
      </c>
    </row>
    <row r="7502" spans="1:11">
      <c r="A7502">
        <v>7501</v>
      </c>
      <c r="B7502" t="s">
        <v>37358</v>
      </c>
      <c r="C7502" t="s">
        <v>122</v>
      </c>
      <c r="D7502" t="s">
        <v>8093</v>
      </c>
      <c r="E7502" t="s">
        <v>37359</v>
      </c>
      <c r="F7502" t="s">
        <v>22403</v>
      </c>
      <c r="G7502" t="s">
        <v>1243</v>
      </c>
      <c r="H7502" s="6">
        <v>58744</v>
      </c>
      <c r="I7502">
        <f>1-560-349-2989</f>
        <v>-3897</v>
      </c>
      <c r="J7502" t="s">
        <v>37360</v>
      </c>
      <c r="K7502" s="1">
        <v>44037</v>
      </c>
    </row>
    <row r="7503" spans="1:11">
      <c r="A7503">
        <v>7502</v>
      </c>
      <c r="B7503" t="s">
        <v>37361</v>
      </c>
      <c r="C7503" t="s">
        <v>3175</v>
      </c>
      <c r="D7503" t="s">
        <v>8109</v>
      </c>
      <c r="E7503" t="s">
        <v>37362</v>
      </c>
      <c r="F7503" t="s">
        <v>37363</v>
      </c>
      <c r="G7503" t="s">
        <v>1013</v>
      </c>
      <c r="H7503" s="6">
        <v>99476</v>
      </c>
      <c r="I7503" t="s">
        <v>37364</v>
      </c>
      <c r="J7503" t="s">
        <v>37365</v>
      </c>
      <c r="K7503" s="1">
        <v>44549</v>
      </c>
    </row>
    <row r="7504" spans="1:11">
      <c r="A7504">
        <v>7503</v>
      </c>
      <c r="B7504" t="s">
        <v>37366</v>
      </c>
      <c r="C7504" t="s">
        <v>6362</v>
      </c>
      <c r="D7504" t="s">
        <v>28201</v>
      </c>
      <c r="E7504" t="s">
        <v>37367</v>
      </c>
      <c r="F7504" t="s">
        <v>37368</v>
      </c>
      <c r="G7504" t="s">
        <v>2615</v>
      </c>
      <c r="H7504" s="6">
        <v>287864</v>
      </c>
      <c r="I7504" t="s">
        <v>37369</v>
      </c>
      <c r="J7504" t="s">
        <v>37370</v>
      </c>
      <c r="K7504" s="1">
        <v>44165</v>
      </c>
    </row>
    <row r="7505" spans="1:11">
      <c r="A7505">
        <v>7504</v>
      </c>
      <c r="B7505" t="s">
        <v>37371</v>
      </c>
      <c r="C7505" t="s">
        <v>3356</v>
      </c>
      <c r="D7505" t="s">
        <v>4595</v>
      </c>
      <c r="E7505" t="s">
        <v>37372</v>
      </c>
      <c r="F7505" t="s">
        <v>16990</v>
      </c>
      <c r="G7505" t="s">
        <v>2638</v>
      </c>
      <c r="H7505" s="6">
        <v>153988</v>
      </c>
      <c r="I7505" t="s">
        <v>37373</v>
      </c>
      <c r="J7505" t="s">
        <v>37374</v>
      </c>
      <c r="K7505" s="1">
        <v>43862</v>
      </c>
    </row>
    <row r="7506" spans="1:11">
      <c r="A7506">
        <v>7505</v>
      </c>
      <c r="B7506" t="s">
        <v>37375</v>
      </c>
      <c r="C7506" t="s">
        <v>1341</v>
      </c>
      <c r="D7506" t="s">
        <v>355</v>
      </c>
      <c r="E7506" t="s">
        <v>37376</v>
      </c>
      <c r="F7506" t="s">
        <v>37377</v>
      </c>
      <c r="G7506" t="s">
        <v>612</v>
      </c>
      <c r="H7506" s="6">
        <v>186105</v>
      </c>
      <c r="I7506" t="s">
        <v>37378</v>
      </c>
      <c r="J7506" t="s">
        <v>37379</v>
      </c>
      <c r="K7506" s="1">
        <v>44529</v>
      </c>
    </row>
    <row r="7507" spans="1:11">
      <c r="A7507">
        <v>7506</v>
      </c>
      <c r="B7507" t="s">
        <v>37380</v>
      </c>
      <c r="C7507" t="s">
        <v>3217</v>
      </c>
      <c r="D7507" t="s">
        <v>8525</v>
      </c>
      <c r="E7507" t="s">
        <v>37381</v>
      </c>
      <c r="F7507" t="s">
        <v>37382</v>
      </c>
      <c r="G7507" t="s">
        <v>1418</v>
      </c>
      <c r="H7507" s="6">
        <v>157838</v>
      </c>
      <c r="I7507" t="s">
        <v>37383</v>
      </c>
      <c r="J7507" t="s">
        <v>37384</v>
      </c>
      <c r="K7507" s="1">
        <v>44387</v>
      </c>
    </row>
    <row r="7508" spans="1:11">
      <c r="A7508">
        <v>7507</v>
      </c>
      <c r="B7508" t="s">
        <v>37385</v>
      </c>
      <c r="C7508" t="s">
        <v>12002</v>
      </c>
      <c r="D7508" t="s">
        <v>996</v>
      </c>
      <c r="E7508" t="s">
        <v>37386</v>
      </c>
      <c r="F7508" t="s">
        <v>37387</v>
      </c>
      <c r="G7508" t="s">
        <v>1522</v>
      </c>
      <c r="H7508" s="6">
        <v>142959</v>
      </c>
      <c r="I7508" t="s">
        <v>37388</v>
      </c>
      <c r="J7508" t="s">
        <v>37389</v>
      </c>
      <c r="K7508" s="1">
        <v>44575</v>
      </c>
    </row>
    <row r="7509" spans="1:11">
      <c r="A7509">
        <v>7508</v>
      </c>
      <c r="B7509" t="s">
        <v>37390</v>
      </c>
      <c r="C7509" t="s">
        <v>4568</v>
      </c>
      <c r="D7509" t="s">
        <v>1901</v>
      </c>
      <c r="E7509" t="s">
        <v>37391</v>
      </c>
      <c r="F7509" t="s">
        <v>37392</v>
      </c>
      <c r="G7509" t="s">
        <v>3770</v>
      </c>
      <c r="H7509" s="6">
        <v>103241</v>
      </c>
      <c r="I7509" t="s">
        <v>37393</v>
      </c>
      <c r="J7509" t="s">
        <v>37394</v>
      </c>
      <c r="K7509" s="1">
        <v>44563</v>
      </c>
    </row>
    <row r="7510" spans="1:11">
      <c r="A7510">
        <v>7509</v>
      </c>
      <c r="B7510" t="s">
        <v>37395</v>
      </c>
      <c r="C7510" t="s">
        <v>3268</v>
      </c>
      <c r="D7510" t="s">
        <v>11386</v>
      </c>
      <c r="E7510" t="s">
        <v>37396</v>
      </c>
      <c r="F7510" t="s">
        <v>37397</v>
      </c>
      <c r="G7510" t="s">
        <v>4632</v>
      </c>
      <c r="H7510" s="6">
        <v>93833</v>
      </c>
      <c r="I7510" t="s">
        <v>37398</v>
      </c>
      <c r="J7510" t="s">
        <v>37399</v>
      </c>
      <c r="K7510" s="1">
        <v>44634</v>
      </c>
    </row>
    <row r="7511" spans="1:11">
      <c r="A7511">
        <v>7510</v>
      </c>
      <c r="B7511" t="s">
        <v>37400</v>
      </c>
      <c r="C7511" t="s">
        <v>1129</v>
      </c>
      <c r="D7511" t="s">
        <v>6064</v>
      </c>
      <c r="E7511" t="s">
        <v>37401</v>
      </c>
      <c r="F7511" t="s">
        <v>14568</v>
      </c>
      <c r="G7511" t="s">
        <v>2710</v>
      </c>
      <c r="H7511" s="6">
        <v>244908</v>
      </c>
      <c r="I7511" t="s">
        <v>37402</v>
      </c>
      <c r="J7511" t="s">
        <v>37403</v>
      </c>
      <c r="K7511" s="1">
        <v>44078</v>
      </c>
    </row>
    <row r="7512" spans="1:11">
      <c r="A7512">
        <v>7511</v>
      </c>
      <c r="B7512" t="s">
        <v>37404</v>
      </c>
      <c r="C7512" t="s">
        <v>1616</v>
      </c>
      <c r="D7512" t="s">
        <v>14730</v>
      </c>
      <c r="E7512" t="s">
        <v>37405</v>
      </c>
      <c r="F7512" t="s">
        <v>37406</v>
      </c>
      <c r="G7512" t="s">
        <v>51</v>
      </c>
      <c r="H7512" s="6">
        <v>269887</v>
      </c>
      <c r="I7512" t="s">
        <v>37407</v>
      </c>
      <c r="J7512" t="s">
        <v>37408</v>
      </c>
      <c r="K7512" s="1">
        <v>44051</v>
      </c>
    </row>
    <row r="7513" spans="1:11">
      <c r="A7513">
        <v>7512</v>
      </c>
      <c r="B7513" t="s">
        <v>37409</v>
      </c>
      <c r="C7513" t="s">
        <v>2534</v>
      </c>
      <c r="D7513" t="s">
        <v>5445</v>
      </c>
      <c r="E7513" t="s">
        <v>37410</v>
      </c>
      <c r="F7513" t="s">
        <v>37411</v>
      </c>
      <c r="G7513" t="s">
        <v>150</v>
      </c>
      <c r="H7513" s="6">
        <v>268731</v>
      </c>
      <c r="I7513" t="s">
        <v>37412</v>
      </c>
      <c r="J7513" t="s">
        <v>37413</v>
      </c>
      <c r="K7513" s="1">
        <v>44138</v>
      </c>
    </row>
    <row r="7514" spans="1:11">
      <c r="A7514">
        <v>7513</v>
      </c>
      <c r="B7514" t="s">
        <v>37414</v>
      </c>
      <c r="C7514" t="s">
        <v>2769</v>
      </c>
      <c r="D7514" t="s">
        <v>3796</v>
      </c>
      <c r="E7514" t="s">
        <v>37415</v>
      </c>
      <c r="F7514" t="s">
        <v>37416</v>
      </c>
      <c r="G7514" t="s">
        <v>546</v>
      </c>
      <c r="H7514" s="6">
        <v>170505</v>
      </c>
      <c r="I7514" t="s">
        <v>37417</v>
      </c>
      <c r="J7514" t="s">
        <v>37418</v>
      </c>
      <c r="K7514" s="1">
        <v>44148</v>
      </c>
    </row>
    <row r="7515" spans="1:11">
      <c r="A7515">
        <v>7514</v>
      </c>
      <c r="B7515" t="s">
        <v>37419</v>
      </c>
      <c r="C7515" t="s">
        <v>2521</v>
      </c>
      <c r="D7515" t="s">
        <v>21098</v>
      </c>
      <c r="E7515" t="s">
        <v>37420</v>
      </c>
      <c r="F7515" t="s">
        <v>37421</v>
      </c>
      <c r="G7515" t="s">
        <v>2297</v>
      </c>
      <c r="H7515" s="6">
        <v>175601</v>
      </c>
      <c r="I7515" t="s">
        <v>37422</v>
      </c>
      <c r="J7515" t="s">
        <v>37423</v>
      </c>
      <c r="K7515" s="1">
        <v>44232</v>
      </c>
    </row>
    <row r="7516" spans="1:11">
      <c r="A7516">
        <v>7515</v>
      </c>
      <c r="B7516" t="s">
        <v>37424</v>
      </c>
      <c r="C7516" t="s">
        <v>286</v>
      </c>
      <c r="D7516" t="s">
        <v>383</v>
      </c>
      <c r="E7516" t="s">
        <v>37425</v>
      </c>
      <c r="F7516" t="s">
        <v>37426</v>
      </c>
      <c r="G7516" t="s">
        <v>1152</v>
      </c>
      <c r="H7516" s="6">
        <v>98349</v>
      </c>
      <c r="I7516" t="s">
        <v>37427</v>
      </c>
      <c r="J7516" t="s">
        <v>37428</v>
      </c>
      <c r="K7516" s="1">
        <v>44023</v>
      </c>
    </row>
    <row r="7517" spans="1:11">
      <c r="A7517">
        <v>7516</v>
      </c>
      <c r="B7517" t="s">
        <v>37429</v>
      </c>
      <c r="C7517" t="s">
        <v>2642</v>
      </c>
      <c r="D7517" t="s">
        <v>6944</v>
      </c>
      <c r="E7517" t="s">
        <v>10194</v>
      </c>
      <c r="F7517" t="s">
        <v>37430</v>
      </c>
      <c r="G7517" t="s">
        <v>371</v>
      </c>
      <c r="H7517" s="6">
        <v>232457</v>
      </c>
      <c r="I7517">
        <v>658124958</v>
      </c>
      <c r="J7517" t="s">
        <v>37431</v>
      </c>
      <c r="K7517" s="1">
        <v>44502</v>
      </c>
    </row>
    <row r="7518" spans="1:11">
      <c r="A7518">
        <v>7517</v>
      </c>
      <c r="B7518" t="s">
        <v>37432</v>
      </c>
      <c r="C7518" t="s">
        <v>1091</v>
      </c>
      <c r="D7518" t="s">
        <v>2990</v>
      </c>
      <c r="E7518" t="s">
        <v>36718</v>
      </c>
      <c r="F7518" t="s">
        <v>37433</v>
      </c>
      <c r="G7518" t="s">
        <v>748</v>
      </c>
      <c r="H7518" s="6">
        <v>278767</v>
      </c>
      <c r="I7518">
        <v>6942792539</v>
      </c>
      <c r="J7518" t="s">
        <v>37434</v>
      </c>
      <c r="K7518" s="1">
        <v>43877</v>
      </c>
    </row>
    <row r="7519" spans="1:11">
      <c r="A7519">
        <v>7518</v>
      </c>
      <c r="B7519" t="s">
        <v>37435</v>
      </c>
      <c r="C7519" t="s">
        <v>2706</v>
      </c>
      <c r="D7519" t="s">
        <v>2307</v>
      </c>
      <c r="E7519" t="s">
        <v>37436</v>
      </c>
      <c r="F7519" t="s">
        <v>37437</v>
      </c>
      <c r="G7519" t="s">
        <v>4587</v>
      </c>
      <c r="H7519" s="6">
        <v>70441</v>
      </c>
      <c r="I7519" t="s">
        <v>37438</v>
      </c>
      <c r="J7519" t="s">
        <v>37439</v>
      </c>
      <c r="K7519" s="1">
        <v>44271</v>
      </c>
    </row>
    <row r="7520" spans="1:11">
      <c r="A7520">
        <v>7519</v>
      </c>
      <c r="B7520" t="s">
        <v>37440</v>
      </c>
      <c r="C7520" t="s">
        <v>8882</v>
      </c>
      <c r="D7520" t="s">
        <v>7583</v>
      </c>
      <c r="E7520" t="s">
        <v>37441</v>
      </c>
      <c r="F7520" t="s">
        <v>37442</v>
      </c>
      <c r="G7520" t="s">
        <v>298</v>
      </c>
      <c r="H7520" s="6">
        <v>145731</v>
      </c>
      <c r="I7520" t="s">
        <v>37443</v>
      </c>
      <c r="J7520" t="s">
        <v>37444</v>
      </c>
      <c r="K7520" s="1">
        <v>43949</v>
      </c>
    </row>
    <row r="7521" spans="1:11">
      <c r="A7521">
        <v>7520</v>
      </c>
      <c r="B7521" t="s">
        <v>37445</v>
      </c>
      <c r="C7521" t="s">
        <v>5456</v>
      </c>
      <c r="D7521" t="s">
        <v>5822</v>
      </c>
      <c r="E7521" t="s">
        <v>37446</v>
      </c>
      <c r="F7521" t="s">
        <v>37447</v>
      </c>
      <c r="G7521" t="s">
        <v>1726</v>
      </c>
      <c r="H7521" s="6">
        <v>179490</v>
      </c>
      <c r="I7521" t="s">
        <v>37448</v>
      </c>
      <c r="J7521" t="s">
        <v>37449</v>
      </c>
      <c r="K7521" s="1">
        <v>43841</v>
      </c>
    </row>
    <row r="7522" spans="1:11">
      <c r="A7522">
        <v>7521</v>
      </c>
      <c r="B7522" t="s">
        <v>37450</v>
      </c>
      <c r="C7522" t="s">
        <v>2374</v>
      </c>
      <c r="D7522" t="s">
        <v>6973</v>
      </c>
      <c r="E7522" t="s">
        <v>37451</v>
      </c>
      <c r="F7522" t="s">
        <v>19250</v>
      </c>
      <c r="G7522" t="s">
        <v>1726</v>
      </c>
      <c r="H7522" s="6">
        <v>80444</v>
      </c>
      <c r="I7522">
        <v>2233961689</v>
      </c>
      <c r="J7522" t="s">
        <v>37452</v>
      </c>
      <c r="K7522" s="1">
        <v>44127</v>
      </c>
    </row>
    <row r="7523" spans="1:11">
      <c r="A7523">
        <v>7522</v>
      </c>
      <c r="B7523" t="s">
        <v>37453</v>
      </c>
      <c r="C7523" t="s">
        <v>1462</v>
      </c>
      <c r="D7523" t="s">
        <v>6461</v>
      </c>
      <c r="E7523" t="s">
        <v>37454</v>
      </c>
      <c r="F7523" t="s">
        <v>37455</v>
      </c>
      <c r="G7523" t="s">
        <v>77</v>
      </c>
      <c r="H7523" s="6">
        <v>193187</v>
      </c>
      <c r="I7523" t="s">
        <v>37456</v>
      </c>
      <c r="J7523" t="s">
        <v>37457</v>
      </c>
      <c r="K7523" s="1">
        <v>44584</v>
      </c>
    </row>
    <row r="7524" spans="1:11">
      <c r="A7524">
        <v>7523</v>
      </c>
      <c r="B7524" t="s">
        <v>37458</v>
      </c>
      <c r="C7524" t="s">
        <v>4916</v>
      </c>
      <c r="D7524" t="s">
        <v>3852</v>
      </c>
      <c r="E7524" t="s">
        <v>37459</v>
      </c>
      <c r="F7524" t="s">
        <v>3702</v>
      </c>
      <c r="G7524" t="s">
        <v>3291</v>
      </c>
      <c r="H7524" s="6">
        <v>227607</v>
      </c>
      <c r="I7524" t="s">
        <v>37460</v>
      </c>
      <c r="J7524" t="s">
        <v>37461</v>
      </c>
      <c r="K7524" s="1">
        <v>44614</v>
      </c>
    </row>
    <row r="7525" spans="1:11">
      <c r="A7525">
        <v>7524</v>
      </c>
      <c r="B7525" t="s">
        <v>37462</v>
      </c>
      <c r="C7525" t="s">
        <v>902</v>
      </c>
      <c r="D7525" t="s">
        <v>17174</v>
      </c>
      <c r="E7525" t="s">
        <v>37463</v>
      </c>
      <c r="F7525" t="s">
        <v>37464</v>
      </c>
      <c r="G7525" t="s">
        <v>756</v>
      </c>
      <c r="H7525" s="6">
        <v>141519</v>
      </c>
      <c r="I7525" t="s">
        <v>37465</v>
      </c>
      <c r="J7525" t="s">
        <v>37466</v>
      </c>
      <c r="K7525" s="1">
        <v>44313</v>
      </c>
    </row>
    <row r="7526" spans="1:11">
      <c r="A7526">
        <v>7525</v>
      </c>
      <c r="B7526" t="s">
        <v>37467</v>
      </c>
      <c r="C7526" t="s">
        <v>10860</v>
      </c>
      <c r="D7526" t="s">
        <v>6434</v>
      </c>
      <c r="E7526" t="s">
        <v>37468</v>
      </c>
      <c r="F7526" t="s">
        <v>37469</v>
      </c>
      <c r="G7526" t="s">
        <v>314</v>
      </c>
      <c r="H7526" s="6">
        <v>261617</v>
      </c>
      <c r="I7526" t="s">
        <v>37470</v>
      </c>
      <c r="J7526" t="s">
        <v>37471</v>
      </c>
      <c r="K7526" s="1">
        <v>44114</v>
      </c>
    </row>
    <row r="7527" spans="1:11">
      <c r="A7527">
        <v>7526</v>
      </c>
      <c r="B7527" t="s">
        <v>37472</v>
      </c>
      <c r="C7527" t="s">
        <v>12052</v>
      </c>
      <c r="D7527" t="s">
        <v>9184</v>
      </c>
      <c r="E7527" t="s">
        <v>28723</v>
      </c>
      <c r="F7527" t="s">
        <v>37473</v>
      </c>
      <c r="G7527" t="s">
        <v>3382</v>
      </c>
      <c r="H7527" s="6">
        <v>204532</v>
      </c>
      <c r="I7527" t="s">
        <v>37474</v>
      </c>
      <c r="J7527" t="s">
        <v>37475</v>
      </c>
      <c r="K7527" s="1">
        <v>44625</v>
      </c>
    </row>
    <row r="7528" spans="1:11">
      <c r="A7528">
        <v>7527</v>
      </c>
      <c r="B7528" t="s">
        <v>37476</v>
      </c>
      <c r="C7528" t="s">
        <v>6900</v>
      </c>
      <c r="D7528" t="s">
        <v>4261</v>
      </c>
      <c r="E7528" t="s">
        <v>37477</v>
      </c>
      <c r="F7528" t="s">
        <v>37478</v>
      </c>
      <c r="G7528" t="s">
        <v>3009</v>
      </c>
      <c r="H7528" s="6">
        <v>219289</v>
      </c>
      <c r="I7528">
        <f>1-636-914-8921</f>
        <v>-10470</v>
      </c>
      <c r="J7528" t="s">
        <v>37479</v>
      </c>
      <c r="K7528" s="1">
        <v>43972</v>
      </c>
    </row>
    <row r="7529" spans="1:11">
      <c r="A7529">
        <v>7528</v>
      </c>
      <c r="B7529" t="s">
        <v>37480</v>
      </c>
      <c r="C7529" t="s">
        <v>13305</v>
      </c>
      <c r="D7529" t="s">
        <v>5396</v>
      </c>
      <c r="E7529" t="s">
        <v>10053</v>
      </c>
      <c r="F7529" t="s">
        <v>37481</v>
      </c>
      <c r="G7529" t="s">
        <v>868</v>
      </c>
      <c r="H7529" s="6">
        <v>237554</v>
      </c>
      <c r="I7529" t="s">
        <v>37482</v>
      </c>
      <c r="J7529" t="s">
        <v>37483</v>
      </c>
      <c r="K7529" s="1">
        <v>44358</v>
      </c>
    </row>
    <row r="7530" spans="1:11">
      <c r="A7530">
        <v>7529</v>
      </c>
      <c r="B7530" t="s">
        <v>37484</v>
      </c>
      <c r="C7530" t="s">
        <v>646</v>
      </c>
      <c r="D7530" t="s">
        <v>6901</v>
      </c>
      <c r="E7530" t="s">
        <v>37485</v>
      </c>
      <c r="F7530" t="s">
        <v>37486</v>
      </c>
      <c r="G7530" t="s">
        <v>229</v>
      </c>
      <c r="H7530" s="6">
        <v>248498</v>
      </c>
      <c r="I7530">
        <v>9286527031</v>
      </c>
      <c r="J7530" t="s">
        <v>37487</v>
      </c>
      <c r="K7530" s="1">
        <v>44699</v>
      </c>
    </row>
    <row r="7531" spans="1:11">
      <c r="A7531">
        <v>7530</v>
      </c>
      <c r="B7531" t="s">
        <v>37488</v>
      </c>
      <c r="C7531" t="s">
        <v>3576</v>
      </c>
      <c r="D7531" t="s">
        <v>2307</v>
      </c>
      <c r="E7531" t="s">
        <v>37489</v>
      </c>
      <c r="F7531" t="s">
        <v>37490</v>
      </c>
      <c r="G7531" t="s">
        <v>726</v>
      </c>
      <c r="H7531" s="6">
        <v>164063</v>
      </c>
      <c r="I7531" t="s">
        <v>37491</v>
      </c>
      <c r="J7531" t="s">
        <v>37492</v>
      </c>
      <c r="K7531" s="1">
        <v>44379</v>
      </c>
    </row>
    <row r="7532" spans="1:11">
      <c r="A7532">
        <v>7531</v>
      </c>
      <c r="B7532" t="s">
        <v>37493</v>
      </c>
      <c r="C7532" t="s">
        <v>2595</v>
      </c>
      <c r="D7532" t="s">
        <v>226</v>
      </c>
      <c r="E7532" t="s">
        <v>37494</v>
      </c>
      <c r="F7532" t="s">
        <v>9789</v>
      </c>
      <c r="G7532" t="s">
        <v>1776</v>
      </c>
      <c r="H7532" s="6">
        <v>227471</v>
      </c>
      <c r="I7532" t="s">
        <v>37495</v>
      </c>
      <c r="J7532" t="s">
        <v>37496</v>
      </c>
      <c r="K7532" s="1">
        <v>44568</v>
      </c>
    </row>
    <row r="7533" spans="1:11">
      <c r="A7533">
        <v>7532</v>
      </c>
      <c r="B7533" t="s">
        <v>37497</v>
      </c>
      <c r="C7533" t="s">
        <v>4977</v>
      </c>
      <c r="D7533" t="s">
        <v>20256</v>
      </c>
      <c r="E7533" t="s">
        <v>37498</v>
      </c>
      <c r="F7533" t="s">
        <v>9272</v>
      </c>
      <c r="G7533" t="s">
        <v>2419</v>
      </c>
      <c r="H7533" s="6">
        <v>194959</v>
      </c>
      <c r="I7533" t="s">
        <v>37499</v>
      </c>
      <c r="J7533" t="s">
        <v>37500</v>
      </c>
      <c r="K7533" s="1">
        <v>43912</v>
      </c>
    </row>
    <row r="7534" spans="1:11">
      <c r="A7534">
        <v>7533</v>
      </c>
      <c r="B7534" t="s">
        <v>37501</v>
      </c>
      <c r="C7534" t="s">
        <v>5330</v>
      </c>
      <c r="D7534" t="s">
        <v>9067</v>
      </c>
      <c r="E7534" t="s">
        <v>37502</v>
      </c>
      <c r="F7534" t="s">
        <v>37503</v>
      </c>
      <c r="G7534" t="s">
        <v>853</v>
      </c>
      <c r="H7534" s="6">
        <v>239554</v>
      </c>
      <c r="I7534" t="s">
        <v>37504</v>
      </c>
      <c r="J7534" t="s">
        <v>37505</v>
      </c>
      <c r="K7534" s="1">
        <v>43998</v>
      </c>
    </row>
    <row r="7535" spans="1:11">
      <c r="A7535">
        <v>7534</v>
      </c>
      <c r="B7535" t="s">
        <v>37506</v>
      </c>
      <c r="C7535" t="s">
        <v>796</v>
      </c>
      <c r="D7535" t="s">
        <v>7437</v>
      </c>
      <c r="E7535" t="s">
        <v>37507</v>
      </c>
      <c r="F7535" t="s">
        <v>37508</v>
      </c>
      <c r="G7535" t="s">
        <v>3443</v>
      </c>
      <c r="H7535" s="6">
        <v>244826</v>
      </c>
      <c r="I7535" t="s">
        <v>37509</v>
      </c>
      <c r="J7535" t="s">
        <v>37510</v>
      </c>
      <c r="K7535" s="1">
        <v>44463</v>
      </c>
    </row>
    <row r="7536" spans="1:11">
      <c r="A7536">
        <v>7535</v>
      </c>
      <c r="B7536" t="s">
        <v>37511</v>
      </c>
      <c r="C7536" t="s">
        <v>3802</v>
      </c>
      <c r="D7536" t="s">
        <v>2548</v>
      </c>
      <c r="E7536" t="s">
        <v>37512</v>
      </c>
      <c r="F7536" t="s">
        <v>37513</v>
      </c>
      <c r="G7536" t="s">
        <v>634</v>
      </c>
      <c r="H7536" s="6">
        <v>100653</v>
      </c>
      <c r="I7536" t="s">
        <v>37514</v>
      </c>
      <c r="J7536" t="s">
        <v>37515</v>
      </c>
      <c r="K7536" s="1">
        <v>44628</v>
      </c>
    </row>
    <row r="7537" spans="1:11">
      <c r="A7537">
        <v>7536</v>
      </c>
      <c r="B7537" t="s">
        <v>37516</v>
      </c>
      <c r="C7537" t="s">
        <v>2625</v>
      </c>
      <c r="D7537" t="s">
        <v>13170</v>
      </c>
      <c r="E7537" t="s">
        <v>14050</v>
      </c>
      <c r="F7537" t="s">
        <v>37517</v>
      </c>
      <c r="G7537" t="s">
        <v>1418</v>
      </c>
      <c r="H7537" s="6">
        <v>282832</v>
      </c>
      <c r="I7537" t="s">
        <v>37518</v>
      </c>
      <c r="J7537" t="s">
        <v>37519</v>
      </c>
      <c r="K7537" s="1">
        <v>44014</v>
      </c>
    </row>
    <row r="7538" spans="1:11">
      <c r="A7538">
        <v>7537</v>
      </c>
      <c r="B7538" t="s">
        <v>37520</v>
      </c>
      <c r="C7538" t="s">
        <v>3362</v>
      </c>
      <c r="D7538" t="s">
        <v>1766</v>
      </c>
      <c r="E7538" t="s">
        <v>37521</v>
      </c>
      <c r="F7538" t="s">
        <v>37522</v>
      </c>
      <c r="G7538" t="s">
        <v>174</v>
      </c>
      <c r="H7538" s="6">
        <v>268559</v>
      </c>
      <c r="I7538" t="s">
        <v>37523</v>
      </c>
      <c r="J7538" t="s">
        <v>37524</v>
      </c>
      <c r="K7538" s="1">
        <v>44415</v>
      </c>
    </row>
    <row r="7539" spans="1:11">
      <c r="A7539">
        <v>7538</v>
      </c>
      <c r="B7539" t="s">
        <v>37525</v>
      </c>
      <c r="C7539" t="s">
        <v>3153</v>
      </c>
      <c r="D7539" t="s">
        <v>3427</v>
      </c>
      <c r="E7539" t="s">
        <v>37526</v>
      </c>
      <c r="F7539" t="s">
        <v>37527</v>
      </c>
      <c r="G7539" t="s">
        <v>1508</v>
      </c>
      <c r="H7539" s="6">
        <v>250882</v>
      </c>
      <c r="I7539">
        <f>1-645-938-78</f>
        <v>-1660</v>
      </c>
      <c r="J7539" t="s">
        <v>37528</v>
      </c>
      <c r="K7539" s="1">
        <v>44037</v>
      </c>
    </row>
    <row r="7540" spans="1:11">
      <c r="A7540">
        <v>7539</v>
      </c>
      <c r="B7540" t="s">
        <v>37529</v>
      </c>
      <c r="C7540" t="s">
        <v>2059</v>
      </c>
      <c r="D7540" t="s">
        <v>443</v>
      </c>
      <c r="E7540" t="s">
        <v>37530</v>
      </c>
      <c r="F7540" t="s">
        <v>37531</v>
      </c>
      <c r="G7540" t="s">
        <v>4587</v>
      </c>
      <c r="H7540" s="6">
        <v>236845</v>
      </c>
      <c r="I7540" t="s">
        <v>37532</v>
      </c>
      <c r="J7540" t="s">
        <v>37533</v>
      </c>
      <c r="K7540" s="1">
        <v>44642</v>
      </c>
    </row>
    <row r="7541" spans="1:11">
      <c r="A7541">
        <v>7540</v>
      </c>
      <c r="B7541" t="s">
        <v>37534</v>
      </c>
      <c r="C7541" t="s">
        <v>3851</v>
      </c>
      <c r="D7541" t="s">
        <v>6725</v>
      </c>
      <c r="E7541" t="s">
        <v>37535</v>
      </c>
      <c r="F7541" t="s">
        <v>37536</v>
      </c>
      <c r="G7541" t="s">
        <v>103</v>
      </c>
      <c r="H7541" s="6">
        <v>121330</v>
      </c>
      <c r="I7541" t="s">
        <v>37537</v>
      </c>
      <c r="J7541" t="s">
        <v>37538</v>
      </c>
      <c r="K7541" s="1">
        <v>44061</v>
      </c>
    </row>
    <row r="7542" spans="1:11">
      <c r="A7542">
        <v>7541</v>
      </c>
      <c r="B7542" t="s">
        <v>37539</v>
      </c>
      <c r="C7542" t="s">
        <v>5324</v>
      </c>
      <c r="D7542" t="s">
        <v>1663</v>
      </c>
      <c r="E7542" t="s">
        <v>37540</v>
      </c>
      <c r="F7542" t="s">
        <v>37541</v>
      </c>
      <c r="G7542" t="s">
        <v>142</v>
      </c>
      <c r="H7542" s="6">
        <v>81543</v>
      </c>
      <c r="I7542" t="s">
        <v>37542</v>
      </c>
      <c r="J7542" t="s">
        <v>37543</v>
      </c>
      <c r="K7542" s="1">
        <v>44513</v>
      </c>
    </row>
    <row r="7543" spans="1:11">
      <c r="A7543">
        <v>7542</v>
      </c>
      <c r="B7543" t="s">
        <v>37544</v>
      </c>
      <c r="C7543" t="s">
        <v>4636</v>
      </c>
      <c r="D7543" t="s">
        <v>6424</v>
      </c>
      <c r="E7543" t="s">
        <v>37545</v>
      </c>
      <c r="F7543" t="s">
        <v>6400</v>
      </c>
      <c r="G7543" t="s">
        <v>402</v>
      </c>
      <c r="H7543" s="6">
        <v>56813</v>
      </c>
      <c r="I7543" t="s">
        <v>37546</v>
      </c>
      <c r="J7543" t="s">
        <v>37547</v>
      </c>
      <c r="K7543" s="1">
        <v>44393</v>
      </c>
    </row>
    <row r="7544" spans="1:11">
      <c r="A7544">
        <v>7543</v>
      </c>
      <c r="B7544" t="s">
        <v>37548</v>
      </c>
      <c r="C7544" t="s">
        <v>2154</v>
      </c>
      <c r="D7544" t="s">
        <v>7827</v>
      </c>
      <c r="E7544" t="s">
        <v>37549</v>
      </c>
      <c r="F7544" t="s">
        <v>37550</v>
      </c>
      <c r="G7544" t="s">
        <v>1337</v>
      </c>
      <c r="H7544" s="6">
        <v>204927</v>
      </c>
      <c r="I7544" t="s">
        <v>37551</v>
      </c>
      <c r="J7544" t="s">
        <v>37552</v>
      </c>
      <c r="K7544" s="1">
        <v>44078</v>
      </c>
    </row>
    <row r="7545" spans="1:11">
      <c r="A7545">
        <v>7544</v>
      </c>
      <c r="B7545" t="s">
        <v>37553</v>
      </c>
      <c r="C7545" t="s">
        <v>333</v>
      </c>
      <c r="D7545" t="s">
        <v>11060</v>
      </c>
      <c r="E7545" t="s">
        <v>37554</v>
      </c>
      <c r="F7545" t="s">
        <v>37555</v>
      </c>
      <c r="G7545" t="s">
        <v>642</v>
      </c>
      <c r="H7545" s="6">
        <v>100555</v>
      </c>
      <c r="I7545" t="s">
        <v>37556</v>
      </c>
      <c r="J7545" t="s">
        <v>37557</v>
      </c>
      <c r="K7545" s="1">
        <v>44094</v>
      </c>
    </row>
    <row r="7546" spans="1:11">
      <c r="A7546">
        <v>7545</v>
      </c>
      <c r="B7546" t="s">
        <v>37558</v>
      </c>
      <c r="C7546" t="s">
        <v>1470</v>
      </c>
      <c r="D7546" t="s">
        <v>2238</v>
      </c>
      <c r="E7546" t="s">
        <v>37559</v>
      </c>
      <c r="F7546" t="s">
        <v>22298</v>
      </c>
      <c r="G7546" t="s">
        <v>111</v>
      </c>
      <c r="H7546" s="6">
        <v>189115</v>
      </c>
      <c r="I7546" t="s">
        <v>37560</v>
      </c>
      <c r="J7546" t="s">
        <v>37561</v>
      </c>
      <c r="K7546" s="1">
        <v>43962</v>
      </c>
    </row>
    <row r="7547" spans="1:11">
      <c r="A7547">
        <v>7546</v>
      </c>
      <c r="B7547" t="s">
        <v>37562</v>
      </c>
      <c r="C7547" t="s">
        <v>3488</v>
      </c>
      <c r="D7547" t="s">
        <v>8910</v>
      </c>
      <c r="E7547" t="s">
        <v>37563</v>
      </c>
      <c r="F7547" t="s">
        <v>37564</v>
      </c>
      <c r="G7547" t="s">
        <v>182</v>
      </c>
      <c r="H7547" s="6">
        <v>130175</v>
      </c>
      <c r="I7547" t="s">
        <v>37565</v>
      </c>
      <c r="J7547" t="s">
        <v>37566</v>
      </c>
      <c r="K7547" s="1">
        <v>44637</v>
      </c>
    </row>
    <row r="7548" spans="1:11">
      <c r="A7548">
        <v>7547</v>
      </c>
      <c r="B7548" t="s">
        <v>37567</v>
      </c>
      <c r="C7548" t="s">
        <v>1615</v>
      </c>
      <c r="D7548" t="s">
        <v>9447</v>
      </c>
      <c r="E7548" t="s">
        <v>37568</v>
      </c>
      <c r="F7548" t="s">
        <v>37569</v>
      </c>
      <c r="G7548" t="s">
        <v>166</v>
      </c>
      <c r="H7548" s="6">
        <v>228927</v>
      </c>
      <c r="I7548" t="s">
        <v>37570</v>
      </c>
      <c r="J7548" t="s">
        <v>37571</v>
      </c>
      <c r="K7548" s="1">
        <v>44150</v>
      </c>
    </row>
    <row r="7549" spans="1:11">
      <c r="A7549">
        <v>7548</v>
      </c>
      <c r="B7549" t="s">
        <v>37572</v>
      </c>
      <c r="C7549" t="s">
        <v>5636</v>
      </c>
      <c r="D7549" t="s">
        <v>1179</v>
      </c>
      <c r="E7549" t="s">
        <v>37573</v>
      </c>
      <c r="F7549" t="s">
        <v>37574</v>
      </c>
      <c r="G7549" t="s">
        <v>770</v>
      </c>
      <c r="H7549" s="6">
        <v>182279</v>
      </c>
      <c r="I7549" t="s">
        <v>37575</v>
      </c>
      <c r="J7549" t="s">
        <v>37576</v>
      </c>
      <c r="K7549" s="1">
        <v>44400</v>
      </c>
    </row>
    <row r="7550" spans="1:11">
      <c r="A7550">
        <v>7549</v>
      </c>
      <c r="B7550" t="s">
        <v>37577</v>
      </c>
      <c r="C7550" t="s">
        <v>722</v>
      </c>
      <c r="D7550" t="s">
        <v>2541</v>
      </c>
      <c r="E7550" t="s">
        <v>37578</v>
      </c>
      <c r="F7550" t="s">
        <v>37579</v>
      </c>
      <c r="G7550" t="s">
        <v>875</v>
      </c>
      <c r="H7550" s="6">
        <v>235774</v>
      </c>
      <c r="I7550" t="s">
        <v>37580</v>
      </c>
      <c r="J7550" t="s">
        <v>37581</v>
      </c>
      <c r="K7550" s="1">
        <v>44540</v>
      </c>
    </row>
    <row r="7551" spans="1:11">
      <c r="A7551">
        <v>7550</v>
      </c>
      <c r="B7551" t="s">
        <v>37582</v>
      </c>
      <c r="C7551" t="s">
        <v>5352</v>
      </c>
      <c r="D7551" t="s">
        <v>7350</v>
      </c>
      <c r="E7551" t="s">
        <v>37583</v>
      </c>
      <c r="F7551" t="s">
        <v>14312</v>
      </c>
      <c r="G7551" t="s">
        <v>4188</v>
      </c>
      <c r="H7551" s="6">
        <v>182546</v>
      </c>
      <c r="I7551" t="s">
        <v>37584</v>
      </c>
      <c r="J7551" t="s">
        <v>37585</v>
      </c>
      <c r="K7551" s="1">
        <v>44535</v>
      </c>
    </row>
    <row r="7552" spans="1:11">
      <c r="A7552">
        <v>7551</v>
      </c>
      <c r="B7552" t="s">
        <v>37586</v>
      </c>
      <c r="C7552" t="s">
        <v>1519</v>
      </c>
      <c r="D7552" t="s">
        <v>1334</v>
      </c>
      <c r="E7552" t="s">
        <v>37587</v>
      </c>
      <c r="F7552" t="s">
        <v>37588</v>
      </c>
      <c r="G7552" t="s">
        <v>517</v>
      </c>
      <c r="H7552" s="6">
        <v>179276</v>
      </c>
      <c r="I7552" t="s">
        <v>37589</v>
      </c>
      <c r="J7552" t="s">
        <v>37590</v>
      </c>
      <c r="K7552" s="1">
        <v>44440</v>
      </c>
    </row>
    <row r="7553" spans="1:11">
      <c r="A7553">
        <v>7552</v>
      </c>
      <c r="B7553" t="s">
        <v>37591</v>
      </c>
      <c r="C7553" t="s">
        <v>804</v>
      </c>
      <c r="D7553" t="s">
        <v>2238</v>
      </c>
      <c r="E7553" t="s">
        <v>37592</v>
      </c>
      <c r="F7553" t="s">
        <v>37593</v>
      </c>
      <c r="G7553" t="s">
        <v>60</v>
      </c>
      <c r="H7553" s="6">
        <v>171831</v>
      </c>
      <c r="I7553" t="s">
        <v>37594</v>
      </c>
      <c r="J7553" t="s">
        <v>37595</v>
      </c>
      <c r="K7553" s="1">
        <v>44545</v>
      </c>
    </row>
    <row r="7554" spans="1:11">
      <c r="A7554">
        <v>7553</v>
      </c>
      <c r="B7554" t="s">
        <v>37596</v>
      </c>
      <c r="C7554" t="s">
        <v>557</v>
      </c>
      <c r="D7554" t="s">
        <v>1941</v>
      </c>
      <c r="E7554" t="s">
        <v>37597</v>
      </c>
      <c r="F7554" t="s">
        <v>37598</v>
      </c>
      <c r="G7554" t="s">
        <v>103</v>
      </c>
      <c r="H7554" s="6">
        <v>180757</v>
      </c>
      <c r="I7554" t="s">
        <v>37599</v>
      </c>
      <c r="J7554" t="s">
        <v>37600</v>
      </c>
      <c r="K7554" s="1">
        <v>44012</v>
      </c>
    </row>
    <row r="7555" spans="1:11">
      <c r="A7555">
        <v>7554</v>
      </c>
      <c r="B7555" t="s">
        <v>37601</v>
      </c>
      <c r="C7555" t="s">
        <v>3024</v>
      </c>
      <c r="D7555" t="s">
        <v>2423</v>
      </c>
      <c r="E7555" t="s">
        <v>37602</v>
      </c>
      <c r="F7555" t="s">
        <v>37603</v>
      </c>
      <c r="G7555" t="s">
        <v>2905</v>
      </c>
      <c r="H7555" s="6">
        <v>236716</v>
      </c>
      <c r="I7555" t="s">
        <v>37604</v>
      </c>
      <c r="J7555" t="s">
        <v>37605</v>
      </c>
      <c r="K7555" s="1">
        <v>44041</v>
      </c>
    </row>
    <row r="7556" spans="1:11">
      <c r="A7556">
        <v>7555</v>
      </c>
      <c r="B7556" t="s">
        <v>37606</v>
      </c>
      <c r="C7556" t="s">
        <v>3113</v>
      </c>
      <c r="D7556" t="s">
        <v>407</v>
      </c>
      <c r="E7556" t="s">
        <v>37607</v>
      </c>
      <c r="F7556" t="s">
        <v>37608</v>
      </c>
      <c r="G7556" t="s">
        <v>2905</v>
      </c>
      <c r="H7556" s="6">
        <v>149253</v>
      </c>
      <c r="I7556" t="s">
        <v>37609</v>
      </c>
      <c r="J7556" t="s">
        <v>37610</v>
      </c>
      <c r="K7556" s="1">
        <v>44510</v>
      </c>
    </row>
    <row r="7557" spans="1:11">
      <c r="A7557">
        <v>7556</v>
      </c>
      <c r="B7557" t="s">
        <v>37611</v>
      </c>
      <c r="C7557" t="s">
        <v>2475</v>
      </c>
      <c r="D7557" t="s">
        <v>3949</v>
      </c>
      <c r="E7557" t="s">
        <v>37612</v>
      </c>
      <c r="F7557" t="s">
        <v>37613</v>
      </c>
      <c r="G7557" t="s">
        <v>3474</v>
      </c>
      <c r="H7557" s="6">
        <v>145312</v>
      </c>
      <c r="I7557" t="s">
        <v>37614</v>
      </c>
      <c r="J7557" t="s">
        <v>37615</v>
      </c>
      <c r="K7557" s="1">
        <v>44159</v>
      </c>
    </row>
    <row r="7558" spans="1:11">
      <c r="A7558">
        <v>7557</v>
      </c>
      <c r="B7558" t="s">
        <v>37616</v>
      </c>
      <c r="C7558" t="s">
        <v>4247</v>
      </c>
      <c r="D7558" t="s">
        <v>116</v>
      </c>
      <c r="E7558" t="s">
        <v>37617</v>
      </c>
      <c r="F7558" t="s">
        <v>37618</v>
      </c>
      <c r="G7558" t="s">
        <v>213</v>
      </c>
      <c r="H7558" s="6">
        <v>41666</v>
      </c>
      <c r="I7558" t="s">
        <v>37619</v>
      </c>
      <c r="J7558" t="s">
        <v>37620</v>
      </c>
      <c r="K7558" s="1">
        <v>44351</v>
      </c>
    </row>
    <row r="7559" spans="1:11">
      <c r="A7559">
        <v>7558</v>
      </c>
      <c r="B7559" t="s">
        <v>37621</v>
      </c>
      <c r="C7559" t="s">
        <v>865</v>
      </c>
      <c r="D7559" t="s">
        <v>2074</v>
      </c>
      <c r="E7559" t="s">
        <v>37622</v>
      </c>
      <c r="F7559" t="s">
        <v>37623</v>
      </c>
      <c r="G7559" t="s">
        <v>2772</v>
      </c>
      <c r="H7559" s="6">
        <v>265959</v>
      </c>
      <c r="I7559" t="s">
        <v>37624</v>
      </c>
      <c r="J7559" t="s">
        <v>37625</v>
      </c>
      <c r="K7559" s="1">
        <v>44684</v>
      </c>
    </row>
    <row r="7560" spans="1:11">
      <c r="A7560">
        <v>7559</v>
      </c>
      <c r="B7560" t="s">
        <v>37626</v>
      </c>
      <c r="C7560" t="s">
        <v>2262</v>
      </c>
      <c r="D7560" t="s">
        <v>11060</v>
      </c>
      <c r="E7560" t="s">
        <v>37627</v>
      </c>
      <c r="F7560" t="s">
        <v>37628</v>
      </c>
      <c r="G7560" t="s">
        <v>1118</v>
      </c>
      <c r="H7560" s="6">
        <v>230427</v>
      </c>
      <c r="I7560" t="s">
        <v>37629</v>
      </c>
      <c r="J7560" t="s">
        <v>37630</v>
      </c>
      <c r="K7560" s="1">
        <v>44257</v>
      </c>
    </row>
    <row r="7561" spans="1:11">
      <c r="A7561">
        <v>7560</v>
      </c>
      <c r="B7561" t="s">
        <v>37631</v>
      </c>
      <c r="C7561" t="s">
        <v>1913</v>
      </c>
      <c r="D7561" t="s">
        <v>8045</v>
      </c>
      <c r="E7561" t="s">
        <v>37632</v>
      </c>
      <c r="F7561" t="s">
        <v>37633</v>
      </c>
      <c r="G7561" t="s">
        <v>7497</v>
      </c>
      <c r="H7561" s="6">
        <v>129430</v>
      </c>
      <c r="I7561" t="s">
        <v>37634</v>
      </c>
      <c r="J7561" t="s">
        <v>37635</v>
      </c>
      <c r="K7561" s="1">
        <v>43896</v>
      </c>
    </row>
    <row r="7562" spans="1:11">
      <c r="A7562">
        <v>7561</v>
      </c>
      <c r="B7562" t="s">
        <v>37636</v>
      </c>
      <c r="C7562" t="s">
        <v>4881</v>
      </c>
      <c r="D7562" t="s">
        <v>3695</v>
      </c>
      <c r="E7562" t="s">
        <v>37637</v>
      </c>
      <c r="F7562" t="s">
        <v>14172</v>
      </c>
      <c r="G7562" t="s">
        <v>517</v>
      </c>
      <c r="H7562" s="6">
        <v>180946</v>
      </c>
      <c r="I7562">
        <v>5016493808</v>
      </c>
      <c r="J7562" t="s">
        <v>37638</v>
      </c>
      <c r="K7562" s="1">
        <v>44447</v>
      </c>
    </row>
    <row r="7563" spans="1:11">
      <c r="A7563">
        <v>7562</v>
      </c>
      <c r="B7563" t="s">
        <v>37639</v>
      </c>
      <c r="C7563" t="s">
        <v>10303</v>
      </c>
      <c r="D7563" t="s">
        <v>4077</v>
      </c>
      <c r="E7563" t="s">
        <v>37640</v>
      </c>
      <c r="F7563" t="s">
        <v>37641</v>
      </c>
      <c r="G7563" t="s">
        <v>3554</v>
      </c>
      <c r="H7563" s="6">
        <v>155489</v>
      </c>
      <c r="I7563" t="s">
        <v>37642</v>
      </c>
      <c r="J7563" t="s">
        <v>37643</v>
      </c>
      <c r="K7563" s="1">
        <v>44358</v>
      </c>
    </row>
    <row r="7564" spans="1:11">
      <c r="A7564">
        <v>7563</v>
      </c>
      <c r="B7564" t="s">
        <v>37644</v>
      </c>
      <c r="C7564" t="s">
        <v>10860</v>
      </c>
      <c r="D7564" t="s">
        <v>3409</v>
      </c>
      <c r="E7564" t="s">
        <v>37645</v>
      </c>
      <c r="F7564" t="s">
        <v>37646</v>
      </c>
      <c r="G7564" t="s">
        <v>5077</v>
      </c>
      <c r="H7564" s="6">
        <v>67316</v>
      </c>
      <c r="I7564" t="s">
        <v>37647</v>
      </c>
      <c r="J7564" t="s">
        <v>37648</v>
      </c>
      <c r="K7564" s="1">
        <v>44161</v>
      </c>
    </row>
    <row r="7565" spans="1:11">
      <c r="A7565">
        <v>7564</v>
      </c>
      <c r="B7565" t="s">
        <v>37649</v>
      </c>
      <c r="C7565" t="s">
        <v>3994</v>
      </c>
      <c r="D7565" t="s">
        <v>5934</v>
      </c>
      <c r="E7565" t="s">
        <v>37650</v>
      </c>
      <c r="F7565" t="s">
        <v>37651</v>
      </c>
      <c r="G7565" t="s">
        <v>1881</v>
      </c>
      <c r="H7565" s="6">
        <v>141855</v>
      </c>
      <c r="I7565" t="s">
        <v>37652</v>
      </c>
      <c r="J7565" t="s">
        <v>37653</v>
      </c>
      <c r="K7565" s="1">
        <v>44705</v>
      </c>
    </row>
    <row r="7566" spans="1:11">
      <c r="A7566">
        <v>7565</v>
      </c>
      <c r="B7566" t="s">
        <v>37654</v>
      </c>
      <c r="C7566" t="s">
        <v>415</v>
      </c>
      <c r="D7566" t="s">
        <v>2931</v>
      </c>
      <c r="E7566" t="s">
        <v>37655</v>
      </c>
      <c r="F7566" t="s">
        <v>37656</v>
      </c>
      <c r="G7566" t="s">
        <v>205</v>
      </c>
      <c r="H7566" s="6">
        <v>285414</v>
      </c>
      <c r="I7566" t="s">
        <v>37657</v>
      </c>
      <c r="J7566" t="s">
        <v>37658</v>
      </c>
      <c r="K7566" s="1">
        <v>44032</v>
      </c>
    </row>
    <row r="7567" spans="1:11">
      <c r="A7567">
        <v>7566</v>
      </c>
      <c r="B7567" t="s">
        <v>37659</v>
      </c>
      <c r="C7567" t="s">
        <v>7953</v>
      </c>
      <c r="D7567" t="s">
        <v>3833</v>
      </c>
      <c r="E7567" t="s">
        <v>37660</v>
      </c>
      <c r="F7567" t="s">
        <v>16377</v>
      </c>
      <c r="G7567" t="s">
        <v>875</v>
      </c>
      <c r="H7567" s="6">
        <v>252587</v>
      </c>
      <c r="I7567" t="s">
        <v>37661</v>
      </c>
      <c r="J7567" t="s">
        <v>37662</v>
      </c>
      <c r="K7567" s="1">
        <v>43922</v>
      </c>
    </row>
    <row r="7568" spans="1:11">
      <c r="A7568">
        <v>7567</v>
      </c>
      <c r="B7568" t="s">
        <v>37663</v>
      </c>
      <c r="C7568" t="s">
        <v>8108</v>
      </c>
      <c r="D7568" t="s">
        <v>6901</v>
      </c>
      <c r="E7568" t="s">
        <v>37664</v>
      </c>
      <c r="F7568" t="s">
        <v>37665</v>
      </c>
      <c r="G7568" t="s">
        <v>1795</v>
      </c>
      <c r="H7568" s="6">
        <v>159566</v>
      </c>
      <c r="I7568" t="s">
        <v>37666</v>
      </c>
      <c r="J7568" t="s">
        <v>37667</v>
      </c>
      <c r="K7568" s="1">
        <v>44460</v>
      </c>
    </row>
    <row r="7569" spans="1:11">
      <c r="A7569">
        <v>7568</v>
      </c>
      <c r="B7569" t="s">
        <v>37668</v>
      </c>
      <c r="C7569" t="s">
        <v>6313</v>
      </c>
      <c r="D7569" t="s">
        <v>4035</v>
      </c>
      <c r="E7569" t="s">
        <v>37669</v>
      </c>
      <c r="F7569" t="s">
        <v>37670</v>
      </c>
      <c r="G7569" t="s">
        <v>620</v>
      </c>
      <c r="H7569" s="6">
        <v>192282</v>
      </c>
      <c r="I7569" t="s">
        <v>37671</v>
      </c>
      <c r="J7569" t="s">
        <v>37672</v>
      </c>
      <c r="K7569" s="1">
        <v>44389</v>
      </c>
    </row>
    <row r="7570" spans="1:11">
      <c r="A7570">
        <v>7569</v>
      </c>
      <c r="B7570" t="s">
        <v>37673</v>
      </c>
      <c r="C7570" t="s">
        <v>3576</v>
      </c>
      <c r="D7570" t="s">
        <v>3107</v>
      </c>
      <c r="E7570" t="s">
        <v>37674</v>
      </c>
      <c r="F7570" t="s">
        <v>37675</v>
      </c>
      <c r="G7570" t="s">
        <v>815</v>
      </c>
      <c r="H7570" s="6">
        <v>187096</v>
      </c>
      <c r="I7570" t="s">
        <v>37676</v>
      </c>
      <c r="J7570" t="s">
        <v>37677</v>
      </c>
      <c r="K7570" s="1">
        <v>44217</v>
      </c>
    </row>
    <row r="7571" spans="1:11">
      <c r="A7571">
        <v>7570</v>
      </c>
      <c r="B7571" t="s">
        <v>37678</v>
      </c>
      <c r="C7571" t="s">
        <v>4121</v>
      </c>
      <c r="D7571" t="s">
        <v>467</v>
      </c>
      <c r="E7571" t="s">
        <v>37679</v>
      </c>
      <c r="F7571" t="s">
        <v>37680</v>
      </c>
      <c r="G7571" t="s">
        <v>1404</v>
      </c>
      <c r="H7571" s="6">
        <v>112039</v>
      </c>
      <c r="I7571" t="s">
        <v>37681</v>
      </c>
      <c r="J7571" t="s">
        <v>37682</v>
      </c>
      <c r="K7571" s="1">
        <v>44178</v>
      </c>
    </row>
    <row r="7572" spans="1:11">
      <c r="A7572">
        <v>7571</v>
      </c>
      <c r="B7572" t="s">
        <v>37683</v>
      </c>
      <c r="C7572" t="s">
        <v>11197</v>
      </c>
      <c r="D7572" t="s">
        <v>171</v>
      </c>
      <c r="E7572" t="s">
        <v>37684</v>
      </c>
      <c r="F7572" t="s">
        <v>6645</v>
      </c>
      <c r="G7572" t="s">
        <v>734</v>
      </c>
      <c r="H7572" s="6">
        <v>148588</v>
      </c>
      <c r="I7572" t="s">
        <v>37685</v>
      </c>
      <c r="J7572" t="s">
        <v>37686</v>
      </c>
      <c r="K7572" s="1">
        <v>43947</v>
      </c>
    </row>
    <row r="7573" spans="1:11">
      <c r="A7573">
        <v>7572</v>
      </c>
      <c r="B7573" t="s">
        <v>37687</v>
      </c>
      <c r="C7573" t="s">
        <v>767</v>
      </c>
      <c r="D7573" t="s">
        <v>14326</v>
      </c>
      <c r="E7573" t="s">
        <v>37688</v>
      </c>
      <c r="F7573" t="s">
        <v>37689</v>
      </c>
      <c r="G7573" t="s">
        <v>1309</v>
      </c>
      <c r="H7573" s="6">
        <v>209603</v>
      </c>
      <c r="I7573" t="s">
        <v>37690</v>
      </c>
      <c r="J7573" t="s">
        <v>37691</v>
      </c>
      <c r="K7573" s="1">
        <v>44684</v>
      </c>
    </row>
    <row r="7574" spans="1:11">
      <c r="A7574">
        <v>7573</v>
      </c>
      <c r="B7574" t="s">
        <v>37692</v>
      </c>
      <c r="C7574" t="s">
        <v>415</v>
      </c>
      <c r="D7574" t="s">
        <v>1039</v>
      </c>
      <c r="E7574" t="s">
        <v>11121</v>
      </c>
      <c r="F7574" t="s">
        <v>37693</v>
      </c>
      <c r="G7574" t="s">
        <v>1189</v>
      </c>
      <c r="H7574" s="6">
        <v>237371</v>
      </c>
      <c r="I7574" t="s">
        <v>37694</v>
      </c>
      <c r="J7574" t="s">
        <v>37695</v>
      </c>
      <c r="K7574" s="1">
        <v>44060</v>
      </c>
    </row>
    <row r="7575" spans="1:11">
      <c r="A7575">
        <v>7574</v>
      </c>
      <c r="B7575" t="s">
        <v>37696</v>
      </c>
      <c r="C7575" t="s">
        <v>5189</v>
      </c>
      <c r="D7575" t="s">
        <v>16766</v>
      </c>
      <c r="E7575" t="s">
        <v>37697</v>
      </c>
      <c r="F7575" t="s">
        <v>37698</v>
      </c>
      <c r="G7575" t="s">
        <v>314</v>
      </c>
      <c r="H7575" s="6">
        <v>278292</v>
      </c>
      <c r="I7575" t="s">
        <v>37699</v>
      </c>
      <c r="J7575" t="s">
        <v>37700</v>
      </c>
      <c r="K7575" s="1">
        <v>44141</v>
      </c>
    </row>
    <row r="7576" spans="1:11">
      <c r="A7576">
        <v>7575</v>
      </c>
      <c r="B7576" t="s">
        <v>37701</v>
      </c>
      <c r="C7576" t="s">
        <v>3488</v>
      </c>
      <c r="D7576" t="s">
        <v>5109</v>
      </c>
      <c r="E7576" t="s">
        <v>37702</v>
      </c>
      <c r="F7576" t="s">
        <v>37703</v>
      </c>
      <c r="G7576" t="s">
        <v>252</v>
      </c>
      <c r="H7576" s="6">
        <v>97983</v>
      </c>
      <c r="I7576" t="s">
        <v>37704</v>
      </c>
      <c r="J7576" t="s">
        <v>37705</v>
      </c>
      <c r="K7576" s="1">
        <v>43886</v>
      </c>
    </row>
    <row r="7577" spans="1:11">
      <c r="A7577">
        <v>7576</v>
      </c>
      <c r="B7577" t="s">
        <v>37706</v>
      </c>
      <c r="C7577" t="s">
        <v>1106</v>
      </c>
      <c r="D7577" t="s">
        <v>7494</v>
      </c>
      <c r="E7577" t="s">
        <v>37707</v>
      </c>
      <c r="F7577" t="s">
        <v>37708</v>
      </c>
      <c r="G7577" t="s">
        <v>5708</v>
      </c>
      <c r="H7577" s="6">
        <v>276058</v>
      </c>
      <c r="I7577" t="s">
        <v>37709</v>
      </c>
      <c r="J7577" t="s">
        <v>37710</v>
      </c>
      <c r="K7577" s="1">
        <v>43985</v>
      </c>
    </row>
    <row r="7578" spans="1:11">
      <c r="A7578">
        <v>7577</v>
      </c>
      <c r="B7578" t="s">
        <v>37711</v>
      </c>
      <c r="C7578" t="s">
        <v>6493</v>
      </c>
      <c r="D7578" t="s">
        <v>2707</v>
      </c>
      <c r="E7578" t="s">
        <v>37712</v>
      </c>
      <c r="F7578" t="s">
        <v>37713</v>
      </c>
      <c r="G7578" t="s">
        <v>861</v>
      </c>
      <c r="H7578" s="6">
        <v>274924</v>
      </c>
      <c r="I7578" t="s">
        <v>37714</v>
      </c>
      <c r="J7578" t="s">
        <v>37715</v>
      </c>
      <c r="K7578" s="1">
        <v>44683</v>
      </c>
    </row>
    <row r="7579" spans="1:11">
      <c r="A7579">
        <v>7578</v>
      </c>
      <c r="B7579" t="s">
        <v>37716</v>
      </c>
      <c r="C7579" t="s">
        <v>1057</v>
      </c>
      <c r="D7579" t="s">
        <v>7526</v>
      </c>
      <c r="E7579" t="s">
        <v>37717</v>
      </c>
      <c r="F7579" t="s">
        <v>35899</v>
      </c>
      <c r="G7579" t="s">
        <v>68</v>
      </c>
      <c r="H7579" s="6">
        <v>83945</v>
      </c>
      <c r="I7579" t="s">
        <v>37718</v>
      </c>
      <c r="J7579" t="s">
        <v>37719</v>
      </c>
      <c r="K7579" s="1">
        <v>44540</v>
      </c>
    </row>
    <row r="7580" spans="1:11">
      <c r="A7580">
        <v>7579</v>
      </c>
      <c r="B7580" t="s">
        <v>37720</v>
      </c>
      <c r="C7580" t="s">
        <v>9051</v>
      </c>
      <c r="D7580" t="s">
        <v>1980</v>
      </c>
      <c r="E7580" t="s">
        <v>37721</v>
      </c>
      <c r="F7580" t="s">
        <v>37722</v>
      </c>
      <c r="G7580" t="s">
        <v>3009</v>
      </c>
      <c r="H7580" s="6">
        <v>101950</v>
      </c>
      <c r="I7580" t="s">
        <v>37723</v>
      </c>
      <c r="J7580" t="s">
        <v>37724</v>
      </c>
      <c r="K7580" s="1">
        <v>44110</v>
      </c>
    </row>
    <row r="7581" spans="1:11">
      <c r="A7581">
        <v>7580</v>
      </c>
      <c r="B7581" t="s">
        <v>37725</v>
      </c>
      <c r="C7581" t="s">
        <v>4158</v>
      </c>
      <c r="D7581" t="s">
        <v>48</v>
      </c>
      <c r="E7581" t="s">
        <v>21926</v>
      </c>
      <c r="F7581" t="s">
        <v>37726</v>
      </c>
      <c r="G7581" t="s">
        <v>329</v>
      </c>
      <c r="H7581" s="6">
        <v>159184</v>
      </c>
      <c r="I7581" t="s">
        <v>37727</v>
      </c>
      <c r="J7581" t="s">
        <v>37728</v>
      </c>
      <c r="K7581" s="1">
        <v>44250</v>
      </c>
    </row>
    <row r="7582" spans="1:11">
      <c r="A7582">
        <v>7581</v>
      </c>
      <c r="B7582" t="s">
        <v>37729</v>
      </c>
      <c r="C7582" t="s">
        <v>390</v>
      </c>
      <c r="D7582" t="s">
        <v>1342</v>
      </c>
      <c r="E7582" t="s">
        <v>37730</v>
      </c>
      <c r="F7582" t="s">
        <v>37731</v>
      </c>
      <c r="G7582" t="s">
        <v>1102</v>
      </c>
      <c r="H7582" s="6">
        <v>172116</v>
      </c>
      <c r="I7582" t="s">
        <v>37732</v>
      </c>
      <c r="J7582" t="s">
        <v>37733</v>
      </c>
      <c r="K7582" s="1">
        <v>44386</v>
      </c>
    </row>
    <row r="7583" spans="1:11">
      <c r="A7583">
        <v>7582</v>
      </c>
      <c r="B7583" t="s">
        <v>37734</v>
      </c>
      <c r="C7583" t="s">
        <v>3471</v>
      </c>
      <c r="D7583" t="s">
        <v>805</v>
      </c>
      <c r="E7583" t="s">
        <v>37735</v>
      </c>
      <c r="F7583" t="s">
        <v>37736</v>
      </c>
      <c r="G7583" t="s">
        <v>1152</v>
      </c>
      <c r="H7583" s="6">
        <v>95472</v>
      </c>
      <c r="I7583" t="s">
        <v>37737</v>
      </c>
      <c r="J7583" t="s">
        <v>37738</v>
      </c>
      <c r="K7583" s="1">
        <v>44067</v>
      </c>
    </row>
    <row r="7584" spans="1:11">
      <c r="A7584">
        <v>7583</v>
      </c>
      <c r="B7584" t="s">
        <v>37739</v>
      </c>
      <c r="C7584" t="s">
        <v>1205</v>
      </c>
      <c r="D7584" t="s">
        <v>8321</v>
      </c>
      <c r="E7584" t="s">
        <v>37740</v>
      </c>
      <c r="F7584" t="s">
        <v>37741</v>
      </c>
      <c r="G7584" t="s">
        <v>2070</v>
      </c>
      <c r="H7584" s="6">
        <v>176498</v>
      </c>
      <c r="I7584" t="s">
        <v>37742</v>
      </c>
      <c r="J7584" t="s">
        <v>37743</v>
      </c>
      <c r="K7584" s="1">
        <v>43962</v>
      </c>
    </row>
    <row r="7585" spans="1:11">
      <c r="A7585">
        <v>7584</v>
      </c>
      <c r="B7585" t="s">
        <v>37744</v>
      </c>
      <c r="C7585" t="s">
        <v>1192</v>
      </c>
      <c r="D7585" t="s">
        <v>812</v>
      </c>
      <c r="E7585" t="s">
        <v>37745</v>
      </c>
      <c r="F7585" t="s">
        <v>3684</v>
      </c>
      <c r="G7585" t="s">
        <v>379</v>
      </c>
      <c r="H7585" s="6">
        <v>183933</v>
      </c>
      <c r="I7585" t="s">
        <v>37746</v>
      </c>
      <c r="J7585" t="s">
        <v>37747</v>
      </c>
      <c r="K7585" s="1">
        <v>44372</v>
      </c>
    </row>
    <row r="7586" spans="1:11">
      <c r="A7586">
        <v>7585</v>
      </c>
      <c r="B7586" t="s">
        <v>37748</v>
      </c>
      <c r="C7586" t="s">
        <v>4342</v>
      </c>
      <c r="D7586" t="s">
        <v>74</v>
      </c>
      <c r="E7586" t="s">
        <v>37749</v>
      </c>
      <c r="F7586" t="s">
        <v>37750</v>
      </c>
      <c r="G7586" t="s">
        <v>853</v>
      </c>
      <c r="H7586" s="6">
        <v>127936</v>
      </c>
      <c r="I7586" t="s">
        <v>37751</v>
      </c>
      <c r="J7586" t="s">
        <v>37752</v>
      </c>
      <c r="K7586" s="1">
        <v>43860</v>
      </c>
    </row>
    <row r="7587" spans="1:11">
      <c r="A7587">
        <v>7586</v>
      </c>
      <c r="B7587" t="s">
        <v>37753</v>
      </c>
      <c r="C7587" t="s">
        <v>278</v>
      </c>
      <c r="D7587" t="s">
        <v>7869</v>
      </c>
      <c r="E7587" t="s">
        <v>37754</v>
      </c>
      <c r="F7587" t="s">
        <v>37755</v>
      </c>
      <c r="G7587" t="s">
        <v>2838</v>
      </c>
      <c r="H7587" s="6">
        <v>69039</v>
      </c>
      <c r="I7587" t="s">
        <v>37756</v>
      </c>
      <c r="J7587" t="s">
        <v>37757</v>
      </c>
      <c r="K7587" s="1">
        <v>44237</v>
      </c>
    </row>
    <row r="7588" spans="1:11">
      <c r="A7588">
        <v>7587</v>
      </c>
      <c r="B7588" t="s">
        <v>37758</v>
      </c>
      <c r="C7588" t="s">
        <v>4857</v>
      </c>
      <c r="D7588" t="s">
        <v>1235</v>
      </c>
      <c r="E7588" t="s">
        <v>21167</v>
      </c>
      <c r="F7588" t="s">
        <v>7077</v>
      </c>
      <c r="G7588" t="s">
        <v>8517</v>
      </c>
      <c r="H7588" s="6">
        <v>115257</v>
      </c>
      <c r="I7588" t="s">
        <v>37759</v>
      </c>
      <c r="J7588" t="s">
        <v>37760</v>
      </c>
      <c r="K7588" s="1">
        <v>43962</v>
      </c>
    </row>
    <row r="7589" spans="1:11">
      <c r="A7589">
        <v>7588</v>
      </c>
      <c r="B7589" t="s">
        <v>37761</v>
      </c>
      <c r="C7589" t="s">
        <v>14595</v>
      </c>
      <c r="D7589" t="s">
        <v>4217</v>
      </c>
      <c r="E7589" t="s">
        <v>37762</v>
      </c>
      <c r="F7589" t="s">
        <v>37763</v>
      </c>
      <c r="G7589" t="s">
        <v>1189</v>
      </c>
      <c r="H7589" s="6">
        <v>232600</v>
      </c>
      <c r="I7589" t="s">
        <v>37764</v>
      </c>
      <c r="J7589" t="s">
        <v>37765</v>
      </c>
      <c r="K7589" s="1">
        <v>43832</v>
      </c>
    </row>
    <row r="7590" spans="1:11">
      <c r="A7590">
        <v>7589</v>
      </c>
      <c r="B7590" t="s">
        <v>37766</v>
      </c>
      <c r="C7590" t="s">
        <v>15396</v>
      </c>
      <c r="D7590" t="s">
        <v>9758</v>
      </c>
      <c r="E7590" t="s">
        <v>37767</v>
      </c>
      <c r="F7590" t="s">
        <v>37768</v>
      </c>
      <c r="G7590" t="s">
        <v>95</v>
      </c>
      <c r="H7590" s="6">
        <v>188050</v>
      </c>
      <c r="I7590" t="s">
        <v>37769</v>
      </c>
      <c r="J7590" t="s">
        <v>37770</v>
      </c>
      <c r="K7590" s="1">
        <v>44389</v>
      </c>
    </row>
    <row r="7591" spans="1:11">
      <c r="A7591">
        <v>7590</v>
      </c>
      <c r="B7591" t="s">
        <v>37771</v>
      </c>
      <c r="C7591" t="s">
        <v>7571</v>
      </c>
      <c r="D7591" t="s">
        <v>11900</v>
      </c>
      <c r="E7591" t="s">
        <v>37772</v>
      </c>
      <c r="F7591" t="s">
        <v>37773</v>
      </c>
      <c r="G7591" t="s">
        <v>274</v>
      </c>
      <c r="H7591" s="6">
        <v>54136</v>
      </c>
      <c r="I7591" t="s">
        <v>37774</v>
      </c>
      <c r="J7591" t="s">
        <v>37775</v>
      </c>
      <c r="K7591" s="1">
        <v>44669</v>
      </c>
    </row>
    <row r="7592" spans="1:11">
      <c r="A7592">
        <v>7591</v>
      </c>
      <c r="B7592" t="s">
        <v>37776</v>
      </c>
      <c r="C7592" t="s">
        <v>4668</v>
      </c>
      <c r="D7592" t="s">
        <v>5300</v>
      </c>
      <c r="E7592" t="s">
        <v>37777</v>
      </c>
      <c r="F7592" t="s">
        <v>37778</v>
      </c>
      <c r="G7592" t="s">
        <v>3102</v>
      </c>
      <c r="H7592" s="6">
        <v>185244</v>
      </c>
      <c r="I7592" t="s">
        <v>37779</v>
      </c>
      <c r="J7592" t="s">
        <v>37780</v>
      </c>
      <c r="K7592" s="1">
        <v>44432</v>
      </c>
    </row>
    <row r="7593" spans="1:11">
      <c r="A7593">
        <v>7592</v>
      </c>
      <c r="B7593" t="s">
        <v>37781</v>
      </c>
      <c r="C7593" t="s">
        <v>2166</v>
      </c>
      <c r="D7593" t="s">
        <v>1219</v>
      </c>
      <c r="E7593" t="s">
        <v>37782</v>
      </c>
      <c r="F7593" t="s">
        <v>37783</v>
      </c>
      <c r="G7593" t="s">
        <v>1865</v>
      </c>
      <c r="H7593" s="6">
        <v>175323</v>
      </c>
      <c r="I7593">
        <v>1217939731</v>
      </c>
      <c r="J7593" t="s">
        <v>37784</v>
      </c>
      <c r="K7593" s="1">
        <v>44405</v>
      </c>
    </row>
    <row r="7594" spans="1:11">
      <c r="A7594">
        <v>7593</v>
      </c>
      <c r="B7594" t="s">
        <v>37785</v>
      </c>
      <c r="C7594" t="s">
        <v>2374</v>
      </c>
      <c r="D7594" t="s">
        <v>435</v>
      </c>
      <c r="E7594" t="s">
        <v>37786</v>
      </c>
      <c r="F7594" t="s">
        <v>37787</v>
      </c>
      <c r="G7594" t="s">
        <v>6088</v>
      </c>
      <c r="H7594" s="6">
        <v>63141</v>
      </c>
      <c r="I7594" t="s">
        <v>37788</v>
      </c>
      <c r="J7594" t="s">
        <v>37789</v>
      </c>
      <c r="K7594" s="1">
        <v>44512</v>
      </c>
    </row>
    <row r="7595" spans="1:11">
      <c r="A7595">
        <v>7594</v>
      </c>
      <c r="B7595" t="s">
        <v>37790</v>
      </c>
      <c r="C7595" t="s">
        <v>902</v>
      </c>
      <c r="D7595" t="s">
        <v>9089</v>
      </c>
      <c r="E7595" t="s">
        <v>37791</v>
      </c>
      <c r="F7595" t="s">
        <v>37792</v>
      </c>
      <c r="G7595" t="s">
        <v>658</v>
      </c>
      <c r="H7595" s="6">
        <v>62955</v>
      </c>
      <c r="I7595" t="s">
        <v>37793</v>
      </c>
      <c r="J7595" t="s">
        <v>37794</v>
      </c>
      <c r="K7595" s="1">
        <v>44613</v>
      </c>
    </row>
    <row r="7596" spans="1:11">
      <c r="A7596">
        <v>7595</v>
      </c>
      <c r="B7596" t="s">
        <v>37795</v>
      </c>
      <c r="C7596" t="s">
        <v>1122</v>
      </c>
      <c r="D7596" t="s">
        <v>2368</v>
      </c>
      <c r="E7596" t="s">
        <v>37796</v>
      </c>
      <c r="F7596" t="s">
        <v>37797</v>
      </c>
      <c r="G7596" t="s">
        <v>1445</v>
      </c>
      <c r="H7596" s="6">
        <v>96119</v>
      </c>
      <c r="I7596" t="s">
        <v>37798</v>
      </c>
      <c r="J7596" t="s">
        <v>37799</v>
      </c>
      <c r="K7596" s="1">
        <v>44302</v>
      </c>
    </row>
    <row r="7597" spans="1:11">
      <c r="A7597">
        <v>7596</v>
      </c>
      <c r="B7597" t="s">
        <v>37800</v>
      </c>
      <c r="C7597" t="s">
        <v>2534</v>
      </c>
      <c r="D7597" t="s">
        <v>265</v>
      </c>
      <c r="E7597" t="s">
        <v>37801</v>
      </c>
      <c r="F7597" t="s">
        <v>37802</v>
      </c>
      <c r="G7597" t="s">
        <v>252</v>
      </c>
      <c r="H7597" s="6">
        <v>258456</v>
      </c>
      <c r="I7597" t="s">
        <v>37803</v>
      </c>
      <c r="J7597" t="s">
        <v>37804</v>
      </c>
      <c r="K7597" s="1">
        <v>44416</v>
      </c>
    </row>
    <row r="7598" spans="1:11">
      <c r="A7598">
        <v>7597</v>
      </c>
      <c r="B7598" t="s">
        <v>37805</v>
      </c>
      <c r="C7598" t="s">
        <v>1877</v>
      </c>
      <c r="D7598" t="s">
        <v>3409</v>
      </c>
      <c r="E7598" t="s">
        <v>37806</v>
      </c>
      <c r="F7598" t="s">
        <v>37807</v>
      </c>
      <c r="G7598" t="s">
        <v>86</v>
      </c>
      <c r="H7598" s="6">
        <v>41216</v>
      </c>
      <c r="I7598" t="s">
        <v>37808</v>
      </c>
      <c r="J7598" t="s">
        <v>37809</v>
      </c>
      <c r="K7598" s="1">
        <v>43862</v>
      </c>
    </row>
    <row r="7599" spans="1:11">
      <c r="A7599">
        <v>7598</v>
      </c>
      <c r="B7599" t="s">
        <v>37810</v>
      </c>
      <c r="C7599" t="s">
        <v>662</v>
      </c>
      <c r="D7599" t="s">
        <v>1999</v>
      </c>
      <c r="E7599" t="s">
        <v>37811</v>
      </c>
      <c r="F7599" t="s">
        <v>37812</v>
      </c>
      <c r="G7599" t="s">
        <v>2195</v>
      </c>
      <c r="H7599" s="6">
        <v>109394</v>
      </c>
      <c r="I7599" t="s">
        <v>37813</v>
      </c>
      <c r="J7599" t="s">
        <v>37814</v>
      </c>
      <c r="K7599" s="1">
        <v>44170</v>
      </c>
    </row>
    <row r="7600" spans="1:11">
      <c r="A7600">
        <v>7599</v>
      </c>
      <c r="B7600" t="s">
        <v>37815</v>
      </c>
      <c r="C7600" t="s">
        <v>701</v>
      </c>
      <c r="D7600" t="s">
        <v>16260</v>
      </c>
      <c r="E7600" t="s">
        <v>37816</v>
      </c>
      <c r="F7600" t="s">
        <v>37817</v>
      </c>
      <c r="G7600" t="s">
        <v>1280</v>
      </c>
      <c r="H7600" s="6">
        <v>214795</v>
      </c>
      <c r="I7600" t="s">
        <v>37818</v>
      </c>
      <c r="J7600" t="s">
        <v>37819</v>
      </c>
      <c r="K7600" s="1">
        <v>44163</v>
      </c>
    </row>
    <row r="7601" spans="1:11">
      <c r="A7601">
        <v>7600</v>
      </c>
      <c r="B7601" t="s">
        <v>37820</v>
      </c>
      <c r="C7601" t="s">
        <v>2656</v>
      </c>
      <c r="D7601" t="s">
        <v>11947</v>
      </c>
      <c r="E7601" t="s">
        <v>37821</v>
      </c>
      <c r="F7601" t="s">
        <v>37822</v>
      </c>
      <c r="G7601" t="s">
        <v>1280</v>
      </c>
      <c r="H7601" s="6">
        <v>46231</v>
      </c>
      <c r="I7601" t="s">
        <v>37823</v>
      </c>
      <c r="J7601" t="s">
        <v>37824</v>
      </c>
      <c r="K7601" s="1">
        <v>44334</v>
      </c>
    </row>
    <row r="7602" spans="1:11">
      <c r="A7602">
        <v>7601</v>
      </c>
      <c r="B7602" t="s">
        <v>37825</v>
      </c>
      <c r="C7602" t="s">
        <v>1142</v>
      </c>
      <c r="D7602" t="s">
        <v>2535</v>
      </c>
      <c r="E7602" t="s">
        <v>37826</v>
      </c>
      <c r="F7602" t="s">
        <v>363</v>
      </c>
      <c r="G7602" t="s">
        <v>379</v>
      </c>
      <c r="H7602" s="6">
        <v>227553</v>
      </c>
      <c r="I7602" t="s">
        <v>37827</v>
      </c>
      <c r="J7602" t="s">
        <v>37828</v>
      </c>
      <c r="K7602" s="1">
        <v>44055</v>
      </c>
    </row>
    <row r="7603" spans="1:11">
      <c r="A7603">
        <v>7602</v>
      </c>
      <c r="B7603" t="s">
        <v>37829</v>
      </c>
      <c r="C7603" t="s">
        <v>2612</v>
      </c>
      <c r="D7603" t="s">
        <v>265</v>
      </c>
      <c r="E7603" t="s">
        <v>37830</v>
      </c>
      <c r="F7603" t="s">
        <v>37831</v>
      </c>
      <c r="G7603" t="s">
        <v>462</v>
      </c>
      <c r="H7603" s="6">
        <v>209030</v>
      </c>
      <c r="I7603">
        <f>1-564-319-9997</f>
        <v>-10879</v>
      </c>
      <c r="J7603" t="s">
        <v>37832</v>
      </c>
      <c r="K7603" s="1">
        <v>44356</v>
      </c>
    </row>
    <row r="7604" spans="1:11">
      <c r="A7604">
        <v>7603</v>
      </c>
      <c r="B7604" t="s">
        <v>37833</v>
      </c>
      <c r="C7604" t="s">
        <v>2919</v>
      </c>
      <c r="D7604" t="s">
        <v>30231</v>
      </c>
      <c r="E7604" t="s">
        <v>37834</v>
      </c>
      <c r="F7604" t="s">
        <v>37835</v>
      </c>
      <c r="G7604" t="s">
        <v>2351</v>
      </c>
      <c r="H7604" s="6">
        <v>167129</v>
      </c>
      <c r="I7604" t="s">
        <v>37836</v>
      </c>
      <c r="J7604" t="s">
        <v>37837</v>
      </c>
      <c r="K7604" s="1">
        <v>44252</v>
      </c>
    </row>
    <row r="7605" spans="1:11">
      <c r="A7605">
        <v>7604</v>
      </c>
      <c r="B7605" t="s">
        <v>37838</v>
      </c>
      <c r="C7605" t="s">
        <v>3926</v>
      </c>
      <c r="D7605" t="s">
        <v>805</v>
      </c>
      <c r="E7605" t="s">
        <v>37839</v>
      </c>
      <c r="F7605" t="s">
        <v>32404</v>
      </c>
      <c r="G7605" t="s">
        <v>1873</v>
      </c>
      <c r="H7605" s="6">
        <v>244318</v>
      </c>
      <c r="I7605" t="s">
        <v>37840</v>
      </c>
      <c r="J7605" t="s">
        <v>37841</v>
      </c>
      <c r="K7605" s="1">
        <v>43915</v>
      </c>
    </row>
    <row r="7606" spans="1:11">
      <c r="A7606">
        <v>7605</v>
      </c>
      <c r="B7606" t="s">
        <v>37842</v>
      </c>
      <c r="C7606" t="s">
        <v>3858</v>
      </c>
      <c r="D7606" t="s">
        <v>107</v>
      </c>
      <c r="E7606" t="s">
        <v>37843</v>
      </c>
      <c r="F7606" t="s">
        <v>37844</v>
      </c>
      <c r="G7606" t="s">
        <v>23</v>
      </c>
      <c r="H7606" s="6">
        <v>67666</v>
      </c>
      <c r="I7606" t="s">
        <v>37845</v>
      </c>
      <c r="J7606" t="s">
        <v>37846</v>
      </c>
      <c r="K7606" s="1">
        <v>44522</v>
      </c>
    </row>
    <row r="7607" spans="1:11">
      <c r="A7607">
        <v>7606</v>
      </c>
      <c r="B7607" t="s">
        <v>37847</v>
      </c>
      <c r="C7607" t="s">
        <v>3062</v>
      </c>
      <c r="D7607" t="s">
        <v>3218</v>
      </c>
      <c r="E7607" t="s">
        <v>37848</v>
      </c>
      <c r="F7607" t="s">
        <v>37849</v>
      </c>
      <c r="G7607" t="s">
        <v>539</v>
      </c>
      <c r="H7607" s="6">
        <v>232500</v>
      </c>
      <c r="I7607" t="s">
        <v>37850</v>
      </c>
      <c r="J7607" t="s">
        <v>37851</v>
      </c>
      <c r="K7607" s="1">
        <v>44207</v>
      </c>
    </row>
    <row r="7608" spans="1:11">
      <c r="A7608">
        <v>7607</v>
      </c>
      <c r="B7608" t="s">
        <v>37852</v>
      </c>
      <c r="C7608" t="s">
        <v>1341</v>
      </c>
      <c r="D7608" t="s">
        <v>8692</v>
      </c>
      <c r="E7608" t="s">
        <v>37853</v>
      </c>
      <c r="F7608" t="s">
        <v>37854</v>
      </c>
      <c r="G7608" t="s">
        <v>3449</v>
      </c>
      <c r="H7608" s="6">
        <v>218787</v>
      </c>
      <c r="I7608" t="s">
        <v>37855</v>
      </c>
      <c r="J7608" t="s">
        <v>37856</v>
      </c>
      <c r="K7608" s="1">
        <v>44371</v>
      </c>
    </row>
    <row r="7609" spans="1:11">
      <c r="A7609">
        <v>7608</v>
      </c>
      <c r="B7609" t="s">
        <v>37857</v>
      </c>
      <c r="C7609" t="s">
        <v>6214</v>
      </c>
      <c r="D7609" t="s">
        <v>14730</v>
      </c>
      <c r="E7609" t="s">
        <v>37858</v>
      </c>
      <c r="F7609" t="s">
        <v>37859</v>
      </c>
      <c r="G7609" t="s">
        <v>2898</v>
      </c>
      <c r="H7609" s="6">
        <v>103415</v>
      </c>
      <c r="I7609" t="s">
        <v>37860</v>
      </c>
      <c r="J7609" t="s">
        <v>37861</v>
      </c>
      <c r="K7609" s="1">
        <v>44024</v>
      </c>
    </row>
    <row r="7610" spans="1:11">
      <c r="A7610">
        <v>7609</v>
      </c>
      <c r="B7610" t="s">
        <v>37862</v>
      </c>
      <c r="C7610" t="s">
        <v>4720</v>
      </c>
      <c r="D7610" t="s">
        <v>9219</v>
      </c>
      <c r="E7610" t="s">
        <v>26428</v>
      </c>
      <c r="F7610" t="s">
        <v>37863</v>
      </c>
      <c r="G7610" t="s">
        <v>486</v>
      </c>
      <c r="H7610" s="6">
        <v>179885</v>
      </c>
      <c r="I7610" t="s">
        <v>37864</v>
      </c>
      <c r="J7610" t="s">
        <v>37865</v>
      </c>
      <c r="K7610" s="1">
        <v>44627</v>
      </c>
    </row>
    <row r="7611" spans="1:11">
      <c r="A7611">
        <v>7610</v>
      </c>
      <c r="B7611" t="s">
        <v>37866</v>
      </c>
      <c r="C7611" t="s">
        <v>1998</v>
      </c>
      <c r="D7611" t="s">
        <v>91</v>
      </c>
      <c r="E7611" t="s">
        <v>37867</v>
      </c>
      <c r="F7611" t="s">
        <v>37868</v>
      </c>
      <c r="G7611" t="s">
        <v>2496</v>
      </c>
      <c r="H7611" s="6">
        <v>79963</v>
      </c>
      <c r="I7611" t="s">
        <v>37869</v>
      </c>
      <c r="J7611" t="s">
        <v>37870</v>
      </c>
      <c r="K7611" s="1">
        <v>43950</v>
      </c>
    </row>
    <row r="7612" spans="1:11">
      <c r="A7612">
        <v>7611</v>
      </c>
      <c r="B7612" t="s">
        <v>37871</v>
      </c>
      <c r="C7612" t="s">
        <v>923</v>
      </c>
      <c r="D7612" t="s">
        <v>9773</v>
      </c>
      <c r="E7612" t="s">
        <v>37872</v>
      </c>
      <c r="F7612" t="s">
        <v>37873</v>
      </c>
      <c r="G7612" t="s">
        <v>77</v>
      </c>
      <c r="H7612" s="6">
        <v>155701</v>
      </c>
      <c r="I7612" t="s">
        <v>37874</v>
      </c>
      <c r="J7612" t="s">
        <v>37875</v>
      </c>
      <c r="K7612" s="1">
        <v>43925</v>
      </c>
    </row>
    <row r="7613" spans="1:11">
      <c r="A7613">
        <v>7612</v>
      </c>
      <c r="B7613" t="s">
        <v>37876</v>
      </c>
      <c r="C7613" t="s">
        <v>3675</v>
      </c>
      <c r="D7613" t="s">
        <v>6030</v>
      </c>
      <c r="E7613" t="s">
        <v>37877</v>
      </c>
      <c r="F7613" t="s">
        <v>37878</v>
      </c>
      <c r="G7613" t="s">
        <v>1118</v>
      </c>
      <c r="H7613" s="6">
        <v>73315</v>
      </c>
      <c r="I7613" t="s">
        <v>37879</v>
      </c>
      <c r="J7613" t="s">
        <v>37880</v>
      </c>
      <c r="K7613" s="1">
        <v>44116</v>
      </c>
    </row>
    <row r="7614" spans="1:11">
      <c r="A7614">
        <v>7613</v>
      </c>
      <c r="B7614" t="s">
        <v>37881</v>
      </c>
      <c r="C7614" t="s">
        <v>1553</v>
      </c>
      <c r="D7614" t="s">
        <v>12977</v>
      </c>
      <c r="E7614" t="s">
        <v>37882</v>
      </c>
      <c r="F7614" t="s">
        <v>37883</v>
      </c>
      <c r="G7614" t="s">
        <v>711</v>
      </c>
      <c r="H7614" s="6">
        <v>176013</v>
      </c>
      <c r="I7614" t="s">
        <v>37884</v>
      </c>
      <c r="J7614" t="s">
        <v>37885</v>
      </c>
      <c r="K7614" s="1">
        <v>44026</v>
      </c>
    </row>
    <row r="7615" spans="1:11">
      <c r="A7615">
        <v>7614</v>
      </c>
      <c r="B7615" t="s">
        <v>37886</v>
      </c>
      <c r="C7615" t="s">
        <v>3099</v>
      </c>
      <c r="D7615" t="s">
        <v>2521</v>
      </c>
      <c r="E7615" t="s">
        <v>37887</v>
      </c>
      <c r="F7615" t="s">
        <v>37888</v>
      </c>
      <c r="G7615" t="s">
        <v>800</v>
      </c>
      <c r="H7615" s="6">
        <v>48913</v>
      </c>
      <c r="I7615" t="s">
        <v>37889</v>
      </c>
      <c r="J7615" t="s">
        <v>37890</v>
      </c>
      <c r="K7615" s="1">
        <v>44453</v>
      </c>
    </row>
    <row r="7616" spans="1:11">
      <c r="A7616">
        <v>7615</v>
      </c>
      <c r="B7616" t="s">
        <v>37891</v>
      </c>
      <c r="C7616" t="s">
        <v>549</v>
      </c>
      <c r="D7616" t="s">
        <v>4217</v>
      </c>
      <c r="E7616" t="s">
        <v>37892</v>
      </c>
      <c r="F7616" t="s">
        <v>37893</v>
      </c>
      <c r="G7616" t="s">
        <v>1110</v>
      </c>
      <c r="H7616" s="6">
        <v>81705</v>
      </c>
      <c r="I7616" t="s">
        <v>37894</v>
      </c>
      <c r="J7616" t="s">
        <v>37895</v>
      </c>
      <c r="K7616" s="1">
        <v>44465</v>
      </c>
    </row>
    <row r="7617" spans="1:11">
      <c r="A7617">
        <v>7616</v>
      </c>
      <c r="B7617" t="s">
        <v>37896</v>
      </c>
      <c r="C7617" t="s">
        <v>11899</v>
      </c>
      <c r="D7617" t="s">
        <v>1442</v>
      </c>
      <c r="E7617" t="s">
        <v>37897</v>
      </c>
      <c r="F7617" t="s">
        <v>37898</v>
      </c>
      <c r="G7617" t="s">
        <v>2772</v>
      </c>
      <c r="H7617" s="6">
        <v>267391</v>
      </c>
      <c r="I7617" t="s">
        <v>37899</v>
      </c>
      <c r="J7617" t="s">
        <v>37900</v>
      </c>
      <c r="K7617" s="1">
        <v>44270</v>
      </c>
    </row>
    <row r="7618" spans="1:11">
      <c r="A7618">
        <v>7617</v>
      </c>
      <c r="B7618" t="s">
        <v>37901</v>
      </c>
      <c r="C7618" t="s">
        <v>4024</v>
      </c>
      <c r="D7618" t="s">
        <v>1143</v>
      </c>
      <c r="E7618" t="s">
        <v>7361</v>
      </c>
      <c r="F7618" t="s">
        <v>37902</v>
      </c>
      <c r="G7618" t="s">
        <v>1095</v>
      </c>
      <c r="H7618" s="6">
        <v>94420</v>
      </c>
      <c r="I7618" t="s">
        <v>37903</v>
      </c>
      <c r="J7618" t="s">
        <v>37904</v>
      </c>
      <c r="K7618" s="1">
        <v>44369</v>
      </c>
    </row>
    <row r="7619" spans="1:11">
      <c r="A7619">
        <v>7618</v>
      </c>
      <c r="B7619" t="s">
        <v>37905</v>
      </c>
      <c r="C7619" t="s">
        <v>1016</v>
      </c>
      <c r="D7619" t="s">
        <v>30231</v>
      </c>
      <c r="E7619" t="s">
        <v>37906</v>
      </c>
      <c r="F7619" t="s">
        <v>15413</v>
      </c>
      <c r="G7619" t="s">
        <v>190</v>
      </c>
      <c r="H7619" s="6">
        <v>190869</v>
      </c>
      <c r="I7619" t="s">
        <v>37907</v>
      </c>
      <c r="J7619" t="s">
        <v>37908</v>
      </c>
      <c r="K7619" s="1">
        <v>44488</v>
      </c>
    </row>
    <row r="7620" spans="1:11">
      <c r="A7620">
        <v>7619</v>
      </c>
      <c r="B7620" t="s">
        <v>37909</v>
      </c>
      <c r="C7620" t="s">
        <v>6079</v>
      </c>
      <c r="D7620" t="s">
        <v>820</v>
      </c>
      <c r="E7620" t="s">
        <v>37910</v>
      </c>
      <c r="F7620" t="s">
        <v>36624</v>
      </c>
      <c r="G7620" t="s">
        <v>213</v>
      </c>
      <c r="H7620" s="6">
        <v>103214</v>
      </c>
      <c r="I7620" t="s">
        <v>37911</v>
      </c>
      <c r="J7620" t="s">
        <v>37912</v>
      </c>
      <c r="K7620" s="1">
        <v>43909</v>
      </c>
    </row>
    <row r="7621" spans="1:11">
      <c r="A7621">
        <v>7620</v>
      </c>
      <c r="B7621" t="s">
        <v>37913</v>
      </c>
      <c r="C7621" t="s">
        <v>1998</v>
      </c>
      <c r="D7621" t="s">
        <v>1253</v>
      </c>
      <c r="E7621" t="s">
        <v>37914</v>
      </c>
      <c r="F7621" t="s">
        <v>5851</v>
      </c>
      <c r="G7621" t="s">
        <v>3183</v>
      </c>
      <c r="H7621" s="6">
        <v>96879</v>
      </c>
      <c r="I7621" t="s">
        <v>37915</v>
      </c>
      <c r="J7621" t="s">
        <v>37916</v>
      </c>
      <c r="K7621" s="1">
        <v>44644</v>
      </c>
    </row>
    <row r="7622" spans="1:11">
      <c r="A7622">
        <v>7621</v>
      </c>
      <c r="B7622" t="s">
        <v>37917</v>
      </c>
      <c r="C7622" t="s">
        <v>8819</v>
      </c>
      <c r="D7622" t="s">
        <v>15985</v>
      </c>
      <c r="E7622" t="s">
        <v>37918</v>
      </c>
      <c r="F7622" t="s">
        <v>37919</v>
      </c>
      <c r="G7622" t="s">
        <v>2030</v>
      </c>
      <c r="H7622" s="6">
        <v>64417</v>
      </c>
      <c r="I7622" t="s">
        <v>37920</v>
      </c>
      <c r="J7622" t="s">
        <v>37921</v>
      </c>
      <c r="K7622" s="1">
        <v>44111</v>
      </c>
    </row>
    <row r="7623" spans="1:11">
      <c r="A7623">
        <v>7622</v>
      </c>
      <c r="B7623" t="s">
        <v>37922</v>
      </c>
      <c r="C7623" t="s">
        <v>3920</v>
      </c>
      <c r="D7623" t="s">
        <v>5506</v>
      </c>
      <c r="E7623" t="s">
        <v>37923</v>
      </c>
      <c r="F7623" t="s">
        <v>30487</v>
      </c>
      <c r="G7623" t="s">
        <v>1619</v>
      </c>
      <c r="H7623" s="6">
        <v>210509</v>
      </c>
      <c r="I7623" t="s">
        <v>37924</v>
      </c>
      <c r="J7623" t="s">
        <v>37925</v>
      </c>
      <c r="K7623" s="1">
        <v>44639</v>
      </c>
    </row>
    <row r="7624" spans="1:11">
      <c r="A7624">
        <v>7623</v>
      </c>
      <c r="B7624" t="s">
        <v>37926</v>
      </c>
      <c r="C7624" t="s">
        <v>744</v>
      </c>
      <c r="D7624" t="s">
        <v>2528</v>
      </c>
      <c r="E7624" t="s">
        <v>37927</v>
      </c>
      <c r="F7624" t="s">
        <v>37928</v>
      </c>
      <c r="G7624" t="s">
        <v>205</v>
      </c>
      <c r="H7624" s="6">
        <v>100853</v>
      </c>
      <c r="I7624" t="s">
        <v>37929</v>
      </c>
      <c r="J7624" t="s">
        <v>37930</v>
      </c>
      <c r="K7624" s="1">
        <v>44461</v>
      </c>
    </row>
    <row r="7625" spans="1:11">
      <c r="A7625">
        <v>7624</v>
      </c>
      <c r="B7625" t="s">
        <v>37931</v>
      </c>
      <c r="C7625" t="s">
        <v>6493</v>
      </c>
      <c r="D7625" t="s">
        <v>7463</v>
      </c>
      <c r="E7625" t="s">
        <v>37932</v>
      </c>
      <c r="F7625" t="s">
        <v>3387</v>
      </c>
      <c r="G7625" t="s">
        <v>2008</v>
      </c>
      <c r="H7625" s="6">
        <v>255050</v>
      </c>
      <c r="I7625" t="s">
        <v>37933</v>
      </c>
      <c r="J7625" t="s">
        <v>37934</v>
      </c>
      <c r="K7625" s="1">
        <v>43855</v>
      </c>
    </row>
    <row r="7626" spans="1:11">
      <c r="A7626">
        <v>7625</v>
      </c>
      <c r="B7626" t="s">
        <v>37935</v>
      </c>
      <c r="C7626" t="s">
        <v>8624</v>
      </c>
      <c r="D7626" t="s">
        <v>18474</v>
      </c>
      <c r="E7626" t="s">
        <v>37936</v>
      </c>
      <c r="F7626" t="s">
        <v>37937</v>
      </c>
      <c r="G7626" t="s">
        <v>1652</v>
      </c>
      <c r="H7626" s="6">
        <v>83602</v>
      </c>
      <c r="I7626" t="s">
        <v>37938</v>
      </c>
      <c r="J7626" t="s">
        <v>37939</v>
      </c>
      <c r="K7626" s="1">
        <v>44083</v>
      </c>
    </row>
    <row r="7627" spans="1:11">
      <c r="A7627">
        <v>7626</v>
      </c>
      <c r="B7627" t="s">
        <v>37940</v>
      </c>
      <c r="C7627" t="s">
        <v>2513</v>
      </c>
      <c r="D7627" t="s">
        <v>6552</v>
      </c>
      <c r="E7627" t="s">
        <v>36210</v>
      </c>
      <c r="F7627" t="s">
        <v>37941</v>
      </c>
      <c r="G7627" t="s">
        <v>158</v>
      </c>
      <c r="H7627" s="6">
        <v>255450</v>
      </c>
      <c r="I7627" t="s">
        <v>37942</v>
      </c>
      <c r="J7627" t="s">
        <v>37943</v>
      </c>
      <c r="K7627" s="1">
        <v>44027</v>
      </c>
    </row>
    <row r="7628" spans="1:11">
      <c r="A7628">
        <v>7627</v>
      </c>
      <c r="B7628" t="s">
        <v>37944</v>
      </c>
      <c r="C7628" t="s">
        <v>2388</v>
      </c>
      <c r="D7628" t="s">
        <v>2919</v>
      </c>
      <c r="E7628" t="s">
        <v>37945</v>
      </c>
      <c r="F7628" t="s">
        <v>37946</v>
      </c>
      <c r="G7628" t="s">
        <v>3709</v>
      </c>
      <c r="H7628" s="6">
        <v>43129</v>
      </c>
      <c r="I7628" t="s">
        <v>37947</v>
      </c>
      <c r="J7628" t="s">
        <v>37948</v>
      </c>
      <c r="K7628" s="1">
        <v>44354</v>
      </c>
    </row>
    <row r="7629" spans="1:11">
      <c r="A7629">
        <v>7628</v>
      </c>
      <c r="B7629" t="s">
        <v>37949</v>
      </c>
      <c r="C7629" t="s">
        <v>170</v>
      </c>
      <c r="D7629" t="s">
        <v>1602</v>
      </c>
      <c r="E7629" t="s">
        <v>37950</v>
      </c>
      <c r="F7629" t="s">
        <v>37951</v>
      </c>
      <c r="G7629" t="s">
        <v>2905</v>
      </c>
      <c r="H7629" s="6">
        <v>251516</v>
      </c>
      <c r="I7629" t="s">
        <v>37952</v>
      </c>
      <c r="J7629" t="s">
        <v>37953</v>
      </c>
      <c r="K7629" s="1">
        <v>44690</v>
      </c>
    </row>
    <row r="7630" spans="1:11">
      <c r="A7630">
        <v>7629</v>
      </c>
      <c r="B7630" t="s">
        <v>37954</v>
      </c>
      <c r="C7630" t="s">
        <v>5574</v>
      </c>
      <c r="D7630" t="s">
        <v>7421</v>
      </c>
      <c r="E7630" t="s">
        <v>37955</v>
      </c>
      <c r="F7630" t="s">
        <v>37956</v>
      </c>
      <c r="G7630" t="s">
        <v>2509</v>
      </c>
      <c r="H7630" s="6">
        <v>155878</v>
      </c>
      <c r="I7630" t="s">
        <v>37957</v>
      </c>
      <c r="J7630" t="s">
        <v>37958</v>
      </c>
      <c r="K7630" s="1">
        <v>44383</v>
      </c>
    </row>
    <row r="7631" spans="1:11">
      <c r="A7631">
        <v>7630</v>
      </c>
      <c r="B7631" t="s">
        <v>37959</v>
      </c>
      <c r="C7631" t="s">
        <v>4121</v>
      </c>
      <c r="D7631" t="s">
        <v>6164</v>
      </c>
      <c r="E7631" t="s">
        <v>37960</v>
      </c>
      <c r="F7631" t="s">
        <v>20502</v>
      </c>
      <c r="G7631" t="s">
        <v>314</v>
      </c>
      <c r="H7631" s="6">
        <v>268556</v>
      </c>
      <c r="I7631" t="s">
        <v>37961</v>
      </c>
      <c r="J7631" t="s">
        <v>37962</v>
      </c>
      <c r="K7631" s="1">
        <v>44499</v>
      </c>
    </row>
    <row r="7632" spans="1:11">
      <c r="A7632">
        <v>7631</v>
      </c>
      <c r="B7632" t="s">
        <v>37963</v>
      </c>
      <c r="C7632" t="s">
        <v>4121</v>
      </c>
      <c r="D7632" t="s">
        <v>1072</v>
      </c>
      <c r="E7632" t="s">
        <v>37964</v>
      </c>
      <c r="F7632" t="s">
        <v>37965</v>
      </c>
      <c r="G7632" t="s">
        <v>1110</v>
      </c>
      <c r="H7632" s="6">
        <v>99370</v>
      </c>
      <c r="I7632" t="s">
        <v>37966</v>
      </c>
      <c r="J7632" t="s">
        <v>37967</v>
      </c>
      <c r="K7632" s="1">
        <v>44344</v>
      </c>
    </row>
    <row r="7633" spans="1:11">
      <c r="A7633">
        <v>7632</v>
      </c>
      <c r="B7633" t="s">
        <v>37968</v>
      </c>
      <c r="C7633" t="s">
        <v>12002</v>
      </c>
      <c r="D7633" t="s">
        <v>11947</v>
      </c>
      <c r="E7633" t="s">
        <v>37969</v>
      </c>
      <c r="F7633" t="s">
        <v>37970</v>
      </c>
      <c r="G7633" t="s">
        <v>1280</v>
      </c>
      <c r="H7633" s="6">
        <v>105564</v>
      </c>
      <c r="I7633">
        <f>1-517-452-5092</f>
        <v>-6060</v>
      </c>
      <c r="J7633" t="s">
        <v>37971</v>
      </c>
      <c r="K7633" s="1">
        <v>44186</v>
      </c>
    </row>
    <row r="7634" spans="1:11">
      <c r="A7634">
        <v>7633</v>
      </c>
      <c r="B7634" t="s">
        <v>37972</v>
      </c>
      <c r="C7634" t="s">
        <v>466</v>
      </c>
      <c r="D7634" t="s">
        <v>19716</v>
      </c>
      <c r="E7634" t="s">
        <v>37973</v>
      </c>
      <c r="F7634" t="s">
        <v>37974</v>
      </c>
      <c r="G7634" t="s">
        <v>1857</v>
      </c>
      <c r="H7634" s="6">
        <v>235829</v>
      </c>
      <c r="I7634" t="s">
        <v>37975</v>
      </c>
      <c r="J7634" t="s">
        <v>37976</v>
      </c>
      <c r="K7634" s="1">
        <v>44173</v>
      </c>
    </row>
    <row r="7635" spans="1:11">
      <c r="A7635">
        <v>7634</v>
      </c>
      <c r="B7635" t="s">
        <v>37977</v>
      </c>
      <c r="C7635" t="s">
        <v>2583</v>
      </c>
      <c r="D7635" t="s">
        <v>14566</v>
      </c>
      <c r="E7635" t="s">
        <v>37978</v>
      </c>
      <c r="F7635" t="s">
        <v>26215</v>
      </c>
      <c r="G7635" t="s">
        <v>1824</v>
      </c>
      <c r="H7635" s="6">
        <v>216259</v>
      </c>
      <c r="I7635" t="s">
        <v>37979</v>
      </c>
      <c r="J7635" t="s">
        <v>37980</v>
      </c>
      <c r="K7635" s="1">
        <v>44637</v>
      </c>
    </row>
    <row r="7636" spans="1:11">
      <c r="A7636">
        <v>7635</v>
      </c>
      <c r="B7636" t="s">
        <v>37981</v>
      </c>
      <c r="C7636" t="s">
        <v>233</v>
      </c>
      <c r="D7636" t="s">
        <v>12023</v>
      </c>
      <c r="E7636" t="s">
        <v>37982</v>
      </c>
      <c r="F7636" t="s">
        <v>10985</v>
      </c>
      <c r="G7636" t="s">
        <v>954</v>
      </c>
      <c r="H7636" s="6">
        <v>74509</v>
      </c>
      <c r="I7636" t="s">
        <v>37983</v>
      </c>
      <c r="J7636" t="s">
        <v>37984</v>
      </c>
      <c r="K7636" s="1">
        <v>44013</v>
      </c>
    </row>
    <row r="7637" spans="1:11">
      <c r="A7637">
        <v>7636</v>
      </c>
      <c r="B7637" t="s">
        <v>37985</v>
      </c>
      <c r="C7637" t="s">
        <v>6535</v>
      </c>
      <c r="D7637" t="s">
        <v>2931</v>
      </c>
      <c r="E7637" t="s">
        <v>37986</v>
      </c>
      <c r="F7637" t="s">
        <v>37987</v>
      </c>
      <c r="G7637" t="s">
        <v>158</v>
      </c>
      <c r="H7637" s="6">
        <v>205665</v>
      </c>
      <c r="I7637" t="s">
        <v>37988</v>
      </c>
      <c r="J7637" t="s">
        <v>37989</v>
      </c>
      <c r="K7637" s="1">
        <v>43873</v>
      </c>
    </row>
    <row r="7638" spans="1:11">
      <c r="A7638">
        <v>7637</v>
      </c>
      <c r="B7638" t="s">
        <v>37990</v>
      </c>
      <c r="C7638" t="s">
        <v>201</v>
      </c>
      <c r="D7638" t="s">
        <v>3461</v>
      </c>
      <c r="E7638" t="s">
        <v>37991</v>
      </c>
      <c r="F7638" t="s">
        <v>4486</v>
      </c>
      <c r="G7638" t="s">
        <v>1696</v>
      </c>
      <c r="H7638" s="6">
        <v>70832</v>
      </c>
      <c r="I7638" t="s">
        <v>37992</v>
      </c>
      <c r="J7638" t="s">
        <v>37993</v>
      </c>
      <c r="K7638" s="1">
        <v>44332</v>
      </c>
    </row>
    <row r="7639" spans="1:11">
      <c r="A7639">
        <v>7638</v>
      </c>
      <c r="B7639" t="s">
        <v>37994</v>
      </c>
      <c r="C7639" t="s">
        <v>3287</v>
      </c>
      <c r="D7639" t="s">
        <v>3069</v>
      </c>
      <c r="E7639" t="s">
        <v>37995</v>
      </c>
      <c r="F7639" t="s">
        <v>37996</v>
      </c>
      <c r="G7639" t="s">
        <v>1243</v>
      </c>
      <c r="H7639" s="6">
        <v>217147</v>
      </c>
      <c r="I7639" t="s">
        <v>37997</v>
      </c>
      <c r="J7639" t="s">
        <v>37998</v>
      </c>
      <c r="K7639" s="1">
        <v>44196</v>
      </c>
    </row>
    <row r="7640" spans="1:11">
      <c r="A7640">
        <v>7639</v>
      </c>
      <c r="B7640" t="s">
        <v>37999</v>
      </c>
      <c r="C7640" t="s">
        <v>1106</v>
      </c>
      <c r="D7640" t="s">
        <v>8056</v>
      </c>
      <c r="E7640" t="s">
        <v>38000</v>
      </c>
      <c r="F7640" t="s">
        <v>38001</v>
      </c>
      <c r="G7640" t="s">
        <v>711</v>
      </c>
      <c r="H7640" s="6">
        <v>231147</v>
      </c>
      <c r="I7640" t="s">
        <v>38002</v>
      </c>
      <c r="J7640" t="s">
        <v>38003</v>
      </c>
      <c r="K7640" s="1">
        <v>43927</v>
      </c>
    </row>
    <row r="7641" spans="1:11">
      <c r="A7641">
        <v>7640</v>
      </c>
      <c r="B7641" t="s">
        <v>38004</v>
      </c>
      <c r="C7641" t="s">
        <v>8373</v>
      </c>
      <c r="D7641" t="s">
        <v>1227</v>
      </c>
      <c r="E7641" t="s">
        <v>38005</v>
      </c>
      <c r="F7641" t="s">
        <v>38006</v>
      </c>
      <c r="G7641" t="s">
        <v>1273</v>
      </c>
      <c r="H7641" s="6">
        <v>96889</v>
      </c>
      <c r="I7641" t="s">
        <v>38007</v>
      </c>
      <c r="J7641" t="s">
        <v>38008</v>
      </c>
      <c r="K7641" s="1">
        <v>43859</v>
      </c>
    </row>
    <row r="7642" spans="1:11">
      <c r="A7642">
        <v>7641</v>
      </c>
      <c r="B7642" t="s">
        <v>38009</v>
      </c>
      <c r="C7642" t="s">
        <v>6586</v>
      </c>
      <c r="D7642" t="s">
        <v>4045</v>
      </c>
      <c r="E7642" t="s">
        <v>8332</v>
      </c>
      <c r="F7642" t="s">
        <v>38010</v>
      </c>
      <c r="G7642" t="s">
        <v>95</v>
      </c>
      <c r="H7642" s="6">
        <v>232872</v>
      </c>
      <c r="I7642" t="s">
        <v>38011</v>
      </c>
      <c r="J7642" t="s">
        <v>38012</v>
      </c>
      <c r="K7642" s="1">
        <v>44667</v>
      </c>
    </row>
    <row r="7643" spans="1:11">
      <c r="A7643">
        <v>7642</v>
      </c>
      <c r="B7643" t="s">
        <v>38013</v>
      </c>
      <c r="C7643" t="s">
        <v>5973</v>
      </c>
      <c r="D7643" t="s">
        <v>7297</v>
      </c>
      <c r="E7643" t="s">
        <v>15793</v>
      </c>
      <c r="F7643" t="s">
        <v>37132</v>
      </c>
      <c r="G7643" t="s">
        <v>561</v>
      </c>
      <c r="H7643" s="6">
        <v>260611</v>
      </c>
      <c r="I7643" t="s">
        <v>38014</v>
      </c>
      <c r="J7643" t="s">
        <v>38015</v>
      </c>
      <c r="K7643" s="1">
        <v>44222</v>
      </c>
    </row>
    <row r="7644" spans="1:11">
      <c r="A7644">
        <v>7643</v>
      </c>
      <c r="B7644" t="s">
        <v>38016</v>
      </c>
      <c r="C7644" t="s">
        <v>3217</v>
      </c>
      <c r="D7644" t="s">
        <v>2528</v>
      </c>
      <c r="E7644" t="s">
        <v>2341</v>
      </c>
      <c r="F7644" t="s">
        <v>11132</v>
      </c>
      <c r="G7644" t="s">
        <v>4587</v>
      </c>
      <c r="H7644" s="6">
        <v>221942</v>
      </c>
      <c r="I7644" t="s">
        <v>38017</v>
      </c>
      <c r="J7644" t="s">
        <v>38018</v>
      </c>
      <c r="K7644" s="1">
        <v>44086</v>
      </c>
    </row>
    <row r="7645" spans="1:11">
      <c r="A7645">
        <v>7644</v>
      </c>
      <c r="B7645" t="s">
        <v>38019</v>
      </c>
      <c r="C7645" t="s">
        <v>13086</v>
      </c>
      <c r="D7645" t="s">
        <v>6968</v>
      </c>
      <c r="E7645" t="s">
        <v>38020</v>
      </c>
      <c r="F7645" t="s">
        <v>38021</v>
      </c>
      <c r="G7645" t="s">
        <v>2638</v>
      </c>
      <c r="H7645" s="6">
        <v>225950</v>
      </c>
      <c r="I7645">
        <v>397487452</v>
      </c>
      <c r="J7645" t="s">
        <v>38022</v>
      </c>
      <c r="K7645" s="1">
        <v>44263</v>
      </c>
    </row>
    <row r="7646" spans="1:11">
      <c r="A7646">
        <v>7645</v>
      </c>
      <c r="B7646" t="s">
        <v>38023</v>
      </c>
      <c r="C7646" t="s">
        <v>12002</v>
      </c>
      <c r="D7646" t="s">
        <v>3617</v>
      </c>
      <c r="E7646" t="s">
        <v>38024</v>
      </c>
      <c r="F7646" t="s">
        <v>35495</v>
      </c>
      <c r="G7646" t="s">
        <v>4632</v>
      </c>
      <c r="H7646" s="6">
        <v>273515</v>
      </c>
      <c r="I7646" t="s">
        <v>38025</v>
      </c>
      <c r="J7646" t="s">
        <v>38026</v>
      </c>
      <c r="K7646" s="1">
        <v>44168</v>
      </c>
    </row>
    <row r="7647" spans="1:11">
      <c r="A7647">
        <v>7646</v>
      </c>
      <c r="B7647" t="s">
        <v>38027</v>
      </c>
      <c r="C7647" t="s">
        <v>11768</v>
      </c>
      <c r="D7647" t="s">
        <v>8067</v>
      </c>
      <c r="E7647" t="s">
        <v>38028</v>
      </c>
      <c r="F7647" t="s">
        <v>38029</v>
      </c>
      <c r="G7647" t="s">
        <v>213</v>
      </c>
      <c r="H7647" s="6">
        <v>262129</v>
      </c>
      <c r="I7647" t="s">
        <v>38030</v>
      </c>
      <c r="J7647" t="s">
        <v>38031</v>
      </c>
      <c r="K7647" s="1">
        <v>43996</v>
      </c>
    </row>
    <row r="7648" spans="1:11">
      <c r="A7648">
        <v>7647</v>
      </c>
      <c r="B7648" t="s">
        <v>38032</v>
      </c>
      <c r="C7648" t="s">
        <v>3310</v>
      </c>
      <c r="D7648" t="s">
        <v>116</v>
      </c>
      <c r="E7648" t="s">
        <v>38033</v>
      </c>
      <c r="F7648" t="s">
        <v>38034</v>
      </c>
      <c r="G7648" t="s">
        <v>1013</v>
      </c>
      <c r="H7648" s="6">
        <v>208252</v>
      </c>
      <c r="I7648" t="s">
        <v>38035</v>
      </c>
      <c r="J7648" t="s">
        <v>38036</v>
      </c>
      <c r="K7648" s="1">
        <v>44163</v>
      </c>
    </row>
    <row r="7649" spans="1:11">
      <c r="A7649">
        <v>7648</v>
      </c>
      <c r="B7649" t="s">
        <v>38037</v>
      </c>
      <c r="C7649" t="s">
        <v>902</v>
      </c>
      <c r="D7649" t="s">
        <v>2035</v>
      </c>
      <c r="E7649" t="s">
        <v>38038</v>
      </c>
      <c r="F7649" t="s">
        <v>38039</v>
      </c>
      <c r="G7649" t="s">
        <v>260</v>
      </c>
      <c r="H7649" s="6">
        <v>48706</v>
      </c>
      <c r="I7649" t="s">
        <v>38040</v>
      </c>
      <c r="J7649" t="s">
        <v>38041</v>
      </c>
      <c r="K7649" s="1">
        <v>44510</v>
      </c>
    </row>
    <row r="7650" spans="1:11">
      <c r="A7650">
        <v>7649</v>
      </c>
      <c r="B7650" t="s">
        <v>38042</v>
      </c>
      <c r="C7650" t="s">
        <v>1421</v>
      </c>
      <c r="D7650" t="s">
        <v>443</v>
      </c>
      <c r="E7650" t="s">
        <v>38043</v>
      </c>
      <c r="F7650" t="s">
        <v>30102</v>
      </c>
      <c r="G7650" t="s">
        <v>1257</v>
      </c>
      <c r="H7650" s="6">
        <v>243722</v>
      </c>
      <c r="I7650" t="s">
        <v>38044</v>
      </c>
      <c r="J7650" t="s">
        <v>38045</v>
      </c>
      <c r="K7650" s="1">
        <v>44636</v>
      </c>
    </row>
    <row r="7651" spans="1:11">
      <c r="A7651">
        <v>7650</v>
      </c>
      <c r="B7651" t="s">
        <v>38046</v>
      </c>
      <c r="C7651" t="s">
        <v>2191</v>
      </c>
      <c r="D7651" t="s">
        <v>11768</v>
      </c>
      <c r="E7651" t="s">
        <v>38047</v>
      </c>
      <c r="F7651" t="s">
        <v>38048</v>
      </c>
      <c r="G7651" t="s">
        <v>1034</v>
      </c>
      <c r="H7651" s="6">
        <v>184523</v>
      </c>
      <c r="I7651" t="s">
        <v>38049</v>
      </c>
      <c r="J7651" t="s">
        <v>38050</v>
      </c>
      <c r="K7651" s="1">
        <v>44319</v>
      </c>
    </row>
    <row r="7652" spans="1:11">
      <c r="A7652">
        <v>7651</v>
      </c>
      <c r="B7652" t="s">
        <v>38051</v>
      </c>
      <c r="C7652" t="s">
        <v>294</v>
      </c>
      <c r="D7652" t="s">
        <v>1980</v>
      </c>
      <c r="E7652" t="s">
        <v>38052</v>
      </c>
      <c r="F7652" t="s">
        <v>34945</v>
      </c>
      <c r="G7652" t="s">
        <v>1569</v>
      </c>
      <c r="H7652" s="6">
        <v>53258</v>
      </c>
      <c r="I7652" t="s">
        <v>38053</v>
      </c>
      <c r="J7652" t="s">
        <v>38054</v>
      </c>
      <c r="K7652" s="1">
        <v>44580</v>
      </c>
    </row>
    <row r="7653" spans="1:11">
      <c r="A7653">
        <v>7652</v>
      </c>
      <c r="B7653" t="s">
        <v>38055</v>
      </c>
      <c r="C7653" t="s">
        <v>1641</v>
      </c>
      <c r="D7653" t="s">
        <v>1357</v>
      </c>
      <c r="E7653" t="s">
        <v>21825</v>
      </c>
      <c r="F7653" t="s">
        <v>38056</v>
      </c>
      <c r="G7653" t="s">
        <v>119</v>
      </c>
      <c r="H7653" s="6">
        <v>261585</v>
      </c>
      <c r="I7653" t="s">
        <v>38057</v>
      </c>
      <c r="J7653" t="s">
        <v>38058</v>
      </c>
      <c r="K7653" s="1">
        <v>44566</v>
      </c>
    </row>
    <row r="7654" spans="1:11">
      <c r="A7654">
        <v>7653</v>
      </c>
      <c r="B7654" t="s">
        <v>38059</v>
      </c>
      <c r="C7654" t="s">
        <v>3268</v>
      </c>
      <c r="D7654" t="s">
        <v>7667</v>
      </c>
      <c r="E7654" t="s">
        <v>38060</v>
      </c>
      <c r="F7654" t="s">
        <v>38061</v>
      </c>
      <c r="G7654" t="s">
        <v>486</v>
      </c>
      <c r="H7654" s="6">
        <v>228114</v>
      </c>
      <c r="I7654" t="s">
        <v>38062</v>
      </c>
      <c r="J7654" t="s">
        <v>38063</v>
      </c>
      <c r="K7654" s="1">
        <v>44001</v>
      </c>
    </row>
    <row r="7655" spans="1:11">
      <c r="A7655">
        <v>7654</v>
      </c>
      <c r="B7655" t="s">
        <v>38064</v>
      </c>
      <c r="C7655" t="s">
        <v>638</v>
      </c>
      <c r="D7655" t="s">
        <v>6596</v>
      </c>
      <c r="E7655" t="s">
        <v>38065</v>
      </c>
      <c r="F7655" t="s">
        <v>38066</v>
      </c>
      <c r="G7655" t="s">
        <v>1637</v>
      </c>
      <c r="H7655" s="6">
        <v>287936</v>
      </c>
      <c r="I7655" t="s">
        <v>38067</v>
      </c>
      <c r="J7655" t="s">
        <v>38068</v>
      </c>
      <c r="K7655" s="1">
        <v>44489</v>
      </c>
    </row>
    <row r="7656" spans="1:11">
      <c r="A7656">
        <v>7655</v>
      </c>
      <c r="B7656" t="s">
        <v>38069</v>
      </c>
      <c r="C7656" t="s">
        <v>2983</v>
      </c>
      <c r="D7656" t="s">
        <v>423</v>
      </c>
      <c r="E7656" t="s">
        <v>38070</v>
      </c>
      <c r="F7656" t="s">
        <v>5796</v>
      </c>
      <c r="G7656" t="s">
        <v>823</v>
      </c>
      <c r="H7656" s="6">
        <v>235869</v>
      </c>
      <c r="I7656" t="s">
        <v>38071</v>
      </c>
      <c r="J7656" t="s">
        <v>38072</v>
      </c>
      <c r="K7656" s="1">
        <v>43863</v>
      </c>
    </row>
    <row r="7657" spans="1:11">
      <c r="A7657">
        <v>7656</v>
      </c>
      <c r="B7657" t="s">
        <v>38073</v>
      </c>
      <c r="C7657" t="s">
        <v>3031</v>
      </c>
      <c r="D7657" t="s">
        <v>4438</v>
      </c>
      <c r="E7657" t="s">
        <v>38074</v>
      </c>
      <c r="F7657" t="s">
        <v>38075</v>
      </c>
      <c r="G7657" t="s">
        <v>2615</v>
      </c>
      <c r="H7657" s="6">
        <v>267302</v>
      </c>
      <c r="I7657" t="s">
        <v>38076</v>
      </c>
      <c r="J7657" t="s">
        <v>38077</v>
      </c>
      <c r="K7657" s="1">
        <v>43918</v>
      </c>
    </row>
    <row r="7658" spans="1:11">
      <c r="A7658">
        <v>7657</v>
      </c>
      <c r="B7658" t="s">
        <v>38078</v>
      </c>
      <c r="C7658" t="s">
        <v>1470</v>
      </c>
      <c r="D7658" t="s">
        <v>2178</v>
      </c>
      <c r="E7658" t="s">
        <v>38079</v>
      </c>
      <c r="F7658" t="s">
        <v>38080</v>
      </c>
      <c r="G7658" t="s">
        <v>1404</v>
      </c>
      <c r="H7658" s="6">
        <v>59763</v>
      </c>
      <c r="I7658" t="s">
        <v>38081</v>
      </c>
      <c r="J7658" t="s">
        <v>38082</v>
      </c>
      <c r="K7658" s="1">
        <v>44294</v>
      </c>
    </row>
    <row r="7659" spans="1:11">
      <c r="A7659">
        <v>7658</v>
      </c>
      <c r="B7659" t="s">
        <v>38083</v>
      </c>
      <c r="C7659" t="s">
        <v>2012</v>
      </c>
      <c r="D7659" t="s">
        <v>10511</v>
      </c>
      <c r="E7659" t="s">
        <v>38084</v>
      </c>
      <c r="F7659" t="s">
        <v>38085</v>
      </c>
      <c r="G7659" t="s">
        <v>1189</v>
      </c>
      <c r="H7659" s="6">
        <v>281312</v>
      </c>
      <c r="I7659" t="s">
        <v>38086</v>
      </c>
      <c r="J7659" t="s">
        <v>38087</v>
      </c>
      <c r="K7659" s="1">
        <v>43881</v>
      </c>
    </row>
    <row r="7660" spans="1:11">
      <c r="A7660">
        <v>7659</v>
      </c>
      <c r="B7660" t="s">
        <v>38088</v>
      </c>
      <c r="C7660" t="s">
        <v>14595</v>
      </c>
      <c r="D7660" t="s">
        <v>5782</v>
      </c>
      <c r="E7660" t="s">
        <v>38089</v>
      </c>
      <c r="F7660" t="s">
        <v>38090</v>
      </c>
      <c r="G7660" t="s">
        <v>1637</v>
      </c>
      <c r="H7660" s="6">
        <v>200646</v>
      </c>
      <c r="I7660" t="s">
        <v>38091</v>
      </c>
      <c r="J7660" t="s">
        <v>38092</v>
      </c>
      <c r="K7660" s="1">
        <v>44227</v>
      </c>
    </row>
    <row r="7661" spans="1:11">
      <c r="A7661">
        <v>7660</v>
      </c>
      <c r="B7661" t="s">
        <v>38093</v>
      </c>
      <c r="C7661" t="s">
        <v>4331</v>
      </c>
      <c r="D7661" t="s">
        <v>279</v>
      </c>
      <c r="E7661" t="s">
        <v>38094</v>
      </c>
      <c r="F7661" t="s">
        <v>38095</v>
      </c>
      <c r="G7661" t="s">
        <v>2509</v>
      </c>
      <c r="H7661" s="6">
        <v>65519</v>
      </c>
      <c r="I7661" t="s">
        <v>38096</v>
      </c>
      <c r="J7661" t="s">
        <v>38097</v>
      </c>
      <c r="K7661" s="1">
        <v>43961</v>
      </c>
    </row>
    <row r="7662" spans="1:11">
      <c r="A7662">
        <v>7661</v>
      </c>
      <c r="B7662" t="s">
        <v>38098</v>
      </c>
      <c r="C7662" t="s">
        <v>340</v>
      </c>
      <c r="D7662" t="s">
        <v>2314</v>
      </c>
      <c r="E7662" t="s">
        <v>9742</v>
      </c>
      <c r="F7662" t="s">
        <v>4967</v>
      </c>
      <c r="G7662" t="s">
        <v>478</v>
      </c>
      <c r="H7662" s="6">
        <v>259353</v>
      </c>
      <c r="I7662" t="s">
        <v>38099</v>
      </c>
      <c r="J7662" t="s">
        <v>38100</v>
      </c>
      <c r="K7662" s="1">
        <v>44162</v>
      </c>
    </row>
    <row r="7663" spans="1:11">
      <c r="A7663">
        <v>7662</v>
      </c>
      <c r="B7663" t="s">
        <v>38101</v>
      </c>
      <c r="C7663" t="s">
        <v>9949</v>
      </c>
      <c r="D7663" t="s">
        <v>3493</v>
      </c>
      <c r="E7663" t="s">
        <v>22591</v>
      </c>
      <c r="F7663" t="s">
        <v>38102</v>
      </c>
      <c r="G7663" t="s">
        <v>3566</v>
      </c>
      <c r="H7663" s="6">
        <v>240392</v>
      </c>
      <c r="I7663" t="s">
        <v>38103</v>
      </c>
      <c r="J7663" t="s">
        <v>38104</v>
      </c>
      <c r="K7663" s="1">
        <v>44453</v>
      </c>
    </row>
    <row r="7664" spans="1:11">
      <c r="A7664">
        <v>7663</v>
      </c>
      <c r="B7664" t="s">
        <v>38105</v>
      </c>
      <c r="C7664" t="s">
        <v>13275</v>
      </c>
      <c r="D7664" t="s">
        <v>30</v>
      </c>
      <c r="E7664" t="s">
        <v>38106</v>
      </c>
      <c r="F7664" t="s">
        <v>38107</v>
      </c>
      <c r="G7664" t="s">
        <v>351</v>
      </c>
      <c r="H7664" s="6">
        <v>198531</v>
      </c>
      <c r="I7664" t="s">
        <v>38108</v>
      </c>
      <c r="J7664" t="s">
        <v>38109</v>
      </c>
      <c r="K7664" s="1">
        <v>44564</v>
      </c>
    </row>
    <row r="7665" spans="1:11">
      <c r="A7665">
        <v>7664</v>
      </c>
      <c r="B7665" t="s">
        <v>38110</v>
      </c>
      <c r="C7665" t="s">
        <v>23653</v>
      </c>
      <c r="D7665" t="s">
        <v>1079</v>
      </c>
      <c r="E7665" t="s">
        <v>38111</v>
      </c>
      <c r="F7665" t="s">
        <v>38112</v>
      </c>
      <c r="G7665" t="s">
        <v>3435</v>
      </c>
      <c r="H7665" s="6">
        <v>72149</v>
      </c>
      <c r="I7665" t="s">
        <v>38113</v>
      </c>
      <c r="J7665" t="s">
        <v>38114</v>
      </c>
      <c r="K7665" s="1">
        <v>44096</v>
      </c>
    </row>
    <row r="7666" spans="1:11">
      <c r="A7666">
        <v>7665</v>
      </c>
      <c r="B7666" t="s">
        <v>38115</v>
      </c>
      <c r="C7666" t="s">
        <v>1628</v>
      </c>
      <c r="D7666" t="s">
        <v>797</v>
      </c>
      <c r="E7666" t="s">
        <v>38116</v>
      </c>
      <c r="F7666" t="s">
        <v>38117</v>
      </c>
      <c r="G7666" t="s">
        <v>1696</v>
      </c>
      <c r="H7666" s="6">
        <v>260386</v>
      </c>
      <c r="I7666" t="s">
        <v>38118</v>
      </c>
      <c r="J7666" t="s">
        <v>38119</v>
      </c>
      <c r="K7666" s="1">
        <v>44098</v>
      </c>
    </row>
    <row r="7667" spans="1:11">
      <c r="A7667">
        <v>7666</v>
      </c>
      <c r="B7667" t="s">
        <v>38120</v>
      </c>
      <c r="C7667" t="s">
        <v>894</v>
      </c>
      <c r="D7667" t="s">
        <v>7583</v>
      </c>
      <c r="E7667" t="s">
        <v>38121</v>
      </c>
      <c r="F7667" t="s">
        <v>23617</v>
      </c>
      <c r="G7667" t="s">
        <v>792</v>
      </c>
      <c r="H7667" s="6">
        <v>61563</v>
      </c>
      <c r="I7667" t="s">
        <v>38122</v>
      </c>
      <c r="J7667" t="s">
        <v>38123</v>
      </c>
      <c r="K7667" s="1">
        <v>44688</v>
      </c>
    </row>
    <row r="7668" spans="1:11">
      <c r="A7668">
        <v>7667</v>
      </c>
      <c r="B7668" t="s">
        <v>38124</v>
      </c>
      <c r="C7668" t="s">
        <v>3062</v>
      </c>
      <c r="D7668" t="s">
        <v>16776</v>
      </c>
      <c r="E7668" t="s">
        <v>38125</v>
      </c>
      <c r="F7668" t="s">
        <v>38126</v>
      </c>
      <c r="G7668" t="s">
        <v>658</v>
      </c>
      <c r="H7668" s="6">
        <v>286939</v>
      </c>
      <c r="I7668" t="s">
        <v>38127</v>
      </c>
      <c r="J7668" t="s">
        <v>38128</v>
      </c>
      <c r="K7668" s="1">
        <v>44493</v>
      </c>
    </row>
    <row r="7669" spans="1:11">
      <c r="A7669">
        <v>7668</v>
      </c>
      <c r="B7669" t="s">
        <v>38129</v>
      </c>
      <c r="C7669" t="s">
        <v>2756</v>
      </c>
      <c r="D7669" t="s">
        <v>3344</v>
      </c>
      <c r="E7669" t="s">
        <v>28814</v>
      </c>
      <c r="F7669" t="s">
        <v>38130</v>
      </c>
      <c r="G7669" t="s">
        <v>2070</v>
      </c>
      <c r="H7669" s="6">
        <v>194891</v>
      </c>
      <c r="I7669" t="s">
        <v>38131</v>
      </c>
      <c r="J7669" t="s">
        <v>38132</v>
      </c>
      <c r="K7669" s="1">
        <v>44032</v>
      </c>
    </row>
    <row r="7670" spans="1:11">
      <c r="A7670">
        <v>7669</v>
      </c>
      <c r="B7670" t="s">
        <v>38133</v>
      </c>
      <c r="C7670" t="s">
        <v>5330</v>
      </c>
      <c r="D7670" t="s">
        <v>3682</v>
      </c>
      <c r="E7670" t="s">
        <v>38134</v>
      </c>
      <c r="F7670" t="s">
        <v>38135</v>
      </c>
      <c r="G7670" t="s">
        <v>553</v>
      </c>
      <c r="H7670" s="6">
        <v>284171</v>
      </c>
      <c r="I7670">
        <v>9745122284</v>
      </c>
      <c r="J7670" t="s">
        <v>38136</v>
      </c>
      <c r="K7670" s="1">
        <v>44209</v>
      </c>
    </row>
    <row r="7671" spans="1:11">
      <c r="A7671">
        <v>7670</v>
      </c>
      <c r="B7671" t="s">
        <v>38137</v>
      </c>
      <c r="C7671" t="s">
        <v>15948</v>
      </c>
      <c r="D7671" t="s">
        <v>6170</v>
      </c>
      <c r="E7671" t="s">
        <v>38138</v>
      </c>
      <c r="F7671" t="s">
        <v>30465</v>
      </c>
      <c r="G7671" t="s">
        <v>23</v>
      </c>
      <c r="H7671" s="6">
        <v>154554</v>
      </c>
      <c r="I7671" t="s">
        <v>38139</v>
      </c>
      <c r="J7671" t="s">
        <v>38140</v>
      </c>
      <c r="K7671" s="1">
        <v>44080</v>
      </c>
    </row>
    <row r="7672" spans="1:11">
      <c r="A7672">
        <v>7671</v>
      </c>
      <c r="B7672" t="s">
        <v>38141</v>
      </c>
      <c r="C7672" t="s">
        <v>4744</v>
      </c>
      <c r="D7672" t="s">
        <v>2700</v>
      </c>
      <c r="E7672" t="s">
        <v>38142</v>
      </c>
      <c r="F7672" t="s">
        <v>17616</v>
      </c>
      <c r="G7672" t="s">
        <v>696</v>
      </c>
      <c r="H7672" s="6">
        <v>172051</v>
      </c>
      <c r="I7672" t="s">
        <v>38143</v>
      </c>
      <c r="J7672" t="s">
        <v>38144</v>
      </c>
      <c r="K7672" s="1">
        <v>43840</v>
      </c>
    </row>
    <row r="7673" spans="1:11">
      <c r="A7673">
        <v>7672</v>
      </c>
      <c r="B7673" t="s">
        <v>38145</v>
      </c>
      <c r="C7673" t="s">
        <v>10746</v>
      </c>
      <c r="D7673" t="s">
        <v>5287</v>
      </c>
      <c r="E7673" t="s">
        <v>38146</v>
      </c>
      <c r="F7673" t="s">
        <v>38147</v>
      </c>
      <c r="G7673" t="s">
        <v>1824</v>
      </c>
      <c r="H7673" s="6">
        <v>111414</v>
      </c>
      <c r="I7673" t="s">
        <v>38148</v>
      </c>
      <c r="J7673" t="s">
        <v>38149</v>
      </c>
      <c r="K7673" s="1">
        <v>44316</v>
      </c>
    </row>
    <row r="7674" spans="1:11">
      <c r="A7674">
        <v>7673</v>
      </c>
      <c r="B7674" t="s">
        <v>38150</v>
      </c>
      <c r="C7674" t="s">
        <v>4857</v>
      </c>
      <c r="D7674" t="s">
        <v>3714</v>
      </c>
      <c r="E7674" t="s">
        <v>38151</v>
      </c>
      <c r="F7674" t="s">
        <v>38152</v>
      </c>
      <c r="G7674" t="s">
        <v>1418</v>
      </c>
      <c r="H7674" s="6">
        <v>46896</v>
      </c>
      <c r="I7674" t="s">
        <v>38153</v>
      </c>
      <c r="J7674" t="s">
        <v>38154</v>
      </c>
      <c r="K7674" s="1">
        <v>44607</v>
      </c>
    </row>
    <row r="7675" spans="1:11">
      <c r="A7675">
        <v>7674</v>
      </c>
      <c r="B7675" t="s">
        <v>38155</v>
      </c>
      <c r="C7675" t="s">
        <v>9156</v>
      </c>
      <c r="D7675" t="s">
        <v>911</v>
      </c>
      <c r="E7675" t="s">
        <v>38156</v>
      </c>
      <c r="F7675" t="s">
        <v>38157</v>
      </c>
      <c r="G7675" t="s">
        <v>1404</v>
      </c>
      <c r="H7675" s="6">
        <v>97610</v>
      </c>
      <c r="I7675">
        <v>912957663</v>
      </c>
      <c r="J7675" t="s">
        <v>38158</v>
      </c>
      <c r="K7675" s="1">
        <v>44491</v>
      </c>
    </row>
    <row r="7676" spans="1:11">
      <c r="A7676">
        <v>7675</v>
      </c>
      <c r="B7676" t="s">
        <v>38159</v>
      </c>
      <c r="C7676" t="s">
        <v>5467</v>
      </c>
      <c r="D7676" t="s">
        <v>5407</v>
      </c>
      <c r="E7676" t="s">
        <v>38160</v>
      </c>
      <c r="F7676" t="s">
        <v>38161</v>
      </c>
      <c r="G7676" t="s">
        <v>33</v>
      </c>
      <c r="H7676" s="6">
        <v>238032</v>
      </c>
      <c r="I7676" t="s">
        <v>38162</v>
      </c>
      <c r="J7676" t="s">
        <v>38163</v>
      </c>
      <c r="K7676" s="1">
        <v>43859</v>
      </c>
    </row>
    <row r="7677" spans="1:11">
      <c r="A7677">
        <v>7676</v>
      </c>
      <c r="B7677" t="s">
        <v>38164</v>
      </c>
      <c r="C7677" t="s">
        <v>375</v>
      </c>
      <c r="D7677" t="s">
        <v>1786</v>
      </c>
      <c r="E7677" t="s">
        <v>38165</v>
      </c>
      <c r="F7677" t="s">
        <v>38166</v>
      </c>
      <c r="G7677" t="s">
        <v>158</v>
      </c>
      <c r="H7677" s="6">
        <v>79189</v>
      </c>
      <c r="I7677" t="s">
        <v>38167</v>
      </c>
      <c r="J7677" t="s">
        <v>38168</v>
      </c>
      <c r="K7677" s="1">
        <v>44224</v>
      </c>
    </row>
    <row r="7678" spans="1:11">
      <c r="A7678">
        <v>7677</v>
      </c>
      <c r="B7678" t="s">
        <v>38169</v>
      </c>
      <c r="C7678" t="s">
        <v>2731</v>
      </c>
      <c r="D7678" t="s">
        <v>1371</v>
      </c>
      <c r="E7678" t="s">
        <v>32715</v>
      </c>
      <c r="F7678" t="s">
        <v>38170</v>
      </c>
      <c r="G7678" t="s">
        <v>71</v>
      </c>
      <c r="H7678" s="6">
        <v>188131</v>
      </c>
      <c r="I7678" t="s">
        <v>38171</v>
      </c>
      <c r="J7678" t="s">
        <v>38172</v>
      </c>
      <c r="K7678" s="1">
        <v>44083</v>
      </c>
    </row>
    <row r="7679" spans="1:11">
      <c r="A7679">
        <v>7678</v>
      </c>
      <c r="B7679" t="s">
        <v>38173</v>
      </c>
      <c r="C7679" t="s">
        <v>1045</v>
      </c>
      <c r="D7679" t="s">
        <v>1186</v>
      </c>
      <c r="E7679" t="s">
        <v>15959</v>
      </c>
      <c r="F7679" t="s">
        <v>38174</v>
      </c>
      <c r="G7679" t="s">
        <v>486</v>
      </c>
      <c r="H7679" s="6">
        <v>93252</v>
      </c>
      <c r="I7679" t="s">
        <v>38175</v>
      </c>
      <c r="J7679" t="s">
        <v>38176</v>
      </c>
      <c r="K7679" s="1">
        <v>44147</v>
      </c>
    </row>
    <row r="7680" spans="1:11">
      <c r="A7680">
        <v>7679</v>
      </c>
      <c r="B7680" t="s">
        <v>38177</v>
      </c>
      <c r="C7680" t="s">
        <v>6362</v>
      </c>
      <c r="D7680" t="s">
        <v>3124</v>
      </c>
      <c r="E7680" t="s">
        <v>38178</v>
      </c>
      <c r="F7680" t="s">
        <v>19875</v>
      </c>
      <c r="G7680" t="s">
        <v>371</v>
      </c>
      <c r="H7680" s="6">
        <v>75488</v>
      </c>
      <c r="I7680" t="s">
        <v>38179</v>
      </c>
      <c r="J7680" t="s">
        <v>38180</v>
      </c>
      <c r="K7680" s="1">
        <v>44239</v>
      </c>
    </row>
    <row r="7681" spans="1:11">
      <c r="A7681">
        <v>7680</v>
      </c>
      <c r="B7681" t="s">
        <v>38181</v>
      </c>
      <c r="C7681" t="s">
        <v>1608</v>
      </c>
      <c r="D7681" t="s">
        <v>14367</v>
      </c>
      <c r="E7681" t="s">
        <v>38182</v>
      </c>
      <c r="F7681" t="s">
        <v>38183</v>
      </c>
      <c r="G7681" t="s">
        <v>883</v>
      </c>
      <c r="H7681" s="6">
        <v>127870</v>
      </c>
      <c r="I7681" t="s">
        <v>38184</v>
      </c>
      <c r="J7681" t="s">
        <v>38185</v>
      </c>
      <c r="K7681" s="1">
        <v>44037</v>
      </c>
    </row>
    <row r="7682" spans="1:11">
      <c r="A7682">
        <v>7681</v>
      </c>
      <c r="B7682" t="s">
        <v>38186</v>
      </c>
      <c r="C7682" t="s">
        <v>3675</v>
      </c>
      <c r="D7682" t="s">
        <v>1954</v>
      </c>
      <c r="E7682" t="s">
        <v>38187</v>
      </c>
      <c r="F7682" t="s">
        <v>38188</v>
      </c>
      <c r="G7682" t="s">
        <v>2905</v>
      </c>
      <c r="H7682" s="6">
        <v>238563</v>
      </c>
      <c r="I7682" t="s">
        <v>38189</v>
      </c>
      <c r="J7682" t="s">
        <v>38190</v>
      </c>
      <c r="K7682" s="1">
        <v>44187</v>
      </c>
    </row>
    <row r="7683" spans="1:11">
      <c r="A7683">
        <v>7682</v>
      </c>
      <c r="B7683" t="s">
        <v>38191</v>
      </c>
      <c r="C7683" t="s">
        <v>178</v>
      </c>
      <c r="D7683" t="s">
        <v>7070</v>
      </c>
      <c r="E7683" t="s">
        <v>38192</v>
      </c>
      <c r="F7683" t="s">
        <v>38193</v>
      </c>
      <c r="G7683" t="s">
        <v>1873</v>
      </c>
      <c r="H7683" s="6">
        <v>144969</v>
      </c>
      <c r="I7683" t="s">
        <v>38194</v>
      </c>
      <c r="J7683" t="s">
        <v>38195</v>
      </c>
      <c r="K7683" s="1">
        <v>44412</v>
      </c>
    </row>
    <row r="7684" spans="1:11">
      <c r="A7684">
        <v>7683</v>
      </c>
      <c r="B7684" t="s">
        <v>38196</v>
      </c>
      <c r="C7684" t="s">
        <v>5686</v>
      </c>
      <c r="D7684" t="s">
        <v>1415</v>
      </c>
      <c r="E7684" t="s">
        <v>38197</v>
      </c>
      <c r="F7684" t="s">
        <v>21618</v>
      </c>
      <c r="G7684" t="s">
        <v>142</v>
      </c>
      <c r="H7684" s="6">
        <v>41287</v>
      </c>
      <c r="I7684" t="s">
        <v>38198</v>
      </c>
      <c r="J7684" t="s">
        <v>38199</v>
      </c>
      <c r="K7684" s="1">
        <v>44185</v>
      </c>
    </row>
    <row r="7685" spans="1:11">
      <c r="A7685">
        <v>7684</v>
      </c>
      <c r="B7685" t="s">
        <v>38200</v>
      </c>
      <c r="C7685" t="s">
        <v>2595</v>
      </c>
      <c r="D7685" t="s">
        <v>8309</v>
      </c>
      <c r="E7685" t="s">
        <v>34200</v>
      </c>
      <c r="F7685" t="s">
        <v>38201</v>
      </c>
      <c r="G7685" t="s">
        <v>314</v>
      </c>
      <c r="H7685" s="6">
        <v>122897</v>
      </c>
      <c r="I7685" t="s">
        <v>38202</v>
      </c>
      <c r="J7685" t="s">
        <v>38203</v>
      </c>
      <c r="K7685" s="1">
        <v>44577</v>
      </c>
    </row>
    <row r="7686" spans="1:11">
      <c r="A7686">
        <v>7685</v>
      </c>
      <c r="B7686" t="s">
        <v>38204</v>
      </c>
      <c r="C7686" t="s">
        <v>7609</v>
      </c>
      <c r="D7686" t="s">
        <v>4786</v>
      </c>
      <c r="E7686" t="s">
        <v>29487</v>
      </c>
      <c r="F7686" t="s">
        <v>38205</v>
      </c>
      <c r="G7686" t="s">
        <v>3264</v>
      </c>
      <c r="H7686" s="6">
        <v>205239</v>
      </c>
      <c r="I7686" t="s">
        <v>38206</v>
      </c>
      <c r="J7686" t="s">
        <v>38207</v>
      </c>
      <c r="K7686" s="1">
        <v>43939</v>
      </c>
    </row>
    <row r="7687" spans="1:11">
      <c r="A7687">
        <v>7686</v>
      </c>
      <c r="B7687" t="s">
        <v>38208</v>
      </c>
      <c r="C7687" t="s">
        <v>6137</v>
      </c>
      <c r="D7687" t="s">
        <v>5664</v>
      </c>
      <c r="E7687" t="s">
        <v>33372</v>
      </c>
      <c r="F7687" t="s">
        <v>38209</v>
      </c>
      <c r="G7687" t="s">
        <v>3968</v>
      </c>
      <c r="H7687" s="6">
        <v>280562</v>
      </c>
      <c r="I7687" t="s">
        <v>38210</v>
      </c>
      <c r="J7687" t="s">
        <v>38211</v>
      </c>
      <c r="K7687" s="1">
        <v>44131</v>
      </c>
    </row>
    <row r="7688" spans="1:11">
      <c r="A7688">
        <v>7687</v>
      </c>
      <c r="B7688" t="s">
        <v>38212</v>
      </c>
      <c r="C7688" t="s">
        <v>442</v>
      </c>
      <c r="D7688" t="s">
        <v>2013</v>
      </c>
      <c r="E7688" t="s">
        <v>38213</v>
      </c>
      <c r="F7688" t="s">
        <v>38214</v>
      </c>
      <c r="G7688" t="s">
        <v>190</v>
      </c>
      <c r="H7688" s="6">
        <v>247883</v>
      </c>
      <c r="I7688" t="s">
        <v>38215</v>
      </c>
      <c r="J7688" t="s">
        <v>38216</v>
      </c>
      <c r="K7688" s="1">
        <v>43901</v>
      </c>
    </row>
    <row r="7689" spans="1:11">
      <c r="A7689">
        <v>7688</v>
      </c>
      <c r="B7689" t="s">
        <v>38217</v>
      </c>
      <c r="C7689" t="s">
        <v>663</v>
      </c>
      <c r="D7689" t="s">
        <v>3081</v>
      </c>
      <c r="E7689" t="s">
        <v>38218</v>
      </c>
      <c r="F7689" t="s">
        <v>38219</v>
      </c>
      <c r="G7689" t="s">
        <v>4061</v>
      </c>
      <c r="H7689" s="6">
        <v>195817</v>
      </c>
      <c r="I7689" t="s">
        <v>38220</v>
      </c>
      <c r="J7689" t="s">
        <v>38221</v>
      </c>
      <c r="K7689" s="1">
        <v>44071</v>
      </c>
    </row>
    <row r="7690" spans="1:11">
      <c r="A7690">
        <v>7689</v>
      </c>
      <c r="B7690" t="s">
        <v>38222</v>
      </c>
      <c r="C7690" t="s">
        <v>13692</v>
      </c>
      <c r="D7690" t="s">
        <v>6552</v>
      </c>
      <c r="E7690" t="s">
        <v>38223</v>
      </c>
      <c r="F7690" t="s">
        <v>38224</v>
      </c>
      <c r="G7690" t="s">
        <v>33</v>
      </c>
      <c r="H7690" s="6">
        <v>178847</v>
      </c>
      <c r="I7690" t="s">
        <v>38225</v>
      </c>
      <c r="J7690" t="s">
        <v>38226</v>
      </c>
      <c r="K7690" s="1">
        <v>44436</v>
      </c>
    </row>
    <row r="7691" spans="1:11">
      <c r="A7691">
        <v>7690</v>
      </c>
      <c r="B7691" t="s">
        <v>38227</v>
      </c>
      <c r="C7691" t="s">
        <v>3851</v>
      </c>
      <c r="D7691" t="s">
        <v>11386</v>
      </c>
      <c r="E7691" t="s">
        <v>38228</v>
      </c>
      <c r="F7691" t="s">
        <v>38229</v>
      </c>
      <c r="G7691" t="s">
        <v>1536</v>
      </c>
      <c r="H7691" s="6">
        <v>186776</v>
      </c>
      <c r="I7691">
        <v>1979969166</v>
      </c>
      <c r="J7691" t="s">
        <v>38230</v>
      </c>
      <c r="K7691" s="1">
        <v>44369</v>
      </c>
    </row>
    <row r="7692" spans="1:11">
      <c r="A7692">
        <v>7691</v>
      </c>
      <c r="B7692" t="s">
        <v>38231</v>
      </c>
      <c r="C7692" t="s">
        <v>4916</v>
      </c>
      <c r="D7692" t="s">
        <v>6393</v>
      </c>
      <c r="E7692" t="s">
        <v>38232</v>
      </c>
      <c r="F7692" t="s">
        <v>38233</v>
      </c>
      <c r="G7692" t="s">
        <v>680</v>
      </c>
      <c r="H7692" s="6">
        <v>274113</v>
      </c>
      <c r="I7692" t="s">
        <v>38234</v>
      </c>
      <c r="J7692" t="s">
        <v>38235</v>
      </c>
      <c r="K7692" s="1">
        <v>44228</v>
      </c>
    </row>
    <row r="7693" spans="1:11">
      <c r="A7693">
        <v>7692</v>
      </c>
      <c r="B7693" t="s">
        <v>38236</v>
      </c>
      <c r="C7693" t="s">
        <v>5686</v>
      </c>
      <c r="D7693" t="s">
        <v>1486</v>
      </c>
      <c r="E7693" t="s">
        <v>38237</v>
      </c>
      <c r="F7693" t="s">
        <v>31576</v>
      </c>
      <c r="G7693" t="s">
        <v>252</v>
      </c>
      <c r="H7693" s="6">
        <v>110207</v>
      </c>
      <c r="I7693" t="s">
        <v>38238</v>
      </c>
      <c r="J7693" t="s">
        <v>38239</v>
      </c>
      <c r="K7693" s="1">
        <v>44507</v>
      </c>
    </row>
    <row r="7694" spans="1:11">
      <c r="A7694">
        <v>7693</v>
      </c>
      <c r="B7694" t="s">
        <v>38240</v>
      </c>
      <c r="C7694" t="s">
        <v>4857</v>
      </c>
      <c r="D7694" t="s">
        <v>1999</v>
      </c>
      <c r="E7694" t="s">
        <v>38241</v>
      </c>
      <c r="F7694" t="s">
        <v>14003</v>
      </c>
      <c r="G7694" t="s">
        <v>274</v>
      </c>
      <c r="H7694" s="6">
        <v>147897</v>
      </c>
      <c r="I7694" t="s">
        <v>38242</v>
      </c>
      <c r="J7694" t="s">
        <v>38243</v>
      </c>
      <c r="K7694" s="1">
        <v>44462</v>
      </c>
    </row>
    <row r="7695" spans="1:11">
      <c r="A7695">
        <v>7694</v>
      </c>
      <c r="B7695" t="s">
        <v>38244</v>
      </c>
      <c r="C7695" t="s">
        <v>14894</v>
      </c>
      <c r="D7695" t="s">
        <v>3069</v>
      </c>
      <c r="E7695" t="s">
        <v>38245</v>
      </c>
      <c r="F7695" t="s">
        <v>38246</v>
      </c>
      <c r="G7695" t="s">
        <v>470</v>
      </c>
      <c r="H7695" s="6">
        <v>280524</v>
      </c>
      <c r="I7695" t="s">
        <v>38247</v>
      </c>
      <c r="J7695" t="s">
        <v>38248</v>
      </c>
      <c r="K7695" s="1">
        <v>44116</v>
      </c>
    </row>
    <row r="7696" spans="1:11">
      <c r="A7696">
        <v>7695</v>
      </c>
      <c r="B7696" t="s">
        <v>38249</v>
      </c>
      <c r="C7696" t="s">
        <v>16819</v>
      </c>
      <c r="D7696" t="s">
        <v>8102</v>
      </c>
      <c r="E7696" t="s">
        <v>38250</v>
      </c>
      <c r="F7696" t="s">
        <v>38251</v>
      </c>
      <c r="G7696" t="s">
        <v>711</v>
      </c>
      <c r="H7696" s="6">
        <v>129840</v>
      </c>
      <c r="I7696" t="s">
        <v>38252</v>
      </c>
      <c r="J7696" t="s">
        <v>38253</v>
      </c>
      <c r="K7696" s="1">
        <v>44243</v>
      </c>
    </row>
    <row r="7697" spans="1:11">
      <c r="A7697">
        <v>7696</v>
      </c>
      <c r="B7697" t="s">
        <v>38254</v>
      </c>
      <c r="C7697" t="s">
        <v>7054</v>
      </c>
      <c r="D7697" t="s">
        <v>19752</v>
      </c>
      <c r="E7697" t="s">
        <v>38255</v>
      </c>
      <c r="F7697" t="s">
        <v>38256</v>
      </c>
      <c r="G7697" t="s">
        <v>4919</v>
      </c>
      <c r="H7697" s="6">
        <v>112085</v>
      </c>
      <c r="I7697" t="s">
        <v>38257</v>
      </c>
      <c r="J7697" t="s">
        <v>38258</v>
      </c>
      <c r="K7697" s="1">
        <v>43890</v>
      </c>
    </row>
    <row r="7698" spans="1:11">
      <c r="A7698">
        <v>7697</v>
      </c>
      <c r="B7698" t="s">
        <v>38259</v>
      </c>
      <c r="C7698" t="s">
        <v>1057</v>
      </c>
      <c r="D7698" t="s">
        <v>11593</v>
      </c>
      <c r="E7698" t="s">
        <v>38260</v>
      </c>
      <c r="F7698" t="s">
        <v>38261</v>
      </c>
      <c r="G7698" t="s">
        <v>831</v>
      </c>
      <c r="H7698" s="6">
        <v>160936</v>
      </c>
      <c r="I7698" t="s">
        <v>38262</v>
      </c>
      <c r="J7698" t="s">
        <v>38263</v>
      </c>
      <c r="K7698" s="1">
        <v>44127</v>
      </c>
    </row>
    <row r="7699" spans="1:11">
      <c r="A7699">
        <v>7698</v>
      </c>
      <c r="B7699" t="s">
        <v>38264</v>
      </c>
      <c r="C7699" t="s">
        <v>13305</v>
      </c>
      <c r="D7699" t="s">
        <v>6950</v>
      </c>
      <c r="E7699" t="s">
        <v>38265</v>
      </c>
      <c r="F7699" t="s">
        <v>38266</v>
      </c>
      <c r="G7699" t="s">
        <v>861</v>
      </c>
      <c r="H7699" s="6">
        <v>88224</v>
      </c>
      <c r="I7699" t="s">
        <v>38267</v>
      </c>
      <c r="J7699" t="s">
        <v>38268</v>
      </c>
      <c r="K7699" s="1">
        <v>44457</v>
      </c>
    </row>
    <row r="7700" spans="1:11">
      <c r="A7700">
        <v>7699</v>
      </c>
      <c r="B7700" t="s">
        <v>38269</v>
      </c>
      <c r="C7700" t="s">
        <v>8078</v>
      </c>
      <c r="D7700" t="s">
        <v>639</v>
      </c>
      <c r="E7700" t="s">
        <v>38270</v>
      </c>
      <c r="F7700" t="s">
        <v>38271</v>
      </c>
      <c r="G7700" t="s">
        <v>1189</v>
      </c>
      <c r="H7700" s="6">
        <v>144317</v>
      </c>
      <c r="I7700" t="s">
        <v>38272</v>
      </c>
      <c r="J7700" t="s">
        <v>38273</v>
      </c>
      <c r="K7700" s="1">
        <v>43936</v>
      </c>
    </row>
    <row r="7701" spans="1:11">
      <c r="A7701">
        <v>7700</v>
      </c>
      <c r="B7701" t="s">
        <v>38274</v>
      </c>
      <c r="C7701" t="s">
        <v>5833</v>
      </c>
      <c r="D7701" t="s">
        <v>3827</v>
      </c>
      <c r="E7701" t="s">
        <v>9394</v>
      </c>
      <c r="F7701" t="s">
        <v>38275</v>
      </c>
      <c r="G7701" t="s">
        <v>77</v>
      </c>
      <c r="H7701" s="6">
        <v>110977</v>
      </c>
      <c r="I7701" t="s">
        <v>38276</v>
      </c>
      <c r="J7701" t="s">
        <v>38277</v>
      </c>
      <c r="K7701" s="1">
        <v>44688</v>
      </c>
    </row>
    <row r="7702" spans="1:11">
      <c r="A7702">
        <v>7701</v>
      </c>
      <c r="B7702" t="s">
        <v>38278</v>
      </c>
      <c r="C7702" t="s">
        <v>8734</v>
      </c>
      <c r="D7702" t="s">
        <v>226</v>
      </c>
      <c r="E7702" t="s">
        <v>38279</v>
      </c>
      <c r="F7702" t="s">
        <v>38280</v>
      </c>
      <c r="G7702" t="s">
        <v>847</v>
      </c>
      <c r="H7702" s="6">
        <v>215868</v>
      </c>
      <c r="I7702">
        <v>6320459118</v>
      </c>
      <c r="J7702" t="s">
        <v>38281</v>
      </c>
      <c r="K7702" s="1">
        <v>44670</v>
      </c>
    </row>
    <row r="7703" spans="1:11">
      <c r="A7703">
        <v>7702</v>
      </c>
      <c r="B7703" t="s">
        <v>38282</v>
      </c>
      <c r="C7703" t="s">
        <v>4910</v>
      </c>
      <c r="D7703" t="s">
        <v>7915</v>
      </c>
      <c r="E7703" t="s">
        <v>38283</v>
      </c>
      <c r="F7703" t="s">
        <v>25512</v>
      </c>
      <c r="G7703" t="s">
        <v>205</v>
      </c>
      <c r="H7703" s="6">
        <v>224152</v>
      </c>
      <c r="I7703" t="s">
        <v>38284</v>
      </c>
      <c r="J7703" t="s">
        <v>38285</v>
      </c>
      <c r="K7703" s="1">
        <v>43939</v>
      </c>
    </row>
    <row r="7704" spans="1:11">
      <c r="A7704">
        <v>7703</v>
      </c>
      <c r="B7704" t="s">
        <v>38286</v>
      </c>
      <c r="C7704" t="s">
        <v>542</v>
      </c>
      <c r="D7704" t="s">
        <v>14367</v>
      </c>
      <c r="E7704" t="s">
        <v>38287</v>
      </c>
      <c r="F7704" t="s">
        <v>38288</v>
      </c>
      <c r="G7704" t="s">
        <v>2030</v>
      </c>
      <c r="H7704" s="6">
        <v>110539</v>
      </c>
      <c r="I7704" t="s">
        <v>38289</v>
      </c>
      <c r="J7704" t="s">
        <v>38290</v>
      </c>
      <c r="K7704" s="1">
        <v>44427</v>
      </c>
    </row>
    <row r="7705" spans="1:11">
      <c r="A7705">
        <v>7704</v>
      </c>
      <c r="B7705" t="s">
        <v>38291</v>
      </c>
      <c r="C7705" t="s">
        <v>2191</v>
      </c>
      <c r="D7705" t="s">
        <v>5789</v>
      </c>
      <c r="E7705" t="s">
        <v>38292</v>
      </c>
      <c r="F7705" t="s">
        <v>38293</v>
      </c>
      <c r="G7705" t="s">
        <v>634</v>
      </c>
      <c r="H7705" s="6">
        <v>251110</v>
      </c>
      <c r="I7705" t="s">
        <v>38294</v>
      </c>
      <c r="J7705" t="s">
        <v>38295</v>
      </c>
      <c r="K7705" s="1">
        <v>43845</v>
      </c>
    </row>
    <row r="7706" spans="1:11">
      <c r="A7706">
        <v>7705</v>
      </c>
      <c r="B7706" t="s">
        <v>38296</v>
      </c>
      <c r="C7706" t="s">
        <v>630</v>
      </c>
      <c r="D7706" t="s">
        <v>12023</v>
      </c>
      <c r="E7706" t="s">
        <v>38297</v>
      </c>
      <c r="F7706" t="s">
        <v>38298</v>
      </c>
      <c r="G7706" t="s">
        <v>831</v>
      </c>
      <c r="H7706" s="6">
        <v>192692</v>
      </c>
      <c r="I7706" t="s">
        <v>38299</v>
      </c>
      <c r="J7706" t="s">
        <v>38300</v>
      </c>
      <c r="K7706" s="1">
        <v>43835</v>
      </c>
    </row>
    <row r="7707" spans="1:11">
      <c r="A7707">
        <v>7706</v>
      </c>
      <c r="B7707" t="s">
        <v>38301</v>
      </c>
      <c r="C7707" t="s">
        <v>11197</v>
      </c>
      <c r="D7707" t="s">
        <v>11900</v>
      </c>
      <c r="E7707" t="s">
        <v>38302</v>
      </c>
      <c r="F7707" t="s">
        <v>38303</v>
      </c>
      <c r="G7707" t="s">
        <v>1481</v>
      </c>
      <c r="H7707" s="6">
        <v>115032</v>
      </c>
      <c r="I7707" t="s">
        <v>38304</v>
      </c>
      <c r="J7707" t="s">
        <v>38305</v>
      </c>
      <c r="K7707" s="1">
        <v>44605</v>
      </c>
    </row>
    <row r="7708" spans="1:11">
      <c r="A7708">
        <v>7707</v>
      </c>
      <c r="B7708" t="s">
        <v>38306</v>
      </c>
      <c r="C7708" t="s">
        <v>2012</v>
      </c>
      <c r="D7708" t="s">
        <v>5149</v>
      </c>
      <c r="E7708" t="s">
        <v>38307</v>
      </c>
      <c r="F7708" t="s">
        <v>38308</v>
      </c>
      <c r="G7708" t="s">
        <v>205</v>
      </c>
      <c r="H7708" s="6">
        <v>66282</v>
      </c>
      <c r="I7708" t="s">
        <v>38309</v>
      </c>
      <c r="J7708" t="s">
        <v>38310</v>
      </c>
      <c r="K7708" s="1">
        <v>44116</v>
      </c>
    </row>
    <row r="7709" spans="1:11">
      <c r="A7709">
        <v>7708</v>
      </c>
      <c r="B7709" t="s">
        <v>38311</v>
      </c>
      <c r="C7709" t="s">
        <v>1596</v>
      </c>
      <c r="D7709" t="s">
        <v>2700</v>
      </c>
      <c r="E7709" t="s">
        <v>38312</v>
      </c>
      <c r="F7709" t="s">
        <v>38313</v>
      </c>
      <c r="G7709" t="s">
        <v>2496</v>
      </c>
      <c r="H7709" s="6">
        <v>238681</v>
      </c>
      <c r="I7709" t="s">
        <v>38314</v>
      </c>
      <c r="J7709" t="s">
        <v>38315</v>
      </c>
      <c r="K7709" s="1">
        <v>44066</v>
      </c>
    </row>
    <row r="7710" spans="1:11">
      <c r="A7710">
        <v>7709</v>
      </c>
      <c r="B7710" t="s">
        <v>38316</v>
      </c>
      <c r="C7710" t="s">
        <v>2756</v>
      </c>
      <c r="D7710" t="s">
        <v>24882</v>
      </c>
      <c r="E7710" t="s">
        <v>38317</v>
      </c>
      <c r="F7710" t="s">
        <v>38318</v>
      </c>
      <c r="G7710" t="s">
        <v>111</v>
      </c>
      <c r="H7710" s="6">
        <v>98471</v>
      </c>
      <c r="I7710" t="s">
        <v>38319</v>
      </c>
      <c r="J7710" t="s">
        <v>38320</v>
      </c>
      <c r="K7710" s="1">
        <v>44016</v>
      </c>
    </row>
    <row r="7711" spans="1:11">
      <c r="A7711">
        <v>7710</v>
      </c>
      <c r="B7711" t="s">
        <v>38321</v>
      </c>
      <c r="C7711" t="s">
        <v>3784</v>
      </c>
      <c r="D7711" t="s">
        <v>8630</v>
      </c>
      <c r="E7711" t="s">
        <v>38322</v>
      </c>
      <c r="F7711" t="s">
        <v>38323</v>
      </c>
      <c r="G7711" t="s">
        <v>182</v>
      </c>
      <c r="H7711" s="6">
        <v>156380</v>
      </c>
      <c r="I7711" t="s">
        <v>38324</v>
      </c>
      <c r="J7711" t="s">
        <v>38325</v>
      </c>
      <c r="K7711" s="1">
        <v>44530</v>
      </c>
    </row>
    <row r="7712" spans="1:11">
      <c r="A7712">
        <v>7711</v>
      </c>
      <c r="B7712" t="s">
        <v>38326</v>
      </c>
      <c r="C7712" t="s">
        <v>4648</v>
      </c>
      <c r="D7712" t="s">
        <v>20</v>
      </c>
      <c r="E7712" t="s">
        <v>38327</v>
      </c>
      <c r="F7712" t="s">
        <v>38328</v>
      </c>
      <c r="G7712" t="s">
        <v>539</v>
      </c>
      <c r="H7712" s="6">
        <v>62008</v>
      </c>
      <c r="I7712" t="s">
        <v>38329</v>
      </c>
      <c r="J7712" t="s">
        <v>38330</v>
      </c>
      <c r="K7712" s="1">
        <v>44011</v>
      </c>
    </row>
    <row r="7713" spans="1:11">
      <c r="A7713">
        <v>7712</v>
      </c>
      <c r="B7713" t="s">
        <v>38331</v>
      </c>
      <c r="C7713" t="s">
        <v>1449</v>
      </c>
      <c r="D7713" t="s">
        <v>514</v>
      </c>
      <c r="E7713" t="s">
        <v>38332</v>
      </c>
      <c r="F7713" t="s">
        <v>38333</v>
      </c>
      <c r="G7713" t="s">
        <v>1152</v>
      </c>
      <c r="H7713" s="6">
        <v>196589</v>
      </c>
      <c r="I7713" t="s">
        <v>38334</v>
      </c>
      <c r="J7713" t="s">
        <v>38335</v>
      </c>
      <c r="K7713" s="1">
        <v>44177</v>
      </c>
    </row>
    <row r="7714" spans="1:11">
      <c r="A7714">
        <v>7713</v>
      </c>
      <c r="B7714" t="s">
        <v>38336</v>
      </c>
      <c r="C7714" t="s">
        <v>5833</v>
      </c>
      <c r="D7714" t="s">
        <v>11461</v>
      </c>
      <c r="E7714" t="s">
        <v>38337</v>
      </c>
      <c r="F7714" t="s">
        <v>8958</v>
      </c>
      <c r="G7714" t="s">
        <v>3968</v>
      </c>
      <c r="H7714" s="6">
        <v>40965</v>
      </c>
      <c r="I7714" t="s">
        <v>38338</v>
      </c>
      <c r="J7714" t="s">
        <v>38339</v>
      </c>
      <c r="K7714" s="1">
        <v>44230</v>
      </c>
    </row>
    <row r="7715" spans="1:11">
      <c r="A7715">
        <v>7714</v>
      </c>
      <c r="B7715" t="s">
        <v>38340</v>
      </c>
      <c r="C7715" t="s">
        <v>2019</v>
      </c>
      <c r="D7715" t="s">
        <v>5132</v>
      </c>
      <c r="E7715" t="s">
        <v>38341</v>
      </c>
      <c r="F7715" t="s">
        <v>29612</v>
      </c>
      <c r="G7715" t="s">
        <v>861</v>
      </c>
      <c r="H7715" s="6">
        <v>193608</v>
      </c>
      <c r="I7715">
        <v>9348712674</v>
      </c>
      <c r="J7715" t="s">
        <v>38342</v>
      </c>
      <c r="K7715" s="1">
        <v>44552</v>
      </c>
    </row>
    <row r="7716" spans="1:11">
      <c r="A7716">
        <v>7715</v>
      </c>
      <c r="B7716" t="s">
        <v>38343</v>
      </c>
      <c r="C7716" t="s">
        <v>549</v>
      </c>
      <c r="D7716" t="s">
        <v>11055</v>
      </c>
      <c r="E7716" t="s">
        <v>38344</v>
      </c>
      <c r="F7716" t="s">
        <v>38345</v>
      </c>
      <c r="G7716" t="s">
        <v>800</v>
      </c>
      <c r="H7716" s="6">
        <v>63224</v>
      </c>
      <c r="I7716" t="s">
        <v>38346</v>
      </c>
      <c r="J7716" t="s">
        <v>38347</v>
      </c>
      <c r="K7716" s="1">
        <v>44341</v>
      </c>
    </row>
    <row r="7717" spans="1:11">
      <c r="A7717">
        <v>7716</v>
      </c>
      <c r="B7717" t="s">
        <v>38348</v>
      </c>
      <c r="C7717" t="s">
        <v>5352</v>
      </c>
      <c r="D7717" t="s">
        <v>12276</v>
      </c>
      <c r="E7717" t="s">
        <v>38349</v>
      </c>
      <c r="F7717" t="s">
        <v>24490</v>
      </c>
      <c r="G7717" t="s">
        <v>3709</v>
      </c>
      <c r="H7717" s="6">
        <v>281104</v>
      </c>
      <c r="I7717" t="s">
        <v>38350</v>
      </c>
      <c r="J7717" t="s">
        <v>38351</v>
      </c>
      <c r="K7717" s="1">
        <v>44089</v>
      </c>
    </row>
    <row r="7718" spans="1:11">
      <c r="A7718">
        <v>7717</v>
      </c>
      <c r="B7718" t="s">
        <v>38352</v>
      </c>
      <c r="C7718" t="s">
        <v>13692</v>
      </c>
      <c r="D7718" t="s">
        <v>6568</v>
      </c>
      <c r="E7718" t="s">
        <v>38353</v>
      </c>
      <c r="F7718" t="s">
        <v>38354</v>
      </c>
      <c r="G7718" t="s">
        <v>221</v>
      </c>
      <c r="H7718" s="6">
        <v>81852</v>
      </c>
      <c r="I7718" t="s">
        <v>38355</v>
      </c>
      <c r="J7718" t="s">
        <v>38356</v>
      </c>
      <c r="K7718" s="1">
        <v>43946</v>
      </c>
    </row>
    <row r="7719" spans="1:11">
      <c r="A7719">
        <v>7718</v>
      </c>
      <c r="B7719" t="s">
        <v>38357</v>
      </c>
      <c r="C7719" t="s">
        <v>1356</v>
      </c>
      <c r="D7719" t="s">
        <v>2277</v>
      </c>
      <c r="E7719" t="s">
        <v>38358</v>
      </c>
      <c r="F7719" t="s">
        <v>38359</v>
      </c>
      <c r="G7719" t="s">
        <v>2392</v>
      </c>
      <c r="H7719" s="6">
        <v>158490</v>
      </c>
      <c r="I7719" t="s">
        <v>38360</v>
      </c>
      <c r="J7719" t="s">
        <v>38361</v>
      </c>
      <c r="K7719" s="1">
        <v>44623</v>
      </c>
    </row>
    <row r="7720" spans="1:11">
      <c r="A7720">
        <v>7719</v>
      </c>
      <c r="B7720" t="s">
        <v>38362</v>
      </c>
      <c r="C7720" t="s">
        <v>654</v>
      </c>
      <c r="D7720" t="s">
        <v>325</v>
      </c>
      <c r="E7720" t="s">
        <v>13229</v>
      </c>
      <c r="F7720" t="s">
        <v>38363</v>
      </c>
      <c r="G7720" t="s">
        <v>1881</v>
      </c>
      <c r="H7720" s="6">
        <v>54998</v>
      </c>
      <c r="I7720" t="s">
        <v>38364</v>
      </c>
      <c r="J7720" t="s">
        <v>38365</v>
      </c>
      <c r="K7720" s="1">
        <v>44473</v>
      </c>
    </row>
    <row r="7721" spans="1:11">
      <c r="A7721">
        <v>7720</v>
      </c>
      <c r="B7721" t="s">
        <v>38366</v>
      </c>
      <c r="C7721" t="s">
        <v>3012</v>
      </c>
      <c r="D7721" t="s">
        <v>6725</v>
      </c>
      <c r="E7721" t="s">
        <v>7137</v>
      </c>
      <c r="F7721" t="s">
        <v>38367</v>
      </c>
      <c r="G7721" t="s">
        <v>2898</v>
      </c>
      <c r="H7721" s="6">
        <v>51939</v>
      </c>
      <c r="I7721" t="s">
        <v>38368</v>
      </c>
      <c r="J7721" t="s">
        <v>38369</v>
      </c>
      <c r="K7721" s="1">
        <v>44306</v>
      </c>
    </row>
    <row r="7722" spans="1:11">
      <c r="A7722">
        <v>7721</v>
      </c>
      <c r="B7722" t="s">
        <v>38370</v>
      </c>
      <c r="C7722" t="s">
        <v>2347</v>
      </c>
      <c r="D7722" t="s">
        <v>57</v>
      </c>
      <c r="E7722" t="s">
        <v>38371</v>
      </c>
      <c r="F7722" t="s">
        <v>38372</v>
      </c>
      <c r="G7722" t="s">
        <v>4919</v>
      </c>
      <c r="H7722" s="6">
        <v>286370</v>
      </c>
      <c r="I7722" t="s">
        <v>38373</v>
      </c>
      <c r="J7722" t="s">
        <v>38374</v>
      </c>
      <c r="K7722" s="1">
        <v>43869</v>
      </c>
    </row>
    <row r="7723" spans="1:11">
      <c r="A7723">
        <v>7722</v>
      </c>
      <c r="B7723" t="s">
        <v>38375</v>
      </c>
      <c r="C7723" t="s">
        <v>1003</v>
      </c>
      <c r="D7723" t="s">
        <v>9928</v>
      </c>
      <c r="E7723" t="s">
        <v>38376</v>
      </c>
      <c r="F7723" t="s">
        <v>8195</v>
      </c>
      <c r="G7723" t="s">
        <v>2272</v>
      </c>
      <c r="H7723" s="6">
        <v>252838</v>
      </c>
      <c r="I7723">
        <f>1-372-110-5223</f>
        <v>-5704</v>
      </c>
      <c r="J7723" t="s">
        <v>38377</v>
      </c>
      <c r="K7723" s="1">
        <v>44518</v>
      </c>
    </row>
    <row r="7724" spans="1:11">
      <c r="A7724">
        <v>7723</v>
      </c>
      <c r="B7724" t="s">
        <v>38378</v>
      </c>
      <c r="C7724" t="s">
        <v>1305</v>
      </c>
      <c r="D7724" t="s">
        <v>2231</v>
      </c>
      <c r="E7724" t="s">
        <v>38379</v>
      </c>
      <c r="F7724" t="s">
        <v>38380</v>
      </c>
      <c r="G7724" t="s">
        <v>1689</v>
      </c>
      <c r="H7724" s="6">
        <v>126736</v>
      </c>
      <c r="I7724" t="s">
        <v>38381</v>
      </c>
      <c r="J7724" t="s">
        <v>38382</v>
      </c>
      <c r="K7724" s="1">
        <v>44363</v>
      </c>
    </row>
    <row r="7725" spans="1:11">
      <c r="A7725">
        <v>7724</v>
      </c>
      <c r="B7725" t="s">
        <v>38383</v>
      </c>
      <c r="C7725" t="s">
        <v>474</v>
      </c>
      <c r="D7725" t="s">
        <v>731</v>
      </c>
      <c r="E7725" t="s">
        <v>38384</v>
      </c>
      <c r="F7725" t="s">
        <v>38385</v>
      </c>
      <c r="G7725" t="s">
        <v>1881</v>
      </c>
      <c r="H7725" s="6">
        <v>78717</v>
      </c>
      <c r="I7725" t="s">
        <v>38386</v>
      </c>
      <c r="J7725" t="s">
        <v>38387</v>
      </c>
      <c r="K7725" s="1">
        <v>44162</v>
      </c>
    </row>
    <row r="7726" spans="1:11">
      <c r="A7726">
        <v>7725</v>
      </c>
      <c r="B7726" t="s">
        <v>38388</v>
      </c>
      <c r="C7726" t="s">
        <v>1853</v>
      </c>
      <c r="D7726" t="s">
        <v>2559</v>
      </c>
      <c r="E7726" t="s">
        <v>38389</v>
      </c>
      <c r="F7726" t="s">
        <v>38390</v>
      </c>
      <c r="G7726" t="s">
        <v>3207</v>
      </c>
      <c r="H7726" s="6">
        <v>219421</v>
      </c>
      <c r="I7726" t="s">
        <v>38391</v>
      </c>
      <c r="J7726" t="s">
        <v>38392</v>
      </c>
      <c r="K7726" s="1">
        <v>44045</v>
      </c>
    </row>
    <row r="7727" spans="1:11">
      <c r="A7727">
        <v>7726</v>
      </c>
      <c r="B7727" t="s">
        <v>38393</v>
      </c>
      <c r="C7727" t="s">
        <v>5574</v>
      </c>
      <c r="D7727" t="s">
        <v>147</v>
      </c>
      <c r="E7727" t="s">
        <v>38394</v>
      </c>
      <c r="F7727" t="s">
        <v>38395</v>
      </c>
      <c r="G7727" t="s">
        <v>158</v>
      </c>
      <c r="H7727" s="6">
        <v>66409</v>
      </c>
      <c r="I7727" t="s">
        <v>38396</v>
      </c>
      <c r="J7727" t="s">
        <v>38397</v>
      </c>
      <c r="K7727" s="1">
        <v>43996</v>
      </c>
    </row>
    <row r="7728" spans="1:11">
      <c r="A7728">
        <v>7727</v>
      </c>
      <c r="B7728" t="s">
        <v>38398</v>
      </c>
      <c r="C7728" t="s">
        <v>11080</v>
      </c>
      <c r="D7728" t="s">
        <v>10434</v>
      </c>
      <c r="E7728" t="s">
        <v>38399</v>
      </c>
      <c r="F7728" t="s">
        <v>38400</v>
      </c>
      <c r="G7728" t="s">
        <v>4919</v>
      </c>
      <c r="H7728" s="6">
        <v>239494</v>
      </c>
      <c r="I7728" t="s">
        <v>38401</v>
      </c>
      <c r="J7728" t="s">
        <v>38402</v>
      </c>
      <c r="K7728" s="1">
        <v>43883</v>
      </c>
    </row>
    <row r="7729" spans="1:11">
      <c r="A7729">
        <v>7728</v>
      </c>
      <c r="B7729" t="s">
        <v>38403</v>
      </c>
      <c r="C7729" t="s">
        <v>20693</v>
      </c>
      <c r="D7729" t="s">
        <v>2238</v>
      </c>
      <c r="E7729" t="s">
        <v>38404</v>
      </c>
      <c r="F7729" t="s">
        <v>38405</v>
      </c>
      <c r="G7729" t="s">
        <v>546</v>
      </c>
      <c r="H7729" s="6">
        <v>71693</v>
      </c>
      <c r="I7729" t="s">
        <v>38406</v>
      </c>
      <c r="J7729" t="s">
        <v>38407</v>
      </c>
      <c r="K7729" s="1">
        <v>43991</v>
      </c>
    </row>
    <row r="7730" spans="1:11">
      <c r="A7730">
        <v>7729</v>
      </c>
      <c r="B7730" t="s">
        <v>38408</v>
      </c>
      <c r="C7730" t="s">
        <v>788</v>
      </c>
      <c r="D7730" t="s">
        <v>1541</v>
      </c>
      <c r="E7730" t="s">
        <v>38409</v>
      </c>
      <c r="F7730" t="s">
        <v>38410</v>
      </c>
      <c r="G7730" t="s">
        <v>478</v>
      </c>
      <c r="H7730" s="6">
        <v>163002</v>
      </c>
      <c r="I7730" t="s">
        <v>38411</v>
      </c>
      <c r="J7730" t="s">
        <v>38412</v>
      </c>
      <c r="K7730" s="1">
        <v>44640</v>
      </c>
    </row>
    <row r="7731" spans="1:11">
      <c r="A7731">
        <v>7730</v>
      </c>
      <c r="B7731" t="s">
        <v>38413</v>
      </c>
      <c r="C7731" t="s">
        <v>7026</v>
      </c>
      <c r="D7731" t="s">
        <v>5544</v>
      </c>
      <c r="E7731" t="s">
        <v>38414</v>
      </c>
      <c r="F7731" t="s">
        <v>38415</v>
      </c>
      <c r="G7731" t="s">
        <v>2809</v>
      </c>
      <c r="H7731" s="6">
        <v>86623</v>
      </c>
      <c r="I7731" t="s">
        <v>38416</v>
      </c>
      <c r="J7731" t="s">
        <v>38417</v>
      </c>
      <c r="K7731" s="1">
        <v>44066</v>
      </c>
    </row>
    <row r="7732" spans="1:11">
      <c r="A7732">
        <v>7731</v>
      </c>
      <c r="B7732" t="s">
        <v>38418</v>
      </c>
      <c r="C7732" t="s">
        <v>12626</v>
      </c>
      <c r="D7732" t="s">
        <v>2101</v>
      </c>
      <c r="E7732" t="s">
        <v>32957</v>
      </c>
      <c r="F7732" t="s">
        <v>38419</v>
      </c>
      <c r="G7732" t="s">
        <v>86</v>
      </c>
      <c r="H7732" s="6">
        <v>46022</v>
      </c>
      <c r="I7732" t="s">
        <v>38420</v>
      </c>
      <c r="J7732" t="s">
        <v>38421</v>
      </c>
      <c r="K7732" s="1">
        <v>44263</v>
      </c>
    </row>
    <row r="7733" spans="1:11">
      <c r="A7733">
        <v>7732</v>
      </c>
      <c r="B7733" t="s">
        <v>38422</v>
      </c>
      <c r="C7733" t="s">
        <v>1928</v>
      </c>
      <c r="D7733" t="s">
        <v>2559</v>
      </c>
      <c r="E7733" t="s">
        <v>38423</v>
      </c>
      <c r="F7733" t="s">
        <v>38424</v>
      </c>
      <c r="G7733" t="s">
        <v>95</v>
      </c>
      <c r="H7733" s="6">
        <v>261873</v>
      </c>
      <c r="I7733" t="s">
        <v>38425</v>
      </c>
      <c r="J7733" t="s">
        <v>38426</v>
      </c>
      <c r="K7733" s="1">
        <v>44607</v>
      </c>
    </row>
    <row r="7734" spans="1:11">
      <c r="A7734">
        <v>7733</v>
      </c>
      <c r="B7734" t="s">
        <v>38427</v>
      </c>
      <c r="C7734" t="s">
        <v>1512</v>
      </c>
      <c r="D7734" t="s">
        <v>3758</v>
      </c>
      <c r="E7734" t="s">
        <v>38428</v>
      </c>
      <c r="F7734" t="s">
        <v>1507</v>
      </c>
      <c r="G7734" t="s">
        <v>1824</v>
      </c>
      <c r="H7734" s="6">
        <v>49373</v>
      </c>
      <c r="I7734" t="s">
        <v>38429</v>
      </c>
      <c r="J7734" t="s">
        <v>38430</v>
      </c>
      <c r="K7734" s="1">
        <v>44549</v>
      </c>
    </row>
    <row r="7735" spans="1:11">
      <c r="A7735">
        <v>7734</v>
      </c>
      <c r="B7735" t="s">
        <v>38431</v>
      </c>
      <c r="C7735" t="s">
        <v>19</v>
      </c>
      <c r="D7735" t="s">
        <v>5149</v>
      </c>
      <c r="E7735" t="s">
        <v>38432</v>
      </c>
      <c r="F7735" t="s">
        <v>38433</v>
      </c>
      <c r="G7735" t="s">
        <v>89</v>
      </c>
      <c r="H7735" s="6">
        <v>47007</v>
      </c>
      <c r="I7735" t="s">
        <v>38434</v>
      </c>
      <c r="J7735" t="s">
        <v>38435</v>
      </c>
      <c r="K7735" s="1">
        <v>44368</v>
      </c>
    </row>
    <row r="7736" spans="1:11">
      <c r="A7736">
        <v>7735</v>
      </c>
      <c r="B7736" t="s">
        <v>38436</v>
      </c>
      <c r="C7736" t="s">
        <v>47</v>
      </c>
      <c r="D7736" t="s">
        <v>5839</v>
      </c>
      <c r="E7736" t="s">
        <v>5373</v>
      </c>
      <c r="F7736" t="s">
        <v>38437</v>
      </c>
      <c r="G7736" t="s">
        <v>1696</v>
      </c>
      <c r="H7736" s="6">
        <v>241262</v>
      </c>
      <c r="I7736" t="s">
        <v>38438</v>
      </c>
      <c r="J7736" t="s">
        <v>38439</v>
      </c>
      <c r="K7736" s="1">
        <v>44703</v>
      </c>
    </row>
    <row r="7737" spans="1:11">
      <c r="A7737">
        <v>7736</v>
      </c>
      <c r="B7737" t="s">
        <v>38440</v>
      </c>
      <c r="C7737" t="s">
        <v>3526</v>
      </c>
      <c r="D7737" t="s">
        <v>3682</v>
      </c>
      <c r="E7737" t="s">
        <v>38441</v>
      </c>
      <c r="F7737" t="s">
        <v>38442</v>
      </c>
      <c r="G7737" t="s">
        <v>3102</v>
      </c>
      <c r="H7737" s="6">
        <v>199910</v>
      </c>
      <c r="I7737">
        <v>7208666214</v>
      </c>
      <c r="J7737" t="s">
        <v>38443</v>
      </c>
      <c r="K7737" s="1">
        <v>44464</v>
      </c>
    </row>
    <row r="7738" spans="1:11">
      <c r="A7738">
        <v>7737</v>
      </c>
      <c r="B7738" t="s">
        <v>38444</v>
      </c>
      <c r="C7738" t="s">
        <v>3493</v>
      </c>
      <c r="D7738" t="s">
        <v>16895</v>
      </c>
      <c r="E7738" t="s">
        <v>38445</v>
      </c>
      <c r="F7738" t="s">
        <v>38446</v>
      </c>
      <c r="G7738" t="s">
        <v>1445</v>
      </c>
      <c r="H7738" s="6">
        <v>55645</v>
      </c>
      <c r="I7738">
        <v>4302383138</v>
      </c>
      <c r="J7738" t="s">
        <v>38447</v>
      </c>
      <c r="K7738" s="1">
        <v>44062</v>
      </c>
    </row>
    <row r="7739" spans="1:11">
      <c r="A7739">
        <v>7738</v>
      </c>
      <c r="B7739" t="s">
        <v>38448</v>
      </c>
      <c r="C7739" t="s">
        <v>383</v>
      </c>
      <c r="D7739" t="s">
        <v>7131</v>
      </c>
      <c r="E7739" t="s">
        <v>38449</v>
      </c>
      <c r="F7739" t="s">
        <v>38450</v>
      </c>
      <c r="G7739" t="s">
        <v>2817</v>
      </c>
      <c r="H7739" s="6">
        <v>82406</v>
      </c>
      <c r="I7739" t="s">
        <v>38451</v>
      </c>
      <c r="J7739" t="s">
        <v>38452</v>
      </c>
      <c r="K7739" s="1">
        <v>44475</v>
      </c>
    </row>
    <row r="7740" spans="1:11">
      <c r="A7740">
        <v>7739</v>
      </c>
      <c r="B7740" t="s">
        <v>38453</v>
      </c>
      <c r="C7740" t="s">
        <v>2249</v>
      </c>
      <c r="D7740" t="s">
        <v>435</v>
      </c>
      <c r="E7740" t="s">
        <v>38454</v>
      </c>
      <c r="F7740" t="s">
        <v>38455</v>
      </c>
      <c r="G7740" t="s">
        <v>961</v>
      </c>
      <c r="H7740" s="6">
        <v>53020</v>
      </c>
      <c r="I7740" t="s">
        <v>38456</v>
      </c>
      <c r="J7740" t="s">
        <v>38457</v>
      </c>
      <c r="K7740" s="1">
        <v>44175</v>
      </c>
    </row>
    <row r="7741" spans="1:11">
      <c r="A7741">
        <v>7740</v>
      </c>
      <c r="B7741" t="s">
        <v>38458</v>
      </c>
      <c r="C7741" t="s">
        <v>107</v>
      </c>
      <c r="D7741" t="s">
        <v>4285</v>
      </c>
      <c r="E7741" t="s">
        <v>38459</v>
      </c>
      <c r="F7741" t="s">
        <v>38460</v>
      </c>
      <c r="G7741" t="s">
        <v>1337</v>
      </c>
      <c r="H7741" s="6">
        <v>142356</v>
      </c>
      <c r="I7741" t="s">
        <v>38461</v>
      </c>
      <c r="J7741" t="s">
        <v>38462</v>
      </c>
      <c r="K7741" s="1">
        <v>44480</v>
      </c>
    </row>
    <row r="7742" spans="1:11">
      <c r="A7742">
        <v>7741</v>
      </c>
      <c r="B7742" t="s">
        <v>38463</v>
      </c>
      <c r="C7742" t="s">
        <v>375</v>
      </c>
      <c r="D7742" t="s">
        <v>1671</v>
      </c>
      <c r="E7742" t="s">
        <v>38464</v>
      </c>
      <c r="F7742" t="s">
        <v>3313</v>
      </c>
      <c r="G7742" t="s">
        <v>4061</v>
      </c>
      <c r="H7742" s="6">
        <v>257148</v>
      </c>
      <c r="I7742">
        <v>3715830478</v>
      </c>
      <c r="J7742" t="s">
        <v>38465</v>
      </c>
      <c r="K7742" s="1">
        <v>44189</v>
      </c>
    </row>
    <row r="7743" spans="1:11">
      <c r="A7743">
        <v>7742</v>
      </c>
      <c r="B7743" t="s">
        <v>38466</v>
      </c>
      <c r="C7743" t="s">
        <v>4284</v>
      </c>
      <c r="D7743" t="s">
        <v>8981</v>
      </c>
      <c r="E7743" t="s">
        <v>38467</v>
      </c>
      <c r="F7743" t="s">
        <v>38468</v>
      </c>
      <c r="G7743" t="s">
        <v>961</v>
      </c>
      <c r="H7743" s="6">
        <v>240321</v>
      </c>
      <c r="I7743" t="s">
        <v>38469</v>
      </c>
      <c r="J7743" t="s">
        <v>38470</v>
      </c>
      <c r="K7743" s="1">
        <v>44498</v>
      </c>
    </row>
    <row r="7744" spans="1:11">
      <c r="A7744">
        <v>7743</v>
      </c>
      <c r="B7744" t="s">
        <v>38471</v>
      </c>
      <c r="C7744" t="s">
        <v>186</v>
      </c>
      <c r="D7744" t="s">
        <v>7437</v>
      </c>
      <c r="E7744" t="s">
        <v>34903</v>
      </c>
      <c r="F7744" t="s">
        <v>38472</v>
      </c>
      <c r="G7744" t="s">
        <v>1666</v>
      </c>
      <c r="H7744" s="6">
        <v>155161</v>
      </c>
      <c r="I7744" t="s">
        <v>38473</v>
      </c>
      <c r="J7744" t="s">
        <v>38474</v>
      </c>
      <c r="K7744" s="1">
        <v>44394</v>
      </c>
    </row>
    <row r="7745" spans="1:11">
      <c r="A7745">
        <v>7744</v>
      </c>
      <c r="B7745" t="s">
        <v>38475</v>
      </c>
      <c r="C7745" t="s">
        <v>1572</v>
      </c>
      <c r="D7745" t="s">
        <v>5506</v>
      </c>
      <c r="E7745" t="s">
        <v>38476</v>
      </c>
      <c r="F7745" t="s">
        <v>38477</v>
      </c>
      <c r="G7745" t="s">
        <v>2615</v>
      </c>
      <c r="H7745" s="6">
        <v>150702</v>
      </c>
      <c r="I7745" t="s">
        <v>38478</v>
      </c>
      <c r="J7745" t="s">
        <v>38479</v>
      </c>
      <c r="K7745" s="1">
        <v>44654</v>
      </c>
    </row>
    <row r="7746" spans="1:11">
      <c r="A7746">
        <v>7745</v>
      </c>
      <c r="B7746" t="s">
        <v>38480</v>
      </c>
      <c r="C7746" t="s">
        <v>7269</v>
      </c>
      <c r="D7746" t="s">
        <v>4557</v>
      </c>
      <c r="E7746" t="s">
        <v>38481</v>
      </c>
      <c r="F7746" t="s">
        <v>38482</v>
      </c>
      <c r="G7746" t="s">
        <v>1696</v>
      </c>
      <c r="H7746" s="6">
        <v>200009</v>
      </c>
      <c r="I7746" t="s">
        <v>38483</v>
      </c>
      <c r="J7746" t="s">
        <v>38484</v>
      </c>
      <c r="K7746" s="1">
        <v>44293</v>
      </c>
    </row>
    <row r="7747" spans="1:11">
      <c r="A7747">
        <v>7746</v>
      </c>
      <c r="B7747" t="s">
        <v>38485</v>
      </c>
      <c r="C7747" t="s">
        <v>4530</v>
      </c>
      <c r="D7747" t="s">
        <v>5723</v>
      </c>
      <c r="E7747" t="s">
        <v>38486</v>
      </c>
      <c r="F7747" t="s">
        <v>30817</v>
      </c>
      <c r="G7747" t="s">
        <v>237</v>
      </c>
      <c r="H7747" s="6">
        <v>188147</v>
      </c>
      <c r="I7747" t="s">
        <v>38487</v>
      </c>
      <c r="J7747" t="s">
        <v>38488</v>
      </c>
      <c r="K7747" s="1">
        <v>44499</v>
      </c>
    </row>
    <row r="7748" spans="1:11">
      <c r="A7748">
        <v>7747</v>
      </c>
      <c r="B7748" t="s">
        <v>38489</v>
      </c>
      <c r="C7748" t="s">
        <v>5996</v>
      </c>
      <c r="D7748" t="s">
        <v>2919</v>
      </c>
      <c r="E7748" t="s">
        <v>38490</v>
      </c>
      <c r="F7748" t="s">
        <v>38491</v>
      </c>
      <c r="G7748" t="s">
        <v>763</v>
      </c>
      <c r="H7748" s="6">
        <v>51661</v>
      </c>
      <c r="I7748" t="s">
        <v>38492</v>
      </c>
      <c r="J7748" t="s">
        <v>38493</v>
      </c>
      <c r="K7748" s="1">
        <v>44186</v>
      </c>
    </row>
    <row r="7749" spans="1:11">
      <c r="A7749">
        <v>7748</v>
      </c>
      <c r="B7749" t="s">
        <v>38494</v>
      </c>
      <c r="C7749" t="s">
        <v>2166</v>
      </c>
      <c r="D7749" t="s">
        <v>8404</v>
      </c>
      <c r="E7749" t="s">
        <v>38495</v>
      </c>
      <c r="F7749" t="s">
        <v>31012</v>
      </c>
      <c r="G7749" t="s">
        <v>2615</v>
      </c>
      <c r="H7749" s="6">
        <v>81668</v>
      </c>
      <c r="I7749" t="s">
        <v>38496</v>
      </c>
      <c r="J7749" t="s">
        <v>38497</v>
      </c>
      <c r="K7749" s="1">
        <v>44282</v>
      </c>
    </row>
    <row r="7750" spans="1:11">
      <c r="A7750">
        <v>7749</v>
      </c>
      <c r="B7750" t="s">
        <v>38498</v>
      </c>
      <c r="C7750" t="s">
        <v>3303</v>
      </c>
      <c r="D7750" t="s">
        <v>7027</v>
      </c>
      <c r="E7750" t="s">
        <v>38499</v>
      </c>
      <c r="F7750" t="s">
        <v>15785</v>
      </c>
      <c r="G7750" t="s">
        <v>379</v>
      </c>
      <c r="H7750" s="6">
        <v>146637</v>
      </c>
      <c r="I7750" t="s">
        <v>38500</v>
      </c>
      <c r="J7750" t="s">
        <v>38501</v>
      </c>
      <c r="K7750" s="1">
        <v>43970</v>
      </c>
    </row>
    <row r="7751" spans="1:11">
      <c r="A7751">
        <v>7750</v>
      </c>
      <c r="B7751" t="s">
        <v>38502</v>
      </c>
      <c r="C7751" t="s">
        <v>2396</v>
      </c>
      <c r="D7751" t="s">
        <v>3092</v>
      </c>
      <c r="E7751" t="s">
        <v>38503</v>
      </c>
      <c r="F7751" t="s">
        <v>38504</v>
      </c>
      <c r="G7751" t="s">
        <v>221</v>
      </c>
      <c r="H7751" s="6">
        <v>138927</v>
      </c>
      <c r="I7751" t="s">
        <v>38505</v>
      </c>
      <c r="J7751" t="s">
        <v>38506</v>
      </c>
      <c r="K7751" s="1">
        <v>44403</v>
      </c>
    </row>
    <row r="7752" spans="1:11">
      <c r="A7752">
        <v>7751</v>
      </c>
      <c r="B7752" t="s">
        <v>38507</v>
      </c>
      <c r="C7752" t="s">
        <v>2184</v>
      </c>
      <c r="D7752" t="s">
        <v>17004</v>
      </c>
      <c r="E7752" t="s">
        <v>38508</v>
      </c>
      <c r="F7752" t="s">
        <v>38509</v>
      </c>
      <c r="G7752" t="s">
        <v>2195</v>
      </c>
      <c r="H7752" s="6">
        <v>261106</v>
      </c>
      <c r="I7752" t="s">
        <v>38510</v>
      </c>
      <c r="J7752" t="s">
        <v>38511</v>
      </c>
      <c r="K7752" s="1">
        <v>44443</v>
      </c>
    </row>
    <row r="7753" spans="1:11">
      <c r="A7753">
        <v>7752</v>
      </c>
      <c r="B7753" t="s">
        <v>38512</v>
      </c>
      <c r="C7753" t="s">
        <v>3545</v>
      </c>
      <c r="D7753" t="s">
        <v>760</v>
      </c>
      <c r="E7753" t="s">
        <v>38513</v>
      </c>
      <c r="F7753" t="s">
        <v>15889</v>
      </c>
      <c r="G7753" t="s">
        <v>5475</v>
      </c>
      <c r="H7753" s="6">
        <v>244158</v>
      </c>
      <c r="I7753" t="s">
        <v>38514</v>
      </c>
      <c r="J7753" t="s">
        <v>38515</v>
      </c>
      <c r="K7753" s="1">
        <v>44488</v>
      </c>
    </row>
    <row r="7754" spans="1:11">
      <c r="A7754">
        <v>7753</v>
      </c>
      <c r="B7754" t="s">
        <v>38516</v>
      </c>
      <c r="C7754" t="s">
        <v>4325</v>
      </c>
      <c r="D7754" t="s">
        <v>4235</v>
      </c>
      <c r="E7754" t="s">
        <v>38517</v>
      </c>
      <c r="F7754" t="s">
        <v>38518</v>
      </c>
      <c r="G7754" t="s">
        <v>1769</v>
      </c>
      <c r="H7754" s="6">
        <v>161619</v>
      </c>
      <c r="I7754" t="s">
        <v>38519</v>
      </c>
      <c r="J7754" t="s">
        <v>38520</v>
      </c>
      <c r="K7754" s="1">
        <v>44096</v>
      </c>
    </row>
    <row r="7755" spans="1:11">
      <c r="A7755">
        <v>7754</v>
      </c>
      <c r="B7755" t="s">
        <v>38521</v>
      </c>
      <c r="C7755" t="s">
        <v>2589</v>
      </c>
      <c r="D7755" t="s">
        <v>7297</v>
      </c>
      <c r="E7755" t="s">
        <v>38522</v>
      </c>
      <c r="F7755" t="s">
        <v>38523</v>
      </c>
      <c r="G7755" t="s">
        <v>68</v>
      </c>
      <c r="H7755" s="6">
        <v>139938</v>
      </c>
      <c r="I7755" t="s">
        <v>38524</v>
      </c>
      <c r="J7755" t="s">
        <v>38525</v>
      </c>
      <c r="K7755" s="1">
        <v>44245</v>
      </c>
    </row>
    <row r="7756" spans="1:11">
      <c r="A7756">
        <v>7755</v>
      </c>
      <c r="B7756" t="s">
        <v>38526</v>
      </c>
      <c r="C7756" t="s">
        <v>7784</v>
      </c>
      <c r="D7756" t="s">
        <v>3409</v>
      </c>
      <c r="E7756" t="s">
        <v>38527</v>
      </c>
      <c r="F7756" t="s">
        <v>38528</v>
      </c>
      <c r="G7756" t="s">
        <v>86</v>
      </c>
      <c r="H7756" s="6">
        <v>47582</v>
      </c>
      <c r="I7756" t="s">
        <v>38529</v>
      </c>
      <c r="J7756" t="s">
        <v>38530</v>
      </c>
      <c r="K7756" s="1">
        <v>43877</v>
      </c>
    </row>
    <row r="7757" spans="1:11">
      <c r="A7757">
        <v>7756</v>
      </c>
      <c r="B7757" t="s">
        <v>38531</v>
      </c>
      <c r="C7757" t="s">
        <v>6968</v>
      </c>
      <c r="D7757" t="s">
        <v>1596</v>
      </c>
      <c r="E7757" t="s">
        <v>38532</v>
      </c>
      <c r="F7757" t="s">
        <v>38533</v>
      </c>
      <c r="G7757" t="s">
        <v>3945</v>
      </c>
      <c r="H7757" s="6">
        <v>267098</v>
      </c>
      <c r="I7757">
        <f>1-543-834-2230</f>
        <v>-3606</v>
      </c>
      <c r="J7757" t="s">
        <v>38534</v>
      </c>
      <c r="K7757" s="1">
        <v>44577</v>
      </c>
    </row>
    <row r="7758" spans="1:11">
      <c r="A7758">
        <v>7757</v>
      </c>
      <c r="B7758" t="s">
        <v>38535</v>
      </c>
      <c r="C7758" t="s">
        <v>1166</v>
      </c>
      <c r="D7758" t="s">
        <v>5318</v>
      </c>
      <c r="E7758" t="s">
        <v>38536</v>
      </c>
      <c r="F7758" t="s">
        <v>38537</v>
      </c>
      <c r="G7758" t="s">
        <v>205</v>
      </c>
      <c r="H7758" s="6">
        <v>258259</v>
      </c>
      <c r="I7758" t="s">
        <v>38538</v>
      </c>
      <c r="J7758" t="s">
        <v>38539</v>
      </c>
      <c r="K7758" s="1">
        <v>44326</v>
      </c>
    </row>
    <row r="7759" spans="1:11">
      <c r="A7759">
        <v>7758</v>
      </c>
      <c r="B7759" t="s">
        <v>38540</v>
      </c>
      <c r="C7759" t="s">
        <v>458</v>
      </c>
      <c r="D7759" t="s">
        <v>2101</v>
      </c>
      <c r="E7759" t="s">
        <v>38541</v>
      </c>
      <c r="F7759" t="s">
        <v>12528</v>
      </c>
      <c r="G7759" t="s">
        <v>274</v>
      </c>
      <c r="H7759" s="6">
        <v>62444</v>
      </c>
      <c r="I7759" t="s">
        <v>38542</v>
      </c>
      <c r="J7759" t="s">
        <v>38543</v>
      </c>
      <c r="K7759" s="1">
        <v>44182</v>
      </c>
    </row>
    <row r="7760" spans="1:11">
      <c r="A7760">
        <v>7759</v>
      </c>
      <c r="B7760" t="s">
        <v>38544</v>
      </c>
      <c r="C7760" t="s">
        <v>333</v>
      </c>
      <c r="D7760" t="s">
        <v>5687</v>
      </c>
      <c r="E7760" t="s">
        <v>38545</v>
      </c>
      <c r="F7760" t="s">
        <v>38546</v>
      </c>
      <c r="G7760" t="s">
        <v>2378</v>
      </c>
      <c r="H7760" s="6">
        <v>144455</v>
      </c>
      <c r="I7760" t="s">
        <v>38547</v>
      </c>
      <c r="J7760" t="s">
        <v>38548</v>
      </c>
      <c r="K7760" s="1">
        <v>44395</v>
      </c>
    </row>
    <row r="7761" spans="1:11">
      <c r="A7761">
        <v>7760</v>
      </c>
      <c r="B7761" t="s">
        <v>38549</v>
      </c>
      <c r="C7761" t="s">
        <v>4530</v>
      </c>
      <c r="D7761" t="s">
        <v>8702</v>
      </c>
      <c r="E7761" t="s">
        <v>38550</v>
      </c>
      <c r="F7761" t="s">
        <v>38551</v>
      </c>
      <c r="G7761" t="s">
        <v>1013</v>
      </c>
      <c r="H7761" s="6">
        <v>148762</v>
      </c>
      <c r="I7761" t="s">
        <v>38552</v>
      </c>
      <c r="J7761" t="s">
        <v>38553</v>
      </c>
      <c r="K7761" s="1">
        <v>44579</v>
      </c>
    </row>
    <row r="7762" spans="1:11">
      <c r="A7762">
        <v>7761</v>
      </c>
      <c r="B7762" t="s">
        <v>38554</v>
      </c>
      <c r="C7762" t="s">
        <v>4857</v>
      </c>
      <c r="D7762" t="s">
        <v>3012</v>
      </c>
      <c r="E7762" t="s">
        <v>38555</v>
      </c>
      <c r="F7762" t="s">
        <v>38556</v>
      </c>
      <c r="G7762" t="s">
        <v>517</v>
      </c>
      <c r="H7762" s="6">
        <v>102112</v>
      </c>
      <c r="I7762" t="s">
        <v>38557</v>
      </c>
      <c r="J7762" t="s">
        <v>38558</v>
      </c>
      <c r="K7762" s="1">
        <v>43994</v>
      </c>
    </row>
    <row r="7763" spans="1:11">
      <c r="A7763">
        <v>7762</v>
      </c>
      <c r="B7763" t="s">
        <v>38559</v>
      </c>
      <c r="C7763" t="s">
        <v>2249</v>
      </c>
      <c r="D7763" t="s">
        <v>3887</v>
      </c>
      <c r="E7763" t="s">
        <v>38560</v>
      </c>
      <c r="F7763" t="s">
        <v>38561</v>
      </c>
      <c r="G7763" t="s">
        <v>60</v>
      </c>
      <c r="H7763" s="6">
        <v>270320</v>
      </c>
      <c r="I7763" t="s">
        <v>38562</v>
      </c>
      <c r="J7763" t="s">
        <v>38563</v>
      </c>
      <c r="K7763" s="1">
        <v>44538</v>
      </c>
    </row>
    <row r="7764" spans="1:11">
      <c r="A7764">
        <v>7763</v>
      </c>
      <c r="B7764" t="s">
        <v>38564</v>
      </c>
      <c r="C7764" t="s">
        <v>5945</v>
      </c>
      <c r="D7764" t="s">
        <v>7583</v>
      </c>
      <c r="E7764" t="s">
        <v>38565</v>
      </c>
      <c r="F7764" t="s">
        <v>38566</v>
      </c>
      <c r="G7764" t="s">
        <v>2966</v>
      </c>
      <c r="H7764" s="6">
        <v>98738</v>
      </c>
      <c r="I7764" t="s">
        <v>38567</v>
      </c>
      <c r="J7764" t="s">
        <v>38568</v>
      </c>
      <c r="K7764" s="1">
        <v>44118</v>
      </c>
    </row>
    <row r="7765" spans="1:11">
      <c r="A7765">
        <v>7764</v>
      </c>
      <c r="B7765" t="s">
        <v>38569</v>
      </c>
      <c r="C7765" t="s">
        <v>9503</v>
      </c>
      <c r="D7765" t="s">
        <v>8981</v>
      </c>
      <c r="E7765" t="s">
        <v>38570</v>
      </c>
      <c r="F7765" t="s">
        <v>38571</v>
      </c>
      <c r="G7765" t="s">
        <v>1280</v>
      </c>
      <c r="H7765" s="6">
        <v>285788</v>
      </c>
      <c r="I7765" t="s">
        <v>38572</v>
      </c>
      <c r="J7765" t="s">
        <v>38573</v>
      </c>
      <c r="K7765" s="1">
        <v>44633</v>
      </c>
    </row>
    <row r="7766" spans="1:11">
      <c r="A7766">
        <v>7765</v>
      </c>
      <c r="B7766" t="s">
        <v>38574</v>
      </c>
      <c r="C7766" t="s">
        <v>11563</v>
      </c>
      <c r="D7766" t="s">
        <v>257</v>
      </c>
      <c r="E7766" t="s">
        <v>38575</v>
      </c>
      <c r="F7766" t="s">
        <v>38576</v>
      </c>
      <c r="G7766" t="s">
        <v>553</v>
      </c>
      <c r="H7766" s="6">
        <v>225303</v>
      </c>
      <c r="I7766">
        <f>1-23-215-2948</f>
        <v>-3185</v>
      </c>
      <c r="J7766" t="s">
        <v>38577</v>
      </c>
      <c r="K7766" s="1">
        <v>44146</v>
      </c>
    </row>
    <row r="7767" spans="1:11">
      <c r="A7767">
        <v>7766</v>
      </c>
      <c r="B7767" t="s">
        <v>38578</v>
      </c>
      <c r="C7767" t="s">
        <v>865</v>
      </c>
      <c r="D7767" t="s">
        <v>15818</v>
      </c>
      <c r="E7767" t="s">
        <v>38579</v>
      </c>
      <c r="F7767" t="s">
        <v>7590</v>
      </c>
      <c r="G7767" t="s">
        <v>268</v>
      </c>
      <c r="H7767" s="6">
        <v>79372</v>
      </c>
      <c r="I7767" t="s">
        <v>38580</v>
      </c>
      <c r="J7767" t="s">
        <v>38581</v>
      </c>
      <c r="K7767" s="1">
        <v>44039</v>
      </c>
    </row>
    <row r="7768" spans="1:11">
      <c r="A7768">
        <v>7767</v>
      </c>
      <c r="B7768" t="s">
        <v>38582</v>
      </c>
      <c r="C7768" t="s">
        <v>1057</v>
      </c>
      <c r="D7768" t="s">
        <v>2643</v>
      </c>
      <c r="E7768" t="s">
        <v>38583</v>
      </c>
      <c r="F7768" t="s">
        <v>38584</v>
      </c>
      <c r="G7768" t="s">
        <v>926</v>
      </c>
      <c r="H7768" s="6">
        <v>134807</v>
      </c>
      <c r="I7768" t="s">
        <v>38585</v>
      </c>
      <c r="J7768" t="s">
        <v>38586</v>
      </c>
      <c r="K7768" s="1">
        <v>43992</v>
      </c>
    </row>
    <row r="7769" spans="1:11">
      <c r="A7769">
        <v>7768</v>
      </c>
      <c r="B7769" t="s">
        <v>38587</v>
      </c>
      <c r="C7769" t="s">
        <v>9838</v>
      </c>
      <c r="D7769" t="s">
        <v>11895</v>
      </c>
      <c r="E7769" t="s">
        <v>8051</v>
      </c>
      <c r="F7769" t="s">
        <v>38588</v>
      </c>
      <c r="G7769" t="s">
        <v>3382</v>
      </c>
      <c r="H7769" s="6">
        <v>87933</v>
      </c>
      <c r="I7769" t="s">
        <v>38589</v>
      </c>
      <c r="J7769" t="s">
        <v>38590</v>
      </c>
      <c r="K7769" s="1">
        <v>44549</v>
      </c>
    </row>
    <row r="7770" spans="1:11">
      <c r="A7770">
        <v>7769</v>
      </c>
      <c r="B7770" t="s">
        <v>38591</v>
      </c>
      <c r="C7770" t="s">
        <v>2776</v>
      </c>
      <c r="D7770" t="s">
        <v>3869</v>
      </c>
      <c r="E7770" t="s">
        <v>38592</v>
      </c>
      <c r="F7770" t="s">
        <v>38593</v>
      </c>
      <c r="G7770" t="s">
        <v>1424</v>
      </c>
      <c r="H7770" s="6">
        <v>121427</v>
      </c>
      <c r="I7770" t="s">
        <v>38594</v>
      </c>
      <c r="J7770" t="s">
        <v>38595</v>
      </c>
      <c r="K7770" s="1">
        <v>44119</v>
      </c>
    </row>
    <row r="7771" spans="1:11">
      <c r="A7771">
        <v>7770</v>
      </c>
      <c r="B7771" t="s">
        <v>38596</v>
      </c>
      <c r="C7771" t="s">
        <v>7794</v>
      </c>
      <c r="D7771" t="s">
        <v>2643</v>
      </c>
      <c r="E7771" t="s">
        <v>38597</v>
      </c>
      <c r="F7771" t="s">
        <v>38598</v>
      </c>
      <c r="G7771" t="s">
        <v>3968</v>
      </c>
      <c r="H7771" s="6">
        <v>87810</v>
      </c>
      <c r="I7771" t="s">
        <v>38599</v>
      </c>
      <c r="J7771" t="s">
        <v>38600</v>
      </c>
      <c r="K7771" s="1">
        <v>43845</v>
      </c>
    </row>
    <row r="7772" spans="1:11">
      <c r="A7772">
        <v>7771</v>
      </c>
      <c r="B7772" t="s">
        <v>38601</v>
      </c>
      <c r="C7772" t="s">
        <v>775</v>
      </c>
      <c r="D7772" t="s">
        <v>1172</v>
      </c>
      <c r="E7772" t="s">
        <v>38602</v>
      </c>
      <c r="F7772" t="s">
        <v>38603</v>
      </c>
      <c r="G7772" t="s">
        <v>1696</v>
      </c>
      <c r="H7772" s="6">
        <v>276619</v>
      </c>
      <c r="I7772" t="s">
        <v>38604</v>
      </c>
      <c r="J7772" t="s">
        <v>38605</v>
      </c>
      <c r="K7772" s="1">
        <v>44163</v>
      </c>
    </row>
    <row r="7773" spans="1:11">
      <c r="A7773">
        <v>7772</v>
      </c>
      <c r="B7773" t="s">
        <v>38606</v>
      </c>
      <c r="C7773" t="s">
        <v>1205</v>
      </c>
      <c r="D7773" t="s">
        <v>2141</v>
      </c>
      <c r="E7773" t="s">
        <v>38607</v>
      </c>
      <c r="F7773" t="s">
        <v>38608</v>
      </c>
      <c r="G7773" t="s">
        <v>3382</v>
      </c>
      <c r="H7773" s="6">
        <v>193773</v>
      </c>
      <c r="I7773" t="s">
        <v>38609</v>
      </c>
      <c r="J7773" t="s">
        <v>38610</v>
      </c>
      <c r="K7773" s="1">
        <v>44355</v>
      </c>
    </row>
    <row r="7774" spans="1:11">
      <c r="A7774">
        <v>7773</v>
      </c>
      <c r="B7774" t="s">
        <v>38611</v>
      </c>
      <c r="C7774" t="s">
        <v>1002</v>
      </c>
      <c r="D7774" t="s">
        <v>573</v>
      </c>
      <c r="E7774" t="s">
        <v>38612</v>
      </c>
      <c r="F7774" t="s">
        <v>38613</v>
      </c>
      <c r="G7774" t="s">
        <v>298</v>
      </c>
      <c r="H7774" s="6">
        <v>287679</v>
      </c>
      <c r="I7774" t="s">
        <v>38614</v>
      </c>
      <c r="J7774" t="s">
        <v>38615</v>
      </c>
      <c r="K7774" s="1">
        <v>43921</v>
      </c>
    </row>
    <row r="7775" spans="1:11">
      <c r="A7775">
        <v>7774</v>
      </c>
      <c r="B7775" t="s">
        <v>38616</v>
      </c>
      <c r="C7775" t="s">
        <v>2047</v>
      </c>
      <c r="D7775" t="s">
        <v>12276</v>
      </c>
      <c r="E7775" t="s">
        <v>38617</v>
      </c>
      <c r="F7775" t="s">
        <v>38618</v>
      </c>
      <c r="G7775" t="s">
        <v>1776</v>
      </c>
      <c r="H7775" s="6">
        <v>49636</v>
      </c>
      <c r="I7775" t="s">
        <v>38619</v>
      </c>
      <c r="J7775" t="s">
        <v>38620</v>
      </c>
      <c r="K7775" s="1">
        <v>43852</v>
      </c>
    </row>
    <row r="7776" spans="1:11">
      <c r="A7776">
        <v>7775</v>
      </c>
      <c r="B7776" t="s">
        <v>38621</v>
      </c>
      <c r="C7776" t="s">
        <v>1313</v>
      </c>
      <c r="D7776" t="s">
        <v>30</v>
      </c>
      <c r="E7776" t="s">
        <v>38622</v>
      </c>
      <c r="F7776" t="s">
        <v>38623</v>
      </c>
      <c r="G7776" t="s">
        <v>3435</v>
      </c>
      <c r="H7776" s="6">
        <v>57599</v>
      </c>
      <c r="I7776" t="s">
        <v>38624</v>
      </c>
      <c r="J7776" t="s">
        <v>38625</v>
      </c>
      <c r="K7776" s="1">
        <v>44559</v>
      </c>
    </row>
    <row r="7777" spans="1:11">
      <c r="A7777">
        <v>7776</v>
      </c>
      <c r="B7777" t="s">
        <v>38626</v>
      </c>
      <c r="C7777" t="s">
        <v>194</v>
      </c>
      <c r="D7777" t="s">
        <v>2375</v>
      </c>
      <c r="E7777" t="s">
        <v>38627</v>
      </c>
      <c r="F7777" t="s">
        <v>38628</v>
      </c>
      <c r="G7777" t="s">
        <v>103</v>
      </c>
      <c r="H7777" s="6">
        <v>188723</v>
      </c>
      <c r="I7777" t="s">
        <v>38629</v>
      </c>
      <c r="J7777" t="s">
        <v>38630</v>
      </c>
      <c r="K7777" s="1">
        <v>44431</v>
      </c>
    </row>
    <row r="7778" spans="1:11">
      <c r="A7778">
        <v>7777</v>
      </c>
      <c r="B7778" t="s">
        <v>38631</v>
      </c>
      <c r="C7778" t="s">
        <v>24834</v>
      </c>
      <c r="D7778" t="s">
        <v>5109</v>
      </c>
      <c r="E7778" t="s">
        <v>38632</v>
      </c>
      <c r="F7778" t="s">
        <v>38633</v>
      </c>
      <c r="G7778" t="s">
        <v>446</v>
      </c>
      <c r="H7778" s="6">
        <v>210635</v>
      </c>
      <c r="I7778" t="s">
        <v>38634</v>
      </c>
      <c r="J7778" t="s">
        <v>38635</v>
      </c>
      <c r="K7778" s="1">
        <v>44690</v>
      </c>
    </row>
    <row r="7779" spans="1:11">
      <c r="A7779">
        <v>7778</v>
      </c>
      <c r="B7779" t="s">
        <v>38636</v>
      </c>
      <c r="C7779" t="s">
        <v>586</v>
      </c>
      <c r="D7779" t="s">
        <v>3887</v>
      </c>
      <c r="E7779" t="s">
        <v>38637</v>
      </c>
      <c r="F7779" t="s">
        <v>38638</v>
      </c>
      <c r="G7779" t="s">
        <v>650</v>
      </c>
      <c r="H7779" s="6">
        <v>248182</v>
      </c>
      <c r="I7779" t="s">
        <v>38639</v>
      </c>
      <c r="J7779" t="s">
        <v>38640</v>
      </c>
      <c r="K7779" s="1">
        <v>44182</v>
      </c>
    </row>
    <row r="7780" spans="1:11">
      <c r="A7780">
        <v>7779</v>
      </c>
      <c r="B7780" t="s">
        <v>38641</v>
      </c>
      <c r="C7780" t="s">
        <v>3106</v>
      </c>
      <c r="D7780" t="s">
        <v>9255</v>
      </c>
      <c r="E7780" t="s">
        <v>38642</v>
      </c>
      <c r="F7780" t="s">
        <v>12344</v>
      </c>
      <c r="G7780" t="s">
        <v>926</v>
      </c>
      <c r="H7780" s="6">
        <v>90725</v>
      </c>
      <c r="I7780" t="s">
        <v>38643</v>
      </c>
      <c r="J7780" t="s">
        <v>38644</v>
      </c>
      <c r="K7780" s="1">
        <v>44357</v>
      </c>
    </row>
    <row r="7781" spans="1:11">
      <c r="A7781">
        <v>7780</v>
      </c>
      <c r="B7781" t="s">
        <v>38645</v>
      </c>
      <c r="C7781" t="s">
        <v>1462</v>
      </c>
      <c r="D7781" t="s">
        <v>5103</v>
      </c>
      <c r="E7781" t="s">
        <v>38646</v>
      </c>
      <c r="F7781" t="s">
        <v>38647</v>
      </c>
      <c r="G7781" t="s">
        <v>337</v>
      </c>
      <c r="H7781" s="6">
        <v>106982</v>
      </c>
      <c r="I7781" t="s">
        <v>38648</v>
      </c>
      <c r="J7781" t="s">
        <v>38649</v>
      </c>
      <c r="K7781" s="1">
        <v>44593</v>
      </c>
    </row>
    <row r="7782" spans="1:11">
      <c r="A7782">
        <v>7781</v>
      </c>
      <c r="B7782" t="s">
        <v>38650</v>
      </c>
      <c r="C7782" t="s">
        <v>3994</v>
      </c>
      <c r="D7782" t="s">
        <v>6243</v>
      </c>
      <c r="E7782" t="s">
        <v>35001</v>
      </c>
      <c r="F7782" t="s">
        <v>20951</v>
      </c>
      <c r="G7782" t="s">
        <v>89</v>
      </c>
      <c r="H7782" s="6">
        <v>253894</v>
      </c>
      <c r="I7782" t="s">
        <v>38651</v>
      </c>
      <c r="J7782" t="s">
        <v>38652</v>
      </c>
      <c r="K7782" s="1">
        <v>44546</v>
      </c>
    </row>
    <row r="7783" spans="1:11">
      <c r="A7783">
        <v>7782</v>
      </c>
      <c r="B7783" t="s">
        <v>38653</v>
      </c>
      <c r="C7783" t="s">
        <v>5675</v>
      </c>
      <c r="D7783" t="s">
        <v>18474</v>
      </c>
      <c r="E7783" t="s">
        <v>38654</v>
      </c>
      <c r="F7783" t="s">
        <v>38655</v>
      </c>
      <c r="G7783" t="s">
        <v>3792</v>
      </c>
      <c r="H7783" s="6">
        <v>214304</v>
      </c>
      <c r="I7783" t="s">
        <v>38656</v>
      </c>
      <c r="J7783" t="s">
        <v>38657</v>
      </c>
      <c r="K7783" s="1">
        <v>43844</v>
      </c>
    </row>
    <row r="7784" spans="1:11">
      <c r="A7784">
        <v>7783</v>
      </c>
      <c r="B7784" t="s">
        <v>38658</v>
      </c>
      <c r="C7784" t="s">
        <v>3310</v>
      </c>
      <c r="D7784" t="s">
        <v>1700</v>
      </c>
      <c r="E7784" t="s">
        <v>38659</v>
      </c>
      <c r="F7784" t="s">
        <v>38660</v>
      </c>
      <c r="G7784" t="s">
        <v>494</v>
      </c>
      <c r="H7784" s="6">
        <v>262118</v>
      </c>
      <c r="I7784">
        <f>1-519-579-8348</f>
        <v>-9445</v>
      </c>
      <c r="J7784" t="s">
        <v>38661</v>
      </c>
      <c r="K7784" s="1">
        <v>44265</v>
      </c>
    </row>
    <row r="7785" spans="1:11">
      <c r="A7785">
        <v>7784</v>
      </c>
      <c r="B7785" t="s">
        <v>38662</v>
      </c>
      <c r="C7785" t="s">
        <v>5336</v>
      </c>
      <c r="D7785" t="s">
        <v>107</v>
      </c>
      <c r="E7785" t="s">
        <v>38663</v>
      </c>
      <c r="F7785" t="s">
        <v>38664</v>
      </c>
      <c r="G7785" t="s">
        <v>314</v>
      </c>
      <c r="H7785" s="6">
        <v>227030</v>
      </c>
      <c r="I7785" t="s">
        <v>38665</v>
      </c>
      <c r="J7785" t="s">
        <v>38666</v>
      </c>
      <c r="K7785" s="1">
        <v>44484</v>
      </c>
    </row>
    <row r="7786" spans="1:11">
      <c r="A7786">
        <v>7785</v>
      </c>
      <c r="B7786" t="s">
        <v>38667</v>
      </c>
      <c r="C7786" t="s">
        <v>2360</v>
      </c>
      <c r="D7786" t="s">
        <v>4815</v>
      </c>
      <c r="E7786" t="s">
        <v>38668</v>
      </c>
      <c r="F7786" t="s">
        <v>38669</v>
      </c>
      <c r="G7786" t="s">
        <v>1652</v>
      </c>
      <c r="H7786" s="6">
        <v>47918</v>
      </c>
      <c r="I7786" t="s">
        <v>38670</v>
      </c>
      <c r="J7786" t="s">
        <v>38671</v>
      </c>
      <c r="K7786" s="1">
        <v>44194</v>
      </c>
    </row>
    <row r="7787" spans="1:11">
      <c r="A7787">
        <v>7786</v>
      </c>
      <c r="B7787" t="s">
        <v>38672</v>
      </c>
      <c r="C7787" t="s">
        <v>3493</v>
      </c>
      <c r="D7787" t="s">
        <v>3852</v>
      </c>
      <c r="E7787" t="s">
        <v>38673</v>
      </c>
      <c r="F7787" t="s">
        <v>38674</v>
      </c>
      <c r="G7787" t="s">
        <v>539</v>
      </c>
      <c r="H7787" s="6">
        <v>233624</v>
      </c>
      <c r="I7787">
        <v>9908330589</v>
      </c>
      <c r="J7787" t="s">
        <v>38675</v>
      </c>
      <c r="K7787" s="1">
        <v>44000</v>
      </c>
    </row>
    <row r="7788" spans="1:11">
      <c r="A7788">
        <v>7787</v>
      </c>
      <c r="B7788" t="s">
        <v>38676</v>
      </c>
      <c r="C7788" t="s">
        <v>1364</v>
      </c>
      <c r="D7788" t="s">
        <v>1463</v>
      </c>
      <c r="E7788" t="s">
        <v>38677</v>
      </c>
      <c r="F7788" t="s">
        <v>38678</v>
      </c>
      <c r="G7788" t="s">
        <v>2509</v>
      </c>
      <c r="H7788" s="6">
        <v>55462</v>
      </c>
      <c r="I7788" t="s">
        <v>38679</v>
      </c>
      <c r="J7788" t="s">
        <v>38680</v>
      </c>
      <c r="K7788" s="1">
        <v>43961</v>
      </c>
    </row>
    <row r="7789" spans="1:11">
      <c r="A7789">
        <v>7788</v>
      </c>
      <c r="B7789" t="s">
        <v>38681</v>
      </c>
      <c r="C7789" t="s">
        <v>5945</v>
      </c>
      <c r="D7789" t="s">
        <v>3493</v>
      </c>
      <c r="E7789" t="s">
        <v>38682</v>
      </c>
      <c r="F7789" t="s">
        <v>38683</v>
      </c>
      <c r="G7789" t="s">
        <v>2905</v>
      </c>
      <c r="H7789" s="6">
        <v>208824</v>
      </c>
      <c r="I7789" t="s">
        <v>38684</v>
      </c>
      <c r="J7789" t="s">
        <v>38685</v>
      </c>
      <c r="K7789" s="1">
        <v>43923</v>
      </c>
    </row>
    <row r="7790" spans="1:11">
      <c r="A7790">
        <v>7789</v>
      </c>
      <c r="B7790" t="s">
        <v>38686</v>
      </c>
      <c r="C7790" t="s">
        <v>91</v>
      </c>
      <c r="D7790" t="s">
        <v>5407</v>
      </c>
      <c r="E7790" t="s">
        <v>38687</v>
      </c>
      <c r="F7790" t="s">
        <v>38688</v>
      </c>
      <c r="G7790" t="s">
        <v>696</v>
      </c>
      <c r="H7790" s="6">
        <v>169206</v>
      </c>
      <c r="I7790" t="s">
        <v>38689</v>
      </c>
      <c r="J7790" t="s">
        <v>38690</v>
      </c>
      <c r="K7790" s="1">
        <v>44328</v>
      </c>
    </row>
    <row r="7791" spans="1:11">
      <c r="A7791">
        <v>7790</v>
      </c>
      <c r="B7791" t="s">
        <v>38691</v>
      </c>
      <c r="C7791" t="s">
        <v>1414</v>
      </c>
      <c r="D7791" t="s">
        <v>10752</v>
      </c>
      <c r="E7791" t="s">
        <v>38692</v>
      </c>
      <c r="F7791" t="s">
        <v>4822</v>
      </c>
      <c r="G7791" t="s">
        <v>2772</v>
      </c>
      <c r="H7791" s="6">
        <v>220510</v>
      </c>
      <c r="I7791" t="s">
        <v>38693</v>
      </c>
      <c r="J7791" t="s">
        <v>38694</v>
      </c>
      <c r="K7791" s="1">
        <v>44046</v>
      </c>
    </row>
    <row r="7792" spans="1:11">
      <c r="A7792">
        <v>7791</v>
      </c>
      <c r="B7792" t="s">
        <v>38695</v>
      </c>
      <c r="C7792" t="s">
        <v>3192</v>
      </c>
      <c r="D7792" t="s">
        <v>6002</v>
      </c>
      <c r="E7792" t="s">
        <v>38696</v>
      </c>
      <c r="F7792" t="s">
        <v>14072</v>
      </c>
      <c r="G7792" t="s">
        <v>486</v>
      </c>
      <c r="H7792" s="6">
        <v>137620</v>
      </c>
      <c r="I7792" t="s">
        <v>38697</v>
      </c>
      <c r="J7792" t="s">
        <v>38698</v>
      </c>
      <c r="K7792" s="1">
        <v>43887</v>
      </c>
    </row>
    <row r="7793" spans="1:11">
      <c r="A7793">
        <v>7792</v>
      </c>
      <c r="B7793" t="s">
        <v>38699</v>
      </c>
      <c r="C7793" t="s">
        <v>1165</v>
      </c>
      <c r="D7793" t="s">
        <v>3141</v>
      </c>
      <c r="E7793" t="s">
        <v>8462</v>
      </c>
      <c r="F7793" t="s">
        <v>38700</v>
      </c>
      <c r="G7793" t="s">
        <v>2378</v>
      </c>
      <c r="H7793" s="6">
        <v>52922</v>
      </c>
      <c r="I7793" t="s">
        <v>38701</v>
      </c>
      <c r="J7793" t="s">
        <v>38702</v>
      </c>
      <c r="K7793" s="1">
        <v>44129</v>
      </c>
    </row>
    <row r="7794" spans="1:11">
      <c r="A7794">
        <v>7793</v>
      </c>
      <c r="B7794" t="s">
        <v>38703</v>
      </c>
      <c r="C7794" t="s">
        <v>4128</v>
      </c>
      <c r="D7794" t="s">
        <v>1679</v>
      </c>
      <c r="E7794" t="s">
        <v>38704</v>
      </c>
      <c r="F7794" t="s">
        <v>38705</v>
      </c>
      <c r="G7794" t="s">
        <v>831</v>
      </c>
      <c r="H7794" s="6">
        <v>100852</v>
      </c>
      <c r="I7794" t="s">
        <v>38706</v>
      </c>
      <c r="J7794" t="s">
        <v>38707</v>
      </c>
      <c r="K7794" s="1">
        <v>44092</v>
      </c>
    </row>
    <row r="7795" spans="1:11">
      <c r="A7795">
        <v>7794</v>
      </c>
      <c r="B7795" t="s">
        <v>38708</v>
      </c>
      <c r="C7795" t="s">
        <v>13275</v>
      </c>
      <c r="D7795" t="s">
        <v>12023</v>
      </c>
      <c r="E7795" t="s">
        <v>12581</v>
      </c>
      <c r="F7795" t="s">
        <v>38709</v>
      </c>
      <c r="G7795" t="s">
        <v>1110</v>
      </c>
      <c r="H7795" s="6">
        <v>224196</v>
      </c>
      <c r="I7795" t="s">
        <v>38710</v>
      </c>
      <c r="J7795" t="s">
        <v>38711</v>
      </c>
      <c r="K7795" s="1">
        <v>44508</v>
      </c>
    </row>
    <row r="7796" spans="1:11">
      <c r="A7796">
        <v>7795</v>
      </c>
      <c r="B7796" t="s">
        <v>38712</v>
      </c>
      <c r="C7796" t="s">
        <v>10691</v>
      </c>
      <c r="D7796" t="s">
        <v>1566</v>
      </c>
      <c r="E7796" t="s">
        <v>38713</v>
      </c>
      <c r="F7796" t="s">
        <v>38714</v>
      </c>
      <c r="G7796" t="s">
        <v>926</v>
      </c>
      <c r="H7796" s="6">
        <v>184601</v>
      </c>
      <c r="I7796" t="s">
        <v>38715</v>
      </c>
      <c r="J7796" t="s">
        <v>38716</v>
      </c>
      <c r="K7796" s="1">
        <v>44528</v>
      </c>
    </row>
    <row r="7797" spans="1:11">
      <c r="A7797">
        <v>7796</v>
      </c>
      <c r="B7797" t="s">
        <v>38717</v>
      </c>
      <c r="C7797" t="s">
        <v>4750</v>
      </c>
      <c r="D7797" t="s">
        <v>8293</v>
      </c>
      <c r="E7797" t="s">
        <v>38718</v>
      </c>
      <c r="F7797" t="s">
        <v>3810</v>
      </c>
      <c r="G7797" t="s">
        <v>351</v>
      </c>
      <c r="H7797" s="6">
        <v>73928</v>
      </c>
      <c r="I7797" t="s">
        <v>38719</v>
      </c>
      <c r="J7797" t="s">
        <v>38720</v>
      </c>
      <c r="K7797" s="1">
        <v>44670</v>
      </c>
    </row>
    <row r="7798" spans="1:11">
      <c r="A7798">
        <v>7797</v>
      </c>
      <c r="B7798" t="s">
        <v>38721</v>
      </c>
      <c r="C7798" t="s">
        <v>2409</v>
      </c>
      <c r="D7798" t="s">
        <v>5428</v>
      </c>
      <c r="E7798" t="s">
        <v>4876</v>
      </c>
      <c r="F7798" t="s">
        <v>38722</v>
      </c>
      <c r="G7798" t="s">
        <v>329</v>
      </c>
      <c r="H7798" s="6">
        <v>143218</v>
      </c>
      <c r="I7798" t="s">
        <v>38723</v>
      </c>
      <c r="J7798" t="s">
        <v>38724</v>
      </c>
      <c r="K7798" s="1">
        <v>44023</v>
      </c>
    </row>
    <row r="7799" spans="1:11">
      <c r="A7799">
        <v>7798</v>
      </c>
      <c r="B7799" t="s">
        <v>38725</v>
      </c>
      <c r="C7799" t="s">
        <v>730</v>
      </c>
      <c r="D7799" t="s">
        <v>7884</v>
      </c>
      <c r="E7799" t="s">
        <v>38726</v>
      </c>
      <c r="F7799" t="s">
        <v>38727</v>
      </c>
      <c r="G7799" t="s">
        <v>174</v>
      </c>
      <c r="H7799" s="6">
        <v>79117</v>
      </c>
      <c r="I7799">
        <v>6906995557</v>
      </c>
      <c r="J7799" t="s">
        <v>38728</v>
      </c>
      <c r="K7799" s="1">
        <v>44289</v>
      </c>
    </row>
    <row r="7800" spans="1:11">
      <c r="A7800">
        <v>7799</v>
      </c>
      <c r="B7800" t="s">
        <v>38729</v>
      </c>
      <c r="C7800" t="s">
        <v>7571</v>
      </c>
      <c r="D7800" t="s">
        <v>4978</v>
      </c>
      <c r="E7800" t="s">
        <v>38730</v>
      </c>
      <c r="F7800" t="s">
        <v>38731</v>
      </c>
      <c r="G7800" t="s">
        <v>2317</v>
      </c>
      <c r="H7800" s="6">
        <v>205550</v>
      </c>
      <c r="I7800" t="s">
        <v>38732</v>
      </c>
      <c r="J7800" t="s">
        <v>38733</v>
      </c>
      <c r="K7800" s="1">
        <v>43831</v>
      </c>
    </row>
    <row r="7801" spans="1:11">
      <c r="A7801">
        <v>7800</v>
      </c>
      <c r="B7801" t="s">
        <v>38734</v>
      </c>
      <c r="C7801" t="s">
        <v>7344</v>
      </c>
      <c r="D7801" t="s">
        <v>2521</v>
      </c>
      <c r="E7801" t="s">
        <v>38735</v>
      </c>
      <c r="F7801" t="s">
        <v>38736</v>
      </c>
      <c r="G7801" t="s">
        <v>883</v>
      </c>
      <c r="H7801" s="6">
        <v>65018</v>
      </c>
      <c r="I7801">
        <v>5664898293</v>
      </c>
      <c r="J7801" t="s">
        <v>38737</v>
      </c>
      <c r="K7801" s="1">
        <v>44249</v>
      </c>
    </row>
    <row r="7802" spans="1:11">
      <c r="A7802">
        <v>7801</v>
      </c>
      <c r="B7802" t="s">
        <v>38738</v>
      </c>
      <c r="C7802" t="s">
        <v>9045</v>
      </c>
      <c r="D7802" t="s">
        <v>7827</v>
      </c>
      <c r="E7802" t="s">
        <v>38739</v>
      </c>
      <c r="F7802" t="s">
        <v>38740</v>
      </c>
      <c r="G7802" t="s">
        <v>166</v>
      </c>
      <c r="H7802" s="6">
        <v>199287</v>
      </c>
      <c r="I7802" t="s">
        <v>38741</v>
      </c>
      <c r="J7802" t="s">
        <v>38742</v>
      </c>
      <c r="K7802" s="1">
        <v>44173</v>
      </c>
    </row>
    <row r="7803" spans="1:11">
      <c r="A7803">
        <v>7802</v>
      </c>
      <c r="B7803" t="s">
        <v>38743</v>
      </c>
      <c r="C7803" t="s">
        <v>7794</v>
      </c>
      <c r="D7803" t="s">
        <v>6158</v>
      </c>
      <c r="E7803" t="s">
        <v>38744</v>
      </c>
      <c r="F7803" t="s">
        <v>38745</v>
      </c>
      <c r="G7803" t="s">
        <v>6088</v>
      </c>
      <c r="H7803" s="6">
        <v>88648</v>
      </c>
      <c r="I7803">
        <f>1-423-849-5717</f>
        <v>-6988</v>
      </c>
      <c r="J7803" t="s">
        <v>38746</v>
      </c>
      <c r="K7803" s="1">
        <v>44173</v>
      </c>
    </row>
    <row r="7804" spans="1:11">
      <c r="A7804">
        <v>7803</v>
      </c>
      <c r="B7804" t="s">
        <v>38747</v>
      </c>
      <c r="C7804" t="s">
        <v>3310</v>
      </c>
      <c r="D7804" t="s">
        <v>33362</v>
      </c>
      <c r="E7804" t="s">
        <v>4371</v>
      </c>
      <c r="F7804" t="s">
        <v>38748</v>
      </c>
      <c r="G7804" t="s">
        <v>509</v>
      </c>
      <c r="H7804" s="6">
        <v>208550</v>
      </c>
      <c r="I7804">
        <v>3389357836</v>
      </c>
      <c r="J7804" t="s">
        <v>38749</v>
      </c>
      <c r="K7804" s="1">
        <v>44470</v>
      </c>
    </row>
    <row r="7805" spans="1:11">
      <c r="A7805">
        <v>7804</v>
      </c>
      <c r="B7805" t="s">
        <v>38750</v>
      </c>
      <c r="C7805" t="s">
        <v>923</v>
      </c>
      <c r="D7805" t="s">
        <v>11461</v>
      </c>
      <c r="E7805" t="s">
        <v>38751</v>
      </c>
      <c r="F7805" t="s">
        <v>38752</v>
      </c>
      <c r="G7805" t="s">
        <v>1118</v>
      </c>
      <c r="H7805" s="6">
        <v>177568</v>
      </c>
      <c r="I7805" t="s">
        <v>38753</v>
      </c>
      <c r="J7805" t="s">
        <v>38754</v>
      </c>
      <c r="K7805" s="1">
        <v>44067</v>
      </c>
    </row>
    <row r="7806" spans="1:11">
      <c r="A7806">
        <v>7805</v>
      </c>
      <c r="B7806" t="s">
        <v>38755</v>
      </c>
      <c r="C7806" t="s">
        <v>4456</v>
      </c>
      <c r="D7806" t="s">
        <v>34494</v>
      </c>
      <c r="E7806" t="s">
        <v>38756</v>
      </c>
      <c r="F7806" t="s">
        <v>38757</v>
      </c>
      <c r="G7806" t="s">
        <v>470</v>
      </c>
      <c r="H7806" s="6">
        <v>132687</v>
      </c>
      <c r="I7806" t="s">
        <v>38758</v>
      </c>
      <c r="J7806" t="s">
        <v>38759</v>
      </c>
      <c r="K7806" s="1">
        <v>44438</v>
      </c>
    </row>
    <row r="7807" spans="1:11">
      <c r="A7807">
        <v>7806</v>
      </c>
      <c r="B7807" t="s">
        <v>38760</v>
      </c>
      <c r="C7807" t="s">
        <v>2457</v>
      </c>
      <c r="D7807" t="s">
        <v>7572</v>
      </c>
      <c r="E7807" t="s">
        <v>38761</v>
      </c>
      <c r="F7807" t="s">
        <v>38762</v>
      </c>
      <c r="G7807" t="s">
        <v>2419</v>
      </c>
      <c r="H7807" s="6">
        <v>190898</v>
      </c>
      <c r="I7807" t="s">
        <v>38763</v>
      </c>
      <c r="J7807" t="s">
        <v>38764</v>
      </c>
      <c r="K7807" s="1">
        <v>44478</v>
      </c>
    </row>
    <row r="7808" spans="1:11">
      <c r="A7808">
        <v>7807</v>
      </c>
      <c r="B7808" t="s">
        <v>38765</v>
      </c>
      <c r="C7808" t="s">
        <v>2834</v>
      </c>
      <c r="D7808" t="s">
        <v>91</v>
      </c>
      <c r="E7808" t="s">
        <v>38766</v>
      </c>
      <c r="F7808" t="s">
        <v>38767</v>
      </c>
      <c r="G7808" t="s">
        <v>597</v>
      </c>
      <c r="H7808" s="6">
        <v>87293</v>
      </c>
      <c r="I7808" t="s">
        <v>38768</v>
      </c>
      <c r="J7808" t="s">
        <v>38769</v>
      </c>
      <c r="K7808" s="1">
        <v>44055</v>
      </c>
    </row>
    <row r="7809" spans="1:11">
      <c r="A7809">
        <v>7808</v>
      </c>
      <c r="B7809" t="s">
        <v>38770</v>
      </c>
      <c r="C7809" t="s">
        <v>2713</v>
      </c>
      <c r="D7809" t="s">
        <v>7884</v>
      </c>
      <c r="E7809" t="s">
        <v>38771</v>
      </c>
      <c r="F7809" t="s">
        <v>38772</v>
      </c>
      <c r="G7809" t="s">
        <v>839</v>
      </c>
      <c r="H7809" s="6">
        <v>254290</v>
      </c>
      <c r="I7809" t="s">
        <v>38773</v>
      </c>
      <c r="J7809" t="s">
        <v>38774</v>
      </c>
      <c r="K7809" s="1">
        <v>44206</v>
      </c>
    </row>
    <row r="7810" spans="1:11">
      <c r="A7810">
        <v>7809</v>
      </c>
      <c r="B7810" t="s">
        <v>38775</v>
      </c>
      <c r="C7810" t="s">
        <v>2913</v>
      </c>
      <c r="D7810" t="s">
        <v>3055</v>
      </c>
      <c r="E7810" t="s">
        <v>38776</v>
      </c>
      <c r="F7810" t="s">
        <v>38777</v>
      </c>
      <c r="G7810" t="s">
        <v>60</v>
      </c>
      <c r="H7810" s="6">
        <v>116220</v>
      </c>
      <c r="I7810" t="s">
        <v>38778</v>
      </c>
      <c r="J7810" t="s">
        <v>38779</v>
      </c>
      <c r="K7810" s="1">
        <v>43851</v>
      </c>
    </row>
    <row r="7811" spans="1:11">
      <c r="A7811">
        <v>7810</v>
      </c>
      <c r="B7811" t="s">
        <v>38780</v>
      </c>
      <c r="C7811" t="s">
        <v>65</v>
      </c>
      <c r="D7811" t="s">
        <v>4774</v>
      </c>
      <c r="E7811" t="s">
        <v>38781</v>
      </c>
      <c r="F7811" t="s">
        <v>38782</v>
      </c>
      <c r="G7811" t="s">
        <v>509</v>
      </c>
      <c r="H7811" s="6">
        <v>178318</v>
      </c>
      <c r="I7811" t="s">
        <v>38783</v>
      </c>
      <c r="J7811" t="s">
        <v>38784</v>
      </c>
      <c r="K7811" s="1">
        <v>44281</v>
      </c>
    </row>
    <row r="7812" spans="1:11">
      <c r="A7812">
        <v>7811</v>
      </c>
      <c r="B7812" t="s">
        <v>38785</v>
      </c>
      <c r="C7812" t="s">
        <v>3937</v>
      </c>
      <c r="D7812" t="s">
        <v>24987</v>
      </c>
      <c r="E7812" t="s">
        <v>38786</v>
      </c>
      <c r="F7812" t="s">
        <v>38787</v>
      </c>
      <c r="G7812" t="s">
        <v>3046</v>
      </c>
      <c r="H7812" s="6">
        <v>193707</v>
      </c>
      <c r="I7812" t="s">
        <v>38788</v>
      </c>
      <c r="J7812" t="s">
        <v>38789</v>
      </c>
      <c r="K7812" s="1">
        <v>44141</v>
      </c>
    </row>
    <row r="7813" spans="1:11">
      <c r="A7813">
        <v>7812</v>
      </c>
      <c r="B7813" t="s">
        <v>38790</v>
      </c>
      <c r="C7813" t="s">
        <v>950</v>
      </c>
      <c r="D7813" t="s">
        <v>8205</v>
      </c>
      <c r="E7813" t="s">
        <v>38791</v>
      </c>
      <c r="F7813" t="s">
        <v>16940</v>
      </c>
      <c r="G7813" t="s">
        <v>351</v>
      </c>
      <c r="H7813" s="6">
        <v>172936</v>
      </c>
      <c r="I7813" t="s">
        <v>38792</v>
      </c>
      <c r="J7813" t="s">
        <v>38793</v>
      </c>
      <c r="K7813" s="1">
        <v>44551</v>
      </c>
    </row>
    <row r="7814" spans="1:11">
      <c r="A7814">
        <v>7813</v>
      </c>
      <c r="B7814" t="s">
        <v>38794</v>
      </c>
      <c r="C7814" t="s">
        <v>4331</v>
      </c>
      <c r="D7814" t="s">
        <v>2277</v>
      </c>
      <c r="E7814" t="s">
        <v>10058</v>
      </c>
      <c r="F7814" t="s">
        <v>38795</v>
      </c>
      <c r="G7814" t="s">
        <v>290</v>
      </c>
      <c r="H7814" s="6">
        <v>52017</v>
      </c>
      <c r="I7814" t="s">
        <v>38796</v>
      </c>
      <c r="J7814" t="s">
        <v>38797</v>
      </c>
      <c r="K7814" s="1">
        <v>44552</v>
      </c>
    </row>
    <row r="7815" spans="1:11">
      <c r="A7815">
        <v>7814</v>
      </c>
      <c r="B7815" t="s">
        <v>38798</v>
      </c>
      <c r="C7815" t="s">
        <v>1628</v>
      </c>
      <c r="D7815" t="s">
        <v>2134</v>
      </c>
      <c r="E7815" t="s">
        <v>38799</v>
      </c>
      <c r="F7815" t="s">
        <v>38800</v>
      </c>
      <c r="G7815" t="s">
        <v>883</v>
      </c>
      <c r="H7815" s="6">
        <v>254913</v>
      </c>
      <c r="I7815" t="s">
        <v>38801</v>
      </c>
      <c r="J7815" t="s">
        <v>38802</v>
      </c>
      <c r="K7815" s="1">
        <v>44011</v>
      </c>
    </row>
    <row r="7816" spans="1:11">
      <c r="A7816">
        <v>7815</v>
      </c>
      <c r="B7816" t="s">
        <v>38803</v>
      </c>
      <c r="C7816" t="s">
        <v>1462</v>
      </c>
      <c r="D7816" t="s">
        <v>5396</v>
      </c>
      <c r="E7816" t="s">
        <v>38804</v>
      </c>
      <c r="F7816" t="s">
        <v>38805</v>
      </c>
      <c r="G7816" t="s">
        <v>1396</v>
      </c>
      <c r="H7816" s="6">
        <v>141308</v>
      </c>
      <c r="I7816" t="s">
        <v>38806</v>
      </c>
      <c r="J7816" t="s">
        <v>38807</v>
      </c>
      <c r="K7816" s="1">
        <v>44217</v>
      </c>
    </row>
    <row r="7817" spans="1:11">
      <c r="A7817">
        <v>7816</v>
      </c>
      <c r="B7817" t="s">
        <v>38808</v>
      </c>
      <c r="C7817" t="s">
        <v>5555</v>
      </c>
      <c r="D7817" t="s">
        <v>6208</v>
      </c>
      <c r="E7817" t="s">
        <v>38809</v>
      </c>
      <c r="F7817" t="s">
        <v>38810</v>
      </c>
      <c r="G7817" t="s">
        <v>462</v>
      </c>
      <c r="H7817" s="6">
        <v>239520</v>
      </c>
      <c r="I7817" t="s">
        <v>38811</v>
      </c>
      <c r="J7817" t="s">
        <v>38812</v>
      </c>
      <c r="K7817" s="1">
        <v>44599</v>
      </c>
    </row>
    <row r="7818" spans="1:11">
      <c r="A7818">
        <v>7817</v>
      </c>
      <c r="B7818" t="s">
        <v>38813</v>
      </c>
      <c r="C7818" t="s">
        <v>1729</v>
      </c>
      <c r="D7818" t="s">
        <v>2403</v>
      </c>
      <c r="E7818" t="s">
        <v>38814</v>
      </c>
      <c r="F7818" t="s">
        <v>35387</v>
      </c>
      <c r="G7818" t="s">
        <v>229</v>
      </c>
      <c r="H7818" s="6">
        <v>136069</v>
      </c>
      <c r="I7818" t="s">
        <v>38815</v>
      </c>
      <c r="J7818" t="s">
        <v>38816</v>
      </c>
      <c r="K7818" s="1">
        <v>43954</v>
      </c>
    </row>
    <row r="7819" spans="1:11">
      <c r="A7819">
        <v>7818</v>
      </c>
      <c r="B7819" t="s">
        <v>38817</v>
      </c>
      <c r="C7819" t="s">
        <v>65</v>
      </c>
      <c r="D7819" t="s">
        <v>1031</v>
      </c>
      <c r="E7819" t="s">
        <v>38818</v>
      </c>
      <c r="F7819" t="s">
        <v>38819</v>
      </c>
      <c r="G7819" t="s">
        <v>494</v>
      </c>
      <c r="H7819" s="6">
        <v>264217</v>
      </c>
      <c r="I7819" t="s">
        <v>38820</v>
      </c>
      <c r="J7819" t="s">
        <v>38821</v>
      </c>
      <c r="K7819" s="1">
        <v>44080</v>
      </c>
    </row>
    <row r="7820" spans="1:11">
      <c r="A7820">
        <v>7819</v>
      </c>
      <c r="B7820" t="s">
        <v>38822</v>
      </c>
      <c r="C7820" t="s">
        <v>2307</v>
      </c>
      <c r="D7820" t="s">
        <v>4412</v>
      </c>
      <c r="E7820" t="s">
        <v>38823</v>
      </c>
      <c r="F7820" t="s">
        <v>38824</v>
      </c>
      <c r="G7820" t="s">
        <v>410</v>
      </c>
      <c r="H7820" s="6">
        <v>233593</v>
      </c>
      <c r="I7820" t="s">
        <v>38825</v>
      </c>
      <c r="J7820" t="s">
        <v>38826</v>
      </c>
      <c r="K7820" s="1">
        <v>44475</v>
      </c>
    </row>
    <row r="7821" spans="1:11">
      <c r="A7821">
        <v>7820</v>
      </c>
      <c r="B7821" t="s">
        <v>38827</v>
      </c>
      <c r="C7821" t="s">
        <v>2656</v>
      </c>
      <c r="D7821" t="s">
        <v>4045</v>
      </c>
      <c r="E7821" t="s">
        <v>38828</v>
      </c>
      <c r="F7821" t="s">
        <v>38829</v>
      </c>
      <c r="G7821" t="s">
        <v>190</v>
      </c>
      <c r="H7821" s="6">
        <v>272277</v>
      </c>
      <c r="I7821" t="s">
        <v>38830</v>
      </c>
      <c r="J7821" t="s">
        <v>38831</v>
      </c>
      <c r="K7821" s="1">
        <v>44206</v>
      </c>
    </row>
    <row r="7822" spans="1:11">
      <c r="A7822">
        <v>7821</v>
      </c>
      <c r="B7822" t="s">
        <v>38832</v>
      </c>
      <c r="C7822" t="s">
        <v>7238</v>
      </c>
      <c r="D7822" t="s">
        <v>3664</v>
      </c>
      <c r="E7822" t="s">
        <v>38833</v>
      </c>
      <c r="F7822" t="s">
        <v>38834</v>
      </c>
      <c r="G7822" t="s">
        <v>553</v>
      </c>
      <c r="H7822" s="6">
        <v>63272</v>
      </c>
      <c r="I7822" t="s">
        <v>38835</v>
      </c>
      <c r="J7822" t="s">
        <v>38836</v>
      </c>
      <c r="K7822" s="1">
        <v>44600</v>
      </c>
    </row>
    <row r="7823" spans="1:11">
      <c r="A7823">
        <v>7822</v>
      </c>
      <c r="B7823" t="s">
        <v>38837</v>
      </c>
      <c r="C7823" t="s">
        <v>1477</v>
      </c>
      <c r="D7823" t="s">
        <v>8115</v>
      </c>
      <c r="E7823" t="s">
        <v>12320</v>
      </c>
      <c r="F7823" t="s">
        <v>26941</v>
      </c>
      <c r="G7823" t="s">
        <v>792</v>
      </c>
      <c r="H7823" s="6">
        <v>231224</v>
      </c>
      <c r="I7823">
        <v>6664906401</v>
      </c>
      <c r="J7823" t="s">
        <v>38838</v>
      </c>
      <c r="K7823" s="1">
        <v>44210</v>
      </c>
    </row>
    <row r="7824" spans="1:11">
      <c r="A7824">
        <v>7823</v>
      </c>
      <c r="B7824" t="s">
        <v>38839</v>
      </c>
      <c r="C7824" t="s">
        <v>2813</v>
      </c>
      <c r="D7824" t="s">
        <v>2950</v>
      </c>
      <c r="E7824" t="s">
        <v>38840</v>
      </c>
      <c r="F7824" t="s">
        <v>38841</v>
      </c>
      <c r="G7824" t="s">
        <v>1067</v>
      </c>
      <c r="H7824" s="6">
        <v>106503</v>
      </c>
      <c r="I7824" t="s">
        <v>38842</v>
      </c>
      <c r="J7824" t="s">
        <v>38843</v>
      </c>
      <c r="K7824" s="1">
        <v>44234</v>
      </c>
    </row>
    <row r="7825" spans="1:11">
      <c r="A7825">
        <v>7824</v>
      </c>
      <c r="B7825" t="s">
        <v>38844</v>
      </c>
      <c r="C7825" t="s">
        <v>692</v>
      </c>
      <c r="D7825" t="s">
        <v>8409</v>
      </c>
      <c r="E7825" t="s">
        <v>38845</v>
      </c>
      <c r="F7825" t="s">
        <v>38846</v>
      </c>
      <c r="G7825" t="s">
        <v>898</v>
      </c>
      <c r="H7825" s="6">
        <v>251643</v>
      </c>
      <c r="I7825">
        <v>6054150247</v>
      </c>
      <c r="J7825" t="s">
        <v>38847</v>
      </c>
      <c r="K7825" s="1">
        <v>44313</v>
      </c>
    </row>
    <row r="7826" spans="1:11">
      <c r="A7826">
        <v>7825</v>
      </c>
      <c r="B7826" t="s">
        <v>38848</v>
      </c>
      <c r="C7826" t="s">
        <v>5039</v>
      </c>
      <c r="D7826" t="s">
        <v>1596</v>
      </c>
      <c r="E7826" t="s">
        <v>38849</v>
      </c>
      <c r="F7826" t="s">
        <v>38850</v>
      </c>
      <c r="G7826" t="s">
        <v>260</v>
      </c>
      <c r="H7826" s="6">
        <v>165817</v>
      </c>
      <c r="I7826" t="s">
        <v>38851</v>
      </c>
      <c r="J7826" t="s">
        <v>38852</v>
      </c>
      <c r="K7826" s="1">
        <v>44310</v>
      </c>
    </row>
    <row r="7827" spans="1:11">
      <c r="A7827">
        <v>7826</v>
      </c>
      <c r="B7827" t="s">
        <v>38853</v>
      </c>
      <c r="C7827" t="s">
        <v>7744</v>
      </c>
      <c r="D7827" t="s">
        <v>3453</v>
      </c>
      <c r="E7827" t="s">
        <v>38854</v>
      </c>
      <c r="F7827" t="s">
        <v>38855</v>
      </c>
      <c r="G7827" t="s">
        <v>1102</v>
      </c>
      <c r="H7827" s="6">
        <v>259094</v>
      </c>
      <c r="I7827" t="s">
        <v>38856</v>
      </c>
      <c r="J7827" t="s">
        <v>38857</v>
      </c>
      <c r="K7827" s="1">
        <v>44427</v>
      </c>
    </row>
    <row r="7828" spans="1:11">
      <c r="A7828">
        <v>7827</v>
      </c>
      <c r="B7828" t="s">
        <v>38858</v>
      </c>
      <c r="C7828" t="s">
        <v>542</v>
      </c>
      <c r="D7828" t="s">
        <v>1051</v>
      </c>
      <c r="E7828" t="s">
        <v>38859</v>
      </c>
      <c r="F7828" t="s">
        <v>38860</v>
      </c>
      <c r="G7828" t="s">
        <v>4188</v>
      </c>
      <c r="H7828" s="6">
        <v>258623</v>
      </c>
      <c r="I7828" t="s">
        <v>38861</v>
      </c>
      <c r="J7828" t="s">
        <v>38862</v>
      </c>
      <c r="K7828" s="1">
        <v>44419</v>
      </c>
    </row>
    <row r="7829" spans="1:11">
      <c r="A7829">
        <v>7828</v>
      </c>
      <c r="B7829" t="s">
        <v>38863</v>
      </c>
      <c r="C7829" t="s">
        <v>1009</v>
      </c>
      <c r="D7829" t="s">
        <v>7263</v>
      </c>
      <c r="E7829" t="s">
        <v>38864</v>
      </c>
      <c r="F7829" t="s">
        <v>38865</v>
      </c>
      <c r="G7829" t="s">
        <v>5179</v>
      </c>
      <c r="H7829" s="6">
        <v>207855</v>
      </c>
      <c r="I7829" t="s">
        <v>38866</v>
      </c>
      <c r="J7829" t="s">
        <v>38867</v>
      </c>
      <c r="K7829" s="1">
        <v>44160</v>
      </c>
    </row>
    <row r="7830" spans="1:11">
      <c r="A7830">
        <v>7829</v>
      </c>
      <c r="B7830" t="s">
        <v>38868</v>
      </c>
      <c r="C7830" t="s">
        <v>4864</v>
      </c>
      <c r="D7830" t="s">
        <v>3204</v>
      </c>
      <c r="E7830" t="s">
        <v>38869</v>
      </c>
      <c r="F7830" t="s">
        <v>31280</v>
      </c>
      <c r="G7830" t="s">
        <v>1769</v>
      </c>
      <c r="H7830" s="6">
        <v>286991</v>
      </c>
      <c r="I7830" t="s">
        <v>38870</v>
      </c>
      <c r="J7830" t="s">
        <v>38871</v>
      </c>
      <c r="K7830" s="1">
        <v>44620</v>
      </c>
    </row>
    <row r="7831" spans="1:11">
      <c r="A7831">
        <v>7830</v>
      </c>
      <c r="B7831" t="s">
        <v>38872</v>
      </c>
      <c r="C7831" t="s">
        <v>1765</v>
      </c>
      <c r="D7831" t="s">
        <v>1999</v>
      </c>
      <c r="E7831" t="s">
        <v>38873</v>
      </c>
      <c r="F7831" t="s">
        <v>38874</v>
      </c>
      <c r="G7831" t="s">
        <v>1182</v>
      </c>
      <c r="H7831" s="6">
        <v>161175</v>
      </c>
      <c r="I7831" t="s">
        <v>38875</v>
      </c>
      <c r="J7831" t="s">
        <v>38876</v>
      </c>
      <c r="K7831" s="1">
        <v>44265</v>
      </c>
    </row>
    <row r="7832" spans="1:11">
      <c r="A7832">
        <v>7831</v>
      </c>
      <c r="B7832" t="s">
        <v>38877</v>
      </c>
      <c r="C7832" t="s">
        <v>1928</v>
      </c>
      <c r="D7832" t="s">
        <v>1327</v>
      </c>
      <c r="E7832" t="s">
        <v>38878</v>
      </c>
      <c r="F7832" t="s">
        <v>38879</v>
      </c>
      <c r="G7832" t="s">
        <v>86</v>
      </c>
      <c r="H7832" s="6">
        <v>242877</v>
      </c>
      <c r="I7832">
        <v>7985164709</v>
      </c>
      <c r="J7832" t="s">
        <v>38880</v>
      </c>
      <c r="K7832" s="1">
        <v>44047</v>
      </c>
    </row>
    <row r="7833" spans="1:11">
      <c r="A7833">
        <v>7832</v>
      </c>
      <c r="B7833" t="s">
        <v>38881</v>
      </c>
      <c r="C7833" t="s">
        <v>1192</v>
      </c>
      <c r="D7833" t="s">
        <v>162</v>
      </c>
      <c r="E7833" t="s">
        <v>38882</v>
      </c>
      <c r="F7833" t="s">
        <v>23844</v>
      </c>
      <c r="G7833" t="s">
        <v>182</v>
      </c>
      <c r="H7833" s="6">
        <v>269082</v>
      </c>
      <c r="I7833" t="s">
        <v>38883</v>
      </c>
      <c r="J7833" t="s">
        <v>38884</v>
      </c>
      <c r="K7833" s="1">
        <v>44474</v>
      </c>
    </row>
    <row r="7834" spans="1:11">
      <c r="A7834">
        <v>7833</v>
      </c>
      <c r="B7834" t="s">
        <v>38885</v>
      </c>
      <c r="C7834" t="s">
        <v>1050</v>
      </c>
      <c r="D7834" t="s">
        <v>30</v>
      </c>
      <c r="E7834" t="s">
        <v>38886</v>
      </c>
      <c r="F7834" t="s">
        <v>38887</v>
      </c>
      <c r="G7834" t="s">
        <v>158</v>
      </c>
      <c r="H7834" s="6">
        <v>46320</v>
      </c>
      <c r="I7834" t="s">
        <v>38888</v>
      </c>
      <c r="J7834" t="s">
        <v>38889</v>
      </c>
      <c r="K7834" s="1">
        <v>43884</v>
      </c>
    </row>
    <row r="7835" spans="1:11">
      <c r="A7835">
        <v>7834</v>
      </c>
      <c r="B7835" t="s">
        <v>38890</v>
      </c>
      <c r="C7835" t="s">
        <v>3086</v>
      </c>
      <c r="D7835" t="s">
        <v>19923</v>
      </c>
      <c r="E7835" t="s">
        <v>38891</v>
      </c>
      <c r="F7835" t="s">
        <v>38892</v>
      </c>
      <c r="G7835" t="s">
        <v>337</v>
      </c>
      <c r="H7835" s="6">
        <v>143985</v>
      </c>
      <c r="I7835" t="s">
        <v>38893</v>
      </c>
      <c r="J7835" t="s">
        <v>38894</v>
      </c>
      <c r="K7835" s="1">
        <v>43863</v>
      </c>
    </row>
    <row r="7836" spans="1:11">
      <c r="A7836">
        <v>7835</v>
      </c>
      <c r="B7836" t="s">
        <v>38895</v>
      </c>
      <c r="C7836" t="s">
        <v>8624</v>
      </c>
      <c r="D7836" t="s">
        <v>2535</v>
      </c>
      <c r="E7836" t="s">
        <v>38896</v>
      </c>
      <c r="F7836" t="s">
        <v>38897</v>
      </c>
      <c r="G7836" t="s">
        <v>3264</v>
      </c>
      <c r="H7836" s="6">
        <v>173732</v>
      </c>
      <c r="I7836">
        <v>7963103118</v>
      </c>
      <c r="J7836" t="s">
        <v>38898</v>
      </c>
      <c r="K7836" s="1">
        <v>44388</v>
      </c>
    </row>
    <row r="7837" spans="1:11">
      <c r="A7837">
        <v>7836</v>
      </c>
      <c r="B7837" t="s">
        <v>38899</v>
      </c>
      <c r="C7837" t="s">
        <v>4692</v>
      </c>
      <c r="D7837" t="s">
        <v>805</v>
      </c>
      <c r="E7837" t="s">
        <v>12676</v>
      </c>
      <c r="F7837" t="s">
        <v>38900</v>
      </c>
      <c r="G7837" t="s">
        <v>5179</v>
      </c>
      <c r="H7837" s="6">
        <v>251594</v>
      </c>
      <c r="I7837" t="s">
        <v>38901</v>
      </c>
      <c r="J7837" t="s">
        <v>38902</v>
      </c>
      <c r="K7837" s="1">
        <v>44167</v>
      </c>
    </row>
    <row r="7838" spans="1:11">
      <c r="A7838">
        <v>7837</v>
      </c>
      <c r="B7838" t="s">
        <v>38903</v>
      </c>
      <c r="C7838" t="s">
        <v>8871</v>
      </c>
      <c r="D7838" t="s">
        <v>3454</v>
      </c>
      <c r="E7838" t="s">
        <v>22629</v>
      </c>
      <c r="F7838" t="s">
        <v>38904</v>
      </c>
      <c r="G7838" t="s">
        <v>282</v>
      </c>
      <c r="H7838" s="6">
        <v>240290</v>
      </c>
      <c r="I7838" t="s">
        <v>38905</v>
      </c>
      <c r="J7838" t="s">
        <v>38906</v>
      </c>
      <c r="K7838" s="1">
        <v>44491</v>
      </c>
    </row>
    <row r="7839" spans="1:11">
      <c r="A7839">
        <v>7838</v>
      </c>
      <c r="B7839" t="s">
        <v>38907</v>
      </c>
      <c r="C7839" t="s">
        <v>3460</v>
      </c>
      <c r="D7839" t="s">
        <v>2700</v>
      </c>
      <c r="E7839" t="s">
        <v>38908</v>
      </c>
      <c r="F7839" t="s">
        <v>38909</v>
      </c>
      <c r="G7839" t="s">
        <v>2615</v>
      </c>
      <c r="H7839" s="6">
        <v>138723</v>
      </c>
      <c r="I7839" t="s">
        <v>38910</v>
      </c>
      <c r="J7839" t="s">
        <v>38911</v>
      </c>
      <c r="K7839" s="1">
        <v>44307</v>
      </c>
    </row>
    <row r="7840" spans="1:11">
      <c r="A7840">
        <v>7839</v>
      </c>
      <c r="B7840" t="s">
        <v>38912</v>
      </c>
      <c r="C7840" t="s">
        <v>466</v>
      </c>
      <c r="D7840" t="s">
        <v>27550</v>
      </c>
      <c r="E7840" t="s">
        <v>38913</v>
      </c>
      <c r="F7840" t="s">
        <v>38914</v>
      </c>
      <c r="G7840" t="s">
        <v>792</v>
      </c>
      <c r="H7840" s="6">
        <v>74706</v>
      </c>
      <c r="I7840" t="s">
        <v>38915</v>
      </c>
      <c r="J7840" t="s">
        <v>38916</v>
      </c>
      <c r="K7840" s="1">
        <v>44429</v>
      </c>
    </row>
    <row r="7841" spans="1:11">
      <c r="A7841">
        <v>7840</v>
      </c>
      <c r="B7841" t="s">
        <v>38917</v>
      </c>
      <c r="C7841" t="s">
        <v>154</v>
      </c>
      <c r="D7841" t="s">
        <v>1294</v>
      </c>
      <c r="E7841" t="s">
        <v>38918</v>
      </c>
      <c r="F7841" t="s">
        <v>38919</v>
      </c>
      <c r="G7841" t="s">
        <v>734</v>
      </c>
      <c r="H7841" s="6">
        <v>241210</v>
      </c>
      <c r="I7841" t="s">
        <v>38920</v>
      </c>
      <c r="J7841" t="s">
        <v>38921</v>
      </c>
      <c r="K7841" s="1">
        <v>44500</v>
      </c>
    </row>
    <row r="7842" spans="1:11">
      <c r="A7842">
        <v>7841</v>
      </c>
      <c r="B7842" t="s">
        <v>38922</v>
      </c>
      <c r="C7842" t="s">
        <v>4051</v>
      </c>
      <c r="D7842" t="s">
        <v>279</v>
      </c>
      <c r="E7842" t="s">
        <v>38923</v>
      </c>
      <c r="F7842" t="s">
        <v>38924</v>
      </c>
      <c r="G7842" t="s">
        <v>2885</v>
      </c>
      <c r="H7842" s="6">
        <v>277026</v>
      </c>
      <c r="I7842" t="s">
        <v>38925</v>
      </c>
      <c r="J7842" t="s">
        <v>38926</v>
      </c>
      <c r="K7842" s="1">
        <v>44301</v>
      </c>
    </row>
    <row r="7843" spans="1:11">
      <c r="A7843">
        <v>7842</v>
      </c>
      <c r="B7843" t="s">
        <v>38927</v>
      </c>
      <c r="C7843" t="s">
        <v>368</v>
      </c>
      <c r="D7843" t="s">
        <v>930</v>
      </c>
      <c r="E7843" t="s">
        <v>38928</v>
      </c>
      <c r="F7843" t="s">
        <v>38929</v>
      </c>
      <c r="G7843" t="s">
        <v>1367</v>
      </c>
      <c r="H7843" s="6">
        <v>77765</v>
      </c>
      <c r="I7843" t="s">
        <v>38930</v>
      </c>
      <c r="J7843" t="s">
        <v>38931</v>
      </c>
      <c r="K7843" s="1">
        <v>44013</v>
      </c>
    </row>
    <row r="7844" spans="1:11">
      <c r="A7844">
        <v>7843</v>
      </c>
      <c r="B7844" t="s">
        <v>38932</v>
      </c>
      <c r="C7844" t="s">
        <v>20693</v>
      </c>
      <c r="D7844" t="s">
        <v>8927</v>
      </c>
      <c r="E7844" t="s">
        <v>38933</v>
      </c>
      <c r="F7844" t="s">
        <v>38934</v>
      </c>
      <c r="G7844" t="s">
        <v>1522</v>
      </c>
      <c r="H7844" s="6">
        <v>63848</v>
      </c>
      <c r="I7844" t="s">
        <v>38935</v>
      </c>
      <c r="J7844" t="s">
        <v>38936</v>
      </c>
      <c r="K7844" s="1">
        <v>44201</v>
      </c>
    </row>
    <row r="7845" spans="1:11">
      <c r="A7845">
        <v>7844</v>
      </c>
      <c r="B7845" t="s">
        <v>38937</v>
      </c>
      <c r="C7845" t="s">
        <v>1135</v>
      </c>
      <c r="D7845" t="s">
        <v>1143</v>
      </c>
      <c r="E7845" t="s">
        <v>38938</v>
      </c>
      <c r="F7845" t="s">
        <v>8810</v>
      </c>
      <c r="G7845" t="s">
        <v>1404</v>
      </c>
      <c r="H7845" s="6">
        <v>223330</v>
      </c>
      <c r="I7845" t="s">
        <v>38939</v>
      </c>
      <c r="J7845" t="s">
        <v>38940</v>
      </c>
      <c r="K7845" s="1">
        <v>44140</v>
      </c>
    </row>
    <row r="7846" spans="1:11">
      <c r="A7846">
        <v>7845</v>
      </c>
      <c r="B7846" t="s">
        <v>38941</v>
      </c>
      <c r="C7846" t="s">
        <v>442</v>
      </c>
      <c r="D7846" t="s">
        <v>7447</v>
      </c>
      <c r="E7846" t="s">
        <v>38942</v>
      </c>
      <c r="F7846" t="s">
        <v>38943</v>
      </c>
      <c r="G7846" t="s">
        <v>2966</v>
      </c>
      <c r="H7846" s="6">
        <v>230882</v>
      </c>
      <c r="I7846" t="s">
        <v>38944</v>
      </c>
      <c r="J7846" t="s">
        <v>38945</v>
      </c>
      <c r="K7846" s="1">
        <v>44105</v>
      </c>
    </row>
    <row r="7847" spans="1:11">
      <c r="A7847">
        <v>7846</v>
      </c>
      <c r="B7847" t="s">
        <v>38946</v>
      </c>
      <c r="C7847" t="s">
        <v>1678</v>
      </c>
      <c r="D7847" t="s">
        <v>3160</v>
      </c>
      <c r="E7847" t="s">
        <v>38947</v>
      </c>
      <c r="F7847" t="s">
        <v>38948</v>
      </c>
      <c r="G7847" t="s">
        <v>410</v>
      </c>
      <c r="H7847" s="6">
        <v>201263</v>
      </c>
      <c r="I7847" t="s">
        <v>38949</v>
      </c>
      <c r="J7847" t="s">
        <v>38950</v>
      </c>
      <c r="K7847" s="1">
        <v>44635</v>
      </c>
    </row>
    <row r="7848" spans="1:11">
      <c r="A7848">
        <v>7847</v>
      </c>
      <c r="B7848" t="s">
        <v>38951</v>
      </c>
      <c r="C7848" t="s">
        <v>10052</v>
      </c>
      <c r="D7848" t="s">
        <v>6221</v>
      </c>
      <c r="E7848" t="s">
        <v>38952</v>
      </c>
      <c r="F7848" t="s">
        <v>38953</v>
      </c>
      <c r="G7848" t="s">
        <v>1152</v>
      </c>
      <c r="H7848" s="6">
        <v>278783</v>
      </c>
      <c r="I7848" t="s">
        <v>38954</v>
      </c>
      <c r="J7848" t="s">
        <v>38955</v>
      </c>
      <c r="K7848" s="1">
        <v>44248</v>
      </c>
    </row>
    <row r="7849" spans="1:11">
      <c r="A7849">
        <v>7848</v>
      </c>
      <c r="B7849" t="s">
        <v>38956</v>
      </c>
      <c r="C7849" t="s">
        <v>8199</v>
      </c>
      <c r="D7849" t="s">
        <v>6973</v>
      </c>
      <c r="E7849" t="s">
        <v>38957</v>
      </c>
      <c r="F7849" t="s">
        <v>38958</v>
      </c>
      <c r="G7849" t="s">
        <v>3594</v>
      </c>
      <c r="H7849" s="6">
        <v>42569</v>
      </c>
      <c r="I7849" t="s">
        <v>38959</v>
      </c>
      <c r="J7849" t="s">
        <v>38960</v>
      </c>
      <c r="K7849" s="1">
        <v>44549</v>
      </c>
    </row>
    <row r="7850" spans="1:11">
      <c r="A7850">
        <v>7849</v>
      </c>
      <c r="B7850" s="2" t="s">
        <v>38961</v>
      </c>
      <c r="C7850" t="s">
        <v>2034</v>
      </c>
      <c r="D7850" t="s">
        <v>3688</v>
      </c>
      <c r="E7850" t="s">
        <v>22108</v>
      </c>
      <c r="F7850" t="s">
        <v>38962</v>
      </c>
      <c r="G7850" t="s">
        <v>4632</v>
      </c>
      <c r="H7850" s="6">
        <v>66378</v>
      </c>
      <c r="I7850">
        <v>1363667477</v>
      </c>
      <c r="J7850" t="s">
        <v>38963</v>
      </c>
      <c r="K7850" s="1">
        <v>44243</v>
      </c>
    </row>
    <row r="7851" spans="1:11">
      <c r="A7851">
        <v>7850</v>
      </c>
      <c r="B7851" t="s">
        <v>38964</v>
      </c>
      <c r="C7851" t="s">
        <v>8647</v>
      </c>
      <c r="D7851" t="s">
        <v>8499</v>
      </c>
      <c r="E7851" t="s">
        <v>38965</v>
      </c>
      <c r="F7851" t="s">
        <v>38966</v>
      </c>
      <c r="G7851" t="s">
        <v>1445</v>
      </c>
      <c r="H7851" s="6">
        <v>255085</v>
      </c>
      <c r="I7851" t="s">
        <v>38967</v>
      </c>
      <c r="J7851" t="s">
        <v>38968</v>
      </c>
      <c r="K7851" s="1">
        <v>44025</v>
      </c>
    </row>
    <row r="7852" spans="1:11">
      <c r="A7852">
        <v>7851</v>
      </c>
      <c r="B7852" t="s">
        <v>38969</v>
      </c>
      <c r="C7852" t="s">
        <v>8624</v>
      </c>
      <c r="D7852" t="s">
        <v>3758</v>
      </c>
      <c r="E7852" t="s">
        <v>27685</v>
      </c>
      <c r="F7852" t="s">
        <v>38970</v>
      </c>
      <c r="G7852" t="s">
        <v>1330</v>
      </c>
      <c r="H7852" s="6">
        <v>65280</v>
      </c>
      <c r="I7852">
        <f>1-111-717-4729</f>
        <v>-5556</v>
      </c>
      <c r="J7852" t="s">
        <v>38971</v>
      </c>
      <c r="K7852" s="1">
        <v>44443</v>
      </c>
    </row>
    <row r="7853" spans="1:11">
      <c r="A7853">
        <v>7852</v>
      </c>
      <c r="B7853" t="s">
        <v>38972</v>
      </c>
      <c r="C7853" t="s">
        <v>11798</v>
      </c>
      <c r="D7853" t="s">
        <v>13599</v>
      </c>
      <c r="E7853" t="s">
        <v>38973</v>
      </c>
      <c r="F7853" t="s">
        <v>38974</v>
      </c>
      <c r="G7853" t="s">
        <v>726</v>
      </c>
      <c r="H7853" s="6">
        <v>219646</v>
      </c>
      <c r="I7853" t="s">
        <v>38975</v>
      </c>
      <c r="J7853" t="s">
        <v>38976</v>
      </c>
      <c r="K7853" s="1">
        <v>43942</v>
      </c>
    </row>
    <row r="7854" spans="1:11">
      <c r="A7854">
        <v>7853</v>
      </c>
      <c r="B7854" t="s">
        <v>38977</v>
      </c>
      <c r="C7854" t="s">
        <v>1869</v>
      </c>
      <c r="D7854" t="s">
        <v>2606</v>
      </c>
      <c r="E7854" t="s">
        <v>38978</v>
      </c>
      <c r="F7854" t="s">
        <v>14592</v>
      </c>
      <c r="G7854" t="s">
        <v>142</v>
      </c>
      <c r="H7854" s="6">
        <v>105428</v>
      </c>
      <c r="I7854" t="s">
        <v>38979</v>
      </c>
      <c r="J7854" t="s">
        <v>38980</v>
      </c>
      <c r="K7854" s="1">
        <v>44230</v>
      </c>
    </row>
    <row r="7855" spans="1:11">
      <c r="A7855">
        <v>7854</v>
      </c>
      <c r="B7855" t="s">
        <v>38981</v>
      </c>
      <c r="C7855" t="s">
        <v>1234</v>
      </c>
      <c r="D7855" t="s">
        <v>9073</v>
      </c>
      <c r="E7855" t="s">
        <v>38982</v>
      </c>
      <c r="F7855" t="s">
        <v>38983</v>
      </c>
      <c r="G7855" t="s">
        <v>831</v>
      </c>
      <c r="H7855" s="6">
        <v>202435</v>
      </c>
      <c r="I7855" t="s">
        <v>38984</v>
      </c>
      <c r="J7855" t="s">
        <v>38985</v>
      </c>
      <c r="K7855" s="1">
        <v>44078</v>
      </c>
    </row>
    <row r="7856" spans="1:11">
      <c r="A7856">
        <v>7855</v>
      </c>
      <c r="B7856" t="s">
        <v>38986</v>
      </c>
      <c r="C7856" t="s">
        <v>11007</v>
      </c>
      <c r="D7856" t="s">
        <v>3338</v>
      </c>
      <c r="E7856" t="s">
        <v>38987</v>
      </c>
      <c r="F7856" t="s">
        <v>38988</v>
      </c>
      <c r="G7856" t="s">
        <v>371</v>
      </c>
      <c r="H7856" s="6">
        <v>127343</v>
      </c>
      <c r="I7856" t="s">
        <v>38989</v>
      </c>
      <c r="J7856" t="s">
        <v>38990</v>
      </c>
      <c r="K7856" s="1">
        <v>43964</v>
      </c>
    </row>
    <row r="7857" spans="1:11">
      <c r="A7857">
        <v>7856</v>
      </c>
      <c r="B7857" t="s">
        <v>38991</v>
      </c>
      <c r="C7857" t="s">
        <v>1722</v>
      </c>
      <c r="D7857" t="s">
        <v>3218</v>
      </c>
      <c r="E7857" t="s">
        <v>38992</v>
      </c>
      <c r="F7857" t="s">
        <v>38993</v>
      </c>
      <c r="G7857" t="s">
        <v>314</v>
      </c>
      <c r="H7857" s="6">
        <v>192290</v>
      </c>
      <c r="I7857" t="s">
        <v>38994</v>
      </c>
      <c r="J7857" t="s">
        <v>38995</v>
      </c>
      <c r="K7857" s="1">
        <v>44366</v>
      </c>
    </row>
    <row r="7858" spans="1:11">
      <c r="A7858">
        <v>7857</v>
      </c>
      <c r="B7858" t="s">
        <v>38996</v>
      </c>
      <c r="C7858" t="s">
        <v>6933</v>
      </c>
      <c r="D7858" t="s">
        <v>3682</v>
      </c>
      <c r="E7858" t="s">
        <v>38997</v>
      </c>
      <c r="F7858" t="s">
        <v>38998</v>
      </c>
      <c r="G7858" t="s">
        <v>13278</v>
      </c>
      <c r="H7858" s="6">
        <v>178767</v>
      </c>
      <c r="I7858" t="s">
        <v>38999</v>
      </c>
      <c r="J7858" t="s">
        <v>39000</v>
      </c>
      <c r="K7858" s="1">
        <v>44307</v>
      </c>
    </row>
    <row r="7859" spans="1:11">
      <c r="A7859">
        <v>7858</v>
      </c>
      <c r="B7859" t="s">
        <v>39001</v>
      </c>
      <c r="C7859" t="s">
        <v>5805</v>
      </c>
      <c r="D7859" t="s">
        <v>2782</v>
      </c>
      <c r="E7859" t="s">
        <v>39002</v>
      </c>
      <c r="F7859" t="s">
        <v>9999</v>
      </c>
      <c r="G7859" t="s">
        <v>1473</v>
      </c>
      <c r="H7859" s="6">
        <v>254514</v>
      </c>
      <c r="I7859" t="s">
        <v>39003</v>
      </c>
      <c r="J7859" t="s">
        <v>39004</v>
      </c>
      <c r="K7859" s="1">
        <v>44354</v>
      </c>
    </row>
    <row r="7860" spans="1:11">
      <c r="A7860">
        <v>7859</v>
      </c>
      <c r="B7860" t="s">
        <v>39005</v>
      </c>
      <c r="C7860" t="s">
        <v>3153</v>
      </c>
      <c r="D7860" t="s">
        <v>20289</v>
      </c>
      <c r="E7860" t="s">
        <v>4608</v>
      </c>
      <c r="F7860" t="s">
        <v>39006</v>
      </c>
      <c r="G7860" t="s">
        <v>103</v>
      </c>
      <c r="H7860" s="6">
        <v>175665</v>
      </c>
      <c r="I7860" t="s">
        <v>39007</v>
      </c>
      <c r="J7860" t="s">
        <v>39008</v>
      </c>
      <c r="K7860" s="1">
        <v>44544</v>
      </c>
    </row>
    <row r="7861" spans="1:11">
      <c r="A7861">
        <v>7860</v>
      </c>
      <c r="B7861" t="s">
        <v>39009</v>
      </c>
      <c r="C7861" t="s">
        <v>2255</v>
      </c>
      <c r="D7861" t="s">
        <v>33353</v>
      </c>
      <c r="E7861" t="s">
        <v>39010</v>
      </c>
      <c r="F7861" t="s">
        <v>39011</v>
      </c>
      <c r="G7861" t="s">
        <v>4188</v>
      </c>
      <c r="H7861" s="6">
        <v>255436</v>
      </c>
      <c r="I7861" t="s">
        <v>39012</v>
      </c>
      <c r="J7861" t="s">
        <v>39013</v>
      </c>
      <c r="K7861" s="1">
        <v>44023</v>
      </c>
    </row>
    <row r="7862" spans="1:11">
      <c r="A7862">
        <v>7861</v>
      </c>
      <c r="B7862" t="s">
        <v>39014</v>
      </c>
      <c r="C7862" t="s">
        <v>1106</v>
      </c>
      <c r="D7862" t="s">
        <v>522</v>
      </c>
      <c r="E7862" t="s">
        <v>39015</v>
      </c>
      <c r="F7862" t="s">
        <v>39016</v>
      </c>
      <c r="G7862" t="s">
        <v>5708</v>
      </c>
      <c r="H7862" s="6">
        <v>215460</v>
      </c>
      <c r="I7862" t="s">
        <v>39017</v>
      </c>
      <c r="J7862" t="s">
        <v>39018</v>
      </c>
      <c r="K7862" s="1">
        <v>44496</v>
      </c>
    </row>
    <row r="7863" spans="1:11">
      <c r="A7863">
        <v>7862</v>
      </c>
      <c r="B7863" t="s">
        <v>39019</v>
      </c>
      <c r="C7863" t="s">
        <v>3356</v>
      </c>
      <c r="D7863" t="s">
        <v>8205</v>
      </c>
      <c r="E7863" t="s">
        <v>39020</v>
      </c>
      <c r="F7863" t="s">
        <v>39021</v>
      </c>
      <c r="G7863" t="s">
        <v>1881</v>
      </c>
      <c r="H7863" s="6">
        <v>233019</v>
      </c>
      <c r="I7863" t="s">
        <v>39022</v>
      </c>
      <c r="J7863" t="s">
        <v>39023</v>
      </c>
      <c r="K7863" s="1">
        <v>44283</v>
      </c>
    </row>
    <row r="7864" spans="1:11">
      <c r="A7864">
        <v>7863</v>
      </c>
      <c r="B7864" t="s">
        <v>39024</v>
      </c>
      <c r="C7864" t="s">
        <v>8647</v>
      </c>
      <c r="D7864" t="s">
        <v>3500</v>
      </c>
      <c r="E7864" t="s">
        <v>39025</v>
      </c>
      <c r="F7864" t="s">
        <v>39026</v>
      </c>
      <c r="G7864" t="s">
        <v>1222</v>
      </c>
      <c r="H7864" s="6">
        <v>263664</v>
      </c>
      <c r="I7864">
        <v>1375840913</v>
      </c>
      <c r="J7864" t="s">
        <v>39027</v>
      </c>
      <c r="K7864" s="1">
        <v>44494</v>
      </c>
    </row>
    <row r="7865" spans="1:11">
      <c r="A7865">
        <v>7864</v>
      </c>
      <c r="B7865" t="s">
        <v>39028</v>
      </c>
      <c r="C7865" t="s">
        <v>12002</v>
      </c>
      <c r="D7865" t="s">
        <v>2013</v>
      </c>
      <c r="E7865" t="s">
        <v>39029</v>
      </c>
      <c r="F7865" t="s">
        <v>39030</v>
      </c>
      <c r="G7865" t="s">
        <v>306</v>
      </c>
      <c r="H7865" s="6">
        <v>245250</v>
      </c>
      <c r="I7865" t="s">
        <v>39031</v>
      </c>
      <c r="J7865" t="s">
        <v>39032</v>
      </c>
      <c r="K7865" s="1">
        <v>43839</v>
      </c>
    </row>
    <row r="7866" spans="1:11">
      <c r="A7866">
        <v>7865</v>
      </c>
      <c r="B7866" t="s">
        <v>39033</v>
      </c>
      <c r="C7866" t="s">
        <v>2595</v>
      </c>
      <c r="D7866" t="s">
        <v>929</v>
      </c>
      <c r="E7866" t="s">
        <v>39034</v>
      </c>
      <c r="F7866" t="s">
        <v>39035</v>
      </c>
      <c r="G7866" t="s">
        <v>3443</v>
      </c>
      <c r="H7866" s="6">
        <v>274255</v>
      </c>
      <c r="I7866" t="s">
        <v>39036</v>
      </c>
      <c r="J7866" t="s">
        <v>39037</v>
      </c>
      <c r="K7866" s="1">
        <v>44487</v>
      </c>
    </row>
    <row r="7867" spans="1:11">
      <c r="A7867">
        <v>7866</v>
      </c>
      <c r="B7867" t="s">
        <v>39038</v>
      </c>
      <c r="C7867" t="s">
        <v>6285</v>
      </c>
      <c r="D7867" t="s">
        <v>8981</v>
      </c>
      <c r="E7867" t="s">
        <v>39039</v>
      </c>
      <c r="F7867" t="s">
        <v>39040</v>
      </c>
      <c r="G7867" t="s">
        <v>815</v>
      </c>
      <c r="H7867" s="6">
        <v>229193</v>
      </c>
      <c r="I7867" t="s">
        <v>39041</v>
      </c>
      <c r="J7867" t="s">
        <v>39042</v>
      </c>
      <c r="K7867" s="1">
        <v>44132</v>
      </c>
    </row>
    <row r="7868" spans="1:11">
      <c r="A7868">
        <v>7867</v>
      </c>
      <c r="B7868" t="s">
        <v>39043</v>
      </c>
      <c r="C7868" t="s">
        <v>2199</v>
      </c>
      <c r="D7868" t="s">
        <v>3598</v>
      </c>
      <c r="E7868" t="s">
        <v>39044</v>
      </c>
      <c r="F7868" t="s">
        <v>39045</v>
      </c>
      <c r="G7868" t="s">
        <v>1481</v>
      </c>
      <c r="H7868" s="6">
        <v>269213</v>
      </c>
      <c r="I7868" t="s">
        <v>39046</v>
      </c>
      <c r="J7868" t="s">
        <v>39047</v>
      </c>
      <c r="K7868" s="1">
        <v>44023</v>
      </c>
    </row>
    <row r="7869" spans="1:11">
      <c r="A7869">
        <v>7868</v>
      </c>
      <c r="B7869" t="s">
        <v>39048</v>
      </c>
      <c r="C7869" t="s">
        <v>122</v>
      </c>
      <c r="D7869" t="s">
        <v>2835</v>
      </c>
      <c r="E7869" t="s">
        <v>39049</v>
      </c>
      <c r="F7869" t="s">
        <v>39050</v>
      </c>
      <c r="G7869" t="s">
        <v>268</v>
      </c>
      <c r="H7869" s="6">
        <v>105277</v>
      </c>
      <c r="I7869" t="s">
        <v>39051</v>
      </c>
      <c r="J7869" t="s">
        <v>39052</v>
      </c>
      <c r="K7869" s="1">
        <v>44226</v>
      </c>
    </row>
    <row r="7870" spans="1:11">
      <c r="A7870">
        <v>7869</v>
      </c>
      <c r="B7870" t="s">
        <v>39053</v>
      </c>
      <c r="C7870" t="s">
        <v>318</v>
      </c>
      <c r="D7870" t="s">
        <v>1842</v>
      </c>
      <c r="E7870" t="s">
        <v>39054</v>
      </c>
      <c r="F7870" t="s">
        <v>39055</v>
      </c>
      <c r="G7870" t="s">
        <v>2885</v>
      </c>
      <c r="H7870" s="6">
        <v>238394</v>
      </c>
      <c r="I7870" t="s">
        <v>39056</v>
      </c>
      <c r="J7870" t="s">
        <v>39057</v>
      </c>
      <c r="K7870" s="1">
        <v>43921</v>
      </c>
    </row>
    <row r="7871" spans="1:11">
      <c r="A7871">
        <v>7870</v>
      </c>
      <c r="B7871" t="s">
        <v>39058</v>
      </c>
      <c r="C7871" t="s">
        <v>630</v>
      </c>
      <c r="D7871" t="s">
        <v>1596</v>
      </c>
      <c r="E7871" t="s">
        <v>9748</v>
      </c>
      <c r="F7871" t="s">
        <v>39059</v>
      </c>
      <c r="G7871" t="s">
        <v>2844</v>
      </c>
      <c r="H7871" s="6">
        <v>130013</v>
      </c>
      <c r="I7871" t="s">
        <v>39060</v>
      </c>
      <c r="J7871" t="s">
        <v>39061</v>
      </c>
      <c r="K7871" s="1">
        <v>44475</v>
      </c>
    </row>
    <row r="7872" spans="1:11">
      <c r="A7872">
        <v>7871</v>
      </c>
      <c r="B7872" t="s">
        <v>39062</v>
      </c>
      <c r="C7872" t="s">
        <v>4051</v>
      </c>
      <c r="D7872" t="s">
        <v>4002</v>
      </c>
      <c r="E7872" t="s">
        <v>39063</v>
      </c>
      <c r="F7872" t="s">
        <v>21150</v>
      </c>
      <c r="G7872" t="s">
        <v>770</v>
      </c>
      <c r="H7872" s="6">
        <v>277326</v>
      </c>
      <c r="I7872" t="s">
        <v>39064</v>
      </c>
      <c r="J7872" t="s">
        <v>39065</v>
      </c>
      <c r="K7872" s="1">
        <v>43994</v>
      </c>
    </row>
    <row r="7873" spans="1:11">
      <c r="A7873">
        <v>7872</v>
      </c>
      <c r="B7873" t="s">
        <v>39066</v>
      </c>
      <c r="C7873" t="s">
        <v>1218</v>
      </c>
      <c r="D7873" t="s">
        <v>1253</v>
      </c>
      <c r="E7873" t="s">
        <v>39067</v>
      </c>
      <c r="F7873" t="s">
        <v>39068</v>
      </c>
      <c r="G7873" t="s">
        <v>3709</v>
      </c>
      <c r="H7873" s="6">
        <v>92860</v>
      </c>
      <c r="I7873" t="s">
        <v>39069</v>
      </c>
      <c r="J7873" t="s">
        <v>39070</v>
      </c>
      <c r="K7873" s="1">
        <v>44521</v>
      </c>
    </row>
    <row r="7874" spans="1:11">
      <c r="A7874">
        <v>7873</v>
      </c>
      <c r="B7874" t="s">
        <v>39071</v>
      </c>
      <c r="C7874" t="s">
        <v>23653</v>
      </c>
      <c r="D7874" t="s">
        <v>7350</v>
      </c>
      <c r="E7874" t="s">
        <v>39072</v>
      </c>
      <c r="F7874" t="s">
        <v>39073</v>
      </c>
      <c r="G7874" t="s">
        <v>839</v>
      </c>
      <c r="H7874" s="6">
        <v>126114</v>
      </c>
      <c r="I7874" t="s">
        <v>39074</v>
      </c>
      <c r="J7874" t="s">
        <v>39075</v>
      </c>
      <c r="K7874" s="1">
        <v>43980</v>
      </c>
    </row>
    <row r="7875" spans="1:11">
      <c r="A7875">
        <v>7874</v>
      </c>
      <c r="B7875" t="s">
        <v>39076</v>
      </c>
      <c r="C7875" t="s">
        <v>2976</v>
      </c>
      <c r="D7875" t="s">
        <v>5760</v>
      </c>
      <c r="E7875" t="s">
        <v>27066</v>
      </c>
      <c r="F7875" t="s">
        <v>39077</v>
      </c>
      <c r="G7875" t="s">
        <v>597</v>
      </c>
      <c r="H7875" s="6">
        <v>156870</v>
      </c>
      <c r="I7875" t="s">
        <v>39078</v>
      </c>
      <c r="J7875" t="s">
        <v>39079</v>
      </c>
      <c r="K7875" s="1">
        <v>44611</v>
      </c>
    </row>
    <row r="7876" spans="1:11">
      <c r="A7876">
        <v>7875</v>
      </c>
      <c r="B7876" t="s">
        <v>39080</v>
      </c>
      <c r="C7876" t="s">
        <v>4953</v>
      </c>
      <c r="D7876" t="s">
        <v>685</v>
      </c>
      <c r="E7876" t="s">
        <v>39081</v>
      </c>
      <c r="F7876" t="s">
        <v>39082</v>
      </c>
      <c r="G7876" t="s">
        <v>3027</v>
      </c>
      <c r="H7876" s="6">
        <v>139743</v>
      </c>
      <c r="I7876" t="s">
        <v>39083</v>
      </c>
      <c r="J7876" t="s">
        <v>39084</v>
      </c>
      <c r="K7876" s="1">
        <v>44290</v>
      </c>
    </row>
    <row r="7877" spans="1:11">
      <c r="A7877">
        <v>7876</v>
      </c>
      <c r="B7877" t="s">
        <v>39085</v>
      </c>
      <c r="C7877" t="s">
        <v>29</v>
      </c>
      <c r="D7877" t="s">
        <v>2403</v>
      </c>
      <c r="E7877" t="s">
        <v>29487</v>
      </c>
      <c r="F7877" t="s">
        <v>39086</v>
      </c>
      <c r="G7877" t="s">
        <v>3102</v>
      </c>
      <c r="H7877" s="6">
        <v>164845</v>
      </c>
      <c r="I7877" t="s">
        <v>39087</v>
      </c>
      <c r="J7877" t="s">
        <v>39088</v>
      </c>
      <c r="K7877" s="1">
        <v>44408</v>
      </c>
    </row>
    <row r="7878" spans="1:11">
      <c r="A7878">
        <v>7877</v>
      </c>
      <c r="B7878" t="s">
        <v>39089</v>
      </c>
      <c r="C7878" t="s">
        <v>3858</v>
      </c>
      <c r="D7878" t="s">
        <v>522</v>
      </c>
      <c r="E7878" t="s">
        <v>39090</v>
      </c>
      <c r="F7878" t="s">
        <v>39091</v>
      </c>
      <c r="G7878" t="s">
        <v>6088</v>
      </c>
      <c r="H7878" s="6">
        <v>94573</v>
      </c>
      <c r="I7878" t="s">
        <v>39092</v>
      </c>
      <c r="J7878" t="s">
        <v>39093</v>
      </c>
      <c r="K7878" s="1">
        <v>44149</v>
      </c>
    </row>
    <row r="7879" spans="1:11">
      <c r="A7879">
        <v>7878</v>
      </c>
      <c r="B7879" t="s">
        <v>39094</v>
      </c>
      <c r="C7879" t="s">
        <v>490</v>
      </c>
      <c r="D7879" t="s">
        <v>423</v>
      </c>
      <c r="E7879" t="s">
        <v>33203</v>
      </c>
      <c r="F7879" t="s">
        <v>39095</v>
      </c>
      <c r="G7879" t="s">
        <v>517</v>
      </c>
      <c r="H7879" s="6">
        <v>120793</v>
      </c>
      <c r="I7879">
        <v>5200934585</v>
      </c>
      <c r="J7879" t="s">
        <v>39096</v>
      </c>
      <c r="K7879" s="1">
        <v>44502</v>
      </c>
    </row>
    <row r="7880" spans="1:11">
      <c r="A7880">
        <v>7879</v>
      </c>
      <c r="B7880" t="s">
        <v>39097</v>
      </c>
      <c r="C7880" t="s">
        <v>1379</v>
      </c>
      <c r="D7880" t="s">
        <v>4845</v>
      </c>
      <c r="E7880" t="s">
        <v>39098</v>
      </c>
      <c r="F7880" t="s">
        <v>39099</v>
      </c>
      <c r="G7880" t="s">
        <v>4632</v>
      </c>
      <c r="H7880" s="6">
        <v>279891</v>
      </c>
      <c r="I7880" t="s">
        <v>39100</v>
      </c>
      <c r="J7880" t="s">
        <v>39101</v>
      </c>
      <c r="K7880" s="1">
        <v>44525</v>
      </c>
    </row>
    <row r="7881" spans="1:11">
      <c r="A7881">
        <v>7880</v>
      </c>
      <c r="B7881" t="s">
        <v>39102</v>
      </c>
      <c r="C7881" t="s">
        <v>347</v>
      </c>
      <c r="D7881" t="s">
        <v>587</v>
      </c>
      <c r="E7881" t="s">
        <v>39103</v>
      </c>
      <c r="F7881" t="s">
        <v>39104</v>
      </c>
      <c r="G7881" t="s">
        <v>2078</v>
      </c>
      <c r="H7881" s="6">
        <v>272374</v>
      </c>
      <c r="I7881" t="s">
        <v>39105</v>
      </c>
      <c r="J7881" t="s">
        <v>39106</v>
      </c>
      <c r="K7881" s="1">
        <v>43938</v>
      </c>
    </row>
    <row r="7882" spans="1:11">
      <c r="A7882">
        <v>7881</v>
      </c>
      <c r="B7882" t="s">
        <v>39107</v>
      </c>
      <c r="C7882" t="s">
        <v>981</v>
      </c>
      <c r="D7882" t="s">
        <v>195</v>
      </c>
      <c r="E7882" t="s">
        <v>39108</v>
      </c>
      <c r="F7882" t="s">
        <v>39109</v>
      </c>
      <c r="G7882" t="s">
        <v>1536</v>
      </c>
      <c r="H7882" s="6">
        <v>218039</v>
      </c>
      <c r="I7882" t="s">
        <v>39110</v>
      </c>
      <c r="J7882" t="s">
        <v>39111</v>
      </c>
      <c r="K7882" s="1">
        <v>43950</v>
      </c>
    </row>
    <row r="7883" spans="1:11">
      <c r="A7883">
        <v>7882</v>
      </c>
      <c r="B7883" t="s">
        <v>39112</v>
      </c>
      <c r="C7883" t="s">
        <v>3391</v>
      </c>
      <c r="D7883" t="s">
        <v>1766</v>
      </c>
      <c r="E7883" t="s">
        <v>39113</v>
      </c>
      <c r="F7883" t="s">
        <v>39114</v>
      </c>
      <c r="G7883" t="s">
        <v>268</v>
      </c>
      <c r="H7883" s="6">
        <v>215294</v>
      </c>
      <c r="I7883" t="s">
        <v>39115</v>
      </c>
      <c r="J7883" t="s">
        <v>39116</v>
      </c>
      <c r="K7883" s="1">
        <v>44707</v>
      </c>
    </row>
    <row r="7884" spans="1:11">
      <c r="A7884">
        <v>7883</v>
      </c>
      <c r="B7884" t="s">
        <v>39117</v>
      </c>
      <c r="C7884" t="s">
        <v>2821</v>
      </c>
      <c r="D7884" t="s">
        <v>4479</v>
      </c>
      <c r="E7884" t="s">
        <v>39118</v>
      </c>
      <c r="F7884" t="s">
        <v>39119</v>
      </c>
      <c r="G7884" t="s">
        <v>23</v>
      </c>
      <c r="H7884" s="6">
        <v>133934</v>
      </c>
      <c r="I7884" t="s">
        <v>39120</v>
      </c>
      <c r="J7884" t="s">
        <v>39121</v>
      </c>
      <c r="K7884" s="1">
        <v>44501</v>
      </c>
    </row>
    <row r="7885" spans="1:11">
      <c r="A7885">
        <v>7884</v>
      </c>
      <c r="B7885" t="s">
        <v>39122</v>
      </c>
      <c r="C7885" t="s">
        <v>5562</v>
      </c>
      <c r="D7885" t="s">
        <v>6973</v>
      </c>
      <c r="E7885" t="s">
        <v>39123</v>
      </c>
      <c r="F7885" t="s">
        <v>29650</v>
      </c>
      <c r="G7885" t="s">
        <v>2158</v>
      </c>
      <c r="H7885" s="6">
        <v>266441</v>
      </c>
      <c r="I7885" t="s">
        <v>39124</v>
      </c>
      <c r="J7885" t="s">
        <v>39125</v>
      </c>
      <c r="K7885" s="1">
        <v>44661</v>
      </c>
    </row>
    <row r="7886" spans="1:11">
      <c r="A7886">
        <v>7885</v>
      </c>
      <c r="B7886" t="s">
        <v>39126</v>
      </c>
      <c r="C7886" t="s">
        <v>1891</v>
      </c>
      <c r="D7886" t="s">
        <v>8093</v>
      </c>
      <c r="E7886" t="s">
        <v>24307</v>
      </c>
      <c r="F7886" t="s">
        <v>39127</v>
      </c>
      <c r="G7886" t="s">
        <v>898</v>
      </c>
      <c r="H7886" s="6">
        <v>187780</v>
      </c>
      <c r="I7886" t="s">
        <v>39128</v>
      </c>
      <c r="J7886" t="s">
        <v>39129</v>
      </c>
      <c r="K7886" s="1">
        <v>44606</v>
      </c>
    </row>
    <row r="7887" spans="1:11">
      <c r="A7887">
        <v>7886</v>
      </c>
      <c r="B7887" t="s">
        <v>39130</v>
      </c>
      <c r="C7887" t="s">
        <v>14595</v>
      </c>
      <c r="D7887" t="s">
        <v>15284</v>
      </c>
      <c r="E7887" t="s">
        <v>39131</v>
      </c>
      <c r="F7887" t="s">
        <v>39132</v>
      </c>
      <c r="G7887" t="s">
        <v>2123</v>
      </c>
      <c r="H7887" s="6">
        <v>239649</v>
      </c>
      <c r="I7887" t="s">
        <v>39133</v>
      </c>
      <c r="J7887" t="s">
        <v>39134</v>
      </c>
      <c r="K7887" s="1">
        <v>43831</v>
      </c>
    </row>
    <row r="7888" spans="1:11">
      <c r="A7888">
        <v>7887</v>
      </c>
      <c r="B7888" t="s">
        <v>39135</v>
      </c>
      <c r="C7888" t="s">
        <v>2513</v>
      </c>
      <c r="D7888" t="s">
        <v>7714</v>
      </c>
      <c r="E7888" t="s">
        <v>39136</v>
      </c>
      <c r="F7888" t="s">
        <v>39137</v>
      </c>
      <c r="G7888" t="s">
        <v>205</v>
      </c>
      <c r="H7888" s="6">
        <v>178680</v>
      </c>
      <c r="I7888" t="s">
        <v>39138</v>
      </c>
      <c r="J7888" t="s">
        <v>39139</v>
      </c>
      <c r="K7888" s="1">
        <v>44473</v>
      </c>
    </row>
    <row r="7889" spans="1:11">
      <c r="A7889">
        <v>7888</v>
      </c>
      <c r="B7889" t="s">
        <v>39140</v>
      </c>
      <c r="C7889" t="s">
        <v>325</v>
      </c>
      <c r="D7889" t="s">
        <v>1135</v>
      </c>
      <c r="E7889" t="s">
        <v>39141</v>
      </c>
      <c r="F7889" t="s">
        <v>39142</v>
      </c>
      <c r="G7889" t="s">
        <v>561</v>
      </c>
      <c r="H7889" s="6">
        <v>104831</v>
      </c>
      <c r="I7889" t="s">
        <v>39143</v>
      </c>
      <c r="J7889" t="s">
        <v>39144</v>
      </c>
      <c r="K7889" s="1">
        <v>43837</v>
      </c>
    </row>
    <row r="7890" spans="1:11">
      <c r="A7890">
        <v>7889</v>
      </c>
      <c r="B7890" t="s">
        <v>39145</v>
      </c>
      <c r="C7890" t="s">
        <v>3581</v>
      </c>
      <c r="D7890" t="s">
        <v>5556</v>
      </c>
      <c r="E7890" t="s">
        <v>39146</v>
      </c>
      <c r="F7890" t="s">
        <v>39147</v>
      </c>
      <c r="G7890" t="s">
        <v>1152</v>
      </c>
      <c r="H7890" s="6">
        <v>65893</v>
      </c>
      <c r="I7890" t="s">
        <v>39148</v>
      </c>
      <c r="J7890" t="s">
        <v>39149</v>
      </c>
      <c r="K7890" s="1">
        <v>44689</v>
      </c>
    </row>
    <row r="7891" spans="1:11">
      <c r="A7891">
        <v>7890</v>
      </c>
      <c r="B7891" t="s">
        <v>39150</v>
      </c>
      <c r="C7891" t="s">
        <v>1900</v>
      </c>
      <c r="D7891" t="s">
        <v>341</v>
      </c>
      <c r="E7891" t="s">
        <v>335</v>
      </c>
      <c r="F7891" t="s">
        <v>39151</v>
      </c>
      <c r="G7891" t="s">
        <v>1481</v>
      </c>
      <c r="H7891" s="6">
        <v>170518</v>
      </c>
      <c r="I7891" t="s">
        <v>39152</v>
      </c>
      <c r="J7891" t="s">
        <v>39153</v>
      </c>
      <c r="K7891" s="1">
        <v>44197</v>
      </c>
    </row>
    <row r="7892" spans="1:11">
      <c r="A7892">
        <v>7891</v>
      </c>
      <c r="B7892" t="s">
        <v>39154</v>
      </c>
      <c r="C7892" t="s">
        <v>910</v>
      </c>
      <c r="D7892" t="s">
        <v>1342</v>
      </c>
      <c r="E7892" t="s">
        <v>39155</v>
      </c>
      <c r="F7892" t="s">
        <v>39156</v>
      </c>
      <c r="G7892" t="s">
        <v>634</v>
      </c>
      <c r="H7892" s="6">
        <v>228317</v>
      </c>
      <c r="I7892" t="s">
        <v>39157</v>
      </c>
      <c r="J7892" t="s">
        <v>39158</v>
      </c>
      <c r="K7892" s="1">
        <v>43986</v>
      </c>
    </row>
    <row r="7893" spans="1:11">
      <c r="A7893">
        <v>7892</v>
      </c>
      <c r="B7893" t="s">
        <v>39159</v>
      </c>
      <c r="C7893" t="s">
        <v>11798</v>
      </c>
      <c r="D7893" t="s">
        <v>3471</v>
      </c>
      <c r="E7893" t="s">
        <v>39160</v>
      </c>
      <c r="F7893" t="s">
        <v>39161</v>
      </c>
      <c r="G7893" t="s">
        <v>1075</v>
      </c>
      <c r="H7893" s="6">
        <v>77558</v>
      </c>
      <c r="I7893" t="s">
        <v>39162</v>
      </c>
      <c r="J7893" t="s">
        <v>39163</v>
      </c>
      <c r="K7893" s="1">
        <v>44278</v>
      </c>
    </row>
    <row r="7894" spans="1:11">
      <c r="A7894">
        <v>7893</v>
      </c>
      <c r="B7894" t="s">
        <v>39164</v>
      </c>
      <c r="C7894" t="s">
        <v>6596</v>
      </c>
      <c r="D7894" t="s">
        <v>8927</v>
      </c>
      <c r="E7894" t="s">
        <v>39165</v>
      </c>
      <c r="F7894" t="s">
        <v>39166</v>
      </c>
      <c r="G7894" t="s">
        <v>329</v>
      </c>
      <c r="H7894" s="6">
        <v>223946</v>
      </c>
      <c r="I7894" t="s">
        <v>39167</v>
      </c>
      <c r="J7894" t="s">
        <v>39168</v>
      </c>
      <c r="K7894" s="1">
        <v>44300</v>
      </c>
    </row>
    <row r="7895" spans="1:11">
      <c r="A7895">
        <v>7894</v>
      </c>
      <c r="B7895" t="s">
        <v>39169</v>
      </c>
      <c r="C7895" t="s">
        <v>1269</v>
      </c>
      <c r="D7895" t="s">
        <v>179</v>
      </c>
      <c r="E7895" t="s">
        <v>39170</v>
      </c>
      <c r="F7895" t="s">
        <v>23082</v>
      </c>
      <c r="G7895" t="s">
        <v>23</v>
      </c>
      <c r="H7895" s="6">
        <v>270571</v>
      </c>
      <c r="I7895" t="s">
        <v>39171</v>
      </c>
      <c r="J7895" t="s">
        <v>39172</v>
      </c>
      <c r="K7895" s="1">
        <v>43885</v>
      </c>
    </row>
    <row r="7896" spans="1:11">
      <c r="A7896">
        <v>7895</v>
      </c>
      <c r="B7896" t="s">
        <v>39173</v>
      </c>
      <c r="C7896" t="s">
        <v>2225</v>
      </c>
      <c r="D7896" t="s">
        <v>1968</v>
      </c>
      <c r="E7896" t="s">
        <v>39174</v>
      </c>
      <c r="F7896" t="s">
        <v>39175</v>
      </c>
      <c r="G7896" t="s">
        <v>688</v>
      </c>
      <c r="H7896" s="6">
        <v>86970</v>
      </c>
      <c r="I7896">
        <f>1-454-317-5552</f>
        <v>-6322</v>
      </c>
      <c r="J7896" t="s">
        <v>39176</v>
      </c>
      <c r="K7896" s="1">
        <v>44154</v>
      </c>
    </row>
    <row r="7897" spans="1:11">
      <c r="A7897">
        <v>7896</v>
      </c>
      <c r="B7897" t="s">
        <v>39177</v>
      </c>
      <c r="C7897" t="s">
        <v>4557</v>
      </c>
      <c r="D7897" t="s">
        <v>895</v>
      </c>
      <c r="E7897" t="s">
        <v>39178</v>
      </c>
      <c r="F7897" t="s">
        <v>39179</v>
      </c>
      <c r="G7897" t="s">
        <v>1418</v>
      </c>
      <c r="H7897" s="6">
        <v>178673</v>
      </c>
      <c r="I7897" t="s">
        <v>39180</v>
      </c>
      <c r="J7897" t="s">
        <v>39181</v>
      </c>
      <c r="K7897" s="1">
        <v>44568</v>
      </c>
    </row>
    <row r="7898" spans="1:11">
      <c r="A7898">
        <v>7897</v>
      </c>
      <c r="B7898" t="s">
        <v>39182</v>
      </c>
      <c r="C7898" t="s">
        <v>29</v>
      </c>
      <c r="D7898" t="s">
        <v>2889</v>
      </c>
      <c r="E7898" t="s">
        <v>39183</v>
      </c>
      <c r="F7898" t="s">
        <v>39184</v>
      </c>
      <c r="G7898" t="s">
        <v>86</v>
      </c>
      <c r="H7898" s="6">
        <v>219510</v>
      </c>
      <c r="I7898" t="s">
        <v>39185</v>
      </c>
      <c r="J7898" t="s">
        <v>39186</v>
      </c>
      <c r="K7898" s="1">
        <v>44401</v>
      </c>
    </row>
    <row r="7899" spans="1:11">
      <c r="A7899">
        <v>7898</v>
      </c>
      <c r="B7899" t="s">
        <v>39187</v>
      </c>
      <c r="C7899" t="s">
        <v>3248</v>
      </c>
      <c r="D7899" t="s">
        <v>15818</v>
      </c>
      <c r="E7899" t="s">
        <v>39188</v>
      </c>
      <c r="F7899" t="s">
        <v>39189</v>
      </c>
      <c r="G7899" t="s">
        <v>314</v>
      </c>
      <c r="H7899" s="6">
        <v>254668</v>
      </c>
      <c r="I7899" t="s">
        <v>39190</v>
      </c>
      <c r="J7899" t="s">
        <v>39191</v>
      </c>
      <c r="K7899" s="1">
        <v>44120</v>
      </c>
    </row>
    <row r="7900" spans="1:11">
      <c r="A7900">
        <v>7899</v>
      </c>
      <c r="B7900" t="s">
        <v>39192</v>
      </c>
      <c r="C7900" t="s">
        <v>8871</v>
      </c>
      <c r="D7900" t="s">
        <v>3037</v>
      </c>
      <c r="E7900" t="s">
        <v>39193</v>
      </c>
      <c r="F7900" t="s">
        <v>39194</v>
      </c>
      <c r="G7900" t="s">
        <v>553</v>
      </c>
      <c r="H7900" s="6">
        <v>195782</v>
      </c>
      <c r="I7900" t="s">
        <v>39195</v>
      </c>
      <c r="J7900" t="s">
        <v>39196</v>
      </c>
      <c r="K7900" s="1">
        <v>44170</v>
      </c>
    </row>
    <row r="7901" spans="1:11">
      <c r="A7901">
        <v>7900</v>
      </c>
      <c r="B7901" t="s">
        <v>39197</v>
      </c>
      <c r="C7901" t="s">
        <v>3821</v>
      </c>
      <c r="D7901" t="s">
        <v>17760</v>
      </c>
      <c r="E7901" t="s">
        <v>39198</v>
      </c>
      <c r="F7901" t="s">
        <v>39199</v>
      </c>
      <c r="G7901" t="s">
        <v>1027</v>
      </c>
      <c r="H7901" s="6">
        <v>274519</v>
      </c>
      <c r="I7901" t="s">
        <v>39200</v>
      </c>
      <c r="J7901" t="s">
        <v>39201</v>
      </c>
      <c r="K7901" s="1">
        <v>43838</v>
      </c>
    </row>
    <row r="7902" spans="1:11">
      <c r="A7902">
        <v>7901</v>
      </c>
      <c r="B7902" t="s">
        <v>39202</v>
      </c>
      <c r="C7902" t="s">
        <v>5011</v>
      </c>
      <c r="D7902" t="s">
        <v>1135</v>
      </c>
      <c r="E7902" t="s">
        <v>39203</v>
      </c>
      <c r="F7902" t="s">
        <v>39204</v>
      </c>
      <c r="G7902" t="s">
        <v>1424</v>
      </c>
      <c r="H7902" s="6">
        <v>252276</v>
      </c>
      <c r="I7902" t="s">
        <v>39205</v>
      </c>
      <c r="J7902" t="s">
        <v>39206</v>
      </c>
      <c r="K7902" s="1">
        <v>44386</v>
      </c>
    </row>
    <row r="7903" spans="1:11">
      <c r="A7903">
        <v>7902</v>
      </c>
      <c r="B7903" t="s">
        <v>39207</v>
      </c>
      <c r="C7903" t="s">
        <v>1045</v>
      </c>
      <c r="D7903" t="s">
        <v>9912</v>
      </c>
      <c r="E7903" t="s">
        <v>39208</v>
      </c>
      <c r="F7903" t="s">
        <v>39209</v>
      </c>
      <c r="G7903" t="s">
        <v>1257</v>
      </c>
      <c r="H7903" s="6">
        <v>278704</v>
      </c>
      <c r="I7903" t="s">
        <v>39210</v>
      </c>
      <c r="J7903" t="s">
        <v>39211</v>
      </c>
      <c r="K7903" s="1">
        <v>43975</v>
      </c>
    </row>
    <row r="7904" spans="1:11">
      <c r="A7904">
        <v>7903</v>
      </c>
      <c r="B7904" t="s">
        <v>39212</v>
      </c>
      <c r="C7904" t="s">
        <v>4977</v>
      </c>
      <c r="D7904" t="s">
        <v>3018</v>
      </c>
      <c r="E7904" t="s">
        <v>39213</v>
      </c>
      <c r="F7904" t="s">
        <v>39214</v>
      </c>
      <c r="G7904" t="s">
        <v>2772</v>
      </c>
      <c r="H7904" s="6">
        <v>249200</v>
      </c>
      <c r="I7904" t="s">
        <v>39215</v>
      </c>
      <c r="J7904" t="s">
        <v>39216</v>
      </c>
      <c r="K7904" s="1">
        <v>44571</v>
      </c>
    </row>
    <row r="7905" spans="1:11">
      <c r="A7905">
        <v>7904</v>
      </c>
      <c r="B7905" t="s">
        <v>39217</v>
      </c>
      <c r="C7905" t="s">
        <v>1693</v>
      </c>
      <c r="D7905" t="s">
        <v>7636</v>
      </c>
      <c r="E7905" t="s">
        <v>39218</v>
      </c>
      <c r="F7905" t="s">
        <v>39219</v>
      </c>
      <c r="G7905" t="s">
        <v>546</v>
      </c>
      <c r="H7905" s="6">
        <v>89859</v>
      </c>
      <c r="I7905" t="s">
        <v>39220</v>
      </c>
      <c r="J7905" t="s">
        <v>39221</v>
      </c>
      <c r="K7905" s="1">
        <v>44484</v>
      </c>
    </row>
    <row r="7906" spans="1:11">
      <c r="A7906">
        <v>7905</v>
      </c>
      <c r="B7906" t="s">
        <v>39222</v>
      </c>
      <c r="C7906" t="s">
        <v>8663</v>
      </c>
      <c r="D7906" t="s">
        <v>8739</v>
      </c>
      <c r="E7906" t="s">
        <v>39223</v>
      </c>
      <c r="F7906" t="s">
        <v>10951</v>
      </c>
      <c r="G7906" t="s">
        <v>517</v>
      </c>
      <c r="H7906" s="6">
        <v>217166</v>
      </c>
      <c r="I7906" t="s">
        <v>39224</v>
      </c>
      <c r="J7906" t="s">
        <v>39225</v>
      </c>
      <c r="K7906" s="1">
        <v>43831</v>
      </c>
    </row>
    <row r="7907" spans="1:11">
      <c r="A7907">
        <v>7906</v>
      </c>
      <c r="B7907" t="s">
        <v>39226</v>
      </c>
      <c r="C7907" t="s">
        <v>318</v>
      </c>
      <c r="D7907" t="s">
        <v>1730</v>
      </c>
      <c r="E7907" t="s">
        <v>39227</v>
      </c>
      <c r="F7907" t="s">
        <v>32334</v>
      </c>
      <c r="G7907" t="s">
        <v>351</v>
      </c>
      <c r="H7907" s="6">
        <v>53005</v>
      </c>
      <c r="I7907" t="s">
        <v>39228</v>
      </c>
      <c r="J7907" t="s">
        <v>39229</v>
      </c>
      <c r="K7907" s="1">
        <v>44261</v>
      </c>
    </row>
    <row r="7908" spans="1:11">
      <c r="A7908">
        <v>7907</v>
      </c>
      <c r="B7908" t="s">
        <v>39230</v>
      </c>
      <c r="C7908" t="s">
        <v>368</v>
      </c>
      <c r="D7908" t="s">
        <v>7915</v>
      </c>
      <c r="E7908" t="s">
        <v>39231</v>
      </c>
      <c r="F7908" t="s">
        <v>39232</v>
      </c>
      <c r="G7908" t="s">
        <v>1481</v>
      </c>
      <c r="H7908" s="6">
        <v>251649</v>
      </c>
      <c r="I7908" t="s">
        <v>39233</v>
      </c>
      <c r="J7908" t="s">
        <v>39234</v>
      </c>
      <c r="K7908" s="1">
        <v>44031</v>
      </c>
    </row>
    <row r="7909" spans="1:11">
      <c r="A7909">
        <v>7908</v>
      </c>
      <c r="B7909" t="s">
        <v>39235</v>
      </c>
      <c r="C7909" t="s">
        <v>6627</v>
      </c>
      <c r="D7909" t="s">
        <v>4401</v>
      </c>
      <c r="E7909" t="s">
        <v>8088</v>
      </c>
      <c r="F7909" t="s">
        <v>39236</v>
      </c>
      <c r="G7909" t="s">
        <v>1666</v>
      </c>
      <c r="H7909" s="6">
        <v>224787</v>
      </c>
      <c r="I7909">
        <v>4716497758</v>
      </c>
      <c r="J7909" t="s">
        <v>39237</v>
      </c>
      <c r="K7909" s="1">
        <v>44403</v>
      </c>
    </row>
    <row r="7910" spans="1:11">
      <c r="A7910">
        <v>7909</v>
      </c>
      <c r="B7910" t="s">
        <v>39238</v>
      </c>
      <c r="C7910" t="s">
        <v>5286</v>
      </c>
      <c r="D7910" t="s">
        <v>1934</v>
      </c>
      <c r="E7910" t="s">
        <v>39239</v>
      </c>
      <c r="F7910" t="s">
        <v>39240</v>
      </c>
      <c r="G7910" t="s">
        <v>6088</v>
      </c>
      <c r="H7910" s="6">
        <v>111017</v>
      </c>
      <c r="I7910" t="s">
        <v>39241</v>
      </c>
      <c r="J7910" t="s">
        <v>39242</v>
      </c>
      <c r="K7910" s="1">
        <v>44180</v>
      </c>
    </row>
    <row r="7911" spans="1:11">
      <c r="A7911">
        <v>7910</v>
      </c>
      <c r="B7911" t="s">
        <v>39243</v>
      </c>
      <c r="C7911" t="s">
        <v>248</v>
      </c>
      <c r="D7911" t="s">
        <v>5222</v>
      </c>
      <c r="E7911" t="s">
        <v>39244</v>
      </c>
      <c r="F7911" t="s">
        <v>39245</v>
      </c>
      <c r="G7911" t="s">
        <v>2070</v>
      </c>
      <c r="H7911" s="6">
        <v>55085</v>
      </c>
      <c r="I7911">
        <f>1-63-85-9352</f>
        <v>-9499</v>
      </c>
      <c r="J7911" t="s">
        <v>39246</v>
      </c>
      <c r="K7911" s="1">
        <v>44368</v>
      </c>
    </row>
    <row r="7912" spans="1:11">
      <c r="A7912">
        <v>7911</v>
      </c>
      <c r="B7912" t="s">
        <v>39247</v>
      </c>
      <c r="C7912" t="s">
        <v>29</v>
      </c>
      <c r="D7912" t="s">
        <v>2127</v>
      </c>
      <c r="E7912" t="s">
        <v>39248</v>
      </c>
      <c r="F7912" t="s">
        <v>39249</v>
      </c>
      <c r="G7912" t="s">
        <v>1445</v>
      </c>
      <c r="H7912" s="6">
        <v>232480</v>
      </c>
      <c r="I7912" t="s">
        <v>39250</v>
      </c>
      <c r="J7912" t="s">
        <v>39251</v>
      </c>
      <c r="K7912" s="1">
        <v>44055</v>
      </c>
    </row>
    <row r="7913" spans="1:11">
      <c r="A7913">
        <v>7912</v>
      </c>
      <c r="B7913" t="s">
        <v>39252</v>
      </c>
      <c r="C7913" t="s">
        <v>474</v>
      </c>
      <c r="D7913" t="s">
        <v>2514</v>
      </c>
      <c r="E7913" t="s">
        <v>39253</v>
      </c>
      <c r="F7913" t="s">
        <v>39254</v>
      </c>
      <c r="G7913" t="s">
        <v>1013</v>
      </c>
      <c r="H7913" s="6">
        <v>195360</v>
      </c>
      <c r="I7913" t="s">
        <v>39255</v>
      </c>
      <c r="J7913" t="s">
        <v>39256</v>
      </c>
      <c r="K7913" s="1">
        <v>44310</v>
      </c>
    </row>
    <row r="7914" spans="1:11">
      <c r="A7914">
        <v>7913</v>
      </c>
      <c r="B7914" t="s">
        <v>39257</v>
      </c>
      <c r="C7914" t="s">
        <v>9045</v>
      </c>
      <c r="D7914" t="s">
        <v>1498</v>
      </c>
      <c r="E7914" t="s">
        <v>39258</v>
      </c>
      <c r="F7914" t="s">
        <v>39259</v>
      </c>
      <c r="G7914" t="s">
        <v>808</v>
      </c>
      <c r="H7914" s="6">
        <v>91310</v>
      </c>
      <c r="I7914" t="s">
        <v>39260</v>
      </c>
      <c r="J7914" t="s">
        <v>39261</v>
      </c>
      <c r="K7914" s="1">
        <v>44522</v>
      </c>
    </row>
    <row r="7915" spans="1:11">
      <c r="A7915">
        <v>7914</v>
      </c>
      <c r="B7915" t="s">
        <v>39262</v>
      </c>
      <c r="C7915" t="s">
        <v>4234</v>
      </c>
      <c r="D7915" t="s">
        <v>3657</v>
      </c>
      <c r="E7915" t="s">
        <v>39263</v>
      </c>
      <c r="F7915" t="s">
        <v>39264</v>
      </c>
      <c r="G7915" t="s">
        <v>612</v>
      </c>
      <c r="H7915" s="6">
        <v>212498</v>
      </c>
      <c r="I7915" t="s">
        <v>39265</v>
      </c>
      <c r="J7915" t="s">
        <v>39266</v>
      </c>
      <c r="K7915" s="1">
        <v>43975</v>
      </c>
    </row>
    <row r="7916" spans="1:11">
      <c r="A7916">
        <v>7915</v>
      </c>
      <c r="B7916" t="s">
        <v>39267</v>
      </c>
      <c r="C7916" t="s">
        <v>13740</v>
      </c>
      <c r="D7916" t="s">
        <v>3453</v>
      </c>
      <c r="E7916" t="s">
        <v>39268</v>
      </c>
      <c r="F7916" t="s">
        <v>35359</v>
      </c>
      <c r="G7916" t="s">
        <v>454</v>
      </c>
      <c r="H7916" s="6">
        <v>234646</v>
      </c>
      <c r="I7916" t="s">
        <v>39269</v>
      </c>
      <c r="J7916" t="s">
        <v>39270</v>
      </c>
      <c r="K7916" s="1">
        <v>44221</v>
      </c>
    </row>
    <row r="7917" spans="1:11">
      <c r="A7917">
        <v>7916</v>
      </c>
      <c r="B7917" t="s">
        <v>39271</v>
      </c>
      <c r="C7917" t="s">
        <v>4557</v>
      </c>
      <c r="D7917" t="s">
        <v>4159</v>
      </c>
      <c r="E7917" t="s">
        <v>32171</v>
      </c>
      <c r="F7917" t="s">
        <v>39272</v>
      </c>
      <c r="G7917" t="s">
        <v>1473</v>
      </c>
      <c r="H7917" s="6">
        <v>42644</v>
      </c>
      <c r="I7917" t="s">
        <v>39273</v>
      </c>
      <c r="J7917" t="s">
        <v>39274</v>
      </c>
      <c r="K7917" s="1">
        <v>44190</v>
      </c>
    </row>
    <row r="7918" spans="1:11">
      <c r="A7918">
        <v>7917</v>
      </c>
      <c r="B7918" t="s">
        <v>39275</v>
      </c>
      <c r="C7918" t="s">
        <v>5602</v>
      </c>
      <c r="D7918" t="s">
        <v>5760</v>
      </c>
      <c r="E7918" t="s">
        <v>39276</v>
      </c>
      <c r="F7918" t="s">
        <v>39277</v>
      </c>
      <c r="G7918" t="s">
        <v>3264</v>
      </c>
      <c r="H7918" s="6">
        <v>129753</v>
      </c>
      <c r="I7918" t="s">
        <v>39278</v>
      </c>
      <c r="J7918" t="s">
        <v>39279</v>
      </c>
      <c r="K7918" s="1">
        <v>44591</v>
      </c>
    </row>
    <row r="7919" spans="1:11">
      <c r="A7919">
        <v>7918</v>
      </c>
      <c r="B7919" t="s">
        <v>39280</v>
      </c>
      <c r="C7919" t="s">
        <v>4128</v>
      </c>
      <c r="D7919" t="s">
        <v>3043</v>
      </c>
      <c r="E7919" t="s">
        <v>39281</v>
      </c>
      <c r="F7919" t="s">
        <v>39282</v>
      </c>
      <c r="G7919" t="s">
        <v>517</v>
      </c>
      <c r="H7919" s="6">
        <v>142204</v>
      </c>
      <c r="I7919" t="s">
        <v>39283</v>
      </c>
      <c r="J7919" t="s">
        <v>39284</v>
      </c>
      <c r="K7919" s="1">
        <v>43871</v>
      </c>
    </row>
    <row r="7920" spans="1:11">
      <c r="A7920">
        <v>7919</v>
      </c>
      <c r="B7920" t="s">
        <v>39285</v>
      </c>
      <c r="C7920" t="s">
        <v>2212</v>
      </c>
      <c r="D7920" t="s">
        <v>5979</v>
      </c>
      <c r="E7920" t="s">
        <v>39286</v>
      </c>
      <c r="F7920" t="s">
        <v>39287</v>
      </c>
      <c r="G7920" t="s">
        <v>1265</v>
      </c>
      <c r="H7920" s="6">
        <v>159454</v>
      </c>
      <c r="I7920" t="s">
        <v>39288</v>
      </c>
      <c r="J7920" t="s">
        <v>39289</v>
      </c>
      <c r="K7920" s="1">
        <v>44522</v>
      </c>
    </row>
    <row r="7921" spans="1:11">
      <c r="A7921">
        <v>7920</v>
      </c>
      <c r="B7921" t="s">
        <v>39290</v>
      </c>
      <c r="C7921" t="s">
        <v>973</v>
      </c>
      <c r="D7921" t="s">
        <v>1730</v>
      </c>
      <c r="E7921" t="s">
        <v>39291</v>
      </c>
      <c r="F7921" t="s">
        <v>39292</v>
      </c>
      <c r="G7921" t="s">
        <v>2905</v>
      </c>
      <c r="H7921" s="6">
        <v>127066</v>
      </c>
      <c r="I7921" t="s">
        <v>39293</v>
      </c>
      <c r="J7921" t="s">
        <v>39294</v>
      </c>
      <c r="K7921" s="1">
        <v>44404</v>
      </c>
    </row>
    <row r="7922" spans="1:11">
      <c r="A7922">
        <v>7921</v>
      </c>
      <c r="B7922" t="s">
        <v>39295</v>
      </c>
      <c r="C7922" t="s">
        <v>482</v>
      </c>
      <c r="D7922" t="s">
        <v>2931</v>
      </c>
      <c r="E7922" t="s">
        <v>39296</v>
      </c>
      <c r="F7922" t="s">
        <v>18519</v>
      </c>
      <c r="G7922" t="s">
        <v>1330</v>
      </c>
      <c r="H7922" s="6">
        <v>205392</v>
      </c>
      <c r="I7922" t="s">
        <v>39297</v>
      </c>
      <c r="J7922" t="s">
        <v>39298</v>
      </c>
      <c r="K7922" s="1">
        <v>43957</v>
      </c>
    </row>
    <row r="7923" spans="1:11">
      <c r="A7923">
        <v>7922</v>
      </c>
      <c r="B7923" t="s">
        <v>39299</v>
      </c>
      <c r="C7923" t="s">
        <v>4518</v>
      </c>
      <c r="D7923" t="s">
        <v>7048</v>
      </c>
      <c r="E7923" t="s">
        <v>39300</v>
      </c>
      <c r="F7923" t="s">
        <v>39301</v>
      </c>
      <c r="G7923" t="s">
        <v>3382</v>
      </c>
      <c r="H7923" s="6">
        <v>78833</v>
      </c>
      <c r="I7923" t="s">
        <v>39302</v>
      </c>
      <c r="J7923" t="s">
        <v>39303</v>
      </c>
      <c r="K7923" s="1">
        <v>44415</v>
      </c>
    </row>
    <row r="7924" spans="1:11">
      <c r="A7924">
        <v>7923</v>
      </c>
      <c r="B7924" t="s">
        <v>39304</v>
      </c>
      <c r="C7924" t="s">
        <v>5996</v>
      </c>
      <c r="D7924" t="s">
        <v>2074</v>
      </c>
      <c r="E7924" t="s">
        <v>39305</v>
      </c>
      <c r="F7924" t="s">
        <v>39306</v>
      </c>
      <c r="G7924" t="s">
        <v>274</v>
      </c>
      <c r="H7924" s="6">
        <v>42827</v>
      </c>
      <c r="I7924" t="s">
        <v>39307</v>
      </c>
      <c r="J7924" t="s">
        <v>39308</v>
      </c>
      <c r="K7924" s="1">
        <v>44506</v>
      </c>
    </row>
    <row r="7925" spans="1:11">
      <c r="A7925">
        <v>7924</v>
      </c>
      <c r="B7925" t="s">
        <v>39309</v>
      </c>
      <c r="C7925" t="s">
        <v>6079</v>
      </c>
      <c r="D7925" t="s">
        <v>2956</v>
      </c>
      <c r="E7925" t="s">
        <v>39310</v>
      </c>
      <c r="F7925" t="s">
        <v>39311</v>
      </c>
      <c r="G7925" t="s">
        <v>229</v>
      </c>
      <c r="H7925" s="6">
        <v>75179</v>
      </c>
      <c r="I7925" t="s">
        <v>39312</v>
      </c>
      <c r="J7925" t="s">
        <v>39313</v>
      </c>
      <c r="K7925" s="1">
        <v>44623</v>
      </c>
    </row>
    <row r="7926" spans="1:11">
      <c r="A7926">
        <v>7925</v>
      </c>
      <c r="B7926" t="s">
        <v>39314</v>
      </c>
      <c r="C7926" t="s">
        <v>39</v>
      </c>
      <c r="D7926" t="s">
        <v>580</v>
      </c>
      <c r="E7926" t="s">
        <v>39315</v>
      </c>
      <c r="F7926" t="s">
        <v>39316</v>
      </c>
      <c r="G7926" t="s">
        <v>1473</v>
      </c>
      <c r="H7926" s="6">
        <v>113404</v>
      </c>
      <c r="I7926" t="s">
        <v>39317</v>
      </c>
      <c r="J7926" t="s">
        <v>39318</v>
      </c>
      <c r="K7926" s="1">
        <v>44324</v>
      </c>
    </row>
    <row r="7927" spans="1:11">
      <c r="A7927">
        <v>7926</v>
      </c>
      <c r="B7927" t="s">
        <v>39319</v>
      </c>
      <c r="C7927" t="s">
        <v>2821</v>
      </c>
      <c r="D7927" t="s">
        <v>4809</v>
      </c>
      <c r="E7927" t="s">
        <v>39320</v>
      </c>
      <c r="F7927" t="s">
        <v>39321</v>
      </c>
      <c r="G7927" t="s">
        <v>3027</v>
      </c>
      <c r="H7927" s="6">
        <v>202579</v>
      </c>
      <c r="I7927" t="s">
        <v>39322</v>
      </c>
      <c r="J7927" t="s">
        <v>39323</v>
      </c>
      <c r="K7927" s="1">
        <v>44111</v>
      </c>
    </row>
    <row r="7928" spans="1:11">
      <c r="A7928">
        <v>7927</v>
      </c>
      <c r="B7928" t="s">
        <v>39324</v>
      </c>
      <c r="C7928" t="s">
        <v>6860</v>
      </c>
      <c r="D7928" t="s">
        <v>17004</v>
      </c>
      <c r="E7928" t="s">
        <v>39325</v>
      </c>
      <c r="F7928" t="s">
        <v>38683</v>
      </c>
      <c r="G7928" t="s">
        <v>1280</v>
      </c>
      <c r="H7928" s="6">
        <v>51415</v>
      </c>
      <c r="I7928" t="s">
        <v>39326</v>
      </c>
      <c r="J7928" t="s">
        <v>39327</v>
      </c>
      <c r="K7928" s="1">
        <v>44458</v>
      </c>
    </row>
    <row r="7929" spans="1:11">
      <c r="A7929">
        <v>7928</v>
      </c>
      <c r="B7929" t="s">
        <v>39328</v>
      </c>
      <c r="C7929" t="s">
        <v>9503</v>
      </c>
      <c r="D7929" t="s">
        <v>30</v>
      </c>
      <c r="E7929" t="s">
        <v>39329</v>
      </c>
      <c r="F7929" t="s">
        <v>39330</v>
      </c>
      <c r="G7929" t="s">
        <v>898</v>
      </c>
      <c r="H7929" s="6">
        <v>208724</v>
      </c>
      <c r="I7929">
        <v>8626993595</v>
      </c>
      <c r="J7929" t="s">
        <v>39331</v>
      </c>
      <c r="K7929" s="1">
        <v>44686</v>
      </c>
    </row>
    <row r="7930" spans="1:11">
      <c r="A7930">
        <v>7929</v>
      </c>
      <c r="B7930" t="s">
        <v>39332</v>
      </c>
      <c r="C7930" t="s">
        <v>565</v>
      </c>
      <c r="D7930" t="s">
        <v>17421</v>
      </c>
      <c r="E7930" t="s">
        <v>39333</v>
      </c>
      <c r="F7930" t="s">
        <v>39334</v>
      </c>
      <c r="G7930" t="s">
        <v>306</v>
      </c>
      <c r="H7930" s="6">
        <v>285369</v>
      </c>
      <c r="I7930" t="s">
        <v>39335</v>
      </c>
      <c r="J7930" t="s">
        <v>39336</v>
      </c>
      <c r="K7930" s="1">
        <v>44643</v>
      </c>
    </row>
    <row r="7931" spans="1:11">
      <c r="A7931">
        <v>7930</v>
      </c>
      <c r="B7931" t="s">
        <v>39337</v>
      </c>
      <c r="C7931" t="s">
        <v>225</v>
      </c>
      <c r="D7931" t="s">
        <v>1092</v>
      </c>
      <c r="E7931" t="s">
        <v>39338</v>
      </c>
      <c r="F7931" t="s">
        <v>11749</v>
      </c>
      <c r="G7931" t="s">
        <v>2524</v>
      </c>
      <c r="H7931" s="6">
        <v>47467</v>
      </c>
      <c r="I7931" t="s">
        <v>39339</v>
      </c>
      <c r="J7931" t="s">
        <v>39340</v>
      </c>
      <c r="K7931" s="1">
        <v>44710</v>
      </c>
    </row>
    <row r="7932" spans="1:11">
      <c r="A7932">
        <v>7931</v>
      </c>
      <c r="B7932" t="s">
        <v>39341</v>
      </c>
      <c r="C7932" t="s">
        <v>4692</v>
      </c>
      <c r="D7932" t="s">
        <v>6122</v>
      </c>
      <c r="E7932" t="s">
        <v>39342</v>
      </c>
      <c r="F7932" t="s">
        <v>39343</v>
      </c>
      <c r="G7932" t="s">
        <v>658</v>
      </c>
      <c r="H7932" s="6">
        <v>192805</v>
      </c>
      <c r="I7932" t="s">
        <v>39344</v>
      </c>
      <c r="J7932" t="s">
        <v>39345</v>
      </c>
      <c r="K7932" s="1">
        <v>44120</v>
      </c>
    </row>
    <row r="7933" spans="1:11">
      <c r="A7933">
        <v>7932</v>
      </c>
      <c r="B7933" t="s">
        <v>39346</v>
      </c>
      <c r="C7933" t="s">
        <v>1205</v>
      </c>
      <c r="D7933" t="s">
        <v>1730</v>
      </c>
      <c r="E7933" t="s">
        <v>39347</v>
      </c>
      <c r="F7933" t="s">
        <v>39348</v>
      </c>
      <c r="G7933" t="s">
        <v>2195</v>
      </c>
      <c r="H7933" s="6">
        <v>137943</v>
      </c>
      <c r="I7933" t="s">
        <v>39349</v>
      </c>
      <c r="J7933" t="s">
        <v>39350</v>
      </c>
      <c r="K7933" s="1">
        <v>44194</v>
      </c>
    </row>
    <row r="7934" spans="1:11">
      <c r="A7934">
        <v>7933</v>
      </c>
      <c r="B7934" t="s">
        <v>39351</v>
      </c>
      <c r="C7934" t="s">
        <v>654</v>
      </c>
      <c r="D7934" t="s">
        <v>3385</v>
      </c>
      <c r="E7934" t="s">
        <v>26358</v>
      </c>
      <c r="F7934" t="s">
        <v>39352</v>
      </c>
      <c r="G7934" t="s">
        <v>1663</v>
      </c>
      <c r="H7934" s="6">
        <v>161369</v>
      </c>
      <c r="I7934" t="s">
        <v>39353</v>
      </c>
      <c r="J7934" t="s">
        <v>39354</v>
      </c>
      <c r="K7934" s="1">
        <v>44081</v>
      </c>
    </row>
    <row r="7935" spans="1:11">
      <c r="A7935">
        <v>7934</v>
      </c>
      <c r="B7935" t="s">
        <v>39355</v>
      </c>
      <c r="C7935" t="s">
        <v>7953</v>
      </c>
      <c r="D7935" t="s">
        <v>936</v>
      </c>
      <c r="E7935" t="s">
        <v>39356</v>
      </c>
      <c r="F7935" t="s">
        <v>39357</v>
      </c>
      <c r="G7935" t="s">
        <v>268</v>
      </c>
      <c r="H7935" s="6">
        <v>262755</v>
      </c>
      <c r="I7935" t="s">
        <v>39358</v>
      </c>
      <c r="J7935" t="s">
        <v>39359</v>
      </c>
      <c r="K7935" s="1">
        <v>43931</v>
      </c>
    </row>
    <row r="7936" spans="1:11">
      <c r="A7936">
        <v>7935</v>
      </c>
      <c r="B7936" t="s">
        <v>39360</v>
      </c>
      <c r="C7936" t="s">
        <v>8006</v>
      </c>
      <c r="D7936" t="s">
        <v>617</v>
      </c>
      <c r="E7936" t="s">
        <v>38441</v>
      </c>
      <c r="F7936" t="s">
        <v>39361</v>
      </c>
      <c r="G7936" t="s">
        <v>268</v>
      </c>
      <c r="H7936" s="6">
        <v>153291</v>
      </c>
      <c r="I7936">
        <v>8108681628</v>
      </c>
      <c r="J7936" t="s">
        <v>39362</v>
      </c>
      <c r="K7936" s="1">
        <v>44058</v>
      </c>
    </row>
    <row r="7937" spans="1:11">
      <c r="A7937">
        <v>7936</v>
      </c>
      <c r="B7937" t="s">
        <v>39363</v>
      </c>
      <c r="C7937" t="s">
        <v>6860</v>
      </c>
      <c r="D7937" t="s">
        <v>35091</v>
      </c>
      <c r="E7937" t="s">
        <v>39364</v>
      </c>
      <c r="F7937" t="s">
        <v>39365</v>
      </c>
      <c r="G7937" t="s">
        <v>985</v>
      </c>
      <c r="H7937" s="6">
        <v>124861</v>
      </c>
      <c r="I7937" t="s">
        <v>39366</v>
      </c>
      <c r="J7937" t="s">
        <v>39367</v>
      </c>
      <c r="K7937" s="1">
        <v>44039</v>
      </c>
    </row>
    <row r="7938" spans="1:11">
      <c r="A7938">
        <v>7937</v>
      </c>
      <c r="B7938" t="s">
        <v>39368</v>
      </c>
      <c r="C7938" t="s">
        <v>146</v>
      </c>
      <c r="D7938" t="s">
        <v>475</v>
      </c>
      <c r="E7938" t="s">
        <v>39369</v>
      </c>
      <c r="F7938" t="s">
        <v>18649</v>
      </c>
      <c r="G7938" t="s">
        <v>1605</v>
      </c>
      <c r="H7938" s="6">
        <v>67843</v>
      </c>
      <c r="I7938" t="s">
        <v>39370</v>
      </c>
      <c r="J7938" t="s">
        <v>39371</v>
      </c>
      <c r="K7938" s="1">
        <v>44506</v>
      </c>
    </row>
    <row r="7939" spans="1:11">
      <c r="A7939">
        <v>7938</v>
      </c>
      <c r="B7939" t="s">
        <v>39372</v>
      </c>
      <c r="C7939" t="s">
        <v>4331</v>
      </c>
      <c r="D7939" t="s">
        <v>1364</v>
      </c>
      <c r="E7939" t="s">
        <v>39373</v>
      </c>
      <c r="F7939" t="s">
        <v>39374</v>
      </c>
      <c r="G7939" t="s">
        <v>119</v>
      </c>
      <c r="H7939" s="6">
        <v>75033</v>
      </c>
      <c r="I7939" t="s">
        <v>39375</v>
      </c>
      <c r="J7939" t="s">
        <v>39376</v>
      </c>
      <c r="K7939" s="1">
        <v>44064</v>
      </c>
    </row>
    <row r="7940" spans="1:11">
      <c r="A7940">
        <v>7939</v>
      </c>
      <c r="B7940" t="s">
        <v>39377</v>
      </c>
      <c r="C7940" t="s">
        <v>4473</v>
      </c>
      <c r="D7940" t="s">
        <v>5658</v>
      </c>
      <c r="E7940" t="s">
        <v>39378</v>
      </c>
      <c r="F7940" t="s">
        <v>39379</v>
      </c>
      <c r="G7940" t="s">
        <v>2615</v>
      </c>
      <c r="H7940" s="6">
        <v>280662</v>
      </c>
      <c r="I7940" t="s">
        <v>39380</v>
      </c>
      <c r="J7940" t="s">
        <v>39381</v>
      </c>
      <c r="K7940" s="1">
        <v>43934</v>
      </c>
    </row>
    <row r="7941" spans="1:11">
      <c r="A7941">
        <v>7940</v>
      </c>
      <c r="B7941" t="s">
        <v>39382</v>
      </c>
      <c r="C7941" t="s">
        <v>811</v>
      </c>
      <c r="D7941" t="s">
        <v>5428</v>
      </c>
      <c r="E7941" t="s">
        <v>39383</v>
      </c>
      <c r="F7941" t="s">
        <v>39384</v>
      </c>
      <c r="G7941" t="s">
        <v>969</v>
      </c>
      <c r="H7941" s="6">
        <v>233926</v>
      </c>
      <c r="I7941" t="s">
        <v>39385</v>
      </c>
      <c r="J7941" t="s">
        <v>39386</v>
      </c>
      <c r="K7941" s="1">
        <v>44244</v>
      </c>
    </row>
    <row r="7942" spans="1:11">
      <c r="A7942">
        <v>7941</v>
      </c>
      <c r="B7942" t="s">
        <v>39387</v>
      </c>
      <c r="C7942" t="s">
        <v>3965</v>
      </c>
      <c r="D7942" t="s">
        <v>13170</v>
      </c>
      <c r="E7942" t="s">
        <v>39388</v>
      </c>
      <c r="F7942" t="s">
        <v>39389</v>
      </c>
      <c r="G7942" t="s">
        <v>3394</v>
      </c>
      <c r="H7942" s="6">
        <v>164006</v>
      </c>
      <c r="I7942" t="s">
        <v>39390</v>
      </c>
      <c r="J7942" t="s">
        <v>39391</v>
      </c>
      <c r="K7942" s="1">
        <v>44455</v>
      </c>
    </row>
    <row r="7943" spans="1:11">
      <c r="A7943">
        <v>7942</v>
      </c>
      <c r="B7943" t="s">
        <v>39392</v>
      </c>
      <c r="C7943" t="s">
        <v>1596</v>
      </c>
      <c r="D7943" t="s">
        <v>1862</v>
      </c>
      <c r="E7943" t="s">
        <v>39393</v>
      </c>
      <c r="F7943" t="s">
        <v>39394</v>
      </c>
      <c r="G7943" t="s">
        <v>2123</v>
      </c>
      <c r="H7943" s="6">
        <v>68739</v>
      </c>
      <c r="I7943" t="s">
        <v>39395</v>
      </c>
      <c r="J7943" t="s">
        <v>39396</v>
      </c>
      <c r="K7943" s="1">
        <v>44517</v>
      </c>
    </row>
    <row r="7944" spans="1:11">
      <c r="A7944">
        <v>7943</v>
      </c>
      <c r="B7944" t="s">
        <v>39397</v>
      </c>
      <c r="C7944" t="s">
        <v>8199</v>
      </c>
      <c r="D7944" t="s">
        <v>1608</v>
      </c>
      <c r="E7944" t="s">
        <v>39398</v>
      </c>
      <c r="F7944" t="s">
        <v>39399</v>
      </c>
      <c r="G7944" t="s">
        <v>3046</v>
      </c>
      <c r="H7944" s="6">
        <v>108259</v>
      </c>
      <c r="I7944" t="s">
        <v>39400</v>
      </c>
      <c r="J7944" t="s">
        <v>39401</v>
      </c>
      <c r="K7944" s="1">
        <v>43935</v>
      </c>
    </row>
    <row r="7945" spans="1:11">
      <c r="A7945">
        <v>7944</v>
      </c>
      <c r="B7945" t="s">
        <v>39402</v>
      </c>
      <c r="C7945" t="s">
        <v>2212</v>
      </c>
      <c r="D7945" t="s">
        <v>663</v>
      </c>
      <c r="E7945" t="s">
        <v>5986</v>
      </c>
      <c r="F7945" t="s">
        <v>39403</v>
      </c>
      <c r="G7945" t="s">
        <v>51</v>
      </c>
      <c r="H7945" s="6">
        <v>281298</v>
      </c>
      <c r="I7945" t="s">
        <v>39404</v>
      </c>
      <c r="J7945" t="s">
        <v>39405</v>
      </c>
      <c r="K7945" s="1">
        <v>44078</v>
      </c>
    </row>
    <row r="7946" spans="1:11">
      <c r="A7946">
        <v>7945</v>
      </c>
      <c r="B7946" t="s">
        <v>39406</v>
      </c>
      <c r="C7946" t="s">
        <v>1326</v>
      </c>
      <c r="D7946" t="s">
        <v>3440</v>
      </c>
      <c r="E7946" t="s">
        <v>11886</v>
      </c>
      <c r="F7946" t="s">
        <v>9565</v>
      </c>
      <c r="G7946" t="s">
        <v>2638</v>
      </c>
      <c r="H7946" s="6">
        <v>95985</v>
      </c>
      <c r="I7946" t="s">
        <v>39407</v>
      </c>
      <c r="J7946" t="s">
        <v>39408</v>
      </c>
      <c r="K7946" s="1">
        <v>44594</v>
      </c>
    </row>
    <row r="7947" spans="1:11">
      <c r="A7947">
        <v>7946</v>
      </c>
      <c r="B7947" t="s">
        <v>39409</v>
      </c>
      <c r="C7947" t="s">
        <v>209</v>
      </c>
      <c r="D7947" t="s">
        <v>4965</v>
      </c>
      <c r="E7947" t="s">
        <v>39410</v>
      </c>
      <c r="F7947" t="s">
        <v>39411</v>
      </c>
      <c r="G7947" t="s">
        <v>486</v>
      </c>
      <c r="H7947" s="6">
        <v>210674</v>
      </c>
      <c r="I7947">
        <f>1-472-103-4051</f>
        <v>-4625</v>
      </c>
      <c r="J7947" t="s">
        <v>39412</v>
      </c>
      <c r="K7947" s="1">
        <v>44363</v>
      </c>
    </row>
    <row r="7948" spans="1:11">
      <c r="A7948">
        <v>7947</v>
      </c>
      <c r="B7948" t="s">
        <v>39413</v>
      </c>
      <c r="C7948" t="s">
        <v>879</v>
      </c>
      <c r="D7948" t="s">
        <v>7338</v>
      </c>
      <c r="E7948" t="s">
        <v>39414</v>
      </c>
      <c r="F7948" t="s">
        <v>39415</v>
      </c>
      <c r="G7948" t="s">
        <v>142</v>
      </c>
      <c r="H7948" s="6">
        <v>219131</v>
      </c>
      <c r="I7948" t="s">
        <v>39416</v>
      </c>
      <c r="J7948" t="s">
        <v>39417</v>
      </c>
      <c r="K7948" s="1">
        <v>44248</v>
      </c>
    </row>
    <row r="7949" spans="1:11">
      <c r="A7949">
        <v>7948</v>
      </c>
      <c r="B7949" t="s">
        <v>39418</v>
      </c>
      <c r="C7949" t="s">
        <v>2794</v>
      </c>
      <c r="D7949" t="s">
        <v>2277</v>
      </c>
      <c r="E7949" t="s">
        <v>39419</v>
      </c>
      <c r="F7949" t="s">
        <v>39420</v>
      </c>
      <c r="G7949" t="s">
        <v>1481</v>
      </c>
      <c r="H7949" s="6">
        <v>269703</v>
      </c>
      <c r="I7949">
        <v>8959530078</v>
      </c>
      <c r="J7949" t="s">
        <v>39421</v>
      </c>
      <c r="K7949" s="1">
        <v>44355</v>
      </c>
    </row>
    <row r="7950" spans="1:11">
      <c r="A7950">
        <v>7949</v>
      </c>
      <c r="B7950" t="s">
        <v>39422</v>
      </c>
      <c r="C7950" t="s">
        <v>4342</v>
      </c>
      <c r="D7950" t="s">
        <v>3231</v>
      </c>
      <c r="E7950" t="s">
        <v>39423</v>
      </c>
      <c r="F7950" t="s">
        <v>39424</v>
      </c>
      <c r="G7950" t="s">
        <v>977</v>
      </c>
      <c r="H7950" s="6">
        <v>277206</v>
      </c>
      <c r="I7950" t="s">
        <v>39425</v>
      </c>
      <c r="J7950" t="s">
        <v>39426</v>
      </c>
      <c r="K7950" s="1">
        <v>44057</v>
      </c>
    </row>
    <row r="7951" spans="1:11">
      <c r="A7951">
        <v>7950</v>
      </c>
      <c r="B7951" t="s">
        <v>39427</v>
      </c>
      <c r="C7951" t="s">
        <v>3937</v>
      </c>
      <c r="D7951" t="s">
        <v>7171</v>
      </c>
      <c r="E7951" t="s">
        <v>39428</v>
      </c>
      <c r="F7951" t="s">
        <v>39429</v>
      </c>
      <c r="G7951" t="s">
        <v>410</v>
      </c>
      <c r="H7951" s="6">
        <v>103435</v>
      </c>
      <c r="I7951" t="s">
        <v>39430</v>
      </c>
      <c r="J7951" t="s">
        <v>39431</v>
      </c>
      <c r="K7951" s="1">
        <v>43892</v>
      </c>
    </row>
    <row r="7952" spans="1:11">
      <c r="A7952">
        <v>7951</v>
      </c>
      <c r="B7952" t="s">
        <v>39432</v>
      </c>
      <c r="C7952" t="s">
        <v>6137</v>
      </c>
      <c r="D7952" t="s">
        <v>1968</v>
      </c>
      <c r="E7952" t="s">
        <v>39433</v>
      </c>
      <c r="F7952" t="s">
        <v>39434</v>
      </c>
      <c r="G7952" t="s">
        <v>666</v>
      </c>
      <c r="H7952" s="6">
        <v>274039</v>
      </c>
      <c r="I7952" t="s">
        <v>39435</v>
      </c>
      <c r="J7952" t="s">
        <v>39436</v>
      </c>
      <c r="K7952" s="1">
        <v>44064</v>
      </c>
    </row>
    <row r="7953" spans="1:11">
      <c r="A7953">
        <v>7952</v>
      </c>
      <c r="B7953" t="s">
        <v>39437</v>
      </c>
      <c r="C7953" t="s">
        <v>146</v>
      </c>
      <c r="D7953" t="s">
        <v>2347</v>
      </c>
      <c r="E7953" t="s">
        <v>39438</v>
      </c>
      <c r="F7953" t="s">
        <v>39439</v>
      </c>
      <c r="G7953" t="s">
        <v>998</v>
      </c>
      <c r="H7953" s="6">
        <v>178183</v>
      </c>
      <c r="I7953" t="s">
        <v>39440</v>
      </c>
      <c r="J7953" t="s">
        <v>39441</v>
      </c>
      <c r="K7953" s="1">
        <v>44254</v>
      </c>
    </row>
    <row r="7954" spans="1:11">
      <c r="A7954">
        <v>7953</v>
      </c>
      <c r="B7954" t="s">
        <v>39442</v>
      </c>
      <c r="C7954" t="s">
        <v>9156</v>
      </c>
      <c r="D7954" t="s">
        <v>7048</v>
      </c>
      <c r="E7954" t="s">
        <v>39443</v>
      </c>
      <c r="F7954" t="s">
        <v>39444</v>
      </c>
      <c r="G7954" t="s">
        <v>5708</v>
      </c>
      <c r="H7954" s="6">
        <v>280371</v>
      </c>
      <c r="I7954" t="s">
        <v>39445</v>
      </c>
      <c r="J7954" t="s">
        <v>39446</v>
      </c>
      <c r="K7954" s="1">
        <v>43936</v>
      </c>
    </row>
    <row r="7955" spans="1:11">
      <c r="A7955">
        <v>7954</v>
      </c>
      <c r="B7955" t="s">
        <v>39447</v>
      </c>
      <c r="C7955" t="s">
        <v>2649</v>
      </c>
      <c r="D7955" t="s">
        <v>3500</v>
      </c>
      <c r="E7955" t="s">
        <v>39448</v>
      </c>
      <c r="F7955" t="s">
        <v>39449</v>
      </c>
      <c r="G7955" t="s">
        <v>1027</v>
      </c>
      <c r="H7955" s="6">
        <v>87682</v>
      </c>
      <c r="I7955" t="s">
        <v>39450</v>
      </c>
      <c r="J7955" t="s">
        <v>39451</v>
      </c>
      <c r="K7955" s="1">
        <v>43845</v>
      </c>
    </row>
    <row r="7956" spans="1:11">
      <c r="A7956">
        <v>7955</v>
      </c>
      <c r="B7956" t="s">
        <v>39452</v>
      </c>
      <c r="C7956" t="s">
        <v>1877</v>
      </c>
      <c r="D7956" t="s">
        <v>1262</v>
      </c>
      <c r="E7956" t="s">
        <v>39453</v>
      </c>
      <c r="F7956" t="s">
        <v>39454</v>
      </c>
      <c r="G7956" t="s">
        <v>778</v>
      </c>
      <c r="H7956" s="6">
        <v>125045</v>
      </c>
      <c r="I7956" t="s">
        <v>39455</v>
      </c>
      <c r="J7956" t="s">
        <v>39456</v>
      </c>
      <c r="K7956" s="1">
        <v>44004</v>
      </c>
    </row>
    <row r="7957" spans="1:11">
      <c r="A7957">
        <v>7956</v>
      </c>
      <c r="B7957" t="s">
        <v>39457</v>
      </c>
      <c r="C7957" t="s">
        <v>422</v>
      </c>
      <c r="D7957" t="s">
        <v>19128</v>
      </c>
      <c r="E7957" t="s">
        <v>39458</v>
      </c>
      <c r="F7957" t="s">
        <v>39459</v>
      </c>
      <c r="G7957" t="s">
        <v>2030</v>
      </c>
      <c r="H7957" s="6">
        <v>266549</v>
      </c>
      <c r="I7957" t="s">
        <v>39460</v>
      </c>
      <c r="J7957" t="s">
        <v>39461</v>
      </c>
      <c r="K7957" s="1">
        <v>44326</v>
      </c>
    </row>
    <row r="7958" spans="1:11">
      <c r="A7958">
        <v>7957</v>
      </c>
      <c r="B7958" t="s">
        <v>39462</v>
      </c>
      <c r="C7958" t="s">
        <v>1326</v>
      </c>
      <c r="D7958" t="s">
        <v>1350</v>
      </c>
      <c r="E7958" t="s">
        <v>39463</v>
      </c>
      <c r="F7958" t="s">
        <v>39464</v>
      </c>
      <c r="G7958" t="s">
        <v>1095</v>
      </c>
      <c r="H7958" s="6">
        <v>132705</v>
      </c>
      <c r="I7958" t="s">
        <v>39465</v>
      </c>
      <c r="J7958" t="s">
        <v>39466</v>
      </c>
      <c r="K7958" s="1">
        <v>44254</v>
      </c>
    </row>
    <row r="7959" spans="1:11">
      <c r="A7959">
        <v>7958</v>
      </c>
      <c r="B7959" t="s">
        <v>39467</v>
      </c>
      <c r="C7959" t="s">
        <v>1363</v>
      </c>
      <c r="D7959" t="s">
        <v>20440</v>
      </c>
      <c r="E7959" t="s">
        <v>4758</v>
      </c>
      <c r="F7959" t="s">
        <v>39468</v>
      </c>
      <c r="G7959" t="s">
        <v>1020</v>
      </c>
      <c r="H7959" s="6">
        <v>134155</v>
      </c>
      <c r="I7959" t="s">
        <v>39469</v>
      </c>
      <c r="J7959" t="s">
        <v>39470</v>
      </c>
      <c r="K7959" s="1">
        <v>44118</v>
      </c>
    </row>
    <row r="7960" spans="1:11">
      <c r="A7960">
        <v>7959</v>
      </c>
      <c r="B7960" t="s">
        <v>39471</v>
      </c>
      <c r="C7960" t="s">
        <v>894</v>
      </c>
      <c r="D7960" t="s">
        <v>6243</v>
      </c>
      <c r="E7960" t="s">
        <v>6065</v>
      </c>
      <c r="F7960" t="s">
        <v>20143</v>
      </c>
      <c r="G7960" t="s">
        <v>1666</v>
      </c>
      <c r="H7960" s="6">
        <v>234870</v>
      </c>
      <c r="I7960" t="s">
        <v>39472</v>
      </c>
      <c r="J7960" t="s">
        <v>39473</v>
      </c>
      <c r="K7960" s="1">
        <v>43873</v>
      </c>
    </row>
    <row r="7961" spans="1:11">
      <c r="A7961">
        <v>7960</v>
      </c>
      <c r="B7961" t="s">
        <v>39474</v>
      </c>
      <c r="C7961" t="s">
        <v>5324</v>
      </c>
      <c r="D7961" t="s">
        <v>2814</v>
      </c>
      <c r="E7961" t="s">
        <v>39475</v>
      </c>
      <c r="F7961" t="s">
        <v>39476</v>
      </c>
      <c r="G7961" t="s">
        <v>2070</v>
      </c>
      <c r="H7961" s="6">
        <v>199309</v>
      </c>
      <c r="I7961" t="s">
        <v>39477</v>
      </c>
      <c r="J7961" t="s">
        <v>39478</v>
      </c>
      <c r="K7961" s="1">
        <v>44184</v>
      </c>
    </row>
    <row r="7962" spans="1:11">
      <c r="A7962">
        <v>7961</v>
      </c>
      <c r="B7962" t="s">
        <v>39479</v>
      </c>
      <c r="C7962" t="s">
        <v>14595</v>
      </c>
      <c r="D7962" t="s">
        <v>3160</v>
      </c>
      <c r="E7962" t="s">
        <v>39480</v>
      </c>
      <c r="F7962" t="s">
        <v>39481</v>
      </c>
      <c r="G7962" t="s">
        <v>961</v>
      </c>
      <c r="H7962" s="6">
        <v>70865</v>
      </c>
      <c r="I7962" t="s">
        <v>39482</v>
      </c>
      <c r="J7962" t="s">
        <v>39483</v>
      </c>
      <c r="K7962" s="1">
        <v>43850</v>
      </c>
    </row>
    <row r="7963" spans="1:11">
      <c r="A7963">
        <v>7962</v>
      </c>
      <c r="B7963" t="s">
        <v>39484</v>
      </c>
      <c r="C7963" t="s">
        <v>2415</v>
      </c>
      <c r="D7963" t="s">
        <v>4496</v>
      </c>
      <c r="E7963" t="s">
        <v>39485</v>
      </c>
      <c r="F7963" t="s">
        <v>39486</v>
      </c>
      <c r="G7963" t="s">
        <v>89</v>
      </c>
      <c r="H7963" s="6">
        <v>161332</v>
      </c>
      <c r="I7963" t="s">
        <v>39487</v>
      </c>
      <c r="J7963" t="s">
        <v>39488</v>
      </c>
      <c r="K7963" s="1">
        <v>44015</v>
      </c>
    </row>
    <row r="7964" spans="1:11">
      <c r="A7964">
        <v>7963</v>
      </c>
      <c r="B7964" t="s">
        <v>39489</v>
      </c>
      <c r="C7964" t="s">
        <v>5805</v>
      </c>
      <c r="D7964" t="s">
        <v>1115</v>
      </c>
      <c r="E7964" t="s">
        <v>39490</v>
      </c>
      <c r="F7964" t="s">
        <v>5173</v>
      </c>
      <c r="G7964" t="s">
        <v>1865</v>
      </c>
      <c r="H7964" s="6">
        <v>127883</v>
      </c>
      <c r="I7964" t="s">
        <v>39491</v>
      </c>
      <c r="J7964" t="s">
        <v>39492</v>
      </c>
      <c r="K7964" s="1">
        <v>44372</v>
      </c>
    </row>
    <row r="7965" spans="1:11">
      <c r="A7965">
        <v>7964</v>
      </c>
      <c r="B7965" t="s">
        <v>39493</v>
      </c>
      <c r="C7965" t="s">
        <v>6362</v>
      </c>
      <c r="D7965" t="s">
        <v>708</v>
      </c>
      <c r="E7965" t="s">
        <v>39494</v>
      </c>
      <c r="F7965" t="s">
        <v>39495</v>
      </c>
      <c r="G7965" t="s">
        <v>410</v>
      </c>
      <c r="H7965" s="6">
        <v>224242</v>
      </c>
      <c r="I7965" t="s">
        <v>39496</v>
      </c>
      <c r="J7965" t="s">
        <v>39497</v>
      </c>
      <c r="K7965" s="1">
        <v>44610</v>
      </c>
    </row>
    <row r="7966" spans="1:11">
      <c r="A7966">
        <v>7965</v>
      </c>
      <c r="B7966" t="s">
        <v>39498</v>
      </c>
      <c r="C7966" t="s">
        <v>2347</v>
      </c>
      <c r="D7966" t="s">
        <v>1608</v>
      </c>
      <c r="E7966" t="s">
        <v>29477</v>
      </c>
      <c r="F7966" t="s">
        <v>39499</v>
      </c>
      <c r="G7966" t="s">
        <v>166</v>
      </c>
      <c r="H7966" s="6">
        <v>71414</v>
      </c>
      <c r="I7966" t="s">
        <v>39500</v>
      </c>
      <c r="J7966" t="s">
        <v>39501</v>
      </c>
      <c r="K7966" s="1">
        <v>44095</v>
      </c>
    </row>
    <row r="7967" spans="1:11">
      <c r="A7967">
        <v>7966</v>
      </c>
      <c r="B7967" t="s">
        <v>39502</v>
      </c>
      <c r="C7967" t="s">
        <v>3415</v>
      </c>
      <c r="D7967" t="s">
        <v>9821</v>
      </c>
      <c r="E7967" t="s">
        <v>2424</v>
      </c>
      <c r="F7967" t="s">
        <v>39503</v>
      </c>
      <c r="G7967" t="s">
        <v>1418</v>
      </c>
      <c r="H7967" s="6">
        <v>173923</v>
      </c>
      <c r="I7967" t="s">
        <v>39504</v>
      </c>
      <c r="J7967" t="s">
        <v>39505</v>
      </c>
      <c r="K7967" s="1">
        <v>44194</v>
      </c>
    </row>
    <row r="7968" spans="1:11">
      <c r="A7968">
        <v>7967</v>
      </c>
      <c r="B7968" t="s">
        <v>39506</v>
      </c>
      <c r="C7968" t="s">
        <v>1135</v>
      </c>
      <c r="D7968" t="s">
        <v>7376</v>
      </c>
      <c r="E7968" t="s">
        <v>39507</v>
      </c>
      <c r="F7968" t="s">
        <v>39508</v>
      </c>
      <c r="G7968" t="s">
        <v>3382</v>
      </c>
      <c r="H7968" s="6">
        <v>81529</v>
      </c>
      <c r="I7968" t="s">
        <v>39509</v>
      </c>
      <c r="J7968" t="s">
        <v>39510</v>
      </c>
      <c r="K7968" s="1">
        <v>43994</v>
      </c>
    </row>
    <row r="7969" spans="1:11">
      <c r="A7969">
        <v>7968</v>
      </c>
      <c r="B7969" t="s">
        <v>39511</v>
      </c>
      <c r="C7969" t="s">
        <v>3533</v>
      </c>
      <c r="D7969" t="s">
        <v>2950</v>
      </c>
      <c r="E7969" t="s">
        <v>18153</v>
      </c>
      <c r="F7969" t="s">
        <v>39512</v>
      </c>
      <c r="G7969" t="s">
        <v>763</v>
      </c>
      <c r="H7969" s="6">
        <v>169862</v>
      </c>
      <c r="I7969" t="s">
        <v>39513</v>
      </c>
      <c r="J7969" t="s">
        <v>39514</v>
      </c>
      <c r="K7969" s="1">
        <v>43860</v>
      </c>
    </row>
    <row r="7970" spans="1:11">
      <c r="A7970">
        <v>7969</v>
      </c>
      <c r="B7970" t="s">
        <v>39515</v>
      </c>
      <c r="C7970" t="s">
        <v>4977</v>
      </c>
      <c r="D7970" t="s">
        <v>6568</v>
      </c>
      <c r="E7970" t="s">
        <v>39516</v>
      </c>
      <c r="F7970" t="s">
        <v>39517</v>
      </c>
      <c r="G7970" t="s">
        <v>5708</v>
      </c>
      <c r="H7970" s="6">
        <v>87407</v>
      </c>
      <c r="I7970" t="s">
        <v>39518</v>
      </c>
      <c r="J7970" t="s">
        <v>39519</v>
      </c>
      <c r="K7970" s="1">
        <v>44536</v>
      </c>
    </row>
    <row r="7971" spans="1:11">
      <c r="A7971">
        <v>7970</v>
      </c>
      <c r="B7971" t="s">
        <v>39520</v>
      </c>
      <c r="C7971" t="s">
        <v>3099</v>
      </c>
      <c r="D7971" t="s">
        <v>428</v>
      </c>
      <c r="E7971" t="s">
        <v>39521</v>
      </c>
      <c r="F7971" t="s">
        <v>39522</v>
      </c>
      <c r="G7971" t="s">
        <v>1013</v>
      </c>
      <c r="H7971" s="6">
        <v>87843</v>
      </c>
      <c r="I7971" t="s">
        <v>39523</v>
      </c>
      <c r="J7971" t="s">
        <v>39524</v>
      </c>
      <c r="K7971" s="1">
        <v>44165</v>
      </c>
    </row>
    <row r="7972" spans="1:11">
      <c r="A7972">
        <v>7971</v>
      </c>
      <c r="B7972" t="s">
        <v>39525</v>
      </c>
      <c r="C7972" t="s">
        <v>2493</v>
      </c>
      <c r="D7972" t="s">
        <v>7552</v>
      </c>
      <c r="E7972" t="s">
        <v>39526</v>
      </c>
      <c r="F7972" t="s">
        <v>39527</v>
      </c>
      <c r="G7972" t="s">
        <v>3449</v>
      </c>
      <c r="H7972" s="6">
        <v>220696</v>
      </c>
      <c r="I7972" t="s">
        <v>39528</v>
      </c>
      <c r="J7972" t="s">
        <v>39529</v>
      </c>
      <c r="K7972" s="1">
        <v>44168</v>
      </c>
    </row>
    <row r="7973" spans="1:11">
      <c r="A7973">
        <v>7972</v>
      </c>
      <c r="B7973" t="s">
        <v>39530</v>
      </c>
      <c r="C7973" t="s">
        <v>6158</v>
      </c>
      <c r="D7973" t="s">
        <v>12904</v>
      </c>
      <c r="E7973" t="s">
        <v>39531</v>
      </c>
      <c r="F7973" t="s">
        <v>39532</v>
      </c>
      <c r="G7973" t="s">
        <v>3291</v>
      </c>
      <c r="H7973" s="6">
        <v>188307</v>
      </c>
      <c r="I7973" t="s">
        <v>39533</v>
      </c>
      <c r="J7973" t="s">
        <v>39534</v>
      </c>
      <c r="K7973" s="1">
        <v>43992</v>
      </c>
    </row>
    <row r="7974" spans="1:11">
      <c r="A7974">
        <v>7973</v>
      </c>
      <c r="B7974" t="s">
        <v>39535</v>
      </c>
      <c r="C7974" t="s">
        <v>3356</v>
      </c>
      <c r="D7974" t="s">
        <v>8061</v>
      </c>
      <c r="E7974" t="s">
        <v>39536</v>
      </c>
      <c r="F7974" t="s">
        <v>39537</v>
      </c>
      <c r="G7974" t="s">
        <v>1508</v>
      </c>
      <c r="H7974" s="6">
        <v>219776</v>
      </c>
      <c r="I7974" t="s">
        <v>39538</v>
      </c>
      <c r="J7974" t="s">
        <v>39539</v>
      </c>
      <c r="K7974" s="1">
        <v>44058</v>
      </c>
    </row>
    <row r="7975" spans="1:11">
      <c r="A7975">
        <v>7974</v>
      </c>
      <c r="B7975" t="s">
        <v>39540</v>
      </c>
      <c r="C7975" t="s">
        <v>1765</v>
      </c>
      <c r="D7975" t="s">
        <v>3675</v>
      </c>
      <c r="E7975" t="s">
        <v>39541</v>
      </c>
      <c r="F7975" t="s">
        <v>39464</v>
      </c>
      <c r="G7975" t="s">
        <v>418</v>
      </c>
      <c r="H7975" s="6">
        <v>277303</v>
      </c>
      <c r="I7975" t="s">
        <v>39542</v>
      </c>
      <c r="J7975" t="s">
        <v>39543</v>
      </c>
      <c r="K7975" s="1">
        <v>44376</v>
      </c>
    </row>
    <row r="7976" spans="1:11">
      <c r="A7976">
        <v>7975</v>
      </c>
      <c r="B7976" t="s">
        <v>39544</v>
      </c>
      <c r="C7976" t="s">
        <v>10860</v>
      </c>
      <c r="D7976" t="s">
        <v>4140</v>
      </c>
      <c r="E7976" t="s">
        <v>39545</v>
      </c>
      <c r="F7976" t="s">
        <v>39546</v>
      </c>
      <c r="G7976" t="s">
        <v>454</v>
      </c>
      <c r="H7976" s="6">
        <v>162380</v>
      </c>
      <c r="I7976" t="s">
        <v>39547</v>
      </c>
      <c r="J7976" t="s">
        <v>39548</v>
      </c>
      <c r="K7976" s="1">
        <v>44592</v>
      </c>
    </row>
    <row r="7977" spans="1:11">
      <c r="A7977">
        <v>7976</v>
      </c>
      <c r="B7977" t="s">
        <v>39549</v>
      </c>
      <c r="C7977" t="s">
        <v>6454</v>
      </c>
      <c r="D7977" t="s">
        <v>14200</v>
      </c>
      <c r="E7977" t="s">
        <v>23572</v>
      </c>
      <c r="F7977" t="s">
        <v>39550</v>
      </c>
      <c r="G7977" t="s">
        <v>1466</v>
      </c>
      <c r="H7977" s="6">
        <v>66818</v>
      </c>
      <c r="I7977" t="s">
        <v>39551</v>
      </c>
      <c r="J7977" t="s">
        <v>39552</v>
      </c>
      <c r="K7977" s="1">
        <v>44682</v>
      </c>
    </row>
    <row r="7978" spans="1:11">
      <c r="A7978">
        <v>7977</v>
      </c>
      <c r="B7978" t="s">
        <v>39553</v>
      </c>
      <c r="C7978" t="s">
        <v>3140</v>
      </c>
      <c r="D7978" t="s">
        <v>7048</v>
      </c>
      <c r="E7978" t="s">
        <v>39554</v>
      </c>
      <c r="F7978" t="s">
        <v>39555</v>
      </c>
      <c r="G7978" t="s">
        <v>462</v>
      </c>
      <c r="H7978" s="6">
        <v>109681</v>
      </c>
      <c r="I7978" t="s">
        <v>39556</v>
      </c>
      <c r="J7978" t="s">
        <v>39557</v>
      </c>
      <c r="K7978" s="1">
        <v>44418</v>
      </c>
    </row>
    <row r="7979" spans="1:11">
      <c r="A7979">
        <v>7978</v>
      </c>
      <c r="B7979" t="s">
        <v>39558</v>
      </c>
      <c r="C7979" t="s">
        <v>3675</v>
      </c>
      <c r="D7979" t="s">
        <v>17219</v>
      </c>
      <c r="E7979" t="s">
        <v>39559</v>
      </c>
      <c r="F7979" t="s">
        <v>39560</v>
      </c>
      <c r="G7979" t="s">
        <v>1222</v>
      </c>
      <c r="H7979" s="6">
        <v>142085</v>
      </c>
      <c r="I7979" t="s">
        <v>39561</v>
      </c>
      <c r="J7979" t="s">
        <v>39562</v>
      </c>
      <c r="K7979" s="1">
        <v>43935</v>
      </c>
    </row>
    <row r="7980" spans="1:11">
      <c r="A7980">
        <v>7979</v>
      </c>
      <c r="B7980" t="s">
        <v>39563</v>
      </c>
      <c r="C7980" t="s">
        <v>4024</v>
      </c>
      <c r="D7980" t="s">
        <v>6568</v>
      </c>
      <c r="E7980" t="s">
        <v>39564</v>
      </c>
      <c r="F7980" t="s">
        <v>39565</v>
      </c>
      <c r="G7980" t="s">
        <v>2905</v>
      </c>
      <c r="H7980" s="6">
        <v>60678</v>
      </c>
      <c r="I7980" t="s">
        <v>39566</v>
      </c>
      <c r="J7980" t="s">
        <v>39567</v>
      </c>
      <c r="K7980" s="1">
        <v>44486</v>
      </c>
    </row>
    <row r="7981" spans="1:11">
      <c r="A7981">
        <v>7980</v>
      </c>
      <c r="B7981" t="s">
        <v>39568</v>
      </c>
      <c r="C7981" t="s">
        <v>1809</v>
      </c>
      <c r="D7981" t="s">
        <v>5346</v>
      </c>
      <c r="E7981" t="s">
        <v>39569</v>
      </c>
      <c r="F7981" t="s">
        <v>39570</v>
      </c>
      <c r="G7981" t="s">
        <v>379</v>
      </c>
      <c r="H7981" s="6">
        <v>162700</v>
      </c>
      <c r="I7981" t="s">
        <v>39571</v>
      </c>
      <c r="J7981" t="s">
        <v>39572</v>
      </c>
      <c r="K7981" s="1">
        <v>44298</v>
      </c>
    </row>
    <row r="7982" spans="1:11">
      <c r="A7982">
        <v>7981</v>
      </c>
      <c r="B7982" t="s">
        <v>39573</v>
      </c>
      <c r="C7982" t="s">
        <v>4714</v>
      </c>
      <c r="D7982" t="s">
        <v>3926</v>
      </c>
      <c r="E7982" t="s">
        <v>39574</v>
      </c>
      <c r="F7982" t="s">
        <v>39575</v>
      </c>
      <c r="G7982" t="s">
        <v>1418</v>
      </c>
      <c r="H7982" s="6">
        <v>210059</v>
      </c>
      <c r="I7982" t="s">
        <v>39576</v>
      </c>
      <c r="J7982" t="s">
        <v>39577</v>
      </c>
      <c r="K7982" s="1">
        <v>44067</v>
      </c>
    </row>
    <row r="7983" spans="1:11">
      <c r="A7983">
        <v>7982</v>
      </c>
      <c r="B7983" t="s">
        <v>39578</v>
      </c>
      <c r="C7983" t="s">
        <v>3378</v>
      </c>
      <c r="D7983" t="s">
        <v>15942</v>
      </c>
      <c r="E7983" t="s">
        <v>39579</v>
      </c>
      <c r="F7983" t="s">
        <v>39580</v>
      </c>
      <c r="G7983" t="s">
        <v>1726</v>
      </c>
      <c r="H7983" s="6">
        <v>215352</v>
      </c>
      <c r="I7983" t="s">
        <v>39581</v>
      </c>
      <c r="J7983" t="s">
        <v>39582</v>
      </c>
      <c r="K7983" s="1">
        <v>44532</v>
      </c>
    </row>
    <row r="7984" spans="1:11">
      <c r="A7984">
        <v>7983</v>
      </c>
      <c r="B7984" t="s">
        <v>39583</v>
      </c>
      <c r="C7984" t="s">
        <v>4104</v>
      </c>
      <c r="D7984" t="s">
        <v>21767</v>
      </c>
      <c r="E7984" t="s">
        <v>39584</v>
      </c>
      <c r="F7984" t="s">
        <v>39585</v>
      </c>
      <c r="G7984" t="s">
        <v>3566</v>
      </c>
      <c r="H7984" s="6">
        <v>229855</v>
      </c>
      <c r="I7984">
        <v>9077980153</v>
      </c>
      <c r="J7984" t="s">
        <v>39586</v>
      </c>
      <c r="K7984" s="1">
        <v>44487</v>
      </c>
    </row>
    <row r="7985" spans="1:11">
      <c r="A7985">
        <v>7984</v>
      </c>
      <c r="B7985" t="s">
        <v>39587</v>
      </c>
      <c r="C7985" t="s">
        <v>767</v>
      </c>
      <c r="D7985" t="s">
        <v>670</v>
      </c>
      <c r="E7985" t="s">
        <v>39588</v>
      </c>
      <c r="F7985" t="s">
        <v>2163</v>
      </c>
      <c r="G7985" t="s">
        <v>314</v>
      </c>
      <c r="H7985" s="6">
        <v>86046</v>
      </c>
      <c r="I7985" t="s">
        <v>39589</v>
      </c>
      <c r="J7985" t="s">
        <v>39590</v>
      </c>
      <c r="K7985" s="1">
        <v>44304</v>
      </c>
    </row>
    <row r="7986" spans="1:11">
      <c r="A7986">
        <v>7985</v>
      </c>
      <c r="B7986" t="s">
        <v>39591</v>
      </c>
      <c r="C7986" t="s">
        <v>347</v>
      </c>
      <c r="D7986" t="s">
        <v>1730</v>
      </c>
      <c r="E7986" t="s">
        <v>12481</v>
      </c>
      <c r="F7986" t="s">
        <v>39592</v>
      </c>
      <c r="G7986" t="s">
        <v>3435</v>
      </c>
      <c r="H7986" s="6">
        <v>107709</v>
      </c>
      <c r="I7986" t="s">
        <v>39593</v>
      </c>
      <c r="J7986" t="s">
        <v>39594</v>
      </c>
      <c r="K7986" s="1">
        <v>43979</v>
      </c>
    </row>
    <row r="7987" spans="1:11">
      <c r="A7987">
        <v>7986</v>
      </c>
      <c r="B7987" t="s">
        <v>39595</v>
      </c>
      <c r="C7987" t="s">
        <v>8199</v>
      </c>
      <c r="D7987" t="s">
        <v>20440</v>
      </c>
      <c r="E7987" t="s">
        <v>39596</v>
      </c>
      <c r="F7987" t="s">
        <v>39597</v>
      </c>
      <c r="G7987" t="s">
        <v>60</v>
      </c>
      <c r="H7987" s="6">
        <v>80088</v>
      </c>
      <c r="I7987" t="s">
        <v>39598</v>
      </c>
      <c r="J7987" t="s">
        <v>39599</v>
      </c>
      <c r="K7987" s="1">
        <v>44071</v>
      </c>
    </row>
    <row r="7988" spans="1:11">
      <c r="A7988">
        <v>7987</v>
      </c>
      <c r="B7988" t="s">
        <v>39600</v>
      </c>
      <c r="C7988" t="s">
        <v>6933</v>
      </c>
      <c r="D7988" t="s">
        <v>6944</v>
      </c>
      <c r="E7988" t="s">
        <v>39601</v>
      </c>
      <c r="F7988" t="s">
        <v>39602</v>
      </c>
      <c r="G7988" t="s">
        <v>597</v>
      </c>
      <c r="H7988" s="6">
        <v>281335</v>
      </c>
      <c r="I7988" t="s">
        <v>39603</v>
      </c>
      <c r="J7988" t="s">
        <v>39604</v>
      </c>
      <c r="K7988" s="1">
        <v>44583</v>
      </c>
    </row>
    <row r="7989" spans="1:11">
      <c r="A7989">
        <v>7988</v>
      </c>
      <c r="B7989" t="s">
        <v>39605</v>
      </c>
      <c r="C7989" t="s">
        <v>7732</v>
      </c>
      <c r="D7989" t="s">
        <v>2835</v>
      </c>
      <c r="E7989" t="s">
        <v>39606</v>
      </c>
      <c r="F7989" t="s">
        <v>39607</v>
      </c>
      <c r="G7989" t="s">
        <v>620</v>
      </c>
      <c r="H7989" s="6">
        <v>91185</v>
      </c>
      <c r="I7989" t="s">
        <v>39608</v>
      </c>
      <c r="J7989" t="s">
        <v>39609</v>
      </c>
      <c r="K7989" s="1">
        <v>43967</v>
      </c>
    </row>
    <row r="7990" spans="1:11">
      <c r="A7990">
        <v>7989</v>
      </c>
      <c r="B7990" t="s">
        <v>39610</v>
      </c>
      <c r="C7990" t="s">
        <v>730</v>
      </c>
      <c r="D7990" t="s">
        <v>5161</v>
      </c>
      <c r="E7990" t="s">
        <v>5439</v>
      </c>
      <c r="F7990" t="s">
        <v>39611</v>
      </c>
      <c r="G7990" t="s">
        <v>3382</v>
      </c>
      <c r="H7990" s="6">
        <v>152330</v>
      </c>
      <c r="I7990">
        <v>6687464191</v>
      </c>
      <c r="J7990" t="s">
        <v>39612</v>
      </c>
      <c r="K7990" s="1">
        <v>44237</v>
      </c>
    </row>
    <row r="7991" spans="1:11">
      <c r="A7991">
        <v>7990</v>
      </c>
      <c r="B7991" t="s">
        <v>39613</v>
      </c>
      <c r="C7991" t="s">
        <v>3439</v>
      </c>
      <c r="D7991" t="s">
        <v>4159</v>
      </c>
      <c r="E7991" t="s">
        <v>39614</v>
      </c>
      <c r="F7991" t="s">
        <v>39615</v>
      </c>
      <c r="G7991" t="s">
        <v>23</v>
      </c>
      <c r="H7991" s="6">
        <v>82838</v>
      </c>
      <c r="I7991" t="s">
        <v>39616</v>
      </c>
      <c r="J7991" t="s">
        <v>39617</v>
      </c>
      <c r="K7991" s="1">
        <v>44374</v>
      </c>
    </row>
    <row r="7992" spans="1:11">
      <c r="A7992">
        <v>7991</v>
      </c>
      <c r="B7992" t="s">
        <v>39618</v>
      </c>
      <c r="C7992" t="s">
        <v>73</v>
      </c>
      <c r="D7992" t="s">
        <v>1671</v>
      </c>
      <c r="E7992" t="s">
        <v>39619</v>
      </c>
      <c r="F7992" t="s">
        <v>4770</v>
      </c>
      <c r="G7992" t="s">
        <v>1696</v>
      </c>
      <c r="H7992" s="6">
        <v>138208</v>
      </c>
      <c r="I7992" t="s">
        <v>39620</v>
      </c>
      <c r="J7992" t="s">
        <v>39621</v>
      </c>
      <c r="K7992" s="1">
        <v>44500</v>
      </c>
    </row>
    <row r="7993" spans="1:11">
      <c r="A7993">
        <v>7992</v>
      </c>
      <c r="B7993" t="s">
        <v>39622</v>
      </c>
      <c r="C7993" t="s">
        <v>6137</v>
      </c>
      <c r="D7993" t="s">
        <v>1320</v>
      </c>
      <c r="E7993" t="s">
        <v>39623</v>
      </c>
      <c r="F7993" t="s">
        <v>39624</v>
      </c>
      <c r="G7993" t="s">
        <v>642</v>
      </c>
      <c r="H7993" s="6">
        <v>165779</v>
      </c>
      <c r="I7993" t="s">
        <v>39625</v>
      </c>
      <c r="J7993" t="s">
        <v>39626</v>
      </c>
      <c r="K7993" s="1">
        <v>44403</v>
      </c>
    </row>
    <row r="7994" spans="1:11">
      <c r="A7994">
        <v>7993</v>
      </c>
      <c r="B7994" t="s">
        <v>39627</v>
      </c>
      <c r="C7994" t="s">
        <v>2126</v>
      </c>
      <c r="D7994" t="s">
        <v>33353</v>
      </c>
      <c r="E7994" t="s">
        <v>39628</v>
      </c>
      <c r="F7994" t="s">
        <v>29947</v>
      </c>
      <c r="G7994" t="s">
        <v>80</v>
      </c>
      <c r="H7994" s="6">
        <v>143418</v>
      </c>
      <c r="I7994" t="s">
        <v>39629</v>
      </c>
      <c r="J7994" t="s">
        <v>39630</v>
      </c>
      <c r="K7994" s="1">
        <v>44598</v>
      </c>
    </row>
    <row r="7995" spans="1:11">
      <c r="A7995">
        <v>7994</v>
      </c>
      <c r="B7995" t="s">
        <v>39631</v>
      </c>
      <c r="C7995" t="s">
        <v>7979</v>
      </c>
      <c r="D7995" t="s">
        <v>2213</v>
      </c>
      <c r="E7995" t="s">
        <v>39632</v>
      </c>
      <c r="F7995" t="s">
        <v>39633</v>
      </c>
      <c r="G7995" t="s">
        <v>3566</v>
      </c>
      <c r="H7995" s="6">
        <v>203106</v>
      </c>
      <c r="I7995">
        <f>1-955-540-6921</f>
        <v>-8415</v>
      </c>
      <c r="J7995" t="s">
        <v>39634</v>
      </c>
      <c r="K7995" s="1">
        <v>44377</v>
      </c>
    </row>
    <row r="7996" spans="1:11">
      <c r="A7996">
        <v>7995</v>
      </c>
      <c r="B7996" t="s">
        <v>39635</v>
      </c>
      <c r="C7996" t="s">
        <v>3676</v>
      </c>
      <c r="D7996" t="s">
        <v>1842</v>
      </c>
      <c r="E7996" t="s">
        <v>8169</v>
      </c>
      <c r="F7996" t="s">
        <v>39636</v>
      </c>
      <c r="G7996" t="s">
        <v>1501</v>
      </c>
      <c r="H7996" s="6">
        <v>108885</v>
      </c>
      <c r="I7996" t="s">
        <v>39637</v>
      </c>
      <c r="J7996" t="s">
        <v>39638</v>
      </c>
      <c r="K7996" s="1">
        <v>44002</v>
      </c>
    </row>
    <row r="7997" spans="1:11">
      <c r="A7997">
        <v>7996</v>
      </c>
      <c r="B7997" t="s">
        <v>39639</v>
      </c>
      <c r="C7997" t="s">
        <v>8734</v>
      </c>
      <c r="D7997" t="s">
        <v>716</v>
      </c>
      <c r="E7997" t="s">
        <v>39640</v>
      </c>
      <c r="F7997" t="s">
        <v>39641</v>
      </c>
      <c r="G7997" t="s">
        <v>33</v>
      </c>
      <c r="H7997" s="6">
        <v>260583</v>
      </c>
      <c r="I7997" t="s">
        <v>39642</v>
      </c>
      <c r="J7997" t="s">
        <v>39643</v>
      </c>
      <c r="K7997" s="1">
        <v>44484</v>
      </c>
    </row>
    <row r="7998" spans="1:11">
      <c r="A7998">
        <v>7997</v>
      </c>
      <c r="B7998" t="s">
        <v>39644</v>
      </c>
      <c r="C7998" t="s">
        <v>1205</v>
      </c>
      <c r="D7998" t="s">
        <v>8728</v>
      </c>
      <c r="E7998" t="s">
        <v>39645</v>
      </c>
      <c r="F7998" t="s">
        <v>39384</v>
      </c>
      <c r="G7998" t="s">
        <v>1605</v>
      </c>
      <c r="H7998" s="6">
        <v>154097</v>
      </c>
      <c r="I7998" t="s">
        <v>39646</v>
      </c>
      <c r="J7998" t="s">
        <v>39647</v>
      </c>
      <c r="K7998" s="1">
        <v>44459</v>
      </c>
    </row>
    <row r="7999" spans="1:11">
      <c r="A7999">
        <v>7998</v>
      </c>
      <c r="B7999" t="s">
        <v>39648</v>
      </c>
      <c r="C7999" t="s">
        <v>2612</v>
      </c>
      <c r="D7999" t="s">
        <v>7647</v>
      </c>
      <c r="E7999" t="s">
        <v>39649</v>
      </c>
      <c r="F7999" t="s">
        <v>39650</v>
      </c>
      <c r="G7999" t="s">
        <v>1309</v>
      </c>
      <c r="H7999" s="6">
        <v>281503</v>
      </c>
      <c r="I7999" t="s">
        <v>39651</v>
      </c>
      <c r="J7999" t="s">
        <v>39652</v>
      </c>
      <c r="K7999" s="1">
        <v>44329</v>
      </c>
    </row>
    <row r="8000" spans="1:11">
      <c r="A8000">
        <v>7999</v>
      </c>
      <c r="B8000" t="s">
        <v>39653</v>
      </c>
      <c r="C8000" t="s">
        <v>9219</v>
      </c>
      <c r="D8000" t="s">
        <v>18474</v>
      </c>
      <c r="E8000" t="s">
        <v>39654</v>
      </c>
      <c r="F8000" t="s">
        <v>14960</v>
      </c>
      <c r="G8000" t="s">
        <v>2195</v>
      </c>
      <c r="H8000" s="6">
        <v>222833</v>
      </c>
      <c r="I8000" t="s">
        <v>39655</v>
      </c>
      <c r="J8000" t="s">
        <v>39656</v>
      </c>
      <c r="K8000" s="1">
        <v>43837</v>
      </c>
    </row>
    <row r="8001" spans="1:11">
      <c r="A8001">
        <v>8000</v>
      </c>
      <c r="B8001" t="s">
        <v>39657</v>
      </c>
      <c r="C8001" t="s">
        <v>3994</v>
      </c>
      <c r="D8001" t="s">
        <v>17174</v>
      </c>
      <c r="E8001" t="s">
        <v>39658</v>
      </c>
      <c r="F8001" t="s">
        <v>39659</v>
      </c>
      <c r="G8001" t="s">
        <v>898</v>
      </c>
      <c r="H8001" s="6">
        <v>188562</v>
      </c>
      <c r="I8001" t="s">
        <v>39660</v>
      </c>
      <c r="J8001" t="s">
        <v>39661</v>
      </c>
      <c r="K8001" s="1">
        <v>44628</v>
      </c>
    </row>
    <row r="8002" spans="1:11">
      <c r="A8002">
        <v>8001</v>
      </c>
      <c r="B8002" t="s">
        <v>39662</v>
      </c>
      <c r="C8002" t="s">
        <v>6803</v>
      </c>
      <c r="D8002" t="s">
        <v>3198</v>
      </c>
      <c r="E8002" t="s">
        <v>39663</v>
      </c>
      <c r="F8002" t="s">
        <v>39664</v>
      </c>
      <c r="G8002" t="s">
        <v>1619</v>
      </c>
      <c r="H8002" s="6">
        <v>234919</v>
      </c>
      <c r="I8002" t="s">
        <v>39665</v>
      </c>
      <c r="J8002" t="s">
        <v>39666</v>
      </c>
      <c r="K8002" s="1">
        <v>44386</v>
      </c>
    </row>
    <row r="8003" spans="1:11">
      <c r="A8003">
        <v>8002</v>
      </c>
      <c r="B8003" t="s">
        <v>39667</v>
      </c>
      <c r="C8003" t="s">
        <v>7619</v>
      </c>
      <c r="D8003" t="s">
        <v>8894</v>
      </c>
      <c r="E8003" t="s">
        <v>39668</v>
      </c>
      <c r="F8003" t="s">
        <v>39669</v>
      </c>
      <c r="G8003" t="s">
        <v>1110</v>
      </c>
      <c r="H8003" s="6">
        <v>179361</v>
      </c>
      <c r="I8003" t="s">
        <v>39670</v>
      </c>
      <c r="J8003" t="s">
        <v>39671</v>
      </c>
      <c r="K8003" s="1">
        <v>43833</v>
      </c>
    </row>
    <row r="8004" spans="1:11">
      <c r="A8004">
        <v>8003</v>
      </c>
      <c r="B8004" t="s">
        <v>39672</v>
      </c>
      <c r="C8004" t="s">
        <v>1421</v>
      </c>
      <c r="D8004" t="s">
        <v>2757</v>
      </c>
      <c r="E8004" t="s">
        <v>39673</v>
      </c>
      <c r="F8004" t="s">
        <v>39674</v>
      </c>
      <c r="G8004" t="s">
        <v>1726</v>
      </c>
      <c r="H8004" s="6">
        <v>153213</v>
      </c>
      <c r="I8004" t="s">
        <v>39675</v>
      </c>
      <c r="J8004" t="s">
        <v>39676</v>
      </c>
      <c r="K8004" s="1">
        <v>44164</v>
      </c>
    </row>
    <row r="8005" spans="1:11">
      <c r="A8005">
        <v>8004</v>
      </c>
      <c r="B8005" t="s">
        <v>39677</v>
      </c>
      <c r="C8005" t="s">
        <v>15396</v>
      </c>
      <c r="D8005" t="s">
        <v>3995</v>
      </c>
      <c r="E8005" t="s">
        <v>39678</v>
      </c>
      <c r="F8005" t="s">
        <v>39679</v>
      </c>
      <c r="G8005" t="s">
        <v>2343</v>
      </c>
      <c r="H8005" s="6">
        <v>54061</v>
      </c>
      <c r="I8005" t="s">
        <v>39680</v>
      </c>
      <c r="J8005" t="s">
        <v>39681</v>
      </c>
      <c r="K8005" s="1">
        <v>44297</v>
      </c>
    </row>
    <row r="8006" spans="1:11">
      <c r="A8006">
        <v>8005</v>
      </c>
      <c r="B8006" t="s">
        <v>39682</v>
      </c>
      <c r="C8006" t="s">
        <v>1861</v>
      </c>
      <c r="D8006" t="s">
        <v>1364</v>
      </c>
      <c r="E8006" t="s">
        <v>39683</v>
      </c>
      <c r="F8006" t="s">
        <v>39684</v>
      </c>
      <c r="G8006" t="s">
        <v>51</v>
      </c>
      <c r="H8006" s="6">
        <v>48882</v>
      </c>
      <c r="I8006" t="s">
        <v>39685</v>
      </c>
      <c r="J8006" t="s">
        <v>39686</v>
      </c>
      <c r="K8006" s="1">
        <v>44091</v>
      </c>
    </row>
    <row r="8007" spans="1:11">
      <c r="A8007">
        <v>8006</v>
      </c>
      <c r="B8007" t="s">
        <v>39687</v>
      </c>
      <c r="C8007" t="s">
        <v>3153</v>
      </c>
      <c r="D8007" t="s">
        <v>1010</v>
      </c>
      <c r="E8007" t="s">
        <v>39688</v>
      </c>
      <c r="F8007" t="s">
        <v>26515</v>
      </c>
      <c r="G8007" t="s">
        <v>13278</v>
      </c>
      <c r="H8007" s="6">
        <v>185553</v>
      </c>
      <c r="I8007">
        <v>7010284717</v>
      </c>
      <c r="J8007" t="s">
        <v>39689</v>
      </c>
      <c r="K8007" s="1">
        <v>43869</v>
      </c>
    </row>
    <row r="8008" spans="1:11">
      <c r="A8008">
        <v>8007</v>
      </c>
      <c r="B8008" t="s">
        <v>39690</v>
      </c>
      <c r="C8008" t="s">
        <v>630</v>
      </c>
      <c r="D8008" t="s">
        <v>11895</v>
      </c>
      <c r="E8008" t="s">
        <v>39691</v>
      </c>
      <c r="F8008" t="s">
        <v>39692</v>
      </c>
      <c r="G8008" t="s">
        <v>688</v>
      </c>
      <c r="H8008" s="6">
        <v>134139</v>
      </c>
      <c r="I8008">
        <f>1-443-413-3846</f>
        <v>-4701</v>
      </c>
      <c r="J8008" t="s">
        <v>39693</v>
      </c>
      <c r="K8008" s="1">
        <v>44624</v>
      </c>
    </row>
    <row r="8009" spans="1:11">
      <c r="A8009">
        <v>8008</v>
      </c>
      <c r="B8009" t="s">
        <v>39694</v>
      </c>
      <c r="C8009" t="s">
        <v>10814</v>
      </c>
      <c r="D8009" t="s">
        <v>6041</v>
      </c>
      <c r="E8009" t="s">
        <v>39695</v>
      </c>
      <c r="F8009" t="s">
        <v>39696</v>
      </c>
      <c r="G8009" t="s">
        <v>6088</v>
      </c>
      <c r="H8009" s="6">
        <v>214568</v>
      </c>
      <c r="I8009" t="s">
        <v>39697</v>
      </c>
      <c r="J8009" t="s">
        <v>39698</v>
      </c>
      <c r="K8009" s="1">
        <v>44666</v>
      </c>
    </row>
    <row r="8010" spans="1:11">
      <c r="A8010">
        <v>8009</v>
      </c>
      <c r="B8010" t="s">
        <v>39699</v>
      </c>
      <c r="C8010" t="s">
        <v>804</v>
      </c>
      <c r="D8010" t="s">
        <v>2707</v>
      </c>
      <c r="E8010" t="s">
        <v>39700</v>
      </c>
      <c r="F8010" t="s">
        <v>39701</v>
      </c>
      <c r="G8010" t="s">
        <v>1367</v>
      </c>
      <c r="H8010" s="6">
        <v>68647</v>
      </c>
      <c r="I8010" t="s">
        <v>39702</v>
      </c>
      <c r="J8010" t="s">
        <v>39703</v>
      </c>
      <c r="K8010" s="1">
        <v>44208</v>
      </c>
    </row>
    <row r="8011" spans="1:11">
      <c r="A8011">
        <v>8010</v>
      </c>
      <c r="B8011" t="s">
        <v>39704</v>
      </c>
      <c r="C8011" t="s">
        <v>3295</v>
      </c>
      <c r="D8011" t="s">
        <v>797</v>
      </c>
      <c r="E8011" t="s">
        <v>39705</v>
      </c>
      <c r="F8011" t="s">
        <v>39706</v>
      </c>
      <c r="G8011" t="s">
        <v>1027</v>
      </c>
      <c r="H8011" s="6">
        <v>178629</v>
      </c>
      <c r="I8011" t="s">
        <v>39707</v>
      </c>
      <c r="J8011" t="s">
        <v>39708</v>
      </c>
      <c r="K8011" s="1">
        <v>44201</v>
      </c>
    </row>
    <row r="8012" spans="1:11">
      <c r="A8012">
        <v>8011</v>
      </c>
      <c r="B8012" t="s">
        <v>39709</v>
      </c>
      <c r="C8012" t="s">
        <v>8871</v>
      </c>
      <c r="D8012" t="s">
        <v>5782</v>
      </c>
      <c r="E8012" t="s">
        <v>39710</v>
      </c>
      <c r="F8012" t="s">
        <v>14653</v>
      </c>
      <c r="G8012" t="s">
        <v>2195</v>
      </c>
      <c r="H8012" s="6">
        <v>173136</v>
      </c>
      <c r="I8012" t="s">
        <v>39711</v>
      </c>
      <c r="J8012" t="s">
        <v>39712</v>
      </c>
      <c r="K8012" s="1">
        <v>44390</v>
      </c>
    </row>
    <row r="8013" spans="1:11">
      <c r="A8013">
        <v>8012</v>
      </c>
      <c r="B8013" t="s">
        <v>39713</v>
      </c>
      <c r="C8013" t="s">
        <v>3839</v>
      </c>
      <c r="D8013" t="s">
        <v>1954</v>
      </c>
      <c r="E8013" t="s">
        <v>39714</v>
      </c>
      <c r="F8013" t="s">
        <v>39715</v>
      </c>
      <c r="G8013" t="s">
        <v>3306</v>
      </c>
      <c r="H8013" s="6">
        <v>245796</v>
      </c>
      <c r="I8013" t="s">
        <v>39716</v>
      </c>
      <c r="J8013" t="s">
        <v>39717</v>
      </c>
      <c r="K8013" s="1">
        <v>44374</v>
      </c>
    </row>
    <row r="8014" spans="1:11">
      <c r="A8014">
        <v>8013</v>
      </c>
      <c r="B8014" t="s">
        <v>39718</v>
      </c>
      <c r="C8014" t="s">
        <v>3356</v>
      </c>
      <c r="D8014" t="s">
        <v>92</v>
      </c>
      <c r="E8014" t="s">
        <v>39719</v>
      </c>
      <c r="F8014" t="s">
        <v>39720</v>
      </c>
      <c r="G8014" t="s">
        <v>2615</v>
      </c>
      <c r="H8014" s="6">
        <v>245401</v>
      </c>
      <c r="I8014" t="s">
        <v>39721</v>
      </c>
      <c r="J8014" t="s">
        <v>39722</v>
      </c>
      <c r="K8014" s="1">
        <v>44675</v>
      </c>
    </row>
    <row r="8015" spans="1:11">
      <c r="A8015">
        <v>8014</v>
      </c>
      <c r="B8015" t="s">
        <v>39723</v>
      </c>
      <c r="C8015" t="s">
        <v>2520</v>
      </c>
      <c r="D8015" t="s">
        <v>1009</v>
      </c>
      <c r="E8015" t="s">
        <v>39724</v>
      </c>
      <c r="F8015" t="s">
        <v>39725</v>
      </c>
      <c r="G8015" t="s">
        <v>853</v>
      </c>
      <c r="H8015" s="6">
        <v>63342</v>
      </c>
      <c r="I8015" t="s">
        <v>39726</v>
      </c>
      <c r="J8015" t="s">
        <v>39727</v>
      </c>
      <c r="K8015" s="1">
        <v>43991</v>
      </c>
    </row>
    <row r="8016" spans="1:11">
      <c r="A8016">
        <v>8015</v>
      </c>
      <c r="B8016" t="s">
        <v>39728</v>
      </c>
      <c r="C8016" t="s">
        <v>13305</v>
      </c>
      <c r="D8016" t="s">
        <v>7653</v>
      </c>
      <c r="E8016" t="s">
        <v>39729</v>
      </c>
      <c r="F8016" t="s">
        <v>39730</v>
      </c>
      <c r="G8016" t="s">
        <v>2710</v>
      </c>
      <c r="H8016" s="6">
        <v>81459</v>
      </c>
      <c r="I8016" t="s">
        <v>39731</v>
      </c>
      <c r="J8016" t="s">
        <v>39732</v>
      </c>
      <c r="K8016" s="1">
        <v>43917</v>
      </c>
    </row>
    <row r="8017" spans="1:11">
      <c r="A8017">
        <v>8016</v>
      </c>
      <c r="B8017" t="s">
        <v>39733</v>
      </c>
      <c r="C8017" t="s">
        <v>5028</v>
      </c>
      <c r="D8017" t="s">
        <v>7171</v>
      </c>
      <c r="E8017" t="s">
        <v>39734</v>
      </c>
      <c r="F8017" t="s">
        <v>39735</v>
      </c>
      <c r="G8017" t="s">
        <v>1795</v>
      </c>
      <c r="H8017" s="6">
        <v>257608</v>
      </c>
      <c r="I8017" t="s">
        <v>39736</v>
      </c>
      <c r="J8017" t="s">
        <v>39737</v>
      </c>
      <c r="K8017" s="1">
        <v>44135</v>
      </c>
    </row>
    <row r="8018" spans="1:11">
      <c r="A8018">
        <v>8017</v>
      </c>
      <c r="B8018" t="s">
        <v>39738</v>
      </c>
      <c r="C8018" t="s">
        <v>2126</v>
      </c>
      <c r="D8018" t="s">
        <v>5161</v>
      </c>
      <c r="E8018" t="s">
        <v>39739</v>
      </c>
      <c r="F8018" t="s">
        <v>11122</v>
      </c>
      <c r="G8018" t="s">
        <v>696</v>
      </c>
      <c r="H8018" s="6">
        <v>89979</v>
      </c>
      <c r="I8018" t="s">
        <v>39740</v>
      </c>
      <c r="J8018" t="s">
        <v>39741</v>
      </c>
      <c r="K8018" s="1">
        <v>44144</v>
      </c>
    </row>
    <row r="8019" spans="1:11">
      <c r="A8019">
        <v>8018</v>
      </c>
      <c r="B8019" t="s">
        <v>39742</v>
      </c>
      <c r="C8019" t="s">
        <v>9629</v>
      </c>
      <c r="D8019" t="s">
        <v>937</v>
      </c>
      <c r="E8019" t="s">
        <v>39743</v>
      </c>
      <c r="F8019" t="s">
        <v>39744</v>
      </c>
      <c r="G8019" t="s">
        <v>3207</v>
      </c>
      <c r="H8019" s="6">
        <v>175856</v>
      </c>
      <c r="I8019" t="s">
        <v>39745</v>
      </c>
      <c r="J8019" t="s">
        <v>39746</v>
      </c>
      <c r="K8019" s="1">
        <v>44053</v>
      </c>
    </row>
    <row r="8020" spans="1:11">
      <c r="A8020">
        <v>8019</v>
      </c>
      <c r="B8020" t="s">
        <v>39747</v>
      </c>
      <c r="C8020" t="s">
        <v>8871</v>
      </c>
      <c r="D8020" t="s">
        <v>2048</v>
      </c>
      <c r="E8020" t="s">
        <v>39748</v>
      </c>
      <c r="F8020" t="s">
        <v>39749</v>
      </c>
      <c r="G8020" t="s">
        <v>756</v>
      </c>
      <c r="H8020" s="6">
        <v>59543</v>
      </c>
      <c r="I8020" t="s">
        <v>39750</v>
      </c>
      <c r="J8020" t="s">
        <v>39751</v>
      </c>
      <c r="K8020" s="1">
        <v>44267</v>
      </c>
    </row>
    <row r="8021" spans="1:11">
      <c r="A8021">
        <v>8020</v>
      </c>
      <c r="B8021" t="s">
        <v>39752</v>
      </c>
      <c r="C8021" t="s">
        <v>14595</v>
      </c>
      <c r="D8021" t="s">
        <v>14060</v>
      </c>
      <c r="E8021" t="s">
        <v>39753</v>
      </c>
      <c r="F8021" t="s">
        <v>39754</v>
      </c>
      <c r="G8021" t="s">
        <v>906</v>
      </c>
      <c r="H8021" s="6">
        <v>249693</v>
      </c>
      <c r="I8021" t="s">
        <v>39755</v>
      </c>
      <c r="J8021" t="s">
        <v>39756</v>
      </c>
      <c r="K8021" s="1">
        <v>43887</v>
      </c>
    </row>
    <row r="8022" spans="1:11">
      <c r="A8022">
        <v>8021</v>
      </c>
      <c r="B8022" t="s">
        <v>39757</v>
      </c>
      <c r="C8022" t="s">
        <v>5602</v>
      </c>
      <c r="D8022" t="s">
        <v>2452</v>
      </c>
      <c r="E8022" t="s">
        <v>39758</v>
      </c>
      <c r="F8022" t="s">
        <v>4694</v>
      </c>
      <c r="G8022" t="s">
        <v>2078</v>
      </c>
      <c r="H8022" s="6">
        <v>197918</v>
      </c>
      <c r="I8022" t="s">
        <v>39759</v>
      </c>
      <c r="J8022" t="s">
        <v>39760</v>
      </c>
      <c r="K8022" s="1">
        <v>44312</v>
      </c>
    </row>
    <row r="8023" spans="1:11">
      <c r="A8023">
        <v>8022</v>
      </c>
      <c r="B8023" t="s">
        <v>39761</v>
      </c>
      <c r="C8023" t="s">
        <v>2074</v>
      </c>
      <c r="D8023" t="s">
        <v>4083</v>
      </c>
      <c r="E8023" t="s">
        <v>39762</v>
      </c>
      <c r="F8023" t="s">
        <v>39763</v>
      </c>
      <c r="G8023" t="s">
        <v>1944</v>
      </c>
      <c r="H8023" s="6">
        <v>186760</v>
      </c>
      <c r="I8023" t="s">
        <v>39764</v>
      </c>
      <c r="J8023" t="s">
        <v>39765</v>
      </c>
      <c r="K8023" s="1">
        <v>43985</v>
      </c>
    </row>
    <row r="8024" spans="1:11">
      <c r="A8024">
        <v>8023</v>
      </c>
      <c r="B8024" t="s">
        <v>39766</v>
      </c>
      <c r="C8024" t="s">
        <v>3318</v>
      </c>
      <c r="D8024" t="s">
        <v>3461</v>
      </c>
      <c r="E8024" t="s">
        <v>39767</v>
      </c>
      <c r="F8024" t="s">
        <v>39768</v>
      </c>
      <c r="G8024" t="s">
        <v>3058</v>
      </c>
      <c r="H8024" s="6">
        <v>248031</v>
      </c>
      <c r="I8024" t="s">
        <v>39769</v>
      </c>
      <c r="J8024" t="s">
        <v>39770</v>
      </c>
      <c r="K8024" s="1">
        <v>43877</v>
      </c>
    </row>
    <row r="8025" spans="1:11">
      <c r="A8025">
        <v>8024</v>
      </c>
      <c r="B8025" t="s">
        <v>39771</v>
      </c>
      <c r="C8025" t="s">
        <v>1553</v>
      </c>
      <c r="D8025" t="s">
        <v>2256</v>
      </c>
      <c r="E8025" t="s">
        <v>39772</v>
      </c>
      <c r="F8025" t="s">
        <v>39773</v>
      </c>
      <c r="G8025" t="s">
        <v>13278</v>
      </c>
      <c r="H8025" s="6">
        <v>159212</v>
      </c>
      <c r="I8025" t="s">
        <v>39774</v>
      </c>
      <c r="J8025" t="s">
        <v>39775</v>
      </c>
      <c r="K8025" s="1">
        <v>43909</v>
      </c>
    </row>
    <row r="8026" spans="1:11">
      <c r="A8026">
        <v>8025</v>
      </c>
      <c r="B8026" t="s">
        <v>39776</v>
      </c>
      <c r="C8026" t="s">
        <v>3897</v>
      </c>
      <c r="D8026" t="s">
        <v>760</v>
      </c>
      <c r="E8026" t="s">
        <v>39777</v>
      </c>
      <c r="F8026" t="s">
        <v>39778</v>
      </c>
      <c r="G8026" t="s">
        <v>260</v>
      </c>
      <c r="H8026" s="6">
        <v>224941</v>
      </c>
      <c r="I8026" t="s">
        <v>39779</v>
      </c>
      <c r="J8026" t="s">
        <v>39780</v>
      </c>
      <c r="K8026" s="1">
        <v>44642</v>
      </c>
    </row>
    <row r="8027" spans="1:11">
      <c r="A8027">
        <v>8026</v>
      </c>
      <c r="B8027" t="s">
        <v>39781</v>
      </c>
      <c r="C8027" t="s">
        <v>3318</v>
      </c>
      <c r="D8027" t="s">
        <v>7447</v>
      </c>
      <c r="E8027" t="s">
        <v>39782</v>
      </c>
      <c r="F8027" t="s">
        <v>39783</v>
      </c>
      <c r="G8027" t="s">
        <v>890</v>
      </c>
      <c r="H8027" s="6">
        <v>185782</v>
      </c>
      <c r="I8027" t="s">
        <v>39784</v>
      </c>
      <c r="J8027" t="s">
        <v>39785</v>
      </c>
      <c r="K8027" s="1">
        <v>44395</v>
      </c>
    </row>
    <row r="8028" spans="1:11">
      <c r="A8028">
        <v>8027</v>
      </c>
      <c r="B8028" t="s">
        <v>39786</v>
      </c>
      <c r="C8028" t="s">
        <v>56</v>
      </c>
      <c r="D8028" t="s">
        <v>1186</v>
      </c>
      <c r="E8028" t="s">
        <v>39787</v>
      </c>
      <c r="F8028" t="s">
        <v>39788</v>
      </c>
      <c r="G8028" t="s">
        <v>546</v>
      </c>
      <c r="H8028" s="6">
        <v>108534</v>
      </c>
      <c r="I8028" t="s">
        <v>39789</v>
      </c>
      <c r="J8028" t="s">
        <v>39790</v>
      </c>
      <c r="K8028" s="1">
        <v>44166</v>
      </c>
    </row>
    <row r="8029" spans="1:11">
      <c r="A8029">
        <v>8028</v>
      </c>
      <c r="B8029" t="s">
        <v>39791</v>
      </c>
      <c r="C8029" t="s">
        <v>5336</v>
      </c>
      <c r="D8029" t="s">
        <v>3706</v>
      </c>
      <c r="E8029" t="s">
        <v>39792</v>
      </c>
      <c r="F8029" t="s">
        <v>39793</v>
      </c>
      <c r="G8029" t="s">
        <v>3554</v>
      </c>
      <c r="H8029" s="6">
        <v>149338</v>
      </c>
      <c r="I8029" t="s">
        <v>39794</v>
      </c>
      <c r="J8029" t="s">
        <v>39795</v>
      </c>
      <c r="K8029" s="1">
        <v>44550</v>
      </c>
    </row>
    <row r="8030" spans="1:11">
      <c r="A8030">
        <v>8029</v>
      </c>
      <c r="B8030" t="s">
        <v>39796</v>
      </c>
      <c r="C8030" t="s">
        <v>692</v>
      </c>
      <c r="D8030" t="s">
        <v>7297</v>
      </c>
      <c r="E8030" t="s">
        <v>7160</v>
      </c>
      <c r="F8030" t="s">
        <v>39797</v>
      </c>
      <c r="G8030" t="s">
        <v>1501</v>
      </c>
      <c r="H8030" s="6">
        <v>45029</v>
      </c>
      <c r="I8030" t="s">
        <v>39798</v>
      </c>
      <c r="J8030" t="s">
        <v>39799</v>
      </c>
      <c r="K8030" s="1">
        <v>44080</v>
      </c>
    </row>
    <row r="8031" spans="1:11">
      <c r="A8031">
        <v>8030</v>
      </c>
      <c r="B8031" t="s">
        <v>39800</v>
      </c>
      <c r="C8031" t="s">
        <v>4881</v>
      </c>
      <c r="D8031" t="s">
        <v>6820</v>
      </c>
      <c r="E8031" t="s">
        <v>39801</v>
      </c>
      <c r="F8031" t="s">
        <v>17170</v>
      </c>
      <c r="G8031" t="s">
        <v>2317</v>
      </c>
      <c r="H8031" s="6">
        <v>122039</v>
      </c>
      <c r="I8031" t="s">
        <v>39802</v>
      </c>
      <c r="J8031" t="s">
        <v>39803</v>
      </c>
      <c r="K8031" s="1">
        <v>44096</v>
      </c>
    </row>
    <row r="8032" spans="1:11">
      <c r="A8032">
        <v>8031</v>
      </c>
      <c r="B8032" t="s">
        <v>39804</v>
      </c>
      <c r="C8032" t="s">
        <v>1421</v>
      </c>
      <c r="D8032" t="s">
        <v>3037</v>
      </c>
      <c r="E8032" t="s">
        <v>39805</v>
      </c>
      <c r="F8032" t="s">
        <v>39806</v>
      </c>
      <c r="G8032" t="s">
        <v>418</v>
      </c>
      <c r="H8032" s="6">
        <v>193548</v>
      </c>
      <c r="I8032" t="s">
        <v>39807</v>
      </c>
      <c r="J8032" t="s">
        <v>39808</v>
      </c>
      <c r="K8032" s="1">
        <v>44625</v>
      </c>
    </row>
    <row r="8033" spans="1:11">
      <c r="A8033">
        <v>8032</v>
      </c>
      <c r="B8033" t="s">
        <v>39809</v>
      </c>
      <c r="C8033" t="s">
        <v>12626</v>
      </c>
      <c r="D8033" t="s">
        <v>6499</v>
      </c>
      <c r="E8033" t="s">
        <v>39810</v>
      </c>
      <c r="F8033" t="s">
        <v>39811</v>
      </c>
      <c r="G8033" t="s">
        <v>1152</v>
      </c>
      <c r="H8033" s="6">
        <v>75671</v>
      </c>
      <c r="I8033">
        <v>6812072274</v>
      </c>
      <c r="J8033" t="s">
        <v>39812</v>
      </c>
      <c r="K8033" s="1">
        <v>44588</v>
      </c>
    </row>
    <row r="8034" spans="1:11">
      <c r="A8034">
        <v>8033</v>
      </c>
      <c r="B8034" t="s">
        <v>39813</v>
      </c>
      <c r="C8034" t="s">
        <v>3192</v>
      </c>
      <c r="D8034" t="s">
        <v>1914</v>
      </c>
      <c r="E8034" t="s">
        <v>39814</v>
      </c>
      <c r="F8034" t="s">
        <v>39815</v>
      </c>
      <c r="G8034" t="s">
        <v>2297</v>
      </c>
      <c r="H8034" s="6">
        <v>271888</v>
      </c>
      <c r="I8034" t="s">
        <v>39816</v>
      </c>
      <c r="J8034" t="s">
        <v>39817</v>
      </c>
      <c r="K8034" s="1">
        <v>44537</v>
      </c>
    </row>
    <row r="8035" spans="1:11">
      <c r="A8035">
        <v>8034</v>
      </c>
      <c r="B8035" t="s">
        <v>39818</v>
      </c>
      <c r="C8035" t="s">
        <v>835</v>
      </c>
      <c r="D8035" t="s">
        <v>2178</v>
      </c>
      <c r="E8035" t="s">
        <v>39819</v>
      </c>
      <c r="F8035" t="s">
        <v>39820</v>
      </c>
      <c r="G8035" t="s">
        <v>1605</v>
      </c>
      <c r="H8035" s="6">
        <v>256398</v>
      </c>
      <c r="I8035" t="s">
        <v>39821</v>
      </c>
      <c r="J8035" t="s">
        <v>39822</v>
      </c>
      <c r="K8035" s="1">
        <v>44467</v>
      </c>
    </row>
    <row r="8036" spans="1:11">
      <c r="A8036">
        <v>8035</v>
      </c>
      <c r="B8036" t="s">
        <v>39823</v>
      </c>
      <c r="C8036" t="s">
        <v>170</v>
      </c>
      <c r="D8036" t="s">
        <v>14060</v>
      </c>
      <c r="E8036" t="s">
        <v>39824</v>
      </c>
      <c r="F8036" t="s">
        <v>39825</v>
      </c>
      <c r="G8036" t="s">
        <v>454</v>
      </c>
      <c r="H8036" s="6">
        <v>76775</v>
      </c>
      <c r="I8036" t="s">
        <v>39826</v>
      </c>
      <c r="J8036" t="s">
        <v>39827</v>
      </c>
      <c r="K8036" s="1">
        <v>43841</v>
      </c>
    </row>
    <row r="8037" spans="1:11">
      <c r="A8037">
        <v>8036</v>
      </c>
      <c r="B8037" t="s">
        <v>39828</v>
      </c>
      <c r="C8037" t="s">
        <v>1589</v>
      </c>
      <c r="D8037" t="s">
        <v>4159</v>
      </c>
      <c r="E8037" t="s">
        <v>39829</v>
      </c>
      <c r="F8037" t="s">
        <v>39830</v>
      </c>
      <c r="G8037" t="s">
        <v>2905</v>
      </c>
      <c r="H8037" s="6">
        <v>212847</v>
      </c>
      <c r="I8037" t="s">
        <v>39831</v>
      </c>
      <c r="J8037" t="s">
        <v>39832</v>
      </c>
      <c r="K8037" s="1">
        <v>43906</v>
      </c>
    </row>
    <row r="8038" spans="1:11">
      <c r="A8038">
        <v>8037</v>
      </c>
      <c r="B8038" t="s">
        <v>39833</v>
      </c>
      <c r="C8038" t="s">
        <v>3031</v>
      </c>
      <c r="D8038" t="s">
        <v>723</v>
      </c>
      <c r="E8038" t="s">
        <v>39834</v>
      </c>
      <c r="F8038" t="s">
        <v>39835</v>
      </c>
      <c r="G8038" t="s">
        <v>3443</v>
      </c>
      <c r="H8038" s="6">
        <v>48332</v>
      </c>
      <c r="I8038" t="s">
        <v>39836</v>
      </c>
      <c r="J8038" t="s">
        <v>39837</v>
      </c>
      <c r="K8038" s="1">
        <v>44467</v>
      </c>
    </row>
    <row r="8039" spans="1:11">
      <c r="A8039">
        <v>8038</v>
      </c>
      <c r="B8039" t="s">
        <v>39838</v>
      </c>
      <c r="C8039" t="s">
        <v>3533</v>
      </c>
      <c r="D8039" t="s">
        <v>8850</v>
      </c>
      <c r="E8039" t="s">
        <v>39839</v>
      </c>
      <c r="F8039" t="s">
        <v>4212</v>
      </c>
      <c r="G8039" t="s">
        <v>410</v>
      </c>
      <c r="H8039" s="6">
        <v>90898</v>
      </c>
      <c r="I8039" t="s">
        <v>39840</v>
      </c>
      <c r="J8039" t="s">
        <v>39841</v>
      </c>
      <c r="K8039" s="1">
        <v>44545</v>
      </c>
    </row>
    <row r="8040" spans="1:11">
      <c r="A8040">
        <v>8039</v>
      </c>
      <c r="B8040" t="s">
        <v>39842</v>
      </c>
      <c r="C8040" t="s">
        <v>1341</v>
      </c>
      <c r="D8040" t="s">
        <v>1584</v>
      </c>
      <c r="E8040" t="s">
        <v>39843</v>
      </c>
      <c r="F8040" t="s">
        <v>39844</v>
      </c>
      <c r="G8040" t="s">
        <v>977</v>
      </c>
      <c r="H8040" s="6">
        <v>47790</v>
      </c>
      <c r="I8040" t="s">
        <v>39845</v>
      </c>
      <c r="J8040" t="s">
        <v>39846</v>
      </c>
      <c r="K8040" s="1">
        <v>44525</v>
      </c>
    </row>
    <row r="8041" spans="1:11">
      <c r="A8041">
        <v>8040</v>
      </c>
      <c r="B8041" t="s">
        <v>39847</v>
      </c>
      <c r="C8041" t="s">
        <v>894</v>
      </c>
      <c r="D8041" t="s">
        <v>2067</v>
      </c>
      <c r="E8041" t="s">
        <v>39848</v>
      </c>
      <c r="F8041" t="s">
        <v>37878</v>
      </c>
      <c r="G8041" t="s">
        <v>2638</v>
      </c>
      <c r="H8041" s="6">
        <v>45389</v>
      </c>
      <c r="I8041">
        <v>709460009</v>
      </c>
      <c r="J8041" t="s">
        <v>39849</v>
      </c>
      <c r="K8041" s="1">
        <v>44346</v>
      </c>
    </row>
    <row r="8042" spans="1:11">
      <c r="A8042">
        <v>8041</v>
      </c>
      <c r="B8042" t="s">
        <v>39850</v>
      </c>
      <c r="C8042" t="s">
        <v>1192</v>
      </c>
      <c r="D8042" t="s">
        <v>9889</v>
      </c>
      <c r="E8042" t="s">
        <v>39851</v>
      </c>
      <c r="F8042" t="s">
        <v>39852</v>
      </c>
      <c r="G8042" t="s">
        <v>4729</v>
      </c>
      <c r="H8042" s="6">
        <v>44517</v>
      </c>
      <c r="I8042" t="s">
        <v>39853</v>
      </c>
      <c r="J8042" t="s">
        <v>39854</v>
      </c>
      <c r="K8042" s="1">
        <v>44427</v>
      </c>
    </row>
    <row r="8043" spans="1:11">
      <c r="A8043">
        <v>8042</v>
      </c>
      <c r="B8043" t="s">
        <v>39855</v>
      </c>
      <c r="C8043" t="s">
        <v>15948</v>
      </c>
      <c r="D8043" t="s">
        <v>11060</v>
      </c>
      <c r="E8043" t="s">
        <v>39856</v>
      </c>
      <c r="F8043" t="s">
        <v>39857</v>
      </c>
      <c r="G8043" t="s">
        <v>2070</v>
      </c>
      <c r="H8043" s="6">
        <v>134002</v>
      </c>
      <c r="I8043" t="s">
        <v>39858</v>
      </c>
      <c r="J8043" t="s">
        <v>39859</v>
      </c>
      <c r="K8043" s="1">
        <v>44638</v>
      </c>
    </row>
    <row r="8044" spans="1:11">
      <c r="A8044">
        <v>8043</v>
      </c>
      <c r="B8044" t="s">
        <v>39860</v>
      </c>
      <c r="C8044" t="s">
        <v>3551</v>
      </c>
      <c r="D8044" t="s">
        <v>7969</v>
      </c>
      <c r="E8044" t="s">
        <v>39861</v>
      </c>
      <c r="F8044" t="s">
        <v>39862</v>
      </c>
      <c r="G8044" t="s">
        <v>329</v>
      </c>
      <c r="H8044" s="6">
        <v>54466</v>
      </c>
      <c r="I8044" t="s">
        <v>39863</v>
      </c>
      <c r="J8044" t="s">
        <v>39864</v>
      </c>
      <c r="K8044" s="1">
        <v>44701</v>
      </c>
    </row>
    <row r="8045" spans="1:11">
      <c r="A8045">
        <v>8044</v>
      </c>
      <c r="B8045" t="s">
        <v>39865</v>
      </c>
      <c r="C8045" t="s">
        <v>2415</v>
      </c>
      <c r="D8045" t="s">
        <v>1869</v>
      </c>
      <c r="E8045" t="s">
        <v>39866</v>
      </c>
      <c r="F8045" t="s">
        <v>31818</v>
      </c>
      <c r="G8045" t="s">
        <v>337</v>
      </c>
      <c r="H8045" s="6">
        <v>61096</v>
      </c>
      <c r="I8045" t="s">
        <v>39867</v>
      </c>
      <c r="J8045" t="s">
        <v>39868</v>
      </c>
      <c r="K8045" s="1">
        <v>43889</v>
      </c>
    </row>
    <row r="8046" spans="1:11">
      <c r="A8046">
        <v>8045</v>
      </c>
      <c r="B8046" t="s">
        <v>39869</v>
      </c>
      <c r="C8046" t="s">
        <v>3551</v>
      </c>
      <c r="D8046" t="s">
        <v>1247</v>
      </c>
      <c r="E8046" t="s">
        <v>39870</v>
      </c>
      <c r="F8046" t="s">
        <v>39871</v>
      </c>
      <c r="G8046" t="s">
        <v>4632</v>
      </c>
      <c r="H8046" s="6">
        <v>141911</v>
      </c>
      <c r="I8046" t="s">
        <v>39872</v>
      </c>
      <c r="J8046" t="s">
        <v>39873</v>
      </c>
      <c r="K8046" s="1">
        <v>44263</v>
      </c>
    </row>
    <row r="8047" spans="1:11">
      <c r="A8047">
        <v>8046</v>
      </c>
      <c r="B8047" t="s">
        <v>39874</v>
      </c>
      <c r="C8047" t="s">
        <v>3821</v>
      </c>
      <c r="D8047" t="s">
        <v>9928</v>
      </c>
      <c r="E8047" t="s">
        <v>39875</v>
      </c>
      <c r="F8047" t="s">
        <v>4435</v>
      </c>
      <c r="G8047" t="s">
        <v>1605</v>
      </c>
      <c r="H8047" s="6">
        <v>271226</v>
      </c>
      <c r="I8047" t="s">
        <v>39876</v>
      </c>
      <c r="J8047" t="s">
        <v>39877</v>
      </c>
      <c r="K8047" s="1">
        <v>44649</v>
      </c>
    </row>
    <row r="8048" spans="1:11">
      <c r="A8048">
        <v>8047</v>
      </c>
      <c r="B8048" t="s">
        <v>39878</v>
      </c>
      <c r="C8048" t="s">
        <v>2776</v>
      </c>
      <c r="D8048" t="s">
        <v>234</v>
      </c>
      <c r="E8048" t="s">
        <v>39879</v>
      </c>
      <c r="F8048" t="s">
        <v>39880</v>
      </c>
      <c r="G8048" t="s">
        <v>2272</v>
      </c>
      <c r="H8048" s="6">
        <v>189531</v>
      </c>
      <c r="I8048" t="s">
        <v>39881</v>
      </c>
      <c r="J8048" t="s">
        <v>39882</v>
      </c>
      <c r="K8048" s="1">
        <v>44706</v>
      </c>
    </row>
    <row r="8049" spans="1:11">
      <c r="A8049">
        <v>8048</v>
      </c>
      <c r="B8049" t="s">
        <v>39883</v>
      </c>
      <c r="C8049" t="s">
        <v>1913</v>
      </c>
      <c r="D8049" t="s">
        <v>9447</v>
      </c>
      <c r="E8049" t="s">
        <v>39884</v>
      </c>
      <c r="F8049" t="s">
        <v>39885</v>
      </c>
      <c r="G8049" t="s">
        <v>68</v>
      </c>
      <c r="H8049" s="6">
        <v>82925</v>
      </c>
      <c r="I8049" t="s">
        <v>39886</v>
      </c>
      <c r="J8049" t="s">
        <v>39887</v>
      </c>
      <c r="K8049" s="1">
        <v>44304</v>
      </c>
    </row>
    <row r="8050" spans="1:11">
      <c r="A8050">
        <v>8049</v>
      </c>
      <c r="B8050" t="s">
        <v>39888</v>
      </c>
      <c r="C8050" t="s">
        <v>6967</v>
      </c>
      <c r="D8050" t="s">
        <v>3752</v>
      </c>
      <c r="E8050" t="s">
        <v>39889</v>
      </c>
      <c r="F8050" t="s">
        <v>39890</v>
      </c>
      <c r="G8050" t="s">
        <v>89</v>
      </c>
      <c r="H8050" s="6">
        <v>69572</v>
      </c>
      <c r="I8050" t="s">
        <v>39891</v>
      </c>
      <c r="J8050" t="s">
        <v>39892</v>
      </c>
      <c r="K8050" s="1">
        <v>44030</v>
      </c>
    </row>
    <row r="8051" spans="1:11">
      <c r="A8051">
        <v>8050</v>
      </c>
      <c r="B8051" t="s">
        <v>39893</v>
      </c>
      <c r="C8051" t="s">
        <v>778</v>
      </c>
      <c r="D8051" t="s">
        <v>33353</v>
      </c>
      <c r="E8051" t="s">
        <v>39894</v>
      </c>
      <c r="F8051" t="s">
        <v>39895</v>
      </c>
      <c r="G8051" t="s">
        <v>3435</v>
      </c>
      <c r="H8051" s="6">
        <v>270911</v>
      </c>
      <c r="I8051" t="s">
        <v>39896</v>
      </c>
      <c r="J8051" t="s">
        <v>39897</v>
      </c>
      <c r="K8051" s="1">
        <v>43897</v>
      </c>
    </row>
    <row r="8052" spans="1:11">
      <c r="A8052">
        <v>8051</v>
      </c>
      <c r="B8052" t="s">
        <v>39898</v>
      </c>
      <c r="C8052" t="s">
        <v>1758</v>
      </c>
      <c r="D8052" t="s">
        <v>4377</v>
      </c>
      <c r="E8052" t="s">
        <v>39899</v>
      </c>
      <c r="F8052" t="s">
        <v>39900</v>
      </c>
      <c r="G8052" t="s">
        <v>2817</v>
      </c>
      <c r="H8052" s="6">
        <v>79318</v>
      </c>
      <c r="I8052" t="s">
        <v>39901</v>
      </c>
      <c r="J8052" t="s">
        <v>39902</v>
      </c>
      <c r="K8052" s="1">
        <v>44262</v>
      </c>
    </row>
    <row r="8053" spans="1:11">
      <c r="A8053">
        <v>8052</v>
      </c>
      <c r="B8053" t="s">
        <v>39903</v>
      </c>
      <c r="C8053" t="s">
        <v>3012</v>
      </c>
      <c r="D8053" t="s">
        <v>8425</v>
      </c>
      <c r="E8053" t="s">
        <v>39904</v>
      </c>
      <c r="F8053" t="s">
        <v>39905</v>
      </c>
      <c r="G8053" t="s">
        <v>4061</v>
      </c>
      <c r="H8053" s="6">
        <v>41983</v>
      </c>
      <c r="I8053" t="s">
        <v>39906</v>
      </c>
      <c r="J8053" t="s">
        <v>39907</v>
      </c>
      <c r="K8053" s="1">
        <v>44352</v>
      </c>
    </row>
    <row r="8054" spans="1:11">
      <c r="A8054">
        <v>8053</v>
      </c>
      <c r="B8054" t="s">
        <v>39908</v>
      </c>
      <c r="C8054" t="s">
        <v>1565</v>
      </c>
      <c r="D8054" t="s">
        <v>745</v>
      </c>
      <c r="E8054" t="s">
        <v>39909</v>
      </c>
      <c r="F8054" t="s">
        <v>39910</v>
      </c>
      <c r="G8054" t="s">
        <v>221</v>
      </c>
      <c r="H8054" s="6">
        <v>87555</v>
      </c>
      <c r="I8054" t="s">
        <v>39911</v>
      </c>
      <c r="J8054" t="s">
        <v>39912</v>
      </c>
      <c r="K8054" s="1">
        <v>44483</v>
      </c>
    </row>
    <row r="8055" spans="1:11">
      <c r="A8055">
        <v>8054</v>
      </c>
      <c r="B8055" t="s">
        <v>39913</v>
      </c>
      <c r="C8055" t="s">
        <v>2649</v>
      </c>
      <c r="D8055" t="s">
        <v>1357</v>
      </c>
      <c r="E8055" t="s">
        <v>36672</v>
      </c>
      <c r="F8055" t="s">
        <v>39914</v>
      </c>
      <c r="G8055" t="s">
        <v>371</v>
      </c>
      <c r="H8055" s="6">
        <v>156814</v>
      </c>
      <c r="I8055">
        <v>6272692847</v>
      </c>
      <c r="J8055" t="s">
        <v>39915</v>
      </c>
      <c r="K8055" s="1">
        <v>44189</v>
      </c>
    </row>
    <row r="8056" spans="1:11">
      <c r="A8056">
        <v>8055</v>
      </c>
      <c r="B8056" t="s">
        <v>39916</v>
      </c>
      <c r="C8056" t="s">
        <v>715</v>
      </c>
      <c r="D8056" t="s">
        <v>2763</v>
      </c>
      <c r="E8056" t="s">
        <v>39917</v>
      </c>
      <c r="F8056" t="s">
        <v>39918</v>
      </c>
      <c r="G8056" t="s">
        <v>3554</v>
      </c>
      <c r="H8056" s="6">
        <v>164218</v>
      </c>
      <c r="I8056" t="s">
        <v>39919</v>
      </c>
      <c r="J8056" t="s">
        <v>39920</v>
      </c>
      <c r="K8056" s="1">
        <v>44596</v>
      </c>
    </row>
    <row r="8057" spans="1:11">
      <c r="A8057">
        <v>8056</v>
      </c>
      <c r="B8057" t="s">
        <v>39921</v>
      </c>
      <c r="C8057" t="s">
        <v>4216</v>
      </c>
      <c r="D8057" t="s">
        <v>13818</v>
      </c>
      <c r="E8057" t="s">
        <v>39922</v>
      </c>
      <c r="F8057" t="s">
        <v>26052</v>
      </c>
      <c r="G8057" t="s">
        <v>1110</v>
      </c>
      <c r="H8057" s="6">
        <v>128210</v>
      </c>
      <c r="I8057" t="s">
        <v>39923</v>
      </c>
      <c r="J8057" t="s">
        <v>39924</v>
      </c>
      <c r="K8057" s="1">
        <v>44315</v>
      </c>
    </row>
    <row r="8058" spans="1:11">
      <c r="A8058">
        <v>8057</v>
      </c>
      <c r="B8058" t="s">
        <v>39925</v>
      </c>
      <c r="C8058" t="s">
        <v>6967</v>
      </c>
      <c r="D8058" t="s">
        <v>4602</v>
      </c>
      <c r="E8058" t="s">
        <v>17503</v>
      </c>
      <c r="F8058" t="s">
        <v>39926</v>
      </c>
      <c r="G8058" t="s">
        <v>1067</v>
      </c>
      <c r="H8058" s="6">
        <v>91528</v>
      </c>
      <c r="I8058" t="s">
        <v>39927</v>
      </c>
      <c r="J8058" t="s">
        <v>39928</v>
      </c>
      <c r="K8058" s="1">
        <v>44128</v>
      </c>
    </row>
    <row r="8059" spans="1:11">
      <c r="A8059">
        <v>8058</v>
      </c>
      <c r="B8059" t="s">
        <v>39929</v>
      </c>
      <c r="C8059" t="s">
        <v>64</v>
      </c>
      <c r="D8059" t="s">
        <v>17219</v>
      </c>
      <c r="E8059" t="s">
        <v>39930</v>
      </c>
      <c r="F8059" t="s">
        <v>39931</v>
      </c>
      <c r="G8059" t="s">
        <v>823</v>
      </c>
      <c r="H8059" s="6">
        <v>244913</v>
      </c>
      <c r="I8059" t="s">
        <v>39932</v>
      </c>
      <c r="J8059" t="s">
        <v>39933</v>
      </c>
      <c r="K8059" s="1">
        <v>43871</v>
      </c>
    </row>
    <row r="8060" spans="1:11">
      <c r="A8060">
        <v>8059</v>
      </c>
      <c r="B8060" t="s">
        <v>39934</v>
      </c>
      <c r="C8060" t="s">
        <v>2262</v>
      </c>
      <c r="D8060" t="s">
        <v>973</v>
      </c>
      <c r="E8060" t="s">
        <v>39935</v>
      </c>
      <c r="F8060" t="s">
        <v>39936</v>
      </c>
      <c r="G8060" t="s">
        <v>1569</v>
      </c>
      <c r="H8060" s="6">
        <v>88564</v>
      </c>
      <c r="I8060">
        <v>1073146041</v>
      </c>
      <c r="J8060" t="s">
        <v>39937</v>
      </c>
      <c r="K8060" s="1">
        <v>44045</v>
      </c>
    </row>
    <row r="8061" spans="1:11">
      <c r="A8061">
        <v>8060</v>
      </c>
      <c r="B8061" t="s">
        <v>39938</v>
      </c>
      <c r="C8061" t="s">
        <v>130</v>
      </c>
      <c r="D8061" t="s">
        <v>92</v>
      </c>
      <c r="E8061" t="s">
        <v>39939</v>
      </c>
      <c r="F8061" t="s">
        <v>39940</v>
      </c>
      <c r="G8061" t="s">
        <v>1257</v>
      </c>
      <c r="H8061" s="6">
        <v>236102</v>
      </c>
      <c r="I8061" t="s">
        <v>39941</v>
      </c>
      <c r="J8061" t="s">
        <v>39942</v>
      </c>
      <c r="K8061" s="1">
        <v>44429</v>
      </c>
    </row>
    <row r="8062" spans="1:11">
      <c r="A8062">
        <v>8061</v>
      </c>
      <c r="B8062" t="s">
        <v>39943</v>
      </c>
      <c r="C8062" t="s">
        <v>7609</v>
      </c>
      <c r="D8062" t="s">
        <v>3147</v>
      </c>
      <c r="E8062" t="s">
        <v>39944</v>
      </c>
      <c r="F8062" t="s">
        <v>39945</v>
      </c>
      <c r="G8062" t="s">
        <v>3554</v>
      </c>
      <c r="H8062" s="6">
        <v>196648</v>
      </c>
      <c r="I8062" t="s">
        <v>39946</v>
      </c>
      <c r="J8062" t="s">
        <v>39947</v>
      </c>
      <c r="K8062" s="1">
        <v>43959</v>
      </c>
    </row>
    <row r="8063" spans="1:11">
      <c r="A8063">
        <v>8062</v>
      </c>
      <c r="B8063" t="s">
        <v>39948</v>
      </c>
      <c r="C8063" t="s">
        <v>1122</v>
      </c>
      <c r="D8063" t="s">
        <v>3037</v>
      </c>
      <c r="E8063" t="s">
        <v>39949</v>
      </c>
      <c r="F8063" t="s">
        <v>39950</v>
      </c>
      <c r="G8063" t="s">
        <v>2838</v>
      </c>
      <c r="H8063" s="6">
        <v>278369</v>
      </c>
      <c r="I8063" t="s">
        <v>39951</v>
      </c>
      <c r="J8063" t="s">
        <v>39952</v>
      </c>
      <c r="K8063" s="1">
        <v>44503</v>
      </c>
    </row>
    <row r="8064" spans="1:11">
      <c r="A8064">
        <v>8063</v>
      </c>
      <c r="B8064" t="s">
        <v>39953</v>
      </c>
      <c r="C8064" t="s">
        <v>10303</v>
      </c>
      <c r="D8064" t="s">
        <v>2684</v>
      </c>
      <c r="E8064" t="s">
        <v>39954</v>
      </c>
      <c r="F8064" t="s">
        <v>39955</v>
      </c>
      <c r="G8064" t="s">
        <v>1075</v>
      </c>
      <c r="H8064" s="6">
        <v>90869</v>
      </c>
      <c r="I8064" t="s">
        <v>39956</v>
      </c>
      <c r="J8064" t="s">
        <v>39957</v>
      </c>
      <c r="K8064" s="1">
        <v>44160</v>
      </c>
    </row>
    <row r="8065" spans="1:11">
      <c r="A8065">
        <v>8064</v>
      </c>
      <c r="B8065" t="s">
        <v>39958</v>
      </c>
      <c r="C8065" t="s">
        <v>943</v>
      </c>
      <c r="D8065" t="s">
        <v>7653</v>
      </c>
      <c r="E8065" t="s">
        <v>39959</v>
      </c>
      <c r="F8065" t="s">
        <v>39960</v>
      </c>
      <c r="G8065" t="s">
        <v>2123</v>
      </c>
      <c r="H8065" s="6">
        <v>173098</v>
      </c>
      <c r="I8065" t="s">
        <v>39961</v>
      </c>
      <c r="J8065" t="s">
        <v>39962</v>
      </c>
      <c r="K8065" s="1">
        <v>44392</v>
      </c>
    </row>
    <row r="8066" spans="1:11">
      <c r="A8066">
        <v>8065</v>
      </c>
      <c r="B8066" t="s">
        <v>39963</v>
      </c>
      <c r="C8066" t="s">
        <v>5352</v>
      </c>
      <c r="D8066" t="s">
        <v>3949</v>
      </c>
      <c r="E8066" t="s">
        <v>39964</v>
      </c>
      <c r="F8066" t="s">
        <v>3002</v>
      </c>
      <c r="G8066" t="s">
        <v>1374</v>
      </c>
      <c r="H8066" s="6">
        <v>51150</v>
      </c>
      <c r="I8066" t="s">
        <v>39965</v>
      </c>
      <c r="J8066" t="s">
        <v>39966</v>
      </c>
      <c r="K8066" s="1">
        <v>44069</v>
      </c>
    </row>
    <row r="8067" spans="1:11">
      <c r="A8067">
        <v>8066</v>
      </c>
      <c r="B8067" t="s">
        <v>39967</v>
      </c>
      <c r="C8067" t="s">
        <v>3175</v>
      </c>
      <c r="D8067" t="s">
        <v>8839</v>
      </c>
      <c r="E8067" t="s">
        <v>39968</v>
      </c>
      <c r="F8067" t="s">
        <v>39969</v>
      </c>
      <c r="G8067" t="s">
        <v>546</v>
      </c>
      <c r="H8067" s="6">
        <v>72083</v>
      </c>
      <c r="I8067" t="s">
        <v>39970</v>
      </c>
      <c r="J8067" t="s">
        <v>39971</v>
      </c>
      <c r="K8067" s="1">
        <v>44431</v>
      </c>
    </row>
    <row r="8068" spans="1:11">
      <c r="A8068">
        <v>8067</v>
      </c>
      <c r="B8068" t="s">
        <v>39972</v>
      </c>
      <c r="C8068" t="s">
        <v>2429</v>
      </c>
      <c r="D8068" t="s">
        <v>1129</v>
      </c>
      <c r="E8068" t="s">
        <v>39973</v>
      </c>
      <c r="F8068" t="s">
        <v>39974</v>
      </c>
      <c r="G8068" t="s">
        <v>3449</v>
      </c>
      <c r="H8068" s="6">
        <v>76942</v>
      </c>
      <c r="I8068" t="s">
        <v>39975</v>
      </c>
      <c r="J8068" t="s">
        <v>39976</v>
      </c>
      <c r="K8068" s="1">
        <v>44053</v>
      </c>
    </row>
    <row r="8069" spans="1:11">
      <c r="A8069">
        <v>8068</v>
      </c>
      <c r="B8069" t="s">
        <v>39977</v>
      </c>
      <c r="C8069" t="s">
        <v>3610</v>
      </c>
      <c r="D8069" t="s">
        <v>1186</v>
      </c>
      <c r="E8069" t="s">
        <v>39978</v>
      </c>
      <c r="F8069" t="s">
        <v>39979</v>
      </c>
      <c r="G8069" t="s">
        <v>1652</v>
      </c>
      <c r="H8069" s="6">
        <v>229333</v>
      </c>
      <c r="I8069" t="s">
        <v>39980</v>
      </c>
      <c r="J8069" t="s">
        <v>39981</v>
      </c>
      <c r="K8069" s="1">
        <v>44130</v>
      </c>
    </row>
    <row r="8070" spans="1:11">
      <c r="A8070">
        <v>8069</v>
      </c>
      <c r="B8070" t="s">
        <v>39982</v>
      </c>
      <c r="C8070" t="s">
        <v>4228</v>
      </c>
      <c r="D8070" t="s">
        <v>5061</v>
      </c>
      <c r="E8070" t="s">
        <v>39983</v>
      </c>
      <c r="F8070" t="s">
        <v>39984</v>
      </c>
      <c r="G8070" t="s">
        <v>5577</v>
      </c>
      <c r="H8070" s="6">
        <v>160236</v>
      </c>
      <c r="I8070" t="s">
        <v>39985</v>
      </c>
      <c r="J8070" t="s">
        <v>39986</v>
      </c>
      <c r="K8070" s="1">
        <v>44552</v>
      </c>
    </row>
    <row r="8071" spans="1:11">
      <c r="A8071">
        <v>8070</v>
      </c>
      <c r="B8071" t="s">
        <v>39987</v>
      </c>
      <c r="C8071" t="s">
        <v>2212</v>
      </c>
      <c r="D8071" t="s">
        <v>7816</v>
      </c>
      <c r="E8071" t="s">
        <v>39988</v>
      </c>
      <c r="F8071" t="s">
        <v>39989</v>
      </c>
      <c r="G8071" t="s">
        <v>3314</v>
      </c>
      <c r="H8071" s="6">
        <v>90341</v>
      </c>
      <c r="I8071" t="s">
        <v>39990</v>
      </c>
      <c r="J8071" t="s">
        <v>39991</v>
      </c>
      <c r="K8071" s="1">
        <v>43982</v>
      </c>
    </row>
    <row r="8072" spans="1:11">
      <c r="A8072">
        <v>8071</v>
      </c>
      <c r="B8072" t="s">
        <v>39992</v>
      </c>
      <c r="C8072" t="s">
        <v>1106</v>
      </c>
      <c r="D8072" t="s">
        <v>6002</v>
      </c>
      <c r="E8072" t="s">
        <v>39993</v>
      </c>
      <c r="F8072" t="s">
        <v>39994</v>
      </c>
      <c r="G8072" t="s">
        <v>539</v>
      </c>
      <c r="H8072" s="6">
        <v>267510</v>
      </c>
      <c r="I8072" t="s">
        <v>39995</v>
      </c>
      <c r="J8072" t="s">
        <v>39996</v>
      </c>
      <c r="K8072" s="1">
        <v>44421</v>
      </c>
    </row>
    <row r="8073" spans="1:11">
      <c r="A8073">
        <v>8072</v>
      </c>
      <c r="B8073" t="s">
        <v>39997</v>
      </c>
      <c r="C8073" t="s">
        <v>2888</v>
      </c>
      <c r="D8073" t="s">
        <v>6797</v>
      </c>
      <c r="E8073" t="s">
        <v>4846</v>
      </c>
      <c r="F8073" t="s">
        <v>39998</v>
      </c>
      <c r="G8073" t="s">
        <v>33</v>
      </c>
      <c r="H8073" s="6">
        <v>212716</v>
      </c>
      <c r="I8073" t="s">
        <v>39999</v>
      </c>
      <c r="J8073" t="s">
        <v>40000</v>
      </c>
      <c r="K8073" s="1">
        <v>44100</v>
      </c>
    </row>
    <row r="8074" spans="1:11">
      <c r="A8074">
        <v>8073</v>
      </c>
      <c r="B8074" t="s">
        <v>40001</v>
      </c>
      <c r="C8074" t="s">
        <v>4479</v>
      </c>
      <c r="D8074" t="s">
        <v>2148</v>
      </c>
      <c r="E8074" t="s">
        <v>40002</v>
      </c>
      <c r="F8074" t="s">
        <v>40003</v>
      </c>
      <c r="G8074" t="s">
        <v>2378</v>
      </c>
      <c r="H8074" s="6">
        <v>134867</v>
      </c>
      <c r="I8074" t="s">
        <v>40004</v>
      </c>
      <c r="J8074" t="s">
        <v>40005</v>
      </c>
      <c r="K8074" s="1">
        <v>44193</v>
      </c>
    </row>
    <row r="8075" spans="1:11">
      <c r="A8075">
        <v>8074</v>
      </c>
      <c r="B8075" t="s">
        <v>40006</v>
      </c>
      <c r="C8075" t="s">
        <v>490</v>
      </c>
      <c r="D8075" t="s">
        <v>3303</v>
      </c>
      <c r="E8075" t="s">
        <v>12013</v>
      </c>
      <c r="F8075" t="s">
        <v>40007</v>
      </c>
      <c r="G8075" t="s">
        <v>2137</v>
      </c>
      <c r="H8075" s="6">
        <v>99835</v>
      </c>
      <c r="I8075" t="s">
        <v>40008</v>
      </c>
      <c r="J8075" t="s">
        <v>40009</v>
      </c>
      <c r="K8075" s="1">
        <v>44161</v>
      </c>
    </row>
    <row r="8076" spans="1:11">
      <c r="A8076">
        <v>8075</v>
      </c>
      <c r="B8076" t="s">
        <v>40010</v>
      </c>
      <c r="C8076" t="s">
        <v>557</v>
      </c>
      <c r="D8076" t="s">
        <v>6158</v>
      </c>
      <c r="E8076" t="s">
        <v>40011</v>
      </c>
      <c r="F8076" t="s">
        <v>40012</v>
      </c>
      <c r="G8076" t="s">
        <v>756</v>
      </c>
      <c r="H8076" s="6">
        <v>125447</v>
      </c>
      <c r="I8076" t="s">
        <v>40013</v>
      </c>
      <c r="J8076" t="s">
        <v>40014</v>
      </c>
      <c r="K8076" s="1">
        <v>44686</v>
      </c>
    </row>
    <row r="8077" spans="1:11">
      <c r="A8077">
        <v>8076</v>
      </c>
      <c r="B8077" t="s">
        <v>40015</v>
      </c>
      <c r="C8077" t="s">
        <v>4964</v>
      </c>
      <c r="D8077" t="s">
        <v>1129</v>
      </c>
      <c r="E8077" t="s">
        <v>40016</v>
      </c>
      <c r="F8077" t="s">
        <v>40017</v>
      </c>
      <c r="G8077" t="s">
        <v>1445</v>
      </c>
      <c r="H8077" s="6">
        <v>224588</v>
      </c>
      <c r="I8077" t="s">
        <v>40018</v>
      </c>
      <c r="J8077" t="s">
        <v>40019</v>
      </c>
      <c r="K8077" s="1">
        <v>44158</v>
      </c>
    </row>
    <row r="8078" spans="1:11">
      <c r="A8078">
        <v>8077</v>
      </c>
      <c r="B8078" t="s">
        <v>40020</v>
      </c>
      <c r="C8078" t="s">
        <v>107</v>
      </c>
      <c r="D8078" t="s">
        <v>8921</v>
      </c>
      <c r="E8078" t="s">
        <v>40021</v>
      </c>
      <c r="F8078" t="s">
        <v>40022</v>
      </c>
      <c r="G8078" t="s">
        <v>961</v>
      </c>
      <c r="H8078" s="6">
        <v>103788</v>
      </c>
      <c r="I8078" t="s">
        <v>40023</v>
      </c>
      <c r="J8078" t="s">
        <v>40024</v>
      </c>
      <c r="K8078" s="1">
        <v>44580</v>
      </c>
    </row>
    <row r="8079" spans="1:11">
      <c r="A8079">
        <v>8078</v>
      </c>
      <c r="B8079" t="s">
        <v>40025</v>
      </c>
      <c r="C8079" t="s">
        <v>1773</v>
      </c>
      <c r="D8079" t="s">
        <v>6047</v>
      </c>
      <c r="E8079" t="s">
        <v>40026</v>
      </c>
      <c r="F8079" t="s">
        <v>40027</v>
      </c>
      <c r="G8079" t="s">
        <v>221</v>
      </c>
      <c r="H8079" s="6">
        <v>169067</v>
      </c>
      <c r="I8079" t="s">
        <v>40028</v>
      </c>
      <c r="J8079" t="s">
        <v>40029</v>
      </c>
      <c r="K8079" s="1">
        <v>44312</v>
      </c>
    </row>
    <row r="8080" spans="1:11">
      <c r="A8080">
        <v>8079</v>
      </c>
      <c r="B8080" t="s">
        <v>40030</v>
      </c>
      <c r="C8080" t="s">
        <v>1907</v>
      </c>
      <c r="D8080" t="s">
        <v>5346</v>
      </c>
      <c r="E8080" t="s">
        <v>40031</v>
      </c>
      <c r="F8080" t="s">
        <v>40032</v>
      </c>
      <c r="G8080" t="s">
        <v>734</v>
      </c>
      <c r="H8080" s="6">
        <v>123388</v>
      </c>
      <c r="I8080" t="s">
        <v>40033</v>
      </c>
      <c r="J8080" t="s">
        <v>40034</v>
      </c>
      <c r="K8080" s="1">
        <v>44486</v>
      </c>
    </row>
    <row r="8081" spans="1:11">
      <c r="A8081">
        <v>8080</v>
      </c>
      <c r="B8081" t="s">
        <v>40035</v>
      </c>
      <c r="C8081" t="s">
        <v>2374</v>
      </c>
      <c r="D8081" t="s">
        <v>310</v>
      </c>
      <c r="E8081" t="s">
        <v>40036</v>
      </c>
      <c r="F8081" t="s">
        <v>40037</v>
      </c>
      <c r="G8081" t="s">
        <v>7497</v>
      </c>
      <c r="H8081" s="6">
        <v>178571</v>
      </c>
      <c r="I8081" t="s">
        <v>40038</v>
      </c>
      <c r="J8081" t="s">
        <v>40039</v>
      </c>
      <c r="K8081" s="1">
        <v>44657</v>
      </c>
    </row>
    <row r="8082" spans="1:11">
      <c r="A8082">
        <v>8081</v>
      </c>
      <c r="B8082" t="s">
        <v>40040</v>
      </c>
      <c r="C8082" t="s">
        <v>3337</v>
      </c>
      <c r="D8082" t="s">
        <v>3645</v>
      </c>
      <c r="E8082" t="s">
        <v>40041</v>
      </c>
      <c r="F8082" t="s">
        <v>40042</v>
      </c>
      <c r="G8082" t="s">
        <v>770</v>
      </c>
      <c r="H8082" s="6">
        <v>162682</v>
      </c>
      <c r="I8082" t="s">
        <v>40043</v>
      </c>
      <c r="J8082" t="s">
        <v>40044</v>
      </c>
      <c r="K8082" s="1">
        <v>44400</v>
      </c>
    </row>
    <row r="8083" spans="1:11">
      <c r="A8083">
        <v>8082</v>
      </c>
      <c r="B8083" t="s">
        <v>40045</v>
      </c>
      <c r="C8083" t="s">
        <v>2283</v>
      </c>
      <c r="D8083" t="s">
        <v>3675</v>
      </c>
      <c r="E8083" t="s">
        <v>40046</v>
      </c>
      <c r="F8083" t="s">
        <v>40047</v>
      </c>
      <c r="G8083" t="s">
        <v>539</v>
      </c>
      <c r="H8083" s="6">
        <v>57739</v>
      </c>
      <c r="I8083" t="s">
        <v>40048</v>
      </c>
      <c r="J8083" t="s">
        <v>40049</v>
      </c>
      <c r="K8083" s="1">
        <v>44260</v>
      </c>
    </row>
    <row r="8084" spans="1:11">
      <c r="A8084">
        <v>8083</v>
      </c>
      <c r="B8084" t="s">
        <v>40050</v>
      </c>
      <c r="C8084" t="s">
        <v>2719</v>
      </c>
      <c r="D8084" t="s">
        <v>2075</v>
      </c>
      <c r="E8084" t="s">
        <v>40051</v>
      </c>
      <c r="F8084" t="s">
        <v>40052</v>
      </c>
      <c r="G8084" t="s">
        <v>861</v>
      </c>
      <c r="H8084" s="6">
        <v>198588</v>
      </c>
      <c r="I8084" t="s">
        <v>40053</v>
      </c>
      <c r="J8084" t="s">
        <v>40054</v>
      </c>
      <c r="K8084" s="1">
        <v>44072</v>
      </c>
    </row>
    <row r="8085" spans="1:11">
      <c r="A8085">
        <v>8084</v>
      </c>
      <c r="B8085" t="s">
        <v>40055</v>
      </c>
      <c r="C8085" t="s">
        <v>3488</v>
      </c>
      <c r="D8085" t="s">
        <v>8293</v>
      </c>
      <c r="E8085" t="s">
        <v>40056</v>
      </c>
      <c r="F8085" t="s">
        <v>18157</v>
      </c>
      <c r="G8085" t="s">
        <v>2927</v>
      </c>
      <c r="H8085" s="6">
        <v>266501</v>
      </c>
      <c r="I8085" t="s">
        <v>40057</v>
      </c>
      <c r="J8085" t="s">
        <v>40058</v>
      </c>
      <c r="K8085" s="1">
        <v>44012</v>
      </c>
    </row>
    <row r="8086" spans="1:11">
      <c r="A8086">
        <v>8085</v>
      </c>
      <c r="B8086" t="s">
        <v>40059</v>
      </c>
      <c r="C8086" t="s">
        <v>6387</v>
      </c>
      <c r="D8086" t="s">
        <v>3493</v>
      </c>
      <c r="E8086" t="s">
        <v>40060</v>
      </c>
      <c r="F8086" t="s">
        <v>40061</v>
      </c>
      <c r="G8086" t="s">
        <v>546</v>
      </c>
      <c r="H8086" s="6">
        <v>87727</v>
      </c>
      <c r="I8086" t="s">
        <v>40062</v>
      </c>
      <c r="J8086" t="s">
        <v>40063</v>
      </c>
      <c r="K8086" s="1">
        <v>43883</v>
      </c>
    </row>
    <row r="8087" spans="1:11">
      <c r="A8087">
        <v>8086</v>
      </c>
      <c r="B8087" t="s">
        <v>40064</v>
      </c>
      <c r="C8087" t="s">
        <v>2649</v>
      </c>
      <c r="D8087" t="s">
        <v>7432</v>
      </c>
      <c r="E8087" t="s">
        <v>40065</v>
      </c>
      <c r="F8087" t="s">
        <v>40066</v>
      </c>
      <c r="G8087" t="s">
        <v>808</v>
      </c>
      <c r="H8087" s="6">
        <v>148024</v>
      </c>
      <c r="I8087" t="s">
        <v>40067</v>
      </c>
      <c r="J8087" t="s">
        <v>40068</v>
      </c>
      <c r="K8087" s="1">
        <v>44666</v>
      </c>
    </row>
    <row r="8088" spans="1:11">
      <c r="A8088">
        <v>8087</v>
      </c>
      <c r="B8088" t="s">
        <v>40069</v>
      </c>
      <c r="C8088" t="s">
        <v>730</v>
      </c>
      <c r="D8088" t="s">
        <v>6301</v>
      </c>
      <c r="E8088" t="s">
        <v>39968</v>
      </c>
      <c r="F8088" t="s">
        <v>40070</v>
      </c>
      <c r="G8088" t="s">
        <v>1689</v>
      </c>
      <c r="H8088" s="6">
        <v>207467</v>
      </c>
      <c r="I8088">
        <v>6532387674</v>
      </c>
      <c r="J8088" t="s">
        <v>40071</v>
      </c>
      <c r="K8088" s="1">
        <v>43861</v>
      </c>
    </row>
    <row r="8089" spans="1:11">
      <c r="A8089">
        <v>8088</v>
      </c>
      <c r="B8089" t="s">
        <v>40072</v>
      </c>
      <c r="C8089" t="s">
        <v>6493</v>
      </c>
      <c r="D8089" t="s">
        <v>3570</v>
      </c>
      <c r="E8089" t="s">
        <v>40073</v>
      </c>
      <c r="F8089" t="s">
        <v>37132</v>
      </c>
      <c r="G8089" t="s">
        <v>861</v>
      </c>
      <c r="H8089" s="6">
        <v>177500</v>
      </c>
      <c r="I8089">
        <f>1-585-460-6565</f>
        <v>-7609</v>
      </c>
      <c r="J8089" t="s">
        <v>40074</v>
      </c>
      <c r="K8089" s="1">
        <v>44109</v>
      </c>
    </row>
    <row r="8090" spans="1:11">
      <c r="A8090">
        <v>8089</v>
      </c>
      <c r="B8090" t="s">
        <v>40075</v>
      </c>
      <c r="C8090" t="s">
        <v>7262</v>
      </c>
      <c r="D8090" t="s">
        <v>2701</v>
      </c>
      <c r="E8090" t="s">
        <v>40076</v>
      </c>
      <c r="F8090" t="s">
        <v>40077</v>
      </c>
      <c r="G8090" t="s">
        <v>2844</v>
      </c>
      <c r="H8090" s="6">
        <v>198432</v>
      </c>
      <c r="I8090">
        <v>9218247163</v>
      </c>
      <c r="J8090" t="s">
        <v>40078</v>
      </c>
      <c r="K8090" s="1">
        <v>43880</v>
      </c>
    </row>
    <row r="8091" spans="1:11">
      <c r="A8091">
        <v>8090</v>
      </c>
      <c r="B8091" t="s">
        <v>40079</v>
      </c>
      <c r="C8091" t="s">
        <v>434</v>
      </c>
      <c r="D8091" t="s">
        <v>2226</v>
      </c>
      <c r="E8091" t="s">
        <v>40080</v>
      </c>
      <c r="F8091" t="s">
        <v>40081</v>
      </c>
      <c r="G8091" t="s">
        <v>4560</v>
      </c>
      <c r="H8091" s="6">
        <v>68814</v>
      </c>
      <c r="I8091" t="s">
        <v>40082</v>
      </c>
      <c r="J8091" t="s">
        <v>40083</v>
      </c>
      <c r="K8091" s="1">
        <v>44570</v>
      </c>
    </row>
    <row r="8092" spans="1:11">
      <c r="A8092">
        <v>8091</v>
      </c>
      <c r="B8092" t="s">
        <v>40084</v>
      </c>
      <c r="C8092" t="s">
        <v>115</v>
      </c>
      <c r="D8092" t="s">
        <v>6122</v>
      </c>
      <c r="E8092" t="s">
        <v>40085</v>
      </c>
      <c r="F8092" t="s">
        <v>40086</v>
      </c>
      <c r="G8092" t="s">
        <v>2809</v>
      </c>
      <c r="H8092" s="6">
        <v>195543</v>
      </c>
      <c r="I8092" t="s">
        <v>40087</v>
      </c>
      <c r="J8092" t="s">
        <v>40088</v>
      </c>
      <c r="K8092" s="1">
        <v>44245</v>
      </c>
    </row>
    <row r="8093" spans="1:11">
      <c r="A8093">
        <v>8092</v>
      </c>
      <c r="B8093" t="s">
        <v>40089</v>
      </c>
      <c r="C8093" t="s">
        <v>4831</v>
      </c>
      <c r="D8093" t="s">
        <v>11150</v>
      </c>
      <c r="E8093" t="s">
        <v>40090</v>
      </c>
      <c r="F8093" t="s">
        <v>40091</v>
      </c>
      <c r="G8093" t="s">
        <v>763</v>
      </c>
      <c r="H8093" s="6">
        <v>119893</v>
      </c>
      <c r="I8093" t="s">
        <v>40092</v>
      </c>
      <c r="J8093" t="s">
        <v>40093</v>
      </c>
      <c r="K8093" s="1">
        <v>44107</v>
      </c>
    </row>
    <row r="8094" spans="1:11">
      <c r="A8094">
        <v>8093</v>
      </c>
      <c r="B8094" t="s">
        <v>40094</v>
      </c>
      <c r="C8094" t="s">
        <v>5070</v>
      </c>
      <c r="D8094" t="s">
        <v>1199</v>
      </c>
      <c r="E8094" t="s">
        <v>40095</v>
      </c>
      <c r="F8094" t="s">
        <v>40096</v>
      </c>
      <c r="G8094" t="s">
        <v>337</v>
      </c>
      <c r="H8094" s="6">
        <v>185353</v>
      </c>
      <c r="I8094" t="s">
        <v>40097</v>
      </c>
      <c r="J8094" t="s">
        <v>40098</v>
      </c>
      <c r="K8094" s="1">
        <v>44083</v>
      </c>
    </row>
    <row r="8095" spans="1:11">
      <c r="A8095">
        <v>8094</v>
      </c>
      <c r="B8095" t="s">
        <v>40099</v>
      </c>
      <c r="C8095" t="s">
        <v>1722</v>
      </c>
      <c r="D8095" t="s">
        <v>2127</v>
      </c>
      <c r="E8095" t="s">
        <v>40100</v>
      </c>
      <c r="F8095" t="s">
        <v>34842</v>
      </c>
      <c r="G8095" t="s">
        <v>174</v>
      </c>
      <c r="H8095" s="6">
        <v>192376</v>
      </c>
      <c r="I8095">
        <v>7615170620</v>
      </c>
      <c r="J8095" t="s">
        <v>40101</v>
      </c>
      <c r="K8095" s="1">
        <v>43900</v>
      </c>
    </row>
    <row r="8096" spans="1:11">
      <c r="A8096">
        <v>8095</v>
      </c>
      <c r="B8096" t="s">
        <v>40102</v>
      </c>
      <c r="C8096" t="s">
        <v>3230</v>
      </c>
      <c r="D8096" t="s">
        <v>2514</v>
      </c>
      <c r="E8096" t="s">
        <v>40103</v>
      </c>
      <c r="F8096" t="s">
        <v>40104</v>
      </c>
      <c r="G8096" t="s">
        <v>815</v>
      </c>
      <c r="H8096" s="6">
        <v>199482</v>
      </c>
      <c r="I8096" t="s">
        <v>40105</v>
      </c>
      <c r="J8096" t="s">
        <v>40106</v>
      </c>
      <c r="K8096" s="1">
        <v>44036</v>
      </c>
    </row>
    <row r="8097" spans="1:11">
      <c r="A8097">
        <v>8096</v>
      </c>
      <c r="B8097" t="s">
        <v>40107</v>
      </c>
      <c r="C8097" t="s">
        <v>811</v>
      </c>
      <c r="D8097" t="s">
        <v>7291</v>
      </c>
      <c r="E8097" t="s">
        <v>40108</v>
      </c>
      <c r="F8097" t="s">
        <v>39464</v>
      </c>
      <c r="G8097" t="s">
        <v>1501</v>
      </c>
      <c r="H8097" s="6">
        <v>58270</v>
      </c>
      <c r="I8097">
        <v>1021860971</v>
      </c>
      <c r="J8097" t="s">
        <v>40109</v>
      </c>
      <c r="K8097" s="1">
        <v>43841</v>
      </c>
    </row>
    <row r="8098" spans="1:11">
      <c r="A8098">
        <v>8097</v>
      </c>
      <c r="B8098" t="s">
        <v>40110</v>
      </c>
      <c r="C8098" t="s">
        <v>3610</v>
      </c>
      <c r="D8098" t="s">
        <v>6552</v>
      </c>
      <c r="E8098" t="s">
        <v>40111</v>
      </c>
      <c r="F8098" t="s">
        <v>40112</v>
      </c>
      <c r="G8098" t="s">
        <v>1508</v>
      </c>
      <c r="H8098" s="6">
        <v>158388</v>
      </c>
      <c r="I8098" t="s">
        <v>40113</v>
      </c>
      <c r="J8098" t="s">
        <v>40114</v>
      </c>
      <c r="K8098" s="1">
        <v>44213</v>
      </c>
    </row>
    <row r="8099" spans="1:11">
      <c r="A8099">
        <v>8098</v>
      </c>
      <c r="B8099" t="s">
        <v>40115</v>
      </c>
      <c r="C8099" t="s">
        <v>474</v>
      </c>
      <c r="D8099" t="s">
        <v>13238</v>
      </c>
      <c r="E8099" t="s">
        <v>40116</v>
      </c>
      <c r="F8099" t="s">
        <v>40117</v>
      </c>
      <c r="G8099" t="s">
        <v>539</v>
      </c>
      <c r="H8099" s="6">
        <v>52274</v>
      </c>
      <c r="I8099" t="s">
        <v>40118</v>
      </c>
      <c r="J8099" t="s">
        <v>40119</v>
      </c>
      <c r="K8099" s="1">
        <v>44331</v>
      </c>
    </row>
    <row r="8100" spans="1:11">
      <c r="A8100">
        <v>8099</v>
      </c>
      <c r="B8100" t="s">
        <v>40120</v>
      </c>
      <c r="C8100" t="s">
        <v>2133</v>
      </c>
      <c r="D8100" t="s">
        <v>2707</v>
      </c>
      <c r="E8100" t="s">
        <v>40121</v>
      </c>
      <c r="F8100" t="s">
        <v>40122</v>
      </c>
      <c r="G8100" t="s">
        <v>5708</v>
      </c>
      <c r="H8100" s="6">
        <v>277809</v>
      </c>
      <c r="I8100" t="s">
        <v>40123</v>
      </c>
      <c r="J8100" t="s">
        <v>40124</v>
      </c>
      <c r="K8100" s="1">
        <v>44328</v>
      </c>
    </row>
    <row r="8101" spans="1:11">
      <c r="A8101">
        <v>8100</v>
      </c>
      <c r="B8101" t="s">
        <v>40125</v>
      </c>
      <c r="C8101" t="s">
        <v>923</v>
      </c>
      <c r="D8101" t="s">
        <v>1283</v>
      </c>
      <c r="E8101" t="s">
        <v>40126</v>
      </c>
      <c r="F8101" t="s">
        <v>25365</v>
      </c>
      <c r="G8101" t="s">
        <v>126</v>
      </c>
      <c r="H8101" s="6">
        <v>48373</v>
      </c>
      <c r="I8101" t="s">
        <v>40127</v>
      </c>
      <c r="J8101" t="s">
        <v>40128</v>
      </c>
      <c r="K8101" s="1">
        <v>44062</v>
      </c>
    </row>
    <row r="8102" spans="1:11">
      <c r="A8102">
        <v>8101</v>
      </c>
      <c r="B8102" t="s">
        <v>40129</v>
      </c>
      <c r="C8102" t="s">
        <v>458</v>
      </c>
      <c r="D8102" t="s">
        <v>16820</v>
      </c>
      <c r="E8102" t="s">
        <v>10582</v>
      </c>
      <c r="F8102" t="s">
        <v>21397</v>
      </c>
      <c r="G8102" t="s">
        <v>260</v>
      </c>
      <c r="H8102" s="6">
        <v>176218</v>
      </c>
      <c r="I8102" t="s">
        <v>40130</v>
      </c>
      <c r="J8102" t="s">
        <v>40131</v>
      </c>
      <c r="K8102" s="1">
        <v>43850</v>
      </c>
    </row>
    <row r="8103" spans="1:11">
      <c r="A8103">
        <v>8102</v>
      </c>
      <c r="B8103" t="s">
        <v>40132</v>
      </c>
      <c r="C8103" t="s">
        <v>759</v>
      </c>
      <c r="D8103" t="s">
        <v>443</v>
      </c>
      <c r="E8103" t="s">
        <v>40133</v>
      </c>
      <c r="F8103" t="s">
        <v>40134</v>
      </c>
      <c r="G8103" t="s">
        <v>386</v>
      </c>
      <c r="H8103" s="6">
        <v>258117</v>
      </c>
      <c r="I8103" t="s">
        <v>40135</v>
      </c>
      <c r="J8103" t="s">
        <v>40136</v>
      </c>
      <c r="K8103" s="1">
        <v>44253</v>
      </c>
    </row>
    <row r="8104" spans="1:11">
      <c r="A8104">
        <v>8103</v>
      </c>
      <c r="B8104" t="s">
        <v>40137</v>
      </c>
      <c r="C8104" t="s">
        <v>2881</v>
      </c>
      <c r="D8104" t="s">
        <v>11900</v>
      </c>
      <c r="E8104" t="s">
        <v>40138</v>
      </c>
      <c r="F8104" t="s">
        <v>40139</v>
      </c>
      <c r="G8104" t="s">
        <v>2272</v>
      </c>
      <c r="H8104" s="6">
        <v>156981</v>
      </c>
      <c r="I8104" t="s">
        <v>40140</v>
      </c>
      <c r="J8104" t="s">
        <v>40141</v>
      </c>
      <c r="K8104" s="1">
        <v>44552</v>
      </c>
    </row>
    <row r="8105" spans="1:11">
      <c r="A8105">
        <v>8104</v>
      </c>
      <c r="B8105" t="s">
        <v>40142</v>
      </c>
      <c r="C8105" t="s">
        <v>1305</v>
      </c>
      <c r="D8105" t="s">
        <v>10153</v>
      </c>
      <c r="E8105" t="s">
        <v>23611</v>
      </c>
      <c r="F8105" t="s">
        <v>40143</v>
      </c>
      <c r="G8105" t="s">
        <v>1418</v>
      </c>
      <c r="H8105" s="6">
        <v>212064</v>
      </c>
      <c r="I8105" t="s">
        <v>40144</v>
      </c>
      <c r="J8105" t="s">
        <v>40145</v>
      </c>
      <c r="K8105" s="1">
        <v>44604</v>
      </c>
    </row>
    <row r="8106" spans="1:11">
      <c r="A8106">
        <v>8105</v>
      </c>
      <c r="B8106" t="s">
        <v>40146</v>
      </c>
      <c r="C8106" t="s">
        <v>1226</v>
      </c>
      <c r="D8106" t="s">
        <v>3645</v>
      </c>
      <c r="E8106" t="s">
        <v>40147</v>
      </c>
      <c r="F8106" t="s">
        <v>40148</v>
      </c>
      <c r="G8106" t="s">
        <v>446</v>
      </c>
      <c r="H8106" s="6">
        <v>138456</v>
      </c>
      <c r="I8106" t="s">
        <v>40149</v>
      </c>
      <c r="J8106" t="s">
        <v>40150</v>
      </c>
      <c r="K8106" s="1">
        <v>44202</v>
      </c>
    </row>
    <row r="8107" spans="1:11">
      <c r="A8107">
        <v>8106</v>
      </c>
      <c r="B8107" t="s">
        <v>40151</v>
      </c>
      <c r="C8107" t="s">
        <v>8309</v>
      </c>
      <c r="D8107" t="s">
        <v>858</v>
      </c>
      <c r="E8107" t="s">
        <v>17576</v>
      </c>
      <c r="F8107" t="s">
        <v>40152</v>
      </c>
      <c r="G8107" t="s">
        <v>847</v>
      </c>
      <c r="H8107" s="6">
        <v>51898</v>
      </c>
      <c r="I8107" t="s">
        <v>40153</v>
      </c>
      <c r="J8107" t="s">
        <v>40154</v>
      </c>
      <c r="K8107" s="1">
        <v>43926</v>
      </c>
    </row>
    <row r="8108" spans="1:11">
      <c r="A8108">
        <v>8107</v>
      </c>
      <c r="B8108" t="s">
        <v>40155</v>
      </c>
      <c r="C8108" t="s">
        <v>958</v>
      </c>
      <c r="D8108" t="s">
        <v>271</v>
      </c>
      <c r="E8108" t="s">
        <v>40156</v>
      </c>
      <c r="F8108" t="s">
        <v>40157</v>
      </c>
      <c r="G8108" t="s">
        <v>1330</v>
      </c>
      <c r="H8108" s="6">
        <v>200352</v>
      </c>
      <c r="I8108">
        <f>1-53-805-7047</f>
        <v>-7904</v>
      </c>
      <c r="J8108" t="s">
        <v>40158</v>
      </c>
      <c r="K8108" s="1">
        <v>44149</v>
      </c>
    </row>
    <row r="8109" spans="1:11">
      <c r="A8109">
        <v>8108</v>
      </c>
      <c r="B8109" t="s">
        <v>40159</v>
      </c>
      <c r="C8109" t="s">
        <v>593</v>
      </c>
      <c r="D8109" t="s">
        <v>27550</v>
      </c>
      <c r="E8109" t="s">
        <v>26358</v>
      </c>
      <c r="F8109" t="s">
        <v>40160</v>
      </c>
      <c r="G8109" t="s">
        <v>166</v>
      </c>
      <c r="H8109" s="6">
        <v>130073</v>
      </c>
      <c r="I8109" t="s">
        <v>40161</v>
      </c>
      <c r="J8109" t="s">
        <v>40162</v>
      </c>
      <c r="K8109" s="1">
        <v>44232</v>
      </c>
    </row>
    <row r="8110" spans="1:11">
      <c r="A8110">
        <v>8109</v>
      </c>
      <c r="B8110" t="s">
        <v>40163</v>
      </c>
      <c r="C8110" t="s">
        <v>1670</v>
      </c>
      <c r="D8110" t="s">
        <v>2060</v>
      </c>
      <c r="E8110" t="s">
        <v>18009</v>
      </c>
      <c r="F8110" t="s">
        <v>5282</v>
      </c>
      <c r="G8110" t="s">
        <v>158</v>
      </c>
      <c r="H8110" s="6">
        <v>234745</v>
      </c>
      <c r="I8110" t="s">
        <v>40164</v>
      </c>
      <c r="J8110" t="s">
        <v>40165</v>
      </c>
      <c r="K8110" s="1">
        <v>44059</v>
      </c>
    </row>
    <row r="8111" spans="1:11">
      <c r="A8111">
        <v>8110</v>
      </c>
      <c r="B8111" t="s">
        <v>40166</v>
      </c>
      <c r="C8111" t="s">
        <v>4557</v>
      </c>
      <c r="D8111" t="s">
        <v>406</v>
      </c>
      <c r="E8111" t="s">
        <v>40167</v>
      </c>
      <c r="F8111" t="s">
        <v>40168</v>
      </c>
      <c r="G8111" t="s">
        <v>839</v>
      </c>
      <c r="H8111" s="6">
        <v>257637</v>
      </c>
      <c r="I8111" t="s">
        <v>40169</v>
      </c>
      <c r="J8111" t="s">
        <v>40170</v>
      </c>
      <c r="K8111" s="1">
        <v>44099</v>
      </c>
    </row>
    <row r="8112" spans="1:11">
      <c r="A8112">
        <v>8111</v>
      </c>
      <c r="B8112" t="s">
        <v>40171</v>
      </c>
      <c r="C8112" t="s">
        <v>1773</v>
      </c>
      <c r="D8112" t="s">
        <v>8261</v>
      </c>
      <c r="E8112" t="s">
        <v>40172</v>
      </c>
      <c r="F8112" t="s">
        <v>40173</v>
      </c>
      <c r="G8112" t="s">
        <v>666</v>
      </c>
      <c r="H8112" s="6">
        <v>288461</v>
      </c>
      <c r="I8112" t="s">
        <v>40174</v>
      </c>
      <c r="J8112" t="s">
        <v>40175</v>
      </c>
      <c r="K8112" s="1">
        <v>44263</v>
      </c>
    </row>
    <row r="8113" spans="1:11">
      <c r="A8113">
        <v>8112</v>
      </c>
      <c r="B8113" t="s">
        <v>40176</v>
      </c>
      <c r="C8113" t="s">
        <v>4619</v>
      </c>
      <c r="D8113" t="s">
        <v>483</v>
      </c>
      <c r="E8113" t="s">
        <v>40177</v>
      </c>
      <c r="F8113" t="s">
        <v>40178</v>
      </c>
      <c r="G8113" t="s">
        <v>1337</v>
      </c>
      <c r="H8113" s="6">
        <v>254251</v>
      </c>
      <c r="I8113" t="s">
        <v>40179</v>
      </c>
      <c r="J8113" t="s">
        <v>40180</v>
      </c>
      <c r="K8113" s="1">
        <v>44009</v>
      </c>
    </row>
    <row r="8114" spans="1:11">
      <c r="A8114">
        <v>8113</v>
      </c>
      <c r="B8114" t="s">
        <v>40181</v>
      </c>
      <c r="C8114" t="s">
        <v>3814</v>
      </c>
      <c r="D8114" t="s">
        <v>18181</v>
      </c>
      <c r="E8114" t="s">
        <v>40182</v>
      </c>
      <c r="F8114" t="s">
        <v>40183</v>
      </c>
      <c r="G8114" t="s">
        <v>734</v>
      </c>
      <c r="H8114" s="6">
        <v>248331</v>
      </c>
      <c r="I8114" t="s">
        <v>40184</v>
      </c>
      <c r="J8114" t="s">
        <v>40185</v>
      </c>
      <c r="K8114" s="1">
        <v>44706</v>
      </c>
    </row>
    <row r="8115" spans="1:11">
      <c r="A8115">
        <v>8114</v>
      </c>
      <c r="B8115" t="s">
        <v>40186</v>
      </c>
      <c r="C8115" t="s">
        <v>8483</v>
      </c>
      <c r="D8115" t="s">
        <v>6455</v>
      </c>
      <c r="E8115" t="s">
        <v>40187</v>
      </c>
      <c r="F8115" t="s">
        <v>40188</v>
      </c>
      <c r="G8115" t="s">
        <v>8517</v>
      </c>
      <c r="H8115" s="6">
        <v>187230</v>
      </c>
      <c r="I8115" t="s">
        <v>40189</v>
      </c>
      <c r="J8115" t="s">
        <v>40190</v>
      </c>
      <c r="K8115" s="1">
        <v>44503</v>
      </c>
    </row>
    <row r="8116" spans="1:11">
      <c r="A8116">
        <v>8115</v>
      </c>
      <c r="B8116" t="s">
        <v>40191</v>
      </c>
      <c r="C8116" t="s">
        <v>1678</v>
      </c>
      <c r="D8116" t="s">
        <v>5318</v>
      </c>
      <c r="E8116" t="s">
        <v>40192</v>
      </c>
      <c r="F8116" t="s">
        <v>34284</v>
      </c>
      <c r="G8116" t="s">
        <v>260</v>
      </c>
      <c r="H8116" s="6">
        <v>138518</v>
      </c>
      <c r="I8116" t="s">
        <v>40193</v>
      </c>
      <c r="J8116" t="s">
        <v>40194</v>
      </c>
      <c r="K8116" s="1">
        <v>43966</v>
      </c>
    </row>
    <row r="8117" spans="1:11">
      <c r="A8117">
        <v>8116</v>
      </c>
      <c r="B8117" t="s">
        <v>40195</v>
      </c>
      <c r="C8117" t="s">
        <v>2480</v>
      </c>
      <c r="D8117" t="s">
        <v>5630</v>
      </c>
      <c r="E8117" t="s">
        <v>33039</v>
      </c>
      <c r="F8117" t="s">
        <v>40196</v>
      </c>
      <c r="G8117" t="s">
        <v>792</v>
      </c>
      <c r="H8117" s="6">
        <v>232271</v>
      </c>
      <c r="I8117" t="s">
        <v>40197</v>
      </c>
      <c r="J8117" t="s">
        <v>40198</v>
      </c>
      <c r="K8117" s="1">
        <v>44046</v>
      </c>
    </row>
    <row r="8118" spans="1:11">
      <c r="A8118">
        <v>8117</v>
      </c>
      <c r="B8118" t="s">
        <v>40199</v>
      </c>
      <c r="C8118" t="s">
        <v>3012</v>
      </c>
      <c r="D8118" t="s">
        <v>2548</v>
      </c>
      <c r="E8118" t="s">
        <v>40200</v>
      </c>
      <c r="F8118" t="s">
        <v>27123</v>
      </c>
      <c r="G8118" t="s">
        <v>3207</v>
      </c>
      <c r="H8118" s="6">
        <v>136207</v>
      </c>
      <c r="I8118" t="s">
        <v>40201</v>
      </c>
      <c r="J8118" t="s">
        <v>40202</v>
      </c>
      <c r="K8118" s="1">
        <v>44036</v>
      </c>
    </row>
    <row r="8119" spans="1:11">
      <c r="A8119">
        <v>8118</v>
      </c>
      <c r="B8119" t="s">
        <v>40203</v>
      </c>
      <c r="C8119" t="s">
        <v>414</v>
      </c>
      <c r="D8119" t="s">
        <v>4045</v>
      </c>
      <c r="E8119" t="s">
        <v>40204</v>
      </c>
      <c r="F8119" t="s">
        <v>23667</v>
      </c>
      <c r="G8119" t="s">
        <v>2524</v>
      </c>
      <c r="H8119" s="6">
        <v>165925</v>
      </c>
      <c r="I8119" t="s">
        <v>40205</v>
      </c>
      <c r="J8119" t="s">
        <v>40206</v>
      </c>
      <c r="K8119" s="1">
        <v>43993</v>
      </c>
    </row>
    <row r="8120" spans="1:11">
      <c r="A8120">
        <v>8119</v>
      </c>
      <c r="B8120" t="s">
        <v>40207</v>
      </c>
      <c r="C8120" t="s">
        <v>5602</v>
      </c>
      <c r="D8120" t="s">
        <v>4035</v>
      </c>
      <c r="E8120" t="s">
        <v>22586</v>
      </c>
      <c r="F8120" t="s">
        <v>40208</v>
      </c>
      <c r="G8120" t="s">
        <v>1776</v>
      </c>
      <c r="H8120" s="6">
        <v>263341</v>
      </c>
      <c r="I8120" t="s">
        <v>40209</v>
      </c>
      <c r="J8120" t="s">
        <v>40210</v>
      </c>
      <c r="K8120" s="1">
        <v>43869</v>
      </c>
    </row>
    <row r="8121" spans="1:11">
      <c r="A8121">
        <v>8120</v>
      </c>
      <c r="B8121" t="s">
        <v>40211</v>
      </c>
      <c r="C8121" t="s">
        <v>9045</v>
      </c>
      <c r="D8121" t="s">
        <v>341</v>
      </c>
      <c r="E8121" t="s">
        <v>40212</v>
      </c>
      <c r="F8121" t="s">
        <v>40213</v>
      </c>
      <c r="G8121" t="s">
        <v>1345</v>
      </c>
      <c r="H8121" s="6">
        <v>113618</v>
      </c>
      <c r="I8121" t="s">
        <v>40214</v>
      </c>
      <c r="J8121" t="s">
        <v>40215</v>
      </c>
      <c r="K8121" s="1">
        <v>43835</v>
      </c>
    </row>
    <row r="8122" spans="1:11">
      <c r="A8122">
        <v>8121</v>
      </c>
      <c r="B8122" t="s">
        <v>40216</v>
      </c>
      <c r="C8122" t="s">
        <v>138</v>
      </c>
      <c r="D8122" t="s">
        <v>4423</v>
      </c>
      <c r="E8122" t="s">
        <v>40217</v>
      </c>
      <c r="F8122" t="s">
        <v>40218</v>
      </c>
      <c r="G8122" t="s">
        <v>68</v>
      </c>
      <c r="H8122" s="6">
        <v>124721</v>
      </c>
      <c r="I8122" t="s">
        <v>40219</v>
      </c>
      <c r="J8122" t="s">
        <v>40220</v>
      </c>
      <c r="K8122" s="1">
        <v>44653</v>
      </c>
    </row>
    <row r="8123" spans="1:11">
      <c r="A8123">
        <v>8122</v>
      </c>
      <c r="B8123" t="s">
        <v>40221</v>
      </c>
      <c r="C8123" t="s">
        <v>8882</v>
      </c>
      <c r="D8123" t="s">
        <v>2256</v>
      </c>
      <c r="E8123" t="s">
        <v>40222</v>
      </c>
      <c r="F8123" t="s">
        <v>40223</v>
      </c>
      <c r="G8123" t="s">
        <v>1536</v>
      </c>
      <c r="H8123" s="6">
        <v>211095</v>
      </c>
      <c r="I8123" t="s">
        <v>40224</v>
      </c>
      <c r="J8123" t="s">
        <v>40225</v>
      </c>
      <c r="K8123" s="1">
        <v>44561</v>
      </c>
    </row>
    <row r="8124" spans="1:11">
      <c r="A8124">
        <v>8123</v>
      </c>
      <c r="B8124" t="s">
        <v>40226</v>
      </c>
      <c r="C8124" t="s">
        <v>5781</v>
      </c>
      <c r="D8124" t="s">
        <v>1842</v>
      </c>
      <c r="E8124" t="s">
        <v>40227</v>
      </c>
      <c r="F8124" t="s">
        <v>40228</v>
      </c>
      <c r="G8124" t="s">
        <v>1152</v>
      </c>
      <c r="H8124" s="6">
        <v>80367</v>
      </c>
      <c r="I8124">
        <v>6580895975</v>
      </c>
      <c r="J8124" t="s">
        <v>40229</v>
      </c>
      <c r="K8124" s="1">
        <v>44394</v>
      </c>
    </row>
    <row r="8125" spans="1:11">
      <c r="A8125">
        <v>8124</v>
      </c>
      <c r="B8125" t="s">
        <v>40230</v>
      </c>
      <c r="C8125" t="s">
        <v>1122</v>
      </c>
      <c r="D8125" t="s">
        <v>4620</v>
      </c>
      <c r="E8125" t="s">
        <v>40231</v>
      </c>
      <c r="F8125" t="s">
        <v>40232</v>
      </c>
      <c r="G8125" t="s">
        <v>1726</v>
      </c>
      <c r="H8125" s="6">
        <v>214112</v>
      </c>
      <c r="I8125" t="s">
        <v>40233</v>
      </c>
      <c r="J8125" t="s">
        <v>40234</v>
      </c>
      <c r="K8125" s="1">
        <v>44111</v>
      </c>
    </row>
    <row r="8126" spans="1:11">
      <c r="A8126">
        <v>8125</v>
      </c>
      <c r="B8126" t="s">
        <v>40235</v>
      </c>
      <c r="C8126" t="s">
        <v>3887</v>
      </c>
      <c r="D8126" t="s">
        <v>782</v>
      </c>
      <c r="E8126" t="s">
        <v>40236</v>
      </c>
      <c r="F8126" t="s">
        <v>40237</v>
      </c>
      <c r="G8126" t="s">
        <v>546</v>
      </c>
      <c r="H8126" s="6">
        <v>202310</v>
      </c>
      <c r="I8126" t="s">
        <v>40238</v>
      </c>
      <c r="J8126" t="s">
        <v>40239</v>
      </c>
      <c r="K8126" s="1">
        <v>43945</v>
      </c>
    </row>
    <row r="8127" spans="1:11">
      <c r="A8127">
        <v>8126</v>
      </c>
      <c r="B8127" t="s">
        <v>40240</v>
      </c>
      <c r="C8127" t="s">
        <v>521</v>
      </c>
      <c r="D8127" t="s">
        <v>6273</v>
      </c>
      <c r="E8127" t="s">
        <v>40241</v>
      </c>
      <c r="F8127" t="s">
        <v>40242</v>
      </c>
      <c r="G8127" t="s">
        <v>4560</v>
      </c>
      <c r="H8127" s="6">
        <v>43856</v>
      </c>
      <c r="I8127" t="s">
        <v>40243</v>
      </c>
      <c r="J8127" t="s">
        <v>40244</v>
      </c>
      <c r="K8127" s="1">
        <v>44319</v>
      </c>
    </row>
    <row r="8128" spans="1:11">
      <c r="A8128">
        <v>8127</v>
      </c>
      <c r="B8128" t="s">
        <v>40245</v>
      </c>
      <c r="C8128" t="s">
        <v>2074</v>
      </c>
      <c r="D8128" t="s">
        <v>6158</v>
      </c>
      <c r="E8128" t="s">
        <v>40246</v>
      </c>
      <c r="F8128" t="s">
        <v>40247</v>
      </c>
      <c r="G8128" t="s">
        <v>800</v>
      </c>
      <c r="H8128" s="6">
        <v>116180</v>
      </c>
      <c r="I8128" t="s">
        <v>40248</v>
      </c>
      <c r="J8128" t="s">
        <v>40249</v>
      </c>
      <c r="K8128" s="1">
        <v>44002</v>
      </c>
    </row>
    <row r="8129" spans="1:11">
      <c r="A8129">
        <v>8128</v>
      </c>
      <c r="B8129" t="s">
        <v>40250</v>
      </c>
      <c r="C8129" t="s">
        <v>3758</v>
      </c>
      <c r="D8129" t="s">
        <v>7969</v>
      </c>
      <c r="E8129" t="s">
        <v>30834</v>
      </c>
      <c r="F8129" t="s">
        <v>40251</v>
      </c>
      <c r="G8129" t="s">
        <v>2509</v>
      </c>
      <c r="H8129" s="6">
        <v>158039</v>
      </c>
      <c r="I8129" t="s">
        <v>40252</v>
      </c>
      <c r="J8129" t="s">
        <v>40253</v>
      </c>
      <c r="K8129" s="1">
        <v>43934</v>
      </c>
    </row>
    <row r="8130" spans="1:11">
      <c r="A8130">
        <v>8129</v>
      </c>
      <c r="B8130" t="s">
        <v>40254</v>
      </c>
      <c r="C8130" t="s">
        <v>579</v>
      </c>
      <c r="D8130" t="s">
        <v>6325</v>
      </c>
      <c r="E8130" t="s">
        <v>40255</v>
      </c>
      <c r="F8130" t="s">
        <v>40256</v>
      </c>
      <c r="G8130" t="s">
        <v>1265</v>
      </c>
      <c r="H8130" s="6">
        <v>103115</v>
      </c>
      <c r="I8130">
        <f>1-425-13-9165</f>
        <v>-9602</v>
      </c>
      <c r="J8130" t="s">
        <v>40257</v>
      </c>
      <c r="K8130" s="1">
        <v>44246</v>
      </c>
    </row>
    <row r="8131" spans="1:11">
      <c r="A8131">
        <v>8130</v>
      </c>
      <c r="B8131" t="s">
        <v>40258</v>
      </c>
      <c r="C8131" t="s">
        <v>13305</v>
      </c>
      <c r="D8131" t="s">
        <v>18699</v>
      </c>
      <c r="E8131" t="s">
        <v>40259</v>
      </c>
      <c r="F8131" t="s">
        <v>40260</v>
      </c>
      <c r="G8131" t="s">
        <v>68</v>
      </c>
      <c r="H8131" s="6">
        <v>59052</v>
      </c>
      <c r="I8131" t="s">
        <v>40261</v>
      </c>
      <c r="J8131" t="s">
        <v>40262</v>
      </c>
      <c r="K8131" s="1">
        <v>44153</v>
      </c>
    </row>
    <row r="8132" spans="1:11">
      <c r="A8132">
        <v>8131</v>
      </c>
      <c r="B8132" t="s">
        <v>40263</v>
      </c>
      <c r="C8132" t="s">
        <v>6137</v>
      </c>
      <c r="D8132" t="s">
        <v>1706</v>
      </c>
      <c r="E8132" t="s">
        <v>40264</v>
      </c>
      <c r="F8132" t="s">
        <v>40265</v>
      </c>
      <c r="G8132" t="s">
        <v>1769</v>
      </c>
      <c r="H8132" s="6">
        <v>91938</v>
      </c>
      <c r="I8132" t="s">
        <v>40266</v>
      </c>
      <c r="J8132" t="s">
        <v>40267</v>
      </c>
      <c r="K8132" s="1">
        <v>44517</v>
      </c>
    </row>
    <row r="8133" spans="1:11">
      <c r="A8133">
        <v>8132</v>
      </c>
      <c r="B8133" t="s">
        <v>40268</v>
      </c>
      <c r="C8133" t="s">
        <v>170</v>
      </c>
      <c r="D8133" t="s">
        <v>7647</v>
      </c>
      <c r="E8133" t="s">
        <v>40269</v>
      </c>
      <c r="F8133" t="s">
        <v>40270</v>
      </c>
      <c r="G8133" t="s">
        <v>3009</v>
      </c>
      <c r="H8133" s="6">
        <v>174596</v>
      </c>
      <c r="I8133" t="s">
        <v>40271</v>
      </c>
      <c r="J8133" t="s">
        <v>40272</v>
      </c>
      <c r="K8133" s="1">
        <v>44159</v>
      </c>
    </row>
    <row r="8134" spans="1:11">
      <c r="A8134">
        <v>8133</v>
      </c>
      <c r="B8134" t="s">
        <v>40273</v>
      </c>
      <c r="C8134" t="s">
        <v>5182</v>
      </c>
      <c r="D8134" t="s">
        <v>5109</v>
      </c>
      <c r="E8134" t="s">
        <v>40274</v>
      </c>
      <c r="F8134" t="s">
        <v>40275</v>
      </c>
      <c r="G8134" t="s">
        <v>1663</v>
      </c>
      <c r="H8134" s="6">
        <v>268626</v>
      </c>
      <c r="I8134">
        <v>982626832</v>
      </c>
      <c r="J8134" t="s">
        <v>40276</v>
      </c>
      <c r="K8134" s="1">
        <v>44121</v>
      </c>
    </row>
    <row r="8135" spans="1:11">
      <c r="A8135">
        <v>8134</v>
      </c>
      <c r="B8135" t="s">
        <v>40277</v>
      </c>
      <c r="C8135" t="s">
        <v>4076</v>
      </c>
      <c r="D8135" t="s">
        <v>7376</v>
      </c>
      <c r="E8135" t="s">
        <v>40278</v>
      </c>
      <c r="F8135" t="s">
        <v>40279</v>
      </c>
      <c r="G8135" t="s">
        <v>2070</v>
      </c>
      <c r="H8135" s="6">
        <v>170368</v>
      </c>
      <c r="I8135" t="s">
        <v>40280</v>
      </c>
      <c r="J8135" t="s">
        <v>40281</v>
      </c>
      <c r="K8135" s="1">
        <v>44521</v>
      </c>
    </row>
    <row r="8136" spans="1:11">
      <c r="A8136">
        <v>8135</v>
      </c>
      <c r="B8136" t="s">
        <v>40282</v>
      </c>
      <c r="C8136" t="s">
        <v>10038</v>
      </c>
      <c r="D8136" t="s">
        <v>11022</v>
      </c>
      <c r="E8136" t="s">
        <v>40283</v>
      </c>
      <c r="F8136" t="s">
        <v>40284</v>
      </c>
      <c r="G8136" t="s">
        <v>3566</v>
      </c>
      <c r="H8136" s="6">
        <v>227636</v>
      </c>
      <c r="I8136" t="s">
        <v>40285</v>
      </c>
      <c r="J8136" t="s">
        <v>40286</v>
      </c>
      <c r="K8136" s="1">
        <v>44398</v>
      </c>
    </row>
    <row r="8137" spans="1:11">
      <c r="A8137">
        <v>8136</v>
      </c>
      <c r="B8137" t="s">
        <v>40287</v>
      </c>
      <c r="C8137" t="s">
        <v>5160</v>
      </c>
      <c r="D8137" t="s">
        <v>5407</v>
      </c>
      <c r="E8137" t="s">
        <v>40288</v>
      </c>
      <c r="F8137" t="s">
        <v>40289</v>
      </c>
      <c r="G8137" t="s">
        <v>80</v>
      </c>
      <c r="H8137" s="6">
        <v>155897</v>
      </c>
      <c r="I8137" t="s">
        <v>40290</v>
      </c>
      <c r="J8137" t="s">
        <v>40291</v>
      </c>
      <c r="K8137" s="1">
        <v>44407</v>
      </c>
    </row>
    <row r="8138" spans="1:11">
      <c r="A8138">
        <v>8137</v>
      </c>
      <c r="B8138" t="s">
        <v>40292</v>
      </c>
      <c r="C8138" t="s">
        <v>12505</v>
      </c>
      <c r="D8138" t="s">
        <v>319</v>
      </c>
      <c r="E8138" t="s">
        <v>40293</v>
      </c>
      <c r="F8138" t="s">
        <v>40294</v>
      </c>
      <c r="G8138" t="s">
        <v>4061</v>
      </c>
      <c r="H8138" s="6">
        <v>97117</v>
      </c>
      <c r="I8138">
        <v>9693572360</v>
      </c>
      <c r="J8138" t="s">
        <v>40295</v>
      </c>
      <c r="K8138" s="1">
        <v>44311</v>
      </c>
    </row>
    <row r="8139" spans="1:11">
      <c r="A8139">
        <v>8138</v>
      </c>
      <c r="B8139" t="s">
        <v>40296</v>
      </c>
      <c r="C8139" t="s">
        <v>4428</v>
      </c>
      <c r="D8139" t="s">
        <v>738</v>
      </c>
      <c r="E8139" t="s">
        <v>40297</v>
      </c>
      <c r="F8139" t="s">
        <v>40298</v>
      </c>
      <c r="G8139" t="s">
        <v>680</v>
      </c>
      <c r="H8139" s="6">
        <v>45266</v>
      </c>
      <c r="I8139" t="s">
        <v>40299</v>
      </c>
      <c r="J8139" t="s">
        <v>40300</v>
      </c>
      <c r="K8139" s="1">
        <v>44132</v>
      </c>
    </row>
    <row r="8140" spans="1:11">
      <c r="A8140">
        <v>8139</v>
      </c>
      <c r="B8140" t="s">
        <v>40301</v>
      </c>
      <c r="C8140" t="s">
        <v>4910</v>
      </c>
      <c r="D8140" t="s">
        <v>1179</v>
      </c>
      <c r="E8140" t="s">
        <v>40302</v>
      </c>
      <c r="F8140" t="s">
        <v>40303</v>
      </c>
      <c r="G8140" t="s">
        <v>1536</v>
      </c>
      <c r="H8140" s="6">
        <v>170718</v>
      </c>
      <c r="I8140" t="s">
        <v>40304</v>
      </c>
      <c r="J8140" t="s">
        <v>40305</v>
      </c>
      <c r="K8140" s="1">
        <v>44583</v>
      </c>
    </row>
    <row r="8141" spans="1:11">
      <c r="A8141">
        <v>8140</v>
      </c>
      <c r="B8141" t="s">
        <v>40306</v>
      </c>
      <c r="C8141" t="s">
        <v>12052</v>
      </c>
      <c r="D8141" t="s">
        <v>9178</v>
      </c>
      <c r="E8141" t="s">
        <v>40307</v>
      </c>
      <c r="F8141" t="s">
        <v>14906</v>
      </c>
      <c r="G8141" t="s">
        <v>3566</v>
      </c>
      <c r="H8141" s="6">
        <v>205321</v>
      </c>
      <c r="I8141" t="s">
        <v>40308</v>
      </c>
      <c r="J8141" t="s">
        <v>40309</v>
      </c>
      <c r="K8141" s="1">
        <v>44071</v>
      </c>
    </row>
    <row r="8142" spans="1:11">
      <c r="A8142">
        <v>8141</v>
      </c>
      <c r="B8142" t="s">
        <v>40310</v>
      </c>
      <c r="C8142" t="s">
        <v>715</v>
      </c>
      <c r="D8142" t="s">
        <v>6797</v>
      </c>
      <c r="E8142" t="s">
        <v>40311</v>
      </c>
      <c r="F8142" t="s">
        <v>40312</v>
      </c>
      <c r="G8142" t="s">
        <v>3095</v>
      </c>
      <c r="H8142" s="6">
        <v>171333</v>
      </c>
      <c r="I8142" t="s">
        <v>40313</v>
      </c>
      <c r="J8142" t="s">
        <v>40314</v>
      </c>
      <c r="K8142" s="1">
        <v>44566</v>
      </c>
    </row>
    <row r="8143" spans="1:11">
      <c r="A8143">
        <v>8142</v>
      </c>
      <c r="B8143" t="s">
        <v>40315</v>
      </c>
      <c r="C8143" t="s">
        <v>4977</v>
      </c>
      <c r="D8143" t="s">
        <v>2481</v>
      </c>
      <c r="E8143" t="s">
        <v>40316</v>
      </c>
      <c r="F8143" t="s">
        <v>40317</v>
      </c>
      <c r="G8143" t="s">
        <v>998</v>
      </c>
      <c r="H8143" s="6">
        <v>97448</v>
      </c>
      <c r="I8143" t="s">
        <v>40318</v>
      </c>
      <c r="J8143" t="s">
        <v>40319</v>
      </c>
      <c r="K8143" s="1">
        <v>44040</v>
      </c>
    </row>
    <row r="8144" spans="1:11">
      <c r="A8144">
        <v>8143</v>
      </c>
      <c r="B8144" t="s">
        <v>40320</v>
      </c>
      <c r="C8144" t="s">
        <v>10324</v>
      </c>
      <c r="D8144" t="s">
        <v>6122</v>
      </c>
      <c r="E8144" t="s">
        <v>40321</v>
      </c>
      <c r="F8144" t="s">
        <v>40322</v>
      </c>
      <c r="G8144" t="s">
        <v>998</v>
      </c>
      <c r="H8144" s="6">
        <v>123125</v>
      </c>
      <c r="I8144" t="s">
        <v>40323</v>
      </c>
      <c r="J8144" t="s">
        <v>40324</v>
      </c>
      <c r="K8144" s="1">
        <v>44606</v>
      </c>
    </row>
    <row r="8145" spans="1:11">
      <c r="A8145">
        <v>8144</v>
      </c>
      <c r="B8145" t="s">
        <v>40325</v>
      </c>
      <c r="C8145" t="s">
        <v>2649</v>
      </c>
      <c r="D8145" t="s">
        <v>587</v>
      </c>
      <c r="E8145" t="s">
        <v>40326</v>
      </c>
      <c r="F8145" t="s">
        <v>40327</v>
      </c>
      <c r="G8145" t="s">
        <v>3968</v>
      </c>
      <c r="H8145" s="6">
        <v>55039</v>
      </c>
      <c r="I8145" t="s">
        <v>40328</v>
      </c>
      <c r="J8145" t="s">
        <v>40329</v>
      </c>
      <c r="K8145" s="1">
        <v>44187</v>
      </c>
    </row>
    <row r="8146" spans="1:11">
      <c r="A8146">
        <v>8145</v>
      </c>
      <c r="B8146" t="s">
        <v>40330</v>
      </c>
      <c r="C8146" t="s">
        <v>1678</v>
      </c>
      <c r="D8146" t="s">
        <v>5839</v>
      </c>
      <c r="E8146" t="s">
        <v>40331</v>
      </c>
      <c r="F8146" t="s">
        <v>40332</v>
      </c>
      <c r="G8146" t="s">
        <v>1418</v>
      </c>
      <c r="H8146" s="6">
        <v>188212</v>
      </c>
      <c r="I8146" t="s">
        <v>40333</v>
      </c>
      <c r="J8146" t="s">
        <v>40334</v>
      </c>
      <c r="K8146" s="1">
        <v>44357</v>
      </c>
    </row>
    <row r="8147" spans="1:11">
      <c r="A8147">
        <v>8146</v>
      </c>
      <c r="B8147" t="s">
        <v>40335</v>
      </c>
      <c r="C8147" t="s">
        <v>1861</v>
      </c>
      <c r="D8147" t="s">
        <v>15616</v>
      </c>
      <c r="E8147" t="s">
        <v>40336</v>
      </c>
      <c r="F8147" t="s">
        <v>40337</v>
      </c>
      <c r="G8147" t="s">
        <v>954</v>
      </c>
      <c r="H8147" s="6">
        <v>88666</v>
      </c>
      <c r="I8147" t="s">
        <v>40338</v>
      </c>
      <c r="J8147" t="s">
        <v>40339</v>
      </c>
      <c r="K8147" s="1">
        <v>44102</v>
      </c>
    </row>
    <row r="8148" spans="1:11">
      <c r="A8148">
        <v>8147</v>
      </c>
      <c r="B8148" t="s">
        <v>40340</v>
      </c>
      <c r="C8148" t="s">
        <v>1003</v>
      </c>
      <c r="D8148" t="s">
        <v>1596</v>
      </c>
      <c r="E8148" t="s">
        <v>40341</v>
      </c>
      <c r="F8148" t="s">
        <v>40342</v>
      </c>
      <c r="G8148" t="s">
        <v>1273</v>
      </c>
      <c r="H8148" s="6">
        <v>181529</v>
      </c>
      <c r="I8148" t="s">
        <v>40343</v>
      </c>
      <c r="J8148" t="s">
        <v>40344</v>
      </c>
      <c r="K8148" s="1">
        <v>43914</v>
      </c>
    </row>
    <row r="8149" spans="1:11">
      <c r="A8149">
        <v>8148</v>
      </c>
      <c r="B8149" t="s">
        <v>40345</v>
      </c>
      <c r="C8149" t="s">
        <v>12052</v>
      </c>
      <c r="D8149" t="s">
        <v>805</v>
      </c>
      <c r="E8149" t="s">
        <v>23572</v>
      </c>
      <c r="F8149" t="s">
        <v>40346</v>
      </c>
      <c r="G8149" t="s">
        <v>1345</v>
      </c>
      <c r="H8149" s="6">
        <v>142944</v>
      </c>
      <c r="I8149" t="s">
        <v>40347</v>
      </c>
      <c r="J8149" t="s">
        <v>40348</v>
      </c>
      <c r="K8149" s="1">
        <v>44661</v>
      </c>
    </row>
    <row r="8150" spans="1:11">
      <c r="A8150">
        <v>8149</v>
      </c>
      <c r="B8150" t="s">
        <v>40349</v>
      </c>
      <c r="C8150" t="s">
        <v>264</v>
      </c>
      <c r="D8150" t="s">
        <v>1921</v>
      </c>
      <c r="E8150" t="s">
        <v>40350</v>
      </c>
      <c r="F8150" t="s">
        <v>33849</v>
      </c>
      <c r="G8150" t="s">
        <v>1309</v>
      </c>
      <c r="H8150" s="6">
        <v>224814</v>
      </c>
      <c r="I8150" t="s">
        <v>40351</v>
      </c>
      <c r="J8150" t="s">
        <v>40352</v>
      </c>
      <c r="K8150" s="1">
        <v>44655</v>
      </c>
    </row>
    <row r="8151" spans="1:11">
      <c r="A8151">
        <v>8150</v>
      </c>
      <c r="B8151" t="s">
        <v>40353</v>
      </c>
      <c r="C8151" t="s">
        <v>2547</v>
      </c>
      <c r="D8151" t="s">
        <v>2074</v>
      </c>
      <c r="E8151" t="s">
        <v>40354</v>
      </c>
      <c r="F8151" t="s">
        <v>5002</v>
      </c>
      <c r="G8151" t="s">
        <v>831</v>
      </c>
      <c r="H8151" s="6">
        <v>47180</v>
      </c>
      <c r="I8151" t="s">
        <v>40355</v>
      </c>
      <c r="J8151" t="s">
        <v>40356</v>
      </c>
      <c r="K8151" s="1">
        <v>44136</v>
      </c>
    </row>
    <row r="8152" spans="1:11">
      <c r="A8152">
        <v>8151</v>
      </c>
      <c r="B8152" t="s">
        <v>40357</v>
      </c>
      <c r="C8152" t="s">
        <v>11317</v>
      </c>
      <c r="D8152" t="s">
        <v>3682</v>
      </c>
      <c r="E8152" t="s">
        <v>40358</v>
      </c>
      <c r="F8152" t="s">
        <v>11835</v>
      </c>
      <c r="G8152" t="s">
        <v>3770</v>
      </c>
      <c r="H8152" s="6">
        <v>185070</v>
      </c>
      <c r="I8152" t="s">
        <v>40359</v>
      </c>
      <c r="J8152" t="s">
        <v>40360</v>
      </c>
      <c r="K8152" s="1">
        <v>43978</v>
      </c>
    </row>
    <row r="8153" spans="1:11">
      <c r="A8153">
        <v>8152</v>
      </c>
      <c r="B8153" t="s">
        <v>40361</v>
      </c>
      <c r="C8153" t="s">
        <v>5467</v>
      </c>
      <c r="D8153" t="s">
        <v>4172</v>
      </c>
      <c r="E8153" t="s">
        <v>40362</v>
      </c>
      <c r="F8153" t="s">
        <v>40363</v>
      </c>
      <c r="G8153" t="s">
        <v>1034</v>
      </c>
      <c r="H8153" s="6">
        <v>51648</v>
      </c>
      <c r="I8153" t="s">
        <v>40364</v>
      </c>
      <c r="J8153" t="s">
        <v>40365</v>
      </c>
      <c r="K8153" s="1">
        <v>44092</v>
      </c>
    </row>
    <row r="8154" spans="1:11">
      <c r="A8154">
        <v>8153</v>
      </c>
      <c r="B8154" t="s">
        <v>40366</v>
      </c>
      <c r="C8154" t="s">
        <v>3675</v>
      </c>
      <c r="D8154" t="s">
        <v>2835</v>
      </c>
      <c r="E8154" t="s">
        <v>23616</v>
      </c>
      <c r="F8154" t="s">
        <v>1366</v>
      </c>
      <c r="G8154" t="s">
        <v>77</v>
      </c>
      <c r="H8154" s="6">
        <v>184528</v>
      </c>
      <c r="I8154" t="s">
        <v>40367</v>
      </c>
      <c r="J8154" t="s">
        <v>40368</v>
      </c>
      <c r="K8154" s="1">
        <v>44470</v>
      </c>
    </row>
    <row r="8155" spans="1:11">
      <c r="A8155">
        <v>8154</v>
      </c>
      <c r="B8155" t="s">
        <v>40369</v>
      </c>
      <c r="C8155" t="s">
        <v>11080</v>
      </c>
      <c r="D8155" t="s">
        <v>155</v>
      </c>
      <c r="E8155" t="s">
        <v>40370</v>
      </c>
      <c r="F8155" t="s">
        <v>40371</v>
      </c>
      <c r="G8155" t="s">
        <v>734</v>
      </c>
      <c r="H8155" s="6">
        <v>181004</v>
      </c>
      <c r="I8155" t="s">
        <v>40372</v>
      </c>
      <c r="J8155" t="s">
        <v>40373</v>
      </c>
      <c r="K8155" s="1">
        <v>44371</v>
      </c>
    </row>
    <row r="8156" spans="1:11">
      <c r="A8156">
        <v>8155</v>
      </c>
      <c r="B8156" t="s">
        <v>40374</v>
      </c>
      <c r="C8156" t="s">
        <v>11007</v>
      </c>
      <c r="D8156" t="s">
        <v>1835</v>
      </c>
      <c r="E8156" t="s">
        <v>40375</v>
      </c>
      <c r="F8156" t="s">
        <v>40376</v>
      </c>
      <c r="G8156" t="s">
        <v>1666</v>
      </c>
      <c r="H8156" s="6">
        <v>99090</v>
      </c>
      <c r="I8156" t="s">
        <v>40377</v>
      </c>
      <c r="J8156" t="s">
        <v>40378</v>
      </c>
      <c r="K8156" s="1">
        <v>44706</v>
      </c>
    </row>
    <row r="8157" spans="1:11">
      <c r="A8157">
        <v>8156</v>
      </c>
      <c r="B8157" t="s">
        <v>40379</v>
      </c>
      <c r="C8157" t="s">
        <v>5461</v>
      </c>
      <c r="D8157" t="s">
        <v>11547</v>
      </c>
      <c r="E8157" t="s">
        <v>40380</v>
      </c>
      <c r="F8157" t="s">
        <v>32144</v>
      </c>
      <c r="G8157" t="s">
        <v>4587</v>
      </c>
      <c r="H8157" s="6">
        <v>90843</v>
      </c>
      <c r="I8157" t="s">
        <v>40381</v>
      </c>
      <c r="J8157" t="s">
        <v>40382</v>
      </c>
      <c r="K8157" s="1">
        <v>43940</v>
      </c>
    </row>
    <row r="8158" spans="1:11">
      <c r="A8158">
        <v>8157</v>
      </c>
      <c r="B8158" t="s">
        <v>40383</v>
      </c>
      <c r="C8158" t="s">
        <v>1533</v>
      </c>
      <c r="D8158" t="s">
        <v>7432</v>
      </c>
      <c r="E8158" t="s">
        <v>1124</v>
      </c>
      <c r="F8158" t="s">
        <v>40384</v>
      </c>
      <c r="G8158" t="s">
        <v>2364</v>
      </c>
      <c r="H8158" s="6">
        <v>84221</v>
      </c>
      <c r="I8158" t="s">
        <v>40385</v>
      </c>
      <c r="J8158" t="s">
        <v>40386</v>
      </c>
      <c r="K8158" s="1">
        <v>44292</v>
      </c>
    </row>
    <row r="8159" spans="1:11">
      <c r="A8159">
        <v>8158</v>
      </c>
      <c r="B8159" t="s">
        <v>40387</v>
      </c>
      <c r="C8159" t="s">
        <v>9629</v>
      </c>
      <c r="D8159" t="s">
        <v>1099</v>
      </c>
      <c r="E8159" t="s">
        <v>25417</v>
      </c>
      <c r="F8159" t="s">
        <v>40388</v>
      </c>
      <c r="G8159" t="s">
        <v>43</v>
      </c>
      <c r="H8159" s="6">
        <v>179329</v>
      </c>
      <c r="I8159" t="s">
        <v>40389</v>
      </c>
      <c r="J8159" t="s">
        <v>40390</v>
      </c>
      <c r="K8159" s="1">
        <v>44045</v>
      </c>
    </row>
    <row r="8160" spans="1:11">
      <c r="A8160">
        <v>8159</v>
      </c>
      <c r="B8160" t="s">
        <v>40391</v>
      </c>
      <c r="C8160" t="s">
        <v>398</v>
      </c>
      <c r="D8160" t="s">
        <v>3338</v>
      </c>
      <c r="E8160" t="s">
        <v>40392</v>
      </c>
      <c r="F8160" t="s">
        <v>40393</v>
      </c>
      <c r="G8160" t="s">
        <v>410</v>
      </c>
      <c r="H8160" s="6">
        <v>167228</v>
      </c>
      <c r="I8160" t="s">
        <v>40394</v>
      </c>
      <c r="J8160" t="s">
        <v>40395</v>
      </c>
      <c r="K8160" s="1">
        <v>44662</v>
      </c>
    </row>
    <row r="8161" spans="1:11">
      <c r="A8161">
        <v>8160</v>
      </c>
      <c r="B8161" t="s">
        <v>40396</v>
      </c>
      <c r="C8161" t="s">
        <v>3153</v>
      </c>
      <c r="D8161" t="s">
        <v>6019</v>
      </c>
      <c r="E8161" t="s">
        <v>40397</v>
      </c>
      <c r="F8161" t="s">
        <v>11565</v>
      </c>
      <c r="G8161" t="s">
        <v>3449</v>
      </c>
      <c r="H8161" s="6">
        <v>142536</v>
      </c>
      <c r="I8161" t="s">
        <v>40398</v>
      </c>
      <c r="J8161" t="s">
        <v>40399</v>
      </c>
      <c r="K8161" s="1">
        <v>44118</v>
      </c>
    </row>
    <row r="8162" spans="1:11">
      <c r="A8162">
        <v>8161</v>
      </c>
      <c r="B8162" t="s">
        <v>40400</v>
      </c>
      <c r="C8162" t="s">
        <v>3439</v>
      </c>
      <c r="D8162" t="s">
        <v>3269</v>
      </c>
      <c r="E8162" t="s">
        <v>40401</v>
      </c>
      <c r="F8162" t="s">
        <v>40402</v>
      </c>
      <c r="G8162" t="s">
        <v>1110</v>
      </c>
      <c r="H8162" s="6">
        <v>185273</v>
      </c>
      <c r="I8162" t="s">
        <v>40403</v>
      </c>
      <c r="J8162" t="s">
        <v>40404</v>
      </c>
      <c r="K8162" s="1">
        <v>44427</v>
      </c>
    </row>
    <row r="8163" spans="1:11">
      <c r="A8163">
        <v>8162</v>
      </c>
      <c r="B8163" t="s">
        <v>40405</v>
      </c>
      <c r="C8163" t="s">
        <v>333</v>
      </c>
      <c r="D8163" t="s">
        <v>14566</v>
      </c>
      <c r="E8163" t="s">
        <v>40406</v>
      </c>
      <c r="F8163" t="s">
        <v>40407</v>
      </c>
      <c r="G8163" t="s">
        <v>438</v>
      </c>
      <c r="H8163" s="6">
        <v>57417</v>
      </c>
      <c r="I8163" t="s">
        <v>40408</v>
      </c>
      <c r="J8163" t="s">
        <v>40409</v>
      </c>
      <c r="K8163" s="1">
        <v>44104</v>
      </c>
    </row>
    <row r="8164" spans="1:11">
      <c r="A8164">
        <v>8163</v>
      </c>
      <c r="B8164" t="s">
        <v>40410</v>
      </c>
      <c r="C8164" t="s">
        <v>2949</v>
      </c>
      <c r="D8164" t="s">
        <v>6809</v>
      </c>
      <c r="E8164" t="s">
        <v>40411</v>
      </c>
      <c r="F8164" t="s">
        <v>40412</v>
      </c>
      <c r="G8164" t="s">
        <v>166</v>
      </c>
      <c r="H8164" s="6">
        <v>253901</v>
      </c>
      <c r="I8164" t="s">
        <v>40413</v>
      </c>
      <c r="J8164" t="s">
        <v>40414</v>
      </c>
      <c r="K8164" s="1">
        <v>44133</v>
      </c>
    </row>
    <row r="8165" spans="1:11">
      <c r="A8165">
        <v>8164</v>
      </c>
      <c r="B8165" t="s">
        <v>40415</v>
      </c>
      <c r="C8165" t="s">
        <v>6579</v>
      </c>
      <c r="D8165" t="s">
        <v>2788</v>
      </c>
      <c r="E8165" t="s">
        <v>40416</v>
      </c>
      <c r="F8165" t="s">
        <v>40417</v>
      </c>
      <c r="G8165" t="s">
        <v>190</v>
      </c>
      <c r="H8165" s="6">
        <v>209064</v>
      </c>
      <c r="I8165" t="s">
        <v>40418</v>
      </c>
      <c r="J8165" t="s">
        <v>40419</v>
      </c>
      <c r="K8165" s="1">
        <v>44686</v>
      </c>
    </row>
    <row r="8166" spans="1:11">
      <c r="A8166">
        <v>8165</v>
      </c>
      <c r="B8166" t="s">
        <v>40420</v>
      </c>
      <c r="C8166" t="s">
        <v>8045</v>
      </c>
      <c r="D8166" t="s">
        <v>7647</v>
      </c>
      <c r="E8166" t="s">
        <v>40421</v>
      </c>
      <c r="F8166" t="s">
        <v>40422</v>
      </c>
      <c r="G8166" t="s">
        <v>1536</v>
      </c>
      <c r="H8166" s="6">
        <v>263266</v>
      </c>
      <c r="I8166" t="s">
        <v>40423</v>
      </c>
      <c r="J8166" t="s">
        <v>40424</v>
      </c>
      <c r="K8166" s="1">
        <v>44510</v>
      </c>
    </row>
    <row r="8167" spans="1:11">
      <c r="A8167">
        <v>8166</v>
      </c>
      <c r="B8167" t="s">
        <v>40425</v>
      </c>
      <c r="C8167" t="s">
        <v>796</v>
      </c>
      <c r="D8167" t="s">
        <v>48</v>
      </c>
      <c r="E8167" t="s">
        <v>17971</v>
      </c>
      <c r="F8167" t="s">
        <v>40426</v>
      </c>
      <c r="G8167" t="s">
        <v>998</v>
      </c>
      <c r="H8167" s="6">
        <v>54062</v>
      </c>
      <c r="I8167" t="s">
        <v>40427</v>
      </c>
      <c r="J8167" t="s">
        <v>40428</v>
      </c>
      <c r="K8167" s="1">
        <v>44445</v>
      </c>
    </row>
    <row r="8168" spans="1:11">
      <c r="A8168">
        <v>8167</v>
      </c>
      <c r="B8168" t="s">
        <v>40429</v>
      </c>
      <c r="C8168" t="s">
        <v>7238</v>
      </c>
      <c r="D8168" t="s">
        <v>28251</v>
      </c>
      <c r="E8168" t="s">
        <v>40430</v>
      </c>
      <c r="F8168" t="s">
        <v>40431</v>
      </c>
      <c r="G8168" t="s">
        <v>861</v>
      </c>
      <c r="H8168" s="6">
        <v>244343</v>
      </c>
      <c r="I8168" t="s">
        <v>40432</v>
      </c>
      <c r="J8168" t="s">
        <v>40433</v>
      </c>
      <c r="K8168" s="1">
        <v>44673</v>
      </c>
    </row>
    <row r="8169" spans="1:11">
      <c r="A8169">
        <v>8168</v>
      </c>
      <c r="B8169" t="s">
        <v>40434</v>
      </c>
      <c r="C8169" t="s">
        <v>5103</v>
      </c>
      <c r="D8169" t="s">
        <v>7131</v>
      </c>
      <c r="E8169" t="s">
        <v>19336</v>
      </c>
      <c r="F8169" t="s">
        <v>40435</v>
      </c>
      <c r="G8169" t="s">
        <v>2710</v>
      </c>
      <c r="H8169" s="6">
        <v>236049</v>
      </c>
      <c r="I8169" t="s">
        <v>40436</v>
      </c>
      <c r="J8169" t="s">
        <v>40437</v>
      </c>
      <c r="K8169" s="1">
        <v>44287</v>
      </c>
    </row>
    <row r="8170" spans="1:11">
      <c r="A8170">
        <v>8169</v>
      </c>
      <c r="B8170" t="s">
        <v>40438</v>
      </c>
      <c r="C8170" t="s">
        <v>3903</v>
      </c>
      <c r="D8170" t="s">
        <v>2866</v>
      </c>
      <c r="E8170" t="s">
        <v>40439</v>
      </c>
      <c r="F8170" t="s">
        <v>40440</v>
      </c>
      <c r="G8170" t="s">
        <v>1067</v>
      </c>
      <c r="H8170" s="6">
        <v>277683</v>
      </c>
      <c r="I8170" t="s">
        <v>40441</v>
      </c>
      <c r="J8170" t="s">
        <v>40442</v>
      </c>
      <c r="K8170" s="1">
        <v>44556</v>
      </c>
    </row>
    <row r="8171" spans="1:11">
      <c r="A8171">
        <v>8170</v>
      </c>
      <c r="B8171" t="s">
        <v>40443</v>
      </c>
      <c r="C8171" t="s">
        <v>1485</v>
      </c>
      <c r="D8171" t="s">
        <v>2782</v>
      </c>
      <c r="E8171" t="s">
        <v>40444</v>
      </c>
      <c r="F8171" t="s">
        <v>40445</v>
      </c>
      <c r="G8171" t="s">
        <v>961</v>
      </c>
      <c r="H8171" s="6">
        <v>96861</v>
      </c>
      <c r="I8171" t="s">
        <v>40446</v>
      </c>
      <c r="J8171" t="s">
        <v>40447</v>
      </c>
      <c r="K8171" s="1">
        <v>44551</v>
      </c>
    </row>
    <row r="8172" spans="1:11">
      <c r="A8172">
        <v>8171</v>
      </c>
      <c r="B8172" t="s">
        <v>40448</v>
      </c>
      <c r="C8172" t="s">
        <v>6968</v>
      </c>
      <c r="D8172" t="s">
        <v>311</v>
      </c>
      <c r="E8172" t="s">
        <v>40449</v>
      </c>
      <c r="F8172" t="s">
        <v>12344</v>
      </c>
      <c r="G8172" t="s">
        <v>823</v>
      </c>
      <c r="H8172" s="6">
        <v>131275</v>
      </c>
      <c r="I8172">
        <v>3783301320</v>
      </c>
      <c r="J8172" t="s">
        <v>40450</v>
      </c>
      <c r="K8172" s="1">
        <v>44515</v>
      </c>
    </row>
    <row r="8173" spans="1:11">
      <c r="A8173">
        <v>8172</v>
      </c>
      <c r="B8173" t="s">
        <v>40451</v>
      </c>
      <c r="C8173" t="s">
        <v>950</v>
      </c>
      <c r="D8173" t="s">
        <v>8093</v>
      </c>
      <c r="E8173" t="s">
        <v>40452</v>
      </c>
      <c r="F8173" t="s">
        <v>40453</v>
      </c>
      <c r="G8173" t="s">
        <v>1118</v>
      </c>
      <c r="H8173" s="6">
        <v>269581</v>
      </c>
      <c r="I8173" t="s">
        <v>40454</v>
      </c>
      <c r="J8173" t="s">
        <v>40455</v>
      </c>
      <c r="K8173" s="1">
        <v>44558</v>
      </c>
    </row>
    <row r="8174" spans="1:11">
      <c r="A8174">
        <v>8173</v>
      </c>
      <c r="B8174" t="s">
        <v>40456</v>
      </c>
      <c r="C8174" t="s">
        <v>4331</v>
      </c>
      <c r="D8174" t="s">
        <v>6520</v>
      </c>
      <c r="E8174" t="s">
        <v>35600</v>
      </c>
      <c r="F8174" t="s">
        <v>40457</v>
      </c>
      <c r="G8174" t="s">
        <v>379</v>
      </c>
      <c r="H8174" s="6">
        <v>93377</v>
      </c>
      <c r="I8174">
        <f>1-828-289-2383</f>
        <v>-3499</v>
      </c>
      <c r="J8174" t="s">
        <v>40458</v>
      </c>
      <c r="K8174" s="1">
        <v>44564</v>
      </c>
    </row>
    <row r="8175" spans="1:11">
      <c r="A8175">
        <v>8174</v>
      </c>
      <c r="B8175" t="s">
        <v>40459</v>
      </c>
      <c r="C8175" t="s">
        <v>1428</v>
      </c>
      <c r="D8175" t="s">
        <v>467</v>
      </c>
      <c r="E8175" t="s">
        <v>40460</v>
      </c>
      <c r="F8175" t="s">
        <v>40461</v>
      </c>
      <c r="G8175" t="s">
        <v>3183</v>
      </c>
      <c r="H8175" s="6">
        <v>69709</v>
      </c>
      <c r="I8175" t="s">
        <v>40462</v>
      </c>
      <c r="J8175" t="s">
        <v>40463</v>
      </c>
      <c r="K8175" s="1">
        <v>44117</v>
      </c>
    </row>
    <row r="8176" spans="1:11">
      <c r="A8176">
        <v>8175</v>
      </c>
      <c r="B8176" t="s">
        <v>40464</v>
      </c>
      <c r="C8176" t="s">
        <v>5160</v>
      </c>
      <c r="D8176" t="s">
        <v>13269</v>
      </c>
      <c r="E8176" t="s">
        <v>3629</v>
      </c>
      <c r="F8176" t="s">
        <v>40465</v>
      </c>
      <c r="G8176" t="s">
        <v>290</v>
      </c>
      <c r="H8176" s="6">
        <v>159493</v>
      </c>
      <c r="I8176" t="s">
        <v>40466</v>
      </c>
      <c r="J8176" t="s">
        <v>40467</v>
      </c>
      <c r="K8176" s="1">
        <v>44448</v>
      </c>
    </row>
    <row r="8177" spans="1:11">
      <c r="A8177">
        <v>8176</v>
      </c>
      <c r="B8177" t="s">
        <v>40468</v>
      </c>
      <c r="C8177" t="s">
        <v>8624</v>
      </c>
      <c r="D8177" t="s">
        <v>8351</v>
      </c>
      <c r="E8177" t="s">
        <v>40469</v>
      </c>
      <c r="F8177" t="s">
        <v>40470</v>
      </c>
      <c r="G8177" t="s">
        <v>3046</v>
      </c>
      <c r="H8177" s="6">
        <v>80518</v>
      </c>
      <c r="I8177">
        <v>760421768</v>
      </c>
      <c r="J8177" t="s">
        <v>40471</v>
      </c>
      <c r="K8177" s="1">
        <v>44396</v>
      </c>
    </row>
    <row r="8178" spans="1:11">
      <c r="A8178">
        <v>8177</v>
      </c>
      <c r="B8178" t="s">
        <v>40472</v>
      </c>
      <c r="C8178" t="s">
        <v>17044</v>
      </c>
      <c r="D8178" t="s">
        <v>100</v>
      </c>
      <c r="E8178" t="s">
        <v>9630</v>
      </c>
      <c r="F8178" t="s">
        <v>40473</v>
      </c>
      <c r="G8178" t="s">
        <v>2030</v>
      </c>
      <c r="H8178" s="6">
        <v>172907</v>
      </c>
      <c r="I8178" t="s">
        <v>40474</v>
      </c>
      <c r="J8178" t="s">
        <v>40475</v>
      </c>
      <c r="K8178" s="1">
        <v>44058</v>
      </c>
    </row>
    <row r="8179" spans="1:11">
      <c r="A8179">
        <v>8178</v>
      </c>
      <c r="B8179" t="s">
        <v>40476</v>
      </c>
      <c r="C8179" t="s">
        <v>1485</v>
      </c>
      <c r="D8179" t="s">
        <v>1842</v>
      </c>
      <c r="E8179" t="s">
        <v>40477</v>
      </c>
      <c r="F8179" t="s">
        <v>40478</v>
      </c>
      <c r="G8179" t="s">
        <v>1689</v>
      </c>
      <c r="H8179" s="6">
        <v>159075</v>
      </c>
      <c r="I8179" t="s">
        <v>40479</v>
      </c>
      <c r="J8179" t="s">
        <v>40480</v>
      </c>
      <c r="K8179" s="1">
        <v>44238</v>
      </c>
    </row>
    <row r="8180" spans="1:11">
      <c r="A8180">
        <v>8179</v>
      </c>
      <c r="B8180" t="s">
        <v>40481</v>
      </c>
      <c r="C8180" t="s">
        <v>2360</v>
      </c>
      <c r="D8180" t="s">
        <v>685</v>
      </c>
      <c r="E8180" t="s">
        <v>40482</v>
      </c>
      <c r="F8180" t="s">
        <v>40483</v>
      </c>
      <c r="G8180" t="s">
        <v>1473</v>
      </c>
      <c r="H8180" s="6">
        <v>267362</v>
      </c>
      <c r="I8180" t="s">
        <v>40484</v>
      </c>
      <c r="J8180" t="s">
        <v>40485</v>
      </c>
      <c r="K8180" s="1">
        <v>44252</v>
      </c>
    </row>
    <row r="8181" spans="1:11">
      <c r="A8181">
        <v>8180</v>
      </c>
      <c r="B8181" t="s">
        <v>40486</v>
      </c>
      <c r="C8181" t="s">
        <v>4444</v>
      </c>
      <c r="D8181" t="s">
        <v>8136</v>
      </c>
      <c r="E8181" t="s">
        <v>40487</v>
      </c>
      <c r="F8181" t="s">
        <v>40488</v>
      </c>
      <c r="G8181" t="s">
        <v>3945</v>
      </c>
      <c r="H8181" s="6">
        <v>115808</v>
      </c>
      <c r="I8181" t="s">
        <v>40489</v>
      </c>
      <c r="J8181" t="s">
        <v>40490</v>
      </c>
      <c r="K8181" s="1">
        <v>44480</v>
      </c>
    </row>
    <row r="8182" spans="1:11">
      <c r="A8182">
        <v>8181</v>
      </c>
      <c r="B8182" t="s">
        <v>40491</v>
      </c>
      <c r="C8182" t="s">
        <v>3610</v>
      </c>
      <c r="D8182" t="s">
        <v>8702</v>
      </c>
      <c r="E8182" t="s">
        <v>40492</v>
      </c>
      <c r="F8182" t="s">
        <v>40493</v>
      </c>
      <c r="G8182" t="s">
        <v>351</v>
      </c>
      <c r="H8182" s="6">
        <v>236697</v>
      </c>
      <c r="I8182" t="s">
        <v>40494</v>
      </c>
      <c r="J8182" t="s">
        <v>40495</v>
      </c>
      <c r="K8182" s="1">
        <v>44570</v>
      </c>
    </row>
    <row r="8183" spans="1:11">
      <c r="A8183">
        <v>8182</v>
      </c>
      <c r="B8183" t="s">
        <v>40496</v>
      </c>
      <c r="C8183" t="s">
        <v>5905</v>
      </c>
      <c r="D8183" t="s">
        <v>12226</v>
      </c>
      <c r="E8183" t="s">
        <v>40497</v>
      </c>
      <c r="F8183" t="s">
        <v>40498</v>
      </c>
      <c r="G8183" t="s">
        <v>1257</v>
      </c>
      <c r="H8183" s="6">
        <v>71897</v>
      </c>
      <c r="I8183" t="s">
        <v>40499</v>
      </c>
      <c r="J8183" t="s">
        <v>40500</v>
      </c>
      <c r="K8183" s="1">
        <v>44137</v>
      </c>
    </row>
    <row r="8184" spans="1:11">
      <c r="A8184">
        <v>8183</v>
      </c>
      <c r="B8184" t="s">
        <v>40501</v>
      </c>
      <c r="C8184" t="s">
        <v>10691</v>
      </c>
      <c r="D8184" t="s">
        <v>6461</v>
      </c>
      <c r="E8184" t="s">
        <v>40502</v>
      </c>
      <c r="F8184" t="s">
        <v>38333</v>
      </c>
      <c r="G8184" t="s">
        <v>561</v>
      </c>
      <c r="H8184" s="6">
        <v>133351</v>
      </c>
      <c r="I8184" t="s">
        <v>40503</v>
      </c>
      <c r="J8184" t="s">
        <v>40504</v>
      </c>
      <c r="K8184" s="1">
        <v>44198</v>
      </c>
    </row>
    <row r="8185" spans="1:11">
      <c r="A8185">
        <v>8184</v>
      </c>
      <c r="B8185" t="s">
        <v>40505</v>
      </c>
      <c r="C8185" t="s">
        <v>3248</v>
      </c>
      <c r="D8185" t="s">
        <v>2788</v>
      </c>
      <c r="E8185" t="s">
        <v>40506</v>
      </c>
      <c r="F8185" t="s">
        <v>12086</v>
      </c>
      <c r="G8185" t="s">
        <v>3566</v>
      </c>
      <c r="H8185" s="6">
        <v>200937</v>
      </c>
      <c r="I8185" t="s">
        <v>40507</v>
      </c>
      <c r="J8185" t="s">
        <v>40508</v>
      </c>
      <c r="K8185" s="1">
        <v>44464</v>
      </c>
    </row>
    <row r="8186" spans="1:11">
      <c r="A8186">
        <v>8185</v>
      </c>
      <c r="B8186" t="s">
        <v>40509</v>
      </c>
      <c r="C8186" t="s">
        <v>6202</v>
      </c>
      <c r="D8186" t="s">
        <v>3827</v>
      </c>
      <c r="E8186" t="s">
        <v>40510</v>
      </c>
      <c r="F8186" t="s">
        <v>40511</v>
      </c>
      <c r="G8186" t="s">
        <v>1257</v>
      </c>
      <c r="H8186" s="6">
        <v>196357</v>
      </c>
      <c r="I8186" t="s">
        <v>40512</v>
      </c>
      <c r="J8186" t="s">
        <v>40513</v>
      </c>
      <c r="K8186" s="1">
        <v>44105</v>
      </c>
    </row>
    <row r="8187" spans="1:11">
      <c r="A8187">
        <v>8186</v>
      </c>
      <c r="B8187" t="s">
        <v>40514</v>
      </c>
      <c r="C8187" t="s">
        <v>4001</v>
      </c>
      <c r="D8187" t="s">
        <v>2250</v>
      </c>
      <c r="E8187" t="s">
        <v>40515</v>
      </c>
      <c r="F8187" t="s">
        <v>40516</v>
      </c>
      <c r="G8187" t="s">
        <v>612</v>
      </c>
      <c r="H8187" s="6">
        <v>98722</v>
      </c>
      <c r="I8187" t="s">
        <v>40517</v>
      </c>
      <c r="J8187" t="s">
        <v>40518</v>
      </c>
      <c r="K8187" s="1">
        <v>43972</v>
      </c>
    </row>
    <row r="8188" spans="1:11">
      <c r="A8188">
        <v>8187</v>
      </c>
      <c r="B8188" t="s">
        <v>40519</v>
      </c>
      <c r="C8188" t="s">
        <v>2743</v>
      </c>
      <c r="D8188" t="s">
        <v>1954</v>
      </c>
      <c r="E8188" t="s">
        <v>40520</v>
      </c>
      <c r="F8188" t="s">
        <v>40521</v>
      </c>
      <c r="G8188" t="s">
        <v>756</v>
      </c>
      <c r="H8188" s="6">
        <v>84586</v>
      </c>
      <c r="I8188" t="s">
        <v>40522</v>
      </c>
      <c r="J8188" t="s">
        <v>40523</v>
      </c>
      <c r="K8188" s="1">
        <v>44455</v>
      </c>
    </row>
    <row r="8189" spans="1:11">
      <c r="A8189">
        <v>8188</v>
      </c>
      <c r="B8189" t="s">
        <v>40524</v>
      </c>
      <c r="C8189" t="s">
        <v>122</v>
      </c>
      <c r="D8189" t="s">
        <v>2943</v>
      </c>
      <c r="E8189" t="s">
        <v>40525</v>
      </c>
      <c r="F8189" t="s">
        <v>21300</v>
      </c>
      <c r="G8189" t="s">
        <v>68</v>
      </c>
      <c r="H8189" s="6">
        <v>175333</v>
      </c>
      <c r="I8189" t="s">
        <v>40526</v>
      </c>
      <c r="J8189" t="s">
        <v>40527</v>
      </c>
      <c r="K8189" s="1">
        <v>43935</v>
      </c>
    </row>
    <row r="8190" spans="1:11">
      <c r="A8190">
        <v>8189</v>
      </c>
      <c r="B8190" t="s">
        <v>40528</v>
      </c>
      <c r="C8190" t="s">
        <v>2612</v>
      </c>
      <c r="D8190" t="s">
        <v>9670</v>
      </c>
      <c r="E8190" t="s">
        <v>40529</v>
      </c>
      <c r="F8190" t="s">
        <v>40530</v>
      </c>
      <c r="G8190" t="s">
        <v>462</v>
      </c>
      <c r="H8190" s="6">
        <v>126280</v>
      </c>
      <c r="I8190">
        <v>6031834584</v>
      </c>
      <c r="J8190" t="s">
        <v>40531</v>
      </c>
      <c r="K8190" s="1">
        <v>44158</v>
      </c>
    </row>
    <row r="8191" spans="1:11">
      <c r="A8191">
        <v>8190</v>
      </c>
      <c r="B8191" t="s">
        <v>40532</v>
      </c>
      <c r="C8191" t="s">
        <v>4024</v>
      </c>
      <c r="D8191" t="s">
        <v>2577</v>
      </c>
      <c r="E8191" t="s">
        <v>40533</v>
      </c>
      <c r="F8191" t="s">
        <v>40534</v>
      </c>
      <c r="G8191" t="s">
        <v>666</v>
      </c>
      <c r="H8191" s="6">
        <v>171574</v>
      </c>
      <c r="I8191">
        <v>9897108568</v>
      </c>
      <c r="J8191" t="s">
        <v>40535</v>
      </c>
      <c r="K8191" s="1">
        <v>44637</v>
      </c>
    </row>
    <row r="8192" spans="1:11">
      <c r="A8192">
        <v>8191</v>
      </c>
      <c r="B8192" t="s">
        <v>40536</v>
      </c>
      <c r="C8192" t="s">
        <v>4331</v>
      </c>
      <c r="D8192" t="s">
        <v>951</v>
      </c>
      <c r="E8192" t="s">
        <v>40537</v>
      </c>
      <c r="F8192" t="s">
        <v>40538</v>
      </c>
      <c r="G8192" t="s">
        <v>734</v>
      </c>
      <c r="H8192" s="6">
        <v>239098</v>
      </c>
      <c r="I8192" t="s">
        <v>40539</v>
      </c>
      <c r="J8192" t="s">
        <v>40540</v>
      </c>
      <c r="K8192" s="1">
        <v>44539</v>
      </c>
    </row>
    <row r="8193" spans="1:11">
      <c r="A8193">
        <v>8192</v>
      </c>
      <c r="B8193" t="s">
        <v>40541</v>
      </c>
      <c r="C8193" t="s">
        <v>2199</v>
      </c>
      <c r="D8193" t="s">
        <v>17421</v>
      </c>
      <c r="E8193" t="s">
        <v>40542</v>
      </c>
      <c r="F8193" t="s">
        <v>3411</v>
      </c>
      <c r="G8193" t="s">
        <v>3058</v>
      </c>
      <c r="H8193" s="6">
        <v>96007</v>
      </c>
      <c r="I8193" t="s">
        <v>40543</v>
      </c>
      <c r="J8193" t="s">
        <v>40544</v>
      </c>
      <c r="K8193" s="1">
        <v>43939</v>
      </c>
    </row>
    <row r="8194" spans="1:11">
      <c r="A8194">
        <v>8193</v>
      </c>
      <c r="B8194" t="s">
        <v>40545</v>
      </c>
      <c r="C8194" t="s">
        <v>4668</v>
      </c>
      <c r="D8194" t="s">
        <v>8056</v>
      </c>
      <c r="E8194" t="s">
        <v>40546</v>
      </c>
      <c r="F8194" t="s">
        <v>40547</v>
      </c>
      <c r="G8194" t="s">
        <v>2392</v>
      </c>
      <c r="H8194" s="6">
        <v>261579</v>
      </c>
      <c r="I8194" t="s">
        <v>40548</v>
      </c>
      <c r="J8194" t="s">
        <v>40549</v>
      </c>
      <c r="K8194" s="1">
        <v>44333</v>
      </c>
    </row>
    <row r="8195" spans="1:11">
      <c r="A8195">
        <v>8194</v>
      </c>
      <c r="B8195" t="s">
        <v>40550</v>
      </c>
      <c r="C8195" t="s">
        <v>2005</v>
      </c>
      <c r="D8195" t="s">
        <v>2977</v>
      </c>
      <c r="E8195" t="s">
        <v>32925</v>
      </c>
      <c r="F8195" t="s">
        <v>40551</v>
      </c>
      <c r="G8195" t="s">
        <v>666</v>
      </c>
      <c r="H8195" s="6">
        <v>44750</v>
      </c>
      <c r="I8195" t="s">
        <v>40552</v>
      </c>
      <c r="J8195" t="s">
        <v>40553</v>
      </c>
      <c r="K8195" s="1">
        <v>44418</v>
      </c>
    </row>
    <row r="8196" spans="1:11">
      <c r="A8196">
        <v>8195</v>
      </c>
      <c r="B8196" t="s">
        <v>40554</v>
      </c>
      <c r="C8196" t="s">
        <v>4977</v>
      </c>
      <c r="D8196" t="s">
        <v>5630</v>
      </c>
      <c r="E8196" t="s">
        <v>40555</v>
      </c>
      <c r="F8196" t="s">
        <v>40556</v>
      </c>
      <c r="G8196" t="s">
        <v>2772</v>
      </c>
      <c r="H8196" s="6">
        <v>157645</v>
      </c>
      <c r="I8196" t="s">
        <v>40557</v>
      </c>
      <c r="J8196" t="s">
        <v>40558</v>
      </c>
      <c r="K8196" s="1">
        <v>44536</v>
      </c>
    </row>
    <row r="8197" spans="1:11">
      <c r="A8197">
        <v>8196</v>
      </c>
      <c r="B8197" t="s">
        <v>40559</v>
      </c>
      <c r="C8197" t="s">
        <v>7619</v>
      </c>
      <c r="D8197" t="s">
        <v>16978</v>
      </c>
      <c r="E8197" t="s">
        <v>40560</v>
      </c>
      <c r="F8197" t="s">
        <v>40561</v>
      </c>
      <c r="G8197" t="s">
        <v>237</v>
      </c>
      <c r="H8197" s="6">
        <v>263219</v>
      </c>
      <c r="I8197" t="s">
        <v>40562</v>
      </c>
      <c r="J8197" t="s">
        <v>40563</v>
      </c>
      <c r="K8197" s="1">
        <v>44301</v>
      </c>
    </row>
    <row r="8198" spans="1:11">
      <c r="A8198">
        <v>8197</v>
      </c>
      <c r="B8198" t="s">
        <v>40564</v>
      </c>
      <c r="C8198" t="s">
        <v>9045</v>
      </c>
      <c r="D8198" t="s">
        <v>18474</v>
      </c>
      <c r="E8198" t="s">
        <v>40565</v>
      </c>
      <c r="F8198" t="s">
        <v>40566</v>
      </c>
      <c r="G8198" t="s">
        <v>1481</v>
      </c>
      <c r="H8198" s="6">
        <v>194320</v>
      </c>
      <c r="I8198" t="s">
        <v>40567</v>
      </c>
      <c r="J8198" t="s">
        <v>40568</v>
      </c>
      <c r="K8198" s="1">
        <v>44602</v>
      </c>
    </row>
    <row r="8199" spans="1:11">
      <c r="A8199">
        <v>8198</v>
      </c>
      <c r="B8199" t="s">
        <v>40569</v>
      </c>
      <c r="C8199" t="s">
        <v>11768</v>
      </c>
      <c r="D8199" t="s">
        <v>631</v>
      </c>
      <c r="E8199" t="s">
        <v>40570</v>
      </c>
      <c r="F8199" t="s">
        <v>40571</v>
      </c>
      <c r="G8199" t="s">
        <v>831</v>
      </c>
      <c r="H8199" s="6">
        <v>159252</v>
      </c>
      <c r="I8199" t="s">
        <v>40572</v>
      </c>
      <c r="J8199" t="s">
        <v>40573</v>
      </c>
      <c r="K8199" s="1">
        <v>44375</v>
      </c>
    </row>
    <row r="8200" spans="1:11">
      <c r="A8200">
        <v>8199</v>
      </c>
      <c r="B8200" t="s">
        <v>40574</v>
      </c>
      <c r="C8200" t="s">
        <v>154</v>
      </c>
      <c r="D8200" t="s">
        <v>2041</v>
      </c>
      <c r="E8200" t="s">
        <v>40575</v>
      </c>
      <c r="F8200" t="s">
        <v>40576</v>
      </c>
      <c r="G8200" t="s">
        <v>748</v>
      </c>
      <c r="H8200" s="6">
        <v>96870</v>
      </c>
      <c r="I8200" t="s">
        <v>40577</v>
      </c>
      <c r="J8200" t="s">
        <v>40578</v>
      </c>
      <c r="K8200" s="1">
        <v>44189</v>
      </c>
    </row>
    <row r="8201" spans="1:11">
      <c r="A8201">
        <v>8200</v>
      </c>
      <c r="B8201" t="s">
        <v>40579</v>
      </c>
      <c r="C8201" t="s">
        <v>3694</v>
      </c>
      <c r="D8201" t="s">
        <v>12215</v>
      </c>
      <c r="E8201" t="s">
        <v>40580</v>
      </c>
      <c r="F8201" t="s">
        <v>40581</v>
      </c>
      <c r="G8201" t="s">
        <v>1873</v>
      </c>
      <c r="H8201" s="6">
        <v>90764</v>
      </c>
      <c r="I8201" t="s">
        <v>40582</v>
      </c>
      <c r="J8201" t="s">
        <v>40583</v>
      </c>
      <c r="K8201" s="1">
        <v>44421</v>
      </c>
    </row>
    <row r="8202" spans="1:11">
      <c r="A8202">
        <v>8201</v>
      </c>
      <c r="B8202" t="s">
        <v>40584</v>
      </c>
      <c r="C8202" t="s">
        <v>1596</v>
      </c>
      <c r="D8202" t="s">
        <v>7415</v>
      </c>
      <c r="E8202" t="s">
        <v>40585</v>
      </c>
      <c r="F8202" t="s">
        <v>40586</v>
      </c>
      <c r="G8202" t="s">
        <v>446</v>
      </c>
      <c r="H8202" s="6">
        <v>50279</v>
      </c>
      <c r="I8202" t="s">
        <v>40587</v>
      </c>
      <c r="J8202" t="s">
        <v>40588</v>
      </c>
      <c r="K8202" s="1">
        <v>44281</v>
      </c>
    </row>
    <row r="8203" spans="1:11">
      <c r="A8203">
        <v>8202</v>
      </c>
      <c r="B8203" t="s">
        <v>40589</v>
      </c>
      <c r="C8203" t="s">
        <v>5461</v>
      </c>
      <c r="D8203" t="s">
        <v>1079</v>
      </c>
      <c r="E8203" t="s">
        <v>40590</v>
      </c>
      <c r="F8203" t="s">
        <v>40591</v>
      </c>
      <c r="G8203" t="s">
        <v>756</v>
      </c>
      <c r="H8203" s="6">
        <v>181121</v>
      </c>
      <c r="I8203" t="s">
        <v>40592</v>
      </c>
      <c r="J8203" t="s">
        <v>40593</v>
      </c>
      <c r="K8203" s="1">
        <v>43860</v>
      </c>
    </row>
    <row r="8204" spans="1:11">
      <c r="A8204">
        <v>8203</v>
      </c>
      <c r="B8204" t="s">
        <v>40594</v>
      </c>
      <c r="C8204" t="s">
        <v>64</v>
      </c>
      <c r="D8204" t="s">
        <v>4209</v>
      </c>
      <c r="E8204" t="s">
        <v>40595</v>
      </c>
      <c r="F8204" t="s">
        <v>40596</v>
      </c>
      <c r="G8204" t="s">
        <v>1257</v>
      </c>
      <c r="H8204" s="6">
        <v>276760</v>
      </c>
      <c r="I8204" t="s">
        <v>40597</v>
      </c>
      <c r="J8204" t="s">
        <v>40598</v>
      </c>
      <c r="K8204" s="1">
        <v>44111</v>
      </c>
    </row>
    <row r="8205" spans="1:11">
      <c r="A8205">
        <v>8204</v>
      </c>
      <c r="B8205" t="s">
        <v>40599</v>
      </c>
      <c r="C8205" t="s">
        <v>4104</v>
      </c>
      <c r="D8205" t="s">
        <v>9141</v>
      </c>
      <c r="E8205" t="s">
        <v>40600</v>
      </c>
      <c r="F8205" t="s">
        <v>40601</v>
      </c>
      <c r="G8205" t="s">
        <v>371</v>
      </c>
      <c r="H8205" s="6">
        <v>59529</v>
      </c>
      <c r="I8205" t="s">
        <v>40602</v>
      </c>
      <c r="J8205" t="s">
        <v>40603</v>
      </c>
      <c r="K8205" s="1">
        <v>43952</v>
      </c>
    </row>
    <row r="8206" spans="1:11">
      <c r="A8206">
        <v>8205</v>
      </c>
      <c r="B8206" t="s">
        <v>40604</v>
      </c>
      <c r="C8206" t="s">
        <v>1615</v>
      </c>
      <c r="D8206" t="s">
        <v>2048</v>
      </c>
      <c r="E8206" t="s">
        <v>40605</v>
      </c>
      <c r="F8206" t="s">
        <v>40606</v>
      </c>
      <c r="G8206" t="s">
        <v>1152</v>
      </c>
      <c r="H8206" s="6">
        <v>233962</v>
      </c>
      <c r="I8206" t="s">
        <v>40607</v>
      </c>
      <c r="J8206" t="s">
        <v>40608</v>
      </c>
      <c r="K8206" s="1">
        <v>44231</v>
      </c>
    </row>
    <row r="8207" spans="1:11">
      <c r="A8207">
        <v>8206</v>
      </c>
      <c r="B8207" t="s">
        <v>40609</v>
      </c>
      <c r="C8207" t="s">
        <v>3858</v>
      </c>
      <c r="D8207" t="s">
        <v>15074</v>
      </c>
      <c r="E8207" t="s">
        <v>40610</v>
      </c>
      <c r="F8207" t="s">
        <v>34842</v>
      </c>
      <c r="G8207" t="s">
        <v>1466</v>
      </c>
      <c r="H8207" s="6">
        <v>275106</v>
      </c>
      <c r="I8207" t="s">
        <v>40611</v>
      </c>
      <c r="J8207" t="s">
        <v>40612</v>
      </c>
      <c r="K8207" s="1">
        <v>44113</v>
      </c>
    </row>
    <row r="8208" spans="1:11">
      <c r="A8208">
        <v>8207</v>
      </c>
      <c r="B8208" t="s">
        <v>40613</v>
      </c>
      <c r="C8208" t="s">
        <v>4995</v>
      </c>
      <c r="D8208" t="s">
        <v>467</v>
      </c>
      <c r="E8208" t="s">
        <v>40614</v>
      </c>
      <c r="F8208" t="s">
        <v>40615</v>
      </c>
      <c r="G8208" t="s">
        <v>658</v>
      </c>
      <c r="H8208" s="6">
        <v>104933</v>
      </c>
      <c r="I8208" t="s">
        <v>40616</v>
      </c>
      <c r="J8208" t="s">
        <v>40617</v>
      </c>
      <c r="K8208" s="1">
        <v>44101</v>
      </c>
    </row>
    <row r="8209" spans="1:11">
      <c r="A8209">
        <v>8208</v>
      </c>
      <c r="B8209" t="s">
        <v>40618</v>
      </c>
      <c r="C8209" t="s">
        <v>4325</v>
      </c>
      <c r="D8209" t="s">
        <v>6482</v>
      </c>
      <c r="E8209" t="s">
        <v>40619</v>
      </c>
      <c r="F8209" t="s">
        <v>40620</v>
      </c>
      <c r="G8209" t="s">
        <v>1569</v>
      </c>
      <c r="H8209" s="6">
        <v>112409</v>
      </c>
      <c r="I8209" t="s">
        <v>40621</v>
      </c>
      <c r="J8209" t="s">
        <v>40622</v>
      </c>
      <c r="K8209" s="1">
        <v>44515</v>
      </c>
    </row>
    <row r="8210" spans="1:11">
      <c r="A8210">
        <v>8209</v>
      </c>
      <c r="B8210" t="s">
        <v>40623</v>
      </c>
      <c r="C8210" t="s">
        <v>1492</v>
      </c>
      <c r="D8210" t="s">
        <v>5839</v>
      </c>
      <c r="E8210" t="s">
        <v>40624</v>
      </c>
      <c r="F8210" t="s">
        <v>1543</v>
      </c>
      <c r="G8210" t="s">
        <v>1020</v>
      </c>
      <c r="H8210" s="6">
        <v>62360</v>
      </c>
      <c r="I8210" t="s">
        <v>40625</v>
      </c>
      <c r="J8210" t="s">
        <v>40626</v>
      </c>
      <c r="K8210" s="1">
        <v>43957</v>
      </c>
    </row>
    <row r="8211" spans="1:11">
      <c r="A8211">
        <v>8210</v>
      </c>
      <c r="B8211" t="s">
        <v>40627</v>
      </c>
      <c r="C8211" t="s">
        <v>3533</v>
      </c>
      <c r="D8211" t="s">
        <v>4278</v>
      </c>
      <c r="E8211" t="s">
        <v>40628</v>
      </c>
      <c r="F8211" t="s">
        <v>40629</v>
      </c>
      <c r="G8211" t="s">
        <v>998</v>
      </c>
      <c r="H8211" s="6">
        <v>267121</v>
      </c>
      <c r="I8211" t="s">
        <v>40630</v>
      </c>
      <c r="J8211" t="s">
        <v>40631</v>
      </c>
      <c r="K8211" s="1">
        <v>44238</v>
      </c>
    </row>
    <row r="8212" spans="1:11">
      <c r="A8212">
        <v>8211</v>
      </c>
      <c r="B8212" t="s">
        <v>40632</v>
      </c>
      <c r="C8212" t="s">
        <v>12002</v>
      </c>
      <c r="D8212" t="s">
        <v>22157</v>
      </c>
      <c r="E8212" t="s">
        <v>31205</v>
      </c>
      <c r="F8212" t="s">
        <v>34077</v>
      </c>
      <c r="G8212" t="s">
        <v>8517</v>
      </c>
      <c r="H8212" s="6">
        <v>215797</v>
      </c>
      <c r="I8212" t="s">
        <v>40633</v>
      </c>
      <c r="J8212" t="s">
        <v>40634</v>
      </c>
      <c r="K8212" s="1">
        <v>43984</v>
      </c>
    </row>
    <row r="8213" spans="1:11">
      <c r="A8213">
        <v>8212</v>
      </c>
      <c r="B8213" t="s">
        <v>40635</v>
      </c>
      <c r="C8213" t="s">
        <v>572</v>
      </c>
      <c r="D8213" t="s">
        <v>3288</v>
      </c>
      <c r="E8213" t="s">
        <v>40636</v>
      </c>
      <c r="F8213" t="s">
        <v>40637</v>
      </c>
      <c r="G8213" t="s">
        <v>861</v>
      </c>
      <c r="H8213" s="6">
        <v>179032</v>
      </c>
      <c r="I8213" t="s">
        <v>40638</v>
      </c>
      <c r="J8213" t="s">
        <v>40639</v>
      </c>
      <c r="K8213" s="1">
        <v>44354</v>
      </c>
    </row>
    <row r="8214" spans="1:11">
      <c r="A8214">
        <v>8213</v>
      </c>
      <c r="B8214" t="s">
        <v>40640</v>
      </c>
      <c r="C8214" t="s">
        <v>3656</v>
      </c>
      <c r="D8214" t="s">
        <v>11156</v>
      </c>
      <c r="E8214" t="s">
        <v>40641</v>
      </c>
      <c r="F8214" t="s">
        <v>32389</v>
      </c>
      <c r="G8214" t="s">
        <v>23</v>
      </c>
      <c r="H8214" s="6">
        <v>44714</v>
      </c>
      <c r="I8214" t="s">
        <v>40642</v>
      </c>
      <c r="J8214" t="s">
        <v>40643</v>
      </c>
      <c r="K8214" s="1">
        <v>44011</v>
      </c>
    </row>
    <row r="8215" spans="1:11">
      <c r="A8215">
        <v>8214</v>
      </c>
      <c r="B8215" t="s">
        <v>40644</v>
      </c>
      <c r="C8215" t="s">
        <v>7794</v>
      </c>
      <c r="D8215" t="s">
        <v>930</v>
      </c>
      <c r="E8215" t="s">
        <v>40645</v>
      </c>
      <c r="F8215" t="s">
        <v>40646</v>
      </c>
      <c r="G8215" t="s">
        <v>3314</v>
      </c>
      <c r="H8215" s="6">
        <v>57121</v>
      </c>
      <c r="I8215" t="s">
        <v>40647</v>
      </c>
      <c r="J8215" t="s">
        <v>40648</v>
      </c>
      <c r="K8215" s="1">
        <v>44304</v>
      </c>
    </row>
    <row r="8216" spans="1:11">
      <c r="A8216">
        <v>8215</v>
      </c>
      <c r="B8216" t="s">
        <v>40649</v>
      </c>
      <c r="C8216" t="s">
        <v>2919</v>
      </c>
      <c r="D8216" t="s">
        <v>918</v>
      </c>
      <c r="E8216" t="s">
        <v>18518</v>
      </c>
      <c r="F8216" t="s">
        <v>40650</v>
      </c>
      <c r="G8216" t="s">
        <v>5570</v>
      </c>
      <c r="H8216" s="6">
        <v>119005</v>
      </c>
      <c r="I8216" t="s">
        <v>40651</v>
      </c>
      <c r="J8216" t="s">
        <v>40652</v>
      </c>
      <c r="K8216" s="1">
        <v>44193</v>
      </c>
    </row>
    <row r="8217" spans="1:11">
      <c r="A8217">
        <v>8216</v>
      </c>
      <c r="B8217" t="s">
        <v>40653</v>
      </c>
      <c r="C8217" t="s">
        <v>1313</v>
      </c>
      <c r="D8217" t="s">
        <v>3296</v>
      </c>
      <c r="E8217" t="s">
        <v>7044</v>
      </c>
      <c r="F8217" t="s">
        <v>40654</v>
      </c>
      <c r="G8217" t="s">
        <v>77</v>
      </c>
      <c r="H8217" s="6">
        <v>264427</v>
      </c>
      <c r="I8217" t="s">
        <v>40655</v>
      </c>
      <c r="J8217" t="s">
        <v>40656</v>
      </c>
      <c r="K8217" s="1">
        <v>44512</v>
      </c>
    </row>
    <row r="8218" spans="1:11">
      <c r="A8218">
        <v>8217</v>
      </c>
      <c r="B8218" t="s">
        <v>40657</v>
      </c>
      <c r="C8218" t="s">
        <v>5045</v>
      </c>
      <c r="D8218" t="s">
        <v>18298</v>
      </c>
      <c r="E8218" t="s">
        <v>40658</v>
      </c>
      <c r="F8218" t="s">
        <v>40659</v>
      </c>
      <c r="G8218" t="s">
        <v>2343</v>
      </c>
      <c r="H8218" s="6">
        <v>225119</v>
      </c>
      <c r="I8218" t="s">
        <v>40660</v>
      </c>
      <c r="J8218" t="s">
        <v>40661</v>
      </c>
      <c r="K8218" s="1">
        <v>44300</v>
      </c>
    </row>
    <row r="8219" spans="1:11">
      <c r="A8219">
        <v>8218</v>
      </c>
      <c r="B8219" t="s">
        <v>40662</v>
      </c>
      <c r="C8219" t="s">
        <v>7619</v>
      </c>
      <c r="D8219" t="s">
        <v>334</v>
      </c>
      <c r="E8219" t="s">
        <v>40663</v>
      </c>
      <c r="F8219" t="s">
        <v>40664</v>
      </c>
      <c r="G8219" t="s">
        <v>5179</v>
      </c>
      <c r="H8219" s="6">
        <v>185393</v>
      </c>
      <c r="I8219" t="s">
        <v>40665</v>
      </c>
      <c r="J8219" t="s">
        <v>40666</v>
      </c>
      <c r="K8219" s="1">
        <v>44431</v>
      </c>
    </row>
    <row r="8220" spans="1:11">
      <c r="A8220">
        <v>8219</v>
      </c>
      <c r="B8220" t="s">
        <v>40667</v>
      </c>
      <c r="C8220" t="s">
        <v>2475</v>
      </c>
      <c r="D8220" t="s">
        <v>973</v>
      </c>
      <c r="E8220" t="s">
        <v>40668</v>
      </c>
      <c r="F8220" t="s">
        <v>6353</v>
      </c>
      <c r="G8220" t="s">
        <v>351</v>
      </c>
      <c r="H8220" s="6">
        <v>93980</v>
      </c>
      <c r="I8220">
        <f>1-924-67-6901</f>
        <v>-7891</v>
      </c>
      <c r="J8220" t="s">
        <v>40669</v>
      </c>
      <c r="K8220" s="1">
        <v>44605</v>
      </c>
    </row>
    <row r="8221" spans="1:11">
      <c r="A8221">
        <v>8220</v>
      </c>
      <c r="B8221" t="s">
        <v>40670</v>
      </c>
      <c r="C8221" t="s">
        <v>1091</v>
      </c>
      <c r="D8221" t="s">
        <v>7984</v>
      </c>
      <c r="E8221" t="s">
        <v>6456</v>
      </c>
      <c r="F8221" t="s">
        <v>40671</v>
      </c>
      <c r="G8221" t="s">
        <v>1637</v>
      </c>
      <c r="H8221" s="6">
        <v>170033</v>
      </c>
      <c r="I8221" t="s">
        <v>40672</v>
      </c>
      <c r="J8221" t="s">
        <v>40673</v>
      </c>
      <c r="K8221" s="1">
        <v>44321</v>
      </c>
    </row>
    <row r="8222" spans="1:11">
      <c r="A8222">
        <v>8221</v>
      </c>
      <c r="B8222" t="s">
        <v>40674</v>
      </c>
      <c r="C8222" t="s">
        <v>865</v>
      </c>
      <c r="D8222" t="s">
        <v>3833</v>
      </c>
      <c r="E8222" t="s">
        <v>40675</v>
      </c>
      <c r="F8222" t="s">
        <v>10497</v>
      </c>
      <c r="G8222" t="s">
        <v>379</v>
      </c>
      <c r="H8222" s="6">
        <v>177527</v>
      </c>
      <c r="I8222" t="s">
        <v>40676</v>
      </c>
      <c r="J8222" t="s">
        <v>40677</v>
      </c>
      <c r="K8222" s="1">
        <v>44486</v>
      </c>
    </row>
    <row r="8223" spans="1:11">
      <c r="A8223">
        <v>8222</v>
      </c>
      <c r="B8223" t="s">
        <v>40678</v>
      </c>
      <c r="C8223" t="s">
        <v>796</v>
      </c>
      <c r="D8223" t="s">
        <v>4686</v>
      </c>
      <c r="E8223" t="s">
        <v>40679</v>
      </c>
      <c r="F8223" t="s">
        <v>40680</v>
      </c>
      <c r="G8223" t="s">
        <v>4919</v>
      </c>
      <c r="H8223" s="6">
        <v>219576</v>
      </c>
      <c r="I8223" t="s">
        <v>40681</v>
      </c>
      <c r="J8223" t="s">
        <v>40682</v>
      </c>
      <c r="K8223" s="1">
        <v>44158</v>
      </c>
    </row>
    <row r="8224" spans="1:11">
      <c r="A8224">
        <v>8223</v>
      </c>
      <c r="B8224" t="s">
        <v>40683</v>
      </c>
      <c r="C8224" t="s">
        <v>3695</v>
      </c>
      <c r="D8224" t="s">
        <v>2541</v>
      </c>
      <c r="E8224" t="s">
        <v>40684</v>
      </c>
      <c r="F8224" t="s">
        <v>40685</v>
      </c>
      <c r="G8224" t="s">
        <v>1243</v>
      </c>
      <c r="H8224" s="6">
        <v>237383</v>
      </c>
      <c r="I8224" t="s">
        <v>40686</v>
      </c>
      <c r="J8224" t="s">
        <v>40687</v>
      </c>
      <c r="K8224" s="1">
        <v>44420</v>
      </c>
    </row>
    <row r="8225" spans="1:11">
      <c r="A8225">
        <v>8224</v>
      </c>
      <c r="B8225" t="s">
        <v>40688</v>
      </c>
      <c r="C8225" t="s">
        <v>10555</v>
      </c>
      <c r="D8225" t="s">
        <v>15632</v>
      </c>
      <c r="E8225" t="s">
        <v>40689</v>
      </c>
      <c r="F8225" t="s">
        <v>40690</v>
      </c>
      <c r="G8225" t="s">
        <v>3009</v>
      </c>
      <c r="H8225" s="6">
        <v>148675</v>
      </c>
      <c r="I8225" t="s">
        <v>40691</v>
      </c>
      <c r="J8225" t="s">
        <v>40692</v>
      </c>
      <c r="K8225" s="1">
        <v>44312</v>
      </c>
    </row>
    <row r="8226" spans="1:11">
      <c r="A8226">
        <v>8225</v>
      </c>
      <c r="B8226" t="s">
        <v>40693</v>
      </c>
      <c r="C8226" t="s">
        <v>2133</v>
      </c>
      <c r="D8226" t="s">
        <v>2334</v>
      </c>
      <c r="E8226" t="s">
        <v>40694</v>
      </c>
      <c r="F8226" t="s">
        <v>40695</v>
      </c>
      <c r="G8226" t="s">
        <v>1265</v>
      </c>
      <c r="H8226" s="6">
        <v>167431</v>
      </c>
      <c r="I8226" t="s">
        <v>40696</v>
      </c>
      <c r="J8226" t="s">
        <v>40697</v>
      </c>
      <c r="K8226" s="1">
        <v>44635</v>
      </c>
    </row>
    <row r="8227" spans="1:11">
      <c r="A8227">
        <v>8226</v>
      </c>
      <c r="B8227" t="s">
        <v>40698</v>
      </c>
      <c r="C8227" t="s">
        <v>2100</v>
      </c>
      <c r="D8227" t="s">
        <v>1766</v>
      </c>
      <c r="E8227" t="s">
        <v>40699</v>
      </c>
      <c r="F8227" t="s">
        <v>40700</v>
      </c>
      <c r="G8227" t="s">
        <v>402</v>
      </c>
      <c r="H8227" s="6">
        <v>51318</v>
      </c>
      <c r="I8227">
        <v>4095475948</v>
      </c>
      <c r="J8227" t="s">
        <v>40701</v>
      </c>
      <c r="K8227" s="1">
        <v>44541</v>
      </c>
    </row>
    <row r="8228" spans="1:11">
      <c r="A8228">
        <v>8227</v>
      </c>
      <c r="B8228" t="s">
        <v>40702</v>
      </c>
      <c r="C8228" t="s">
        <v>565</v>
      </c>
      <c r="D8228" t="s">
        <v>2226</v>
      </c>
      <c r="E8228" t="s">
        <v>40703</v>
      </c>
      <c r="F8228" t="s">
        <v>40704</v>
      </c>
      <c r="G8228" t="s">
        <v>1222</v>
      </c>
      <c r="H8228" s="6">
        <v>287900</v>
      </c>
      <c r="I8228" t="s">
        <v>40705</v>
      </c>
      <c r="J8228" t="s">
        <v>40706</v>
      </c>
      <c r="K8228" s="1">
        <v>44603</v>
      </c>
    </row>
    <row r="8229" spans="1:11">
      <c r="A8229">
        <v>8228</v>
      </c>
      <c r="B8229" t="s">
        <v>40707</v>
      </c>
      <c r="C8229" t="s">
        <v>1205</v>
      </c>
      <c r="D8229" t="s">
        <v>2788</v>
      </c>
      <c r="E8229" t="s">
        <v>40708</v>
      </c>
      <c r="F8229" t="s">
        <v>4345</v>
      </c>
      <c r="G8229" t="s">
        <v>3102</v>
      </c>
      <c r="H8229" s="6">
        <v>43870</v>
      </c>
      <c r="I8229" t="s">
        <v>40709</v>
      </c>
      <c r="J8229" t="s">
        <v>40710</v>
      </c>
      <c r="K8229" s="1">
        <v>44330</v>
      </c>
    </row>
    <row r="8230" spans="1:11">
      <c r="A8230">
        <v>8229</v>
      </c>
      <c r="B8230" t="s">
        <v>40711</v>
      </c>
      <c r="C8230" t="s">
        <v>3362</v>
      </c>
      <c r="D8230" t="s">
        <v>13552</v>
      </c>
      <c r="E8230" t="s">
        <v>40712</v>
      </c>
      <c r="F8230" t="s">
        <v>40713</v>
      </c>
      <c r="G8230" t="s">
        <v>831</v>
      </c>
      <c r="H8230" s="6">
        <v>111057</v>
      </c>
      <c r="I8230" t="s">
        <v>40714</v>
      </c>
      <c r="J8230" t="s">
        <v>40715</v>
      </c>
      <c r="K8230" s="1">
        <v>44704</v>
      </c>
    </row>
    <row r="8231" spans="1:11">
      <c r="A8231">
        <v>8230</v>
      </c>
      <c r="B8231" t="s">
        <v>40716</v>
      </c>
      <c r="C8231" t="s">
        <v>521</v>
      </c>
      <c r="D8231" t="s">
        <v>8477</v>
      </c>
      <c r="E8231" t="s">
        <v>40717</v>
      </c>
      <c r="F8231" t="s">
        <v>40718</v>
      </c>
      <c r="G8231" t="s">
        <v>517</v>
      </c>
      <c r="H8231" s="6">
        <v>84898</v>
      </c>
      <c r="I8231" t="s">
        <v>40719</v>
      </c>
      <c r="J8231" t="s">
        <v>40720</v>
      </c>
      <c r="K8231" s="1">
        <v>44499</v>
      </c>
    </row>
    <row r="8232" spans="1:11">
      <c r="A8232">
        <v>8231</v>
      </c>
      <c r="B8232" t="s">
        <v>40721</v>
      </c>
      <c r="C8232" t="s">
        <v>13740</v>
      </c>
      <c r="D8232" t="s">
        <v>7899</v>
      </c>
      <c r="E8232" t="s">
        <v>40722</v>
      </c>
      <c r="F8232" t="s">
        <v>40723</v>
      </c>
      <c r="G8232" t="s">
        <v>1222</v>
      </c>
      <c r="H8232" s="6">
        <v>89817</v>
      </c>
      <c r="I8232" t="s">
        <v>40724</v>
      </c>
      <c r="J8232" t="s">
        <v>40725</v>
      </c>
      <c r="K8232" s="1">
        <v>44445</v>
      </c>
    </row>
    <row r="8233" spans="1:11">
      <c r="A8233">
        <v>8232</v>
      </c>
      <c r="B8233" t="s">
        <v>40726</v>
      </c>
      <c r="C8233" t="s">
        <v>4001</v>
      </c>
      <c r="D8233" t="s">
        <v>2707</v>
      </c>
      <c r="E8233" t="s">
        <v>40727</v>
      </c>
      <c r="F8233" t="s">
        <v>40728</v>
      </c>
      <c r="G8233" t="s">
        <v>260</v>
      </c>
      <c r="H8233" s="6">
        <v>91490</v>
      </c>
      <c r="I8233">
        <v>9656603798</v>
      </c>
      <c r="J8233" t="s">
        <v>40729</v>
      </c>
      <c r="K8233" s="1">
        <v>43978</v>
      </c>
    </row>
    <row r="8234" spans="1:11">
      <c r="A8234">
        <v>8233</v>
      </c>
      <c r="B8234" t="s">
        <v>40730</v>
      </c>
      <c r="C8234" t="s">
        <v>7262</v>
      </c>
      <c r="D8234" t="s">
        <v>1869</v>
      </c>
      <c r="E8234" t="s">
        <v>21797</v>
      </c>
      <c r="F8234" t="s">
        <v>40731</v>
      </c>
      <c r="G8234" t="s">
        <v>3770</v>
      </c>
      <c r="H8234" s="6">
        <v>171611</v>
      </c>
      <c r="I8234">
        <f>1-198-971-9606</f>
        <v>-10774</v>
      </c>
      <c r="J8234" t="s">
        <v>40732</v>
      </c>
      <c r="K8234" s="1">
        <v>44172</v>
      </c>
    </row>
    <row r="8235" spans="1:11">
      <c r="A8235">
        <v>8234</v>
      </c>
      <c r="B8235" t="s">
        <v>40733</v>
      </c>
      <c r="C8235" t="s">
        <v>3310</v>
      </c>
      <c r="D8235" t="s">
        <v>8067</v>
      </c>
      <c r="E8235" t="s">
        <v>40734</v>
      </c>
      <c r="F8235" t="s">
        <v>40735</v>
      </c>
      <c r="G8235" t="s">
        <v>1374</v>
      </c>
      <c r="H8235" s="6">
        <v>203366</v>
      </c>
      <c r="I8235">
        <v>4763799586</v>
      </c>
      <c r="J8235" t="s">
        <v>40736</v>
      </c>
      <c r="K8235" s="1">
        <v>44195</v>
      </c>
    </row>
    <row r="8236" spans="1:11">
      <c r="A8236">
        <v>8235</v>
      </c>
      <c r="B8236" t="s">
        <v>40737</v>
      </c>
      <c r="C8236" t="s">
        <v>442</v>
      </c>
      <c r="D8236" t="s">
        <v>3037</v>
      </c>
      <c r="E8236" t="s">
        <v>40738</v>
      </c>
      <c r="F8236" t="s">
        <v>40739</v>
      </c>
      <c r="G8236" t="s">
        <v>150</v>
      </c>
      <c r="H8236" s="6">
        <v>277150</v>
      </c>
      <c r="I8236" t="s">
        <v>40740</v>
      </c>
      <c r="J8236" t="s">
        <v>40741</v>
      </c>
      <c r="K8236" s="1">
        <v>44563</v>
      </c>
    </row>
    <row r="8237" spans="1:11">
      <c r="A8237">
        <v>8236</v>
      </c>
      <c r="B8237" t="s">
        <v>40742</v>
      </c>
      <c r="C8237" t="s">
        <v>11262</v>
      </c>
      <c r="D8237" t="s">
        <v>2763</v>
      </c>
      <c r="E8237" t="s">
        <v>40743</v>
      </c>
      <c r="F8237" t="s">
        <v>40744</v>
      </c>
      <c r="G8237" t="s">
        <v>3009</v>
      </c>
      <c r="H8237" s="6">
        <v>132704</v>
      </c>
      <c r="I8237" t="s">
        <v>40745</v>
      </c>
      <c r="J8237" t="s">
        <v>40746</v>
      </c>
      <c r="K8237" s="1">
        <v>44398</v>
      </c>
    </row>
    <row r="8238" spans="1:11">
      <c r="A8238">
        <v>8237</v>
      </c>
      <c r="B8238" t="s">
        <v>40747</v>
      </c>
      <c r="C8238" t="s">
        <v>4791</v>
      </c>
      <c r="D8238" t="s">
        <v>9067</v>
      </c>
      <c r="E8238" t="s">
        <v>40748</v>
      </c>
      <c r="F8238" t="s">
        <v>40749</v>
      </c>
      <c r="G8238" t="s">
        <v>142</v>
      </c>
      <c r="H8238" s="6">
        <v>261793</v>
      </c>
      <c r="I8238" t="s">
        <v>40750</v>
      </c>
      <c r="J8238" t="s">
        <v>40751</v>
      </c>
      <c r="K8238" s="1">
        <v>44209</v>
      </c>
    </row>
    <row r="8239" spans="1:11">
      <c r="A8239">
        <v>8238</v>
      </c>
      <c r="B8239" t="s">
        <v>40752</v>
      </c>
      <c r="C8239" t="s">
        <v>4916</v>
      </c>
      <c r="D8239" t="s">
        <v>15985</v>
      </c>
      <c r="E8239" t="s">
        <v>23621</v>
      </c>
      <c r="F8239" t="s">
        <v>40753</v>
      </c>
      <c r="G8239" t="s">
        <v>1865</v>
      </c>
      <c r="H8239" s="6">
        <v>200043</v>
      </c>
      <c r="I8239" t="s">
        <v>40754</v>
      </c>
      <c r="J8239" t="s">
        <v>40755</v>
      </c>
      <c r="K8239" s="1">
        <v>43940</v>
      </c>
    </row>
    <row r="8240" spans="1:11">
      <c r="A8240">
        <v>8239</v>
      </c>
      <c r="B8240" t="s">
        <v>40756</v>
      </c>
      <c r="C8240" t="s">
        <v>1341</v>
      </c>
      <c r="D8240" t="s">
        <v>7526</v>
      </c>
      <c r="E8240" t="s">
        <v>40757</v>
      </c>
      <c r="F8240" t="s">
        <v>40758</v>
      </c>
      <c r="G8240" t="s">
        <v>3027</v>
      </c>
      <c r="H8240" s="6">
        <v>208463</v>
      </c>
      <c r="I8240" t="s">
        <v>40759</v>
      </c>
      <c r="J8240" t="s">
        <v>40760</v>
      </c>
      <c r="K8240" s="1">
        <v>44545</v>
      </c>
    </row>
    <row r="8241" spans="1:11">
      <c r="A8241">
        <v>8240</v>
      </c>
      <c r="B8241" t="s">
        <v>40761</v>
      </c>
      <c r="C8241" t="s">
        <v>8663</v>
      </c>
      <c r="D8241" t="s">
        <v>5280</v>
      </c>
      <c r="E8241" t="s">
        <v>40762</v>
      </c>
      <c r="F8241" t="s">
        <v>40763</v>
      </c>
      <c r="G8241" t="s">
        <v>1309</v>
      </c>
      <c r="H8241" s="6">
        <v>44889</v>
      </c>
      <c r="I8241" t="s">
        <v>40764</v>
      </c>
      <c r="J8241" t="s">
        <v>40765</v>
      </c>
      <c r="K8241" s="1">
        <v>44262</v>
      </c>
    </row>
    <row r="8242" spans="1:11">
      <c r="A8242">
        <v>8241</v>
      </c>
      <c r="B8242" t="s">
        <v>40766</v>
      </c>
      <c r="C8242" t="s">
        <v>11767</v>
      </c>
      <c r="D8242" t="s">
        <v>1092</v>
      </c>
      <c r="E8242" t="s">
        <v>40767</v>
      </c>
      <c r="F8242" t="s">
        <v>40768</v>
      </c>
      <c r="G8242" t="s">
        <v>3009</v>
      </c>
      <c r="H8242" s="6">
        <v>149480</v>
      </c>
      <c r="I8242" t="s">
        <v>40769</v>
      </c>
      <c r="J8242" t="s">
        <v>40770</v>
      </c>
      <c r="K8242" s="1">
        <v>44567</v>
      </c>
    </row>
    <row r="8243" spans="1:11">
      <c r="A8243">
        <v>8242</v>
      </c>
      <c r="B8243" t="s">
        <v>40771</v>
      </c>
      <c r="C8243" t="s">
        <v>9299</v>
      </c>
      <c r="D8243" t="s">
        <v>4070</v>
      </c>
      <c r="E8243" t="s">
        <v>33097</v>
      </c>
      <c r="F8243" t="s">
        <v>40772</v>
      </c>
      <c r="G8243" t="s">
        <v>126</v>
      </c>
      <c r="H8243" s="6">
        <v>136073</v>
      </c>
      <c r="I8243" t="s">
        <v>40773</v>
      </c>
      <c r="J8243" t="s">
        <v>40774</v>
      </c>
      <c r="K8243" s="1">
        <v>44368</v>
      </c>
    </row>
    <row r="8244" spans="1:11">
      <c r="A8244">
        <v>8243</v>
      </c>
      <c r="B8244" t="s">
        <v>40775</v>
      </c>
      <c r="C8244" t="s">
        <v>4512</v>
      </c>
      <c r="D8244" t="s">
        <v>6424</v>
      </c>
      <c r="E8244" t="s">
        <v>40776</v>
      </c>
      <c r="F8244" t="s">
        <v>40777</v>
      </c>
      <c r="G8244" t="s">
        <v>2772</v>
      </c>
      <c r="H8244" s="6">
        <v>238555</v>
      </c>
      <c r="I8244" t="s">
        <v>40778</v>
      </c>
      <c r="J8244" t="s">
        <v>40779</v>
      </c>
      <c r="K8244" s="1">
        <v>44480</v>
      </c>
    </row>
    <row r="8245" spans="1:11">
      <c r="A8245">
        <v>8244</v>
      </c>
      <c r="B8245" t="s">
        <v>40780</v>
      </c>
      <c r="C8245" t="s">
        <v>5555</v>
      </c>
      <c r="D8245" t="s">
        <v>8102</v>
      </c>
      <c r="E8245" t="s">
        <v>40781</v>
      </c>
      <c r="F8245" t="s">
        <v>35311</v>
      </c>
      <c r="G8245" t="s">
        <v>620</v>
      </c>
      <c r="H8245" s="6">
        <v>116708</v>
      </c>
      <c r="I8245" t="s">
        <v>40782</v>
      </c>
      <c r="J8245" t="s">
        <v>40783</v>
      </c>
      <c r="K8245" s="1">
        <v>44590</v>
      </c>
    </row>
    <row r="8246" spans="1:11">
      <c r="A8246">
        <v>8245</v>
      </c>
      <c r="B8246" t="s">
        <v>40784</v>
      </c>
      <c r="C8246" t="s">
        <v>122</v>
      </c>
      <c r="D8246" t="s">
        <v>7667</v>
      </c>
      <c r="E8246" t="s">
        <v>40785</v>
      </c>
      <c r="F8246" t="s">
        <v>40786</v>
      </c>
      <c r="G8246" t="s">
        <v>1102</v>
      </c>
      <c r="H8246" s="6">
        <v>143441</v>
      </c>
      <c r="I8246" t="s">
        <v>40787</v>
      </c>
      <c r="J8246" t="s">
        <v>40788</v>
      </c>
      <c r="K8246" s="1">
        <v>44461</v>
      </c>
    </row>
    <row r="8247" spans="1:11">
      <c r="A8247">
        <v>8246</v>
      </c>
      <c r="B8247" t="s">
        <v>40789</v>
      </c>
      <c r="C8247" t="s">
        <v>3488</v>
      </c>
      <c r="D8247" t="s">
        <v>1609</v>
      </c>
      <c r="E8247" t="s">
        <v>40790</v>
      </c>
      <c r="F8247" t="s">
        <v>40791</v>
      </c>
      <c r="G8247" t="s">
        <v>2272</v>
      </c>
      <c r="H8247" s="6">
        <v>107647</v>
      </c>
      <c r="I8247" t="s">
        <v>40792</v>
      </c>
      <c r="J8247" t="s">
        <v>40793</v>
      </c>
      <c r="K8247" s="1">
        <v>43996</v>
      </c>
    </row>
    <row r="8248" spans="1:11">
      <c r="A8248">
        <v>8247</v>
      </c>
      <c r="B8248" t="s">
        <v>40794</v>
      </c>
      <c r="C8248" t="s">
        <v>1341</v>
      </c>
      <c r="D8248" t="s">
        <v>4152</v>
      </c>
      <c r="E8248" t="s">
        <v>40795</v>
      </c>
      <c r="F8248" t="s">
        <v>40796</v>
      </c>
      <c r="G8248" t="s">
        <v>3306</v>
      </c>
      <c r="H8248" s="6">
        <v>67273</v>
      </c>
      <c r="I8248" t="s">
        <v>40797</v>
      </c>
      <c r="J8248" t="s">
        <v>40798</v>
      </c>
      <c r="K8248" s="1">
        <v>44692</v>
      </c>
    </row>
    <row r="8249" spans="1:11">
      <c r="A8249">
        <v>8248</v>
      </c>
      <c r="B8249" t="s">
        <v>40799</v>
      </c>
      <c r="C8249" t="s">
        <v>5253</v>
      </c>
      <c r="D8249" t="s">
        <v>8749</v>
      </c>
      <c r="E8249" t="s">
        <v>31967</v>
      </c>
      <c r="F8249" t="s">
        <v>3434</v>
      </c>
      <c r="G8249" t="s">
        <v>103</v>
      </c>
      <c r="H8249" s="6">
        <v>232210</v>
      </c>
      <c r="I8249">
        <v>822025394</v>
      </c>
      <c r="J8249" t="s">
        <v>40800</v>
      </c>
      <c r="K8249" s="1">
        <v>44431</v>
      </c>
    </row>
    <row r="8250" spans="1:11">
      <c r="A8250">
        <v>8249</v>
      </c>
      <c r="B8250" t="s">
        <v>40801</v>
      </c>
      <c r="C8250" t="s">
        <v>2133</v>
      </c>
      <c r="D8250" t="s">
        <v>2035</v>
      </c>
      <c r="E8250" t="s">
        <v>40802</v>
      </c>
      <c r="F8250" t="s">
        <v>40803</v>
      </c>
      <c r="G8250" t="s">
        <v>2710</v>
      </c>
      <c r="H8250" s="6">
        <v>244079</v>
      </c>
      <c r="I8250" t="s">
        <v>40804</v>
      </c>
      <c r="J8250" t="s">
        <v>40805</v>
      </c>
      <c r="K8250" s="1">
        <v>44653</v>
      </c>
    </row>
    <row r="8251" spans="1:11">
      <c r="A8251">
        <v>8250</v>
      </c>
      <c r="B8251" t="s">
        <v>40806</v>
      </c>
      <c r="C8251" t="s">
        <v>15877</v>
      </c>
      <c r="D8251" t="s">
        <v>406</v>
      </c>
      <c r="E8251" t="s">
        <v>40807</v>
      </c>
      <c r="F8251" t="s">
        <v>40808</v>
      </c>
      <c r="G8251" t="s">
        <v>823</v>
      </c>
      <c r="H8251" s="6">
        <v>273185</v>
      </c>
      <c r="I8251" t="s">
        <v>40809</v>
      </c>
      <c r="J8251" t="s">
        <v>40810</v>
      </c>
      <c r="K8251" s="1">
        <v>44501</v>
      </c>
    </row>
    <row r="8252" spans="1:11">
      <c r="A8252">
        <v>8251</v>
      </c>
      <c r="B8252" t="s">
        <v>40811</v>
      </c>
      <c r="C8252" t="s">
        <v>6648</v>
      </c>
      <c r="D8252" t="s">
        <v>271</v>
      </c>
      <c r="E8252" t="s">
        <v>40812</v>
      </c>
      <c r="F8252" t="s">
        <v>40813</v>
      </c>
      <c r="G8252" t="s">
        <v>1619</v>
      </c>
      <c r="H8252" s="6">
        <v>40173</v>
      </c>
      <c r="I8252">
        <v>3274819405</v>
      </c>
      <c r="J8252" t="s">
        <v>40814</v>
      </c>
      <c r="K8252" s="1">
        <v>44128</v>
      </c>
    </row>
    <row r="8253" spans="1:11">
      <c r="A8253">
        <v>8252</v>
      </c>
      <c r="B8253" t="s">
        <v>40815</v>
      </c>
      <c r="C8253" t="s">
        <v>82</v>
      </c>
      <c r="D8253" t="s">
        <v>2626</v>
      </c>
      <c r="E8253" t="s">
        <v>40816</v>
      </c>
      <c r="F8253" t="s">
        <v>40817</v>
      </c>
      <c r="G8253" t="s">
        <v>778</v>
      </c>
      <c r="H8253" s="6">
        <v>108161</v>
      </c>
      <c r="I8253" t="s">
        <v>40818</v>
      </c>
      <c r="J8253" t="s">
        <v>40819</v>
      </c>
      <c r="K8253" s="1">
        <v>44403</v>
      </c>
    </row>
    <row r="8254" spans="1:11">
      <c r="A8254">
        <v>8253</v>
      </c>
      <c r="B8254" t="s">
        <v>40820</v>
      </c>
      <c r="C8254" t="s">
        <v>5636</v>
      </c>
      <c r="D8254" t="s">
        <v>4451</v>
      </c>
      <c r="E8254" t="s">
        <v>40821</v>
      </c>
      <c r="F8254" t="s">
        <v>18986</v>
      </c>
      <c r="G8254" t="s">
        <v>847</v>
      </c>
      <c r="H8254" s="6">
        <v>210453</v>
      </c>
      <c r="I8254" t="s">
        <v>40822</v>
      </c>
      <c r="J8254" t="s">
        <v>40823</v>
      </c>
      <c r="K8254" s="1">
        <v>43958</v>
      </c>
    </row>
    <row r="8255" spans="1:11">
      <c r="A8255">
        <v>8254</v>
      </c>
      <c r="B8255" t="s">
        <v>40824</v>
      </c>
      <c r="C8255" t="s">
        <v>4916</v>
      </c>
      <c r="D8255" t="s">
        <v>91</v>
      </c>
      <c r="E8255" t="s">
        <v>40825</v>
      </c>
      <c r="F8255" t="s">
        <v>40826</v>
      </c>
      <c r="G8255" t="s">
        <v>2123</v>
      </c>
      <c r="H8255" s="6">
        <v>54638</v>
      </c>
      <c r="I8255" t="s">
        <v>40827</v>
      </c>
      <c r="J8255" t="s">
        <v>40828</v>
      </c>
      <c r="K8255" s="1">
        <v>44166</v>
      </c>
    </row>
    <row r="8256" spans="1:11">
      <c r="A8256">
        <v>8255</v>
      </c>
      <c r="B8256" t="s">
        <v>40829</v>
      </c>
      <c r="C8256" t="s">
        <v>6285</v>
      </c>
      <c r="D8256" t="s">
        <v>1254</v>
      </c>
      <c r="E8256" t="s">
        <v>40830</v>
      </c>
      <c r="F8256" t="s">
        <v>40831</v>
      </c>
      <c r="G8256" t="s">
        <v>1865</v>
      </c>
      <c r="H8256" s="6">
        <v>74786</v>
      </c>
      <c r="I8256" t="s">
        <v>40832</v>
      </c>
      <c r="J8256" t="s">
        <v>40833</v>
      </c>
      <c r="K8256" s="1">
        <v>44062</v>
      </c>
    </row>
    <row r="8257" spans="1:11">
      <c r="A8257">
        <v>8256</v>
      </c>
      <c r="B8257" t="s">
        <v>40834</v>
      </c>
      <c r="C8257" t="s">
        <v>2913</v>
      </c>
      <c r="D8257" t="s">
        <v>2514</v>
      </c>
      <c r="E8257" t="s">
        <v>40835</v>
      </c>
      <c r="F8257" t="s">
        <v>40836</v>
      </c>
      <c r="G8257" t="s">
        <v>1795</v>
      </c>
      <c r="H8257" s="6">
        <v>49778</v>
      </c>
      <c r="I8257" t="s">
        <v>40837</v>
      </c>
      <c r="J8257" t="s">
        <v>40838</v>
      </c>
      <c r="K8257" s="1">
        <v>43936</v>
      </c>
    </row>
    <row r="8258" spans="1:11">
      <c r="A8258">
        <v>8257</v>
      </c>
      <c r="B8258" t="s">
        <v>40839</v>
      </c>
      <c r="C8258" t="s">
        <v>2662</v>
      </c>
      <c r="D8258" t="s">
        <v>475</v>
      </c>
      <c r="E8258" t="s">
        <v>40840</v>
      </c>
      <c r="F8258" t="s">
        <v>40841</v>
      </c>
      <c r="G8258" t="s">
        <v>1404</v>
      </c>
      <c r="H8258" s="6">
        <v>62441</v>
      </c>
      <c r="I8258" t="s">
        <v>40842</v>
      </c>
      <c r="J8258" t="s">
        <v>40843</v>
      </c>
      <c r="K8258" s="1">
        <v>43980</v>
      </c>
    </row>
    <row r="8259" spans="1:11">
      <c r="A8259">
        <v>8258</v>
      </c>
      <c r="B8259" t="s">
        <v>40844</v>
      </c>
      <c r="C8259" t="s">
        <v>4619</v>
      </c>
      <c r="D8259" t="s">
        <v>7270</v>
      </c>
      <c r="E8259" t="s">
        <v>40845</v>
      </c>
      <c r="F8259" t="s">
        <v>40846</v>
      </c>
      <c r="G8259" t="s">
        <v>13278</v>
      </c>
      <c r="H8259" s="6">
        <v>219170</v>
      </c>
      <c r="I8259" t="s">
        <v>40847</v>
      </c>
      <c r="J8259" t="s">
        <v>40848</v>
      </c>
      <c r="K8259" s="1">
        <v>44704</v>
      </c>
    </row>
    <row r="8260" spans="1:11">
      <c r="A8260">
        <v>8259</v>
      </c>
      <c r="B8260" t="s">
        <v>40849</v>
      </c>
      <c r="C8260" t="s">
        <v>623</v>
      </c>
      <c r="D8260" t="s">
        <v>10939</v>
      </c>
      <c r="E8260" t="s">
        <v>40850</v>
      </c>
      <c r="F8260" t="s">
        <v>30334</v>
      </c>
      <c r="G8260" t="s">
        <v>666</v>
      </c>
      <c r="H8260" s="6">
        <v>259273</v>
      </c>
      <c r="I8260" t="s">
        <v>40851</v>
      </c>
      <c r="J8260" t="s">
        <v>40852</v>
      </c>
      <c r="K8260" s="1">
        <v>44156</v>
      </c>
    </row>
    <row r="8261" spans="1:11">
      <c r="A8261">
        <v>8260</v>
      </c>
      <c r="B8261" t="s">
        <v>40853</v>
      </c>
      <c r="C8261" t="s">
        <v>2119</v>
      </c>
      <c r="D8261" t="s">
        <v>271</v>
      </c>
      <c r="E8261" t="s">
        <v>40854</v>
      </c>
      <c r="F8261" t="s">
        <v>40855</v>
      </c>
      <c r="G8261" t="s">
        <v>2351</v>
      </c>
      <c r="H8261" s="6">
        <v>252505</v>
      </c>
      <c r="I8261" t="s">
        <v>40856</v>
      </c>
      <c r="J8261" t="s">
        <v>40857</v>
      </c>
      <c r="K8261" s="1">
        <v>43838</v>
      </c>
    </row>
    <row r="8262" spans="1:11">
      <c r="A8262">
        <v>8261</v>
      </c>
      <c r="B8262" t="s">
        <v>40858</v>
      </c>
      <c r="C8262" t="s">
        <v>10324</v>
      </c>
      <c r="D8262" t="s">
        <v>8499</v>
      </c>
      <c r="E8262" t="s">
        <v>40859</v>
      </c>
      <c r="F8262" t="s">
        <v>40860</v>
      </c>
      <c r="G8262" t="s">
        <v>494</v>
      </c>
      <c r="H8262" s="6">
        <v>120966</v>
      </c>
      <c r="I8262" t="s">
        <v>40861</v>
      </c>
      <c r="J8262" t="s">
        <v>40862</v>
      </c>
      <c r="K8262" s="1">
        <v>44639</v>
      </c>
    </row>
    <row r="8263" spans="1:11">
      <c r="A8263">
        <v>8262</v>
      </c>
      <c r="B8263" t="s">
        <v>40863</v>
      </c>
      <c r="C8263" t="s">
        <v>2834</v>
      </c>
      <c r="D8263" t="s">
        <v>10917</v>
      </c>
      <c r="E8263" t="s">
        <v>40864</v>
      </c>
      <c r="F8263" t="s">
        <v>40865</v>
      </c>
      <c r="G8263" t="s">
        <v>748</v>
      </c>
      <c r="H8263" s="6">
        <v>171580</v>
      </c>
      <c r="I8263" t="s">
        <v>40866</v>
      </c>
      <c r="J8263" t="s">
        <v>40867</v>
      </c>
      <c r="K8263" s="1">
        <v>44128</v>
      </c>
    </row>
    <row r="8264" spans="1:11">
      <c r="A8264">
        <v>8263</v>
      </c>
      <c r="B8264" t="s">
        <v>40868</v>
      </c>
      <c r="C8264" t="s">
        <v>7931</v>
      </c>
      <c r="D8264" t="s">
        <v>812</v>
      </c>
      <c r="E8264" t="s">
        <v>40869</v>
      </c>
      <c r="F8264" t="s">
        <v>40870</v>
      </c>
      <c r="G8264" t="s">
        <v>906</v>
      </c>
      <c r="H8264" s="6">
        <v>61773</v>
      </c>
      <c r="I8264">
        <v>7531749308</v>
      </c>
      <c r="J8264" t="s">
        <v>40871</v>
      </c>
      <c r="K8264" s="1">
        <v>44362</v>
      </c>
    </row>
    <row r="8265" spans="1:11">
      <c r="A8265">
        <v>8264</v>
      </c>
      <c r="B8265" t="s">
        <v>40872</v>
      </c>
      <c r="C8265" t="s">
        <v>115</v>
      </c>
      <c r="D8265" t="s">
        <v>7270</v>
      </c>
      <c r="E8265" t="s">
        <v>40873</v>
      </c>
      <c r="F8265" t="s">
        <v>40874</v>
      </c>
      <c r="G8265" t="s">
        <v>1652</v>
      </c>
      <c r="H8265" s="6">
        <v>197008</v>
      </c>
      <c r="I8265" t="s">
        <v>40875</v>
      </c>
      <c r="J8265" t="s">
        <v>40876</v>
      </c>
      <c r="K8265" s="1">
        <v>44442</v>
      </c>
    </row>
    <row r="8266" spans="1:11">
      <c r="A8266">
        <v>8265</v>
      </c>
      <c r="B8266" t="s">
        <v>40877</v>
      </c>
      <c r="C8266" t="s">
        <v>2706</v>
      </c>
      <c r="D8266" t="s">
        <v>3379</v>
      </c>
      <c r="E8266" t="s">
        <v>40878</v>
      </c>
      <c r="F8266" t="s">
        <v>40879</v>
      </c>
      <c r="G8266" t="s">
        <v>726</v>
      </c>
      <c r="H8266" s="6">
        <v>231436</v>
      </c>
      <c r="I8266" t="s">
        <v>40880</v>
      </c>
      <c r="J8266" t="s">
        <v>40881</v>
      </c>
      <c r="K8266" s="1">
        <v>44695</v>
      </c>
    </row>
    <row r="8267" spans="1:11">
      <c r="A8267">
        <v>8266</v>
      </c>
      <c r="B8267" t="s">
        <v>40882</v>
      </c>
      <c r="C8267" t="s">
        <v>4400</v>
      </c>
      <c r="D8267" t="s">
        <v>624</v>
      </c>
      <c r="E8267" t="s">
        <v>40883</v>
      </c>
      <c r="F8267" t="s">
        <v>37588</v>
      </c>
      <c r="G8267" t="s">
        <v>1652</v>
      </c>
      <c r="H8267" s="6">
        <v>227398</v>
      </c>
      <c r="I8267" t="s">
        <v>40884</v>
      </c>
      <c r="J8267" t="s">
        <v>40885</v>
      </c>
      <c r="K8267" s="1">
        <v>44500</v>
      </c>
    </row>
    <row r="8268" spans="1:11">
      <c r="A8268">
        <v>8267</v>
      </c>
      <c r="B8268" t="s">
        <v>40886</v>
      </c>
      <c r="C8268" t="s">
        <v>2262</v>
      </c>
      <c r="D8268" t="s">
        <v>5603</v>
      </c>
      <c r="E8268" t="s">
        <v>40887</v>
      </c>
      <c r="F8268" t="s">
        <v>40888</v>
      </c>
      <c r="G8268" t="s">
        <v>2158</v>
      </c>
      <c r="H8268" s="6">
        <v>161189</v>
      </c>
      <c r="I8268" t="s">
        <v>40889</v>
      </c>
      <c r="J8268" t="s">
        <v>40890</v>
      </c>
      <c r="K8268" s="1">
        <v>44343</v>
      </c>
    </row>
    <row r="8269" spans="1:11">
      <c r="A8269">
        <v>8268</v>
      </c>
      <c r="B8269" t="s">
        <v>40891</v>
      </c>
      <c r="C8269" t="s">
        <v>1662</v>
      </c>
      <c r="D8269" t="s">
        <v>9045</v>
      </c>
      <c r="E8269" t="s">
        <v>40892</v>
      </c>
      <c r="F8269" t="s">
        <v>40498</v>
      </c>
      <c r="G8269" t="s">
        <v>3594</v>
      </c>
      <c r="H8269" s="6">
        <v>94656</v>
      </c>
      <c r="I8269" t="s">
        <v>40893</v>
      </c>
      <c r="J8269" t="s">
        <v>40894</v>
      </c>
      <c r="K8269" s="1">
        <v>44428</v>
      </c>
    </row>
    <row r="8270" spans="1:11">
      <c r="A8270">
        <v>8269</v>
      </c>
      <c r="B8270" t="s">
        <v>40895</v>
      </c>
      <c r="C8270" t="s">
        <v>1363</v>
      </c>
      <c r="D8270" t="s">
        <v>14646</v>
      </c>
      <c r="E8270" t="s">
        <v>30139</v>
      </c>
      <c r="F8270" t="s">
        <v>40896</v>
      </c>
      <c r="G8270" t="s">
        <v>1020</v>
      </c>
      <c r="H8270" s="6">
        <v>259892</v>
      </c>
      <c r="I8270" t="s">
        <v>40897</v>
      </c>
      <c r="J8270" t="s">
        <v>40898</v>
      </c>
      <c r="K8270" s="1">
        <v>44107</v>
      </c>
    </row>
    <row r="8271" spans="1:11">
      <c r="A8271">
        <v>8270</v>
      </c>
      <c r="B8271" t="s">
        <v>40899</v>
      </c>
      <c r="C8271" t="s">
        <v>692</v>
      </c>
      <c r="D8271" t="s">
        <v>16492</v>
      </c>
      <c r="E8271" t="s">
        <v>40900</v>
      </c>
      <c r="F8271" t="s">
        <v>18048</v>
      </c>
      <c r="G8271" t="s">
        <v>898</v>
      </c>
      <c r="H8271" s="6">
        <v>211901</v>
      </c>
      <c r="I8271" t="s">
        <v>40901</v>
      </c>
      <c r="J8271" t="s">
        <v>40902</v>
      </c>
      <c r="K8271" s="1">
        <v>44372</v>
      </c>
    </row>
    <row r="8272" spans="1:11">
      <c r="A8272">
        <v>8271</v>
      </c>
      <c r="B8272" t="s">
        <v>40903</v>
      </c>
      <c r="C8272" t="s">
        <v>11080</v>
      </c>
      <c r="D8272" t="s">
        <v>1816</v>
      </c>
      <c r="E8272" t="s">
        <v>40904</v>
      </c>
      <c r="F8272" t="s">
        <v>40905</v>
      </c>
      <c r="G8272" t="s">
        <v>1337</v>
      </c>
      <c r="H8272" s="6">
        <v>171707</v>
      </c>
      <c r="I8272" t="s">
        <v>40906</v>
      </c>
      <c r="J8272" t="s">
        <v>40907</v>
      </c>
      <c r="K8272" s="1">
        <v>44321</v>
      </c>
    </row>
    <row r="8273" spans="1:11">
      <c r="A8273">
        <v>8272</v>
      </c>
      <c r="B8273" t="s">
        <v>40908</v>
      </c>
      <c r="C8273" t="s">
        <v>4714</v>
      </c>
      <c r="D8273" t="s">
        <v>10511</v>
      </c>
      <c r="E8273" t="s">
        <v>40909</v>
      </c>
      <c r="F8273" t="s">
        <v>40910</v>
      </c>
      <c r="G8273" t="s">
        <v>1522</v>
      </c>
      <c r="H8273" s="6">
        <v>137763</v>
      </c>
      <c r="I8273" t="s">
        <v>40911</v>
      </c>
      <c r="J8273" t="s">
        <v>40912</v>
      </c>
      <c r="K8273" s="1">
        <v>44206</v>
      </c>
    </row>
    <row r="8274" spans="1:11">
      <c r="A8274">
        <v>8273</v>
      </c>
      <c r="B8274" t="s">
        <v>40913</v>
      </c>
      <c r="C8274" t="s">
        <v>1877</v>
      </c>
      <c r="D8274" t="s">
        <v>2027</v>
      </c>
      <c r="E8274" t="s">
        <v>40914</v>
      </c>
      <c r="F8274" t="s">
        <v>40915</v>
      </c>
      <c r="G8274" t="s">
        <v>3183</v>
      </c>
      <c r="H8274" s="6">
        <v>183050</v>
      </c>
      <c r="I8274">
        <f>1-458-417-9135</f>
        <v>-10009</v>
      </c>
      <c r="J8274" t="s">
        <v>40916</v>
      </c>
      <c r="K8274" s="1">
        <v>44086</v>
      </c>
    </row>
    <row r="8275" spans="1:11">
      <c r="A8275">
        <v>8274</v>
      </c>
      <c r="B8275" t="s">
        <v>40917</v>
      </c>
      <c r="C8275" t="s">
        <v>5336</v>
      </c>
      <c r="D8275" t="s">
        <v>9219</v>
      </c>
      <c r="E8275" t="s">
        <v>40918</v>
      </c>
      <c r="F8275" t="s">
        <v>40919</v>
      </c>
      <c r="G8275" t="s">
        <v>3027</v>
      </c>
      <c r="H8275" s="6">
        <v>78589</v>
      </c>
      <c r="I8275" t="s">
        <v>40920</v>
      </c>
      <c r="J8275" t="s">
        <v>40921</v>
      </c>
      <c r="K8275" s="1">
        <v>44448</v>
      </c>
    </row>
    <row r="8276" spans="1:11">
      <c r="A8276">
        <v>8275</v>
      </c>
      <c r="B8276" t="s">
        <v>40922</v>
      </c>
      <c r="C8276" t="s">
        <v>1841</v>
      </c>
      <c r="D8276" t="s">
        <v>9255</v>
      </c>
      <c r="E8276" t="s">
        <v>40923</v>
      </c>
      <c r="F8276" t="s">
        <v>40924</v>
      </c>
      <c r="G8276" t="s">
        <v>142</v>
      </c>
      <c r="H8276" s="6">
        <v>77755</v>
      </c>
      <c r="I8276" t="s">
        <v>40925</v>
      </c>
      <c r="J8276" t="s">
        <v>40926</v>
      </c>
      <c r="K8276" s="1">
        <v>44683</v>
      </c>
    </row>
    <row r="8277" spans="1:11">
      <c r="A8277">
        <v>8276</v>
      </c>
      <c r="B8277" t="s">
        <v>40927</v>
      </c>
      <c r="C8277" t="s">
        <v>1350</v>
      </c>
      <c r="D8277" t="s">
        <v>13818</v>
      </c>
      <c r="E8277" t="s">
        <v>40928</v>
      </c>
      <c r="F8277" t="s">
        <v>40929</v>
      </c>
      <c r="G8277" t="s">
        <v>43</v>
      </c>
      <c r="H8277" s="6">
        <v>235350</v>
      </c>
      <c r="I8277" t="s">
        <v>40930</v>
      </c>
      <c r="J8277" t="s">
        <v>40931</v>
      </c>
      <c r="K8277" s="1">
        <v>44622</v>
      </c>
    </row>
    <row r="8278" spans="1:11">
      <c r="A8278">
        <v>8277</v>
      </c>
      <c r="B8278" t="s">
        <v>40932</v>
      </c>
      <c r="C8278" t="s">
        <v>3526</v>
      </c>
      <c r="D8278" t="s">
        <v>12499</v>
      </c>
      <c r="E8278" t="s">
        <v>40933</v>
      </c>
      <c r="F8278" t="s">
        <v>40934</v>
      </c>
      <c r="G8278" t="s">
        <v>1337</v>
      </c>
      <c r="H8278" s="6">
        <v>49352</v>
      </c>
      <c r="I8278">
        <v>5249985504</v>
      </c>
      <c r="J8278" t="s">
        <v>40935</v>
      </c>
      <c r="K8278" s="1">
        <v>44165</v>
      </c>
    </row>
    <row r="8279" spans="1:11">
      <c r="A8279">
        <v>8278</v>
      </c>
      <c r="B8279" t="s">
        <v>40936</v>
      </c>
      <c r="C8279" t="s">
        <v>616</v>
      </c>
      <c r="D8279" t="s">
        <v>15872</v>
      </c>
      <c r="E8279" t="s">
        <v>40937</v>
      </c>
      <c r="F8279" t="s">
        <v>40938</v>
      </c>
      <c r="G8279" t="s">
        <v>763</v>
      </c>
      <c r="H8279" s="6">
        <v>204502</v>
      </c>
      <c r="I8279" t="s">
        <v>40939</v>
      </c>
      <c r="J8279" t="s">
        <v>40940</v>
      </c>
      <c r="K8279" s="1">
        <v>44690</v>
      </c>
    </row>
    <row r="8280" spans="1:11">
      <c r="A8280">
        <v>8279</v>
      </c>
      <c r="B8280" t="s">
        <v>40941</v>
      </c>
      <c r="C8280" t="s">
        <v>3086</v>
      </c>
      <c r="D8280" t="s">
        <v>929</v>
      </c>
      <c r="E8280" t="s">
        <v>40942</v>
      </c>
      <c r="F8280" t="s">
        <v>40943</v>
      </c>
      <c r="G8280" t="s">
        <v>604</v>
      </c>
      <c r="H8280" s="6">
        <v>120378</v>
      </c>
      <c r="I8280" t="s">
        <v>40944</v>
      </c>
      <c r="J8280" t="s">
        <v>40945</v>
      </c>
      <c r="K8280" s="1">
        <v>44166</v>
      </c>
    </row>
    <row r="8281" spans="1:11">
      <c r="A8281">
        <v>8280</v>
      </c>
      <c r="B8281" t="s">
        <v>40946</v>
      </c>
      <c r="C8281" t="s">
        <v>1449</v>
      </c>
      <c r="D8281" t="s">
        <v>6092</v>
      </c>
      <c r="E8281" t="s">
        <v>40947</v>
      </c>
      <c r="F8281" t="s">
        <v>40948</v>
      </c>
      <c r="G8281" t="s">
        <v>1404</v>
      </c>
      <c r="H8281" s="6">
        <v>196552</v>
      </c>
      <c r="I8281" t="s">
        <v>40949</v>
      </c>
      <c r="J8281" t="s">
        <v>40950</v>
      </c>
      <c r="K8281" s="1">
        <v>43977</v>
      </c>
    </row>
    <row r="8282" spans="1:11">
      <c r="A8282">
        <v>8281</v>
      </c>
      <c r="B8282" t="s">
        <v>40951</v>
      </c>
      <c r="C8282" t="s">
        <v>6648</v>
      </c>
      <c r="D8282" t="s">
        <v>22596</v>
      </c>
      <c r="E8282" t="s">
        <v>40952</v>
      </c>
      <c r="F8282" t="s">
        <v>5908</v>
      </c>
      <c r="G8282" t="s">
        <v>470</v>
      </c>
      <c r="H8282" s="6">
        <v>261950</v>
      </c>
      <c r="I8282" t="s">
        <v>40953</v>
      </c>
      <c r="J8282" t="s">
        <v>40954</v>
      </c>
      <c r="K8282" s="1">
        <v>44258</v>
      </c>
    </row>
    <row r="8283" spans="1:11">
      <c r="A8283">
        <v>8282</v>
      </c>
      <c r="B8283" t="s">
        <v>40955</v>
      </c>
      <c r="C8283" t="s">
        <v>3086</v>
      </c>
      <c r="D8283" t="s">
        <v>8102</v>
      </c>
      <c r="E8283" t="s">
        <v>40956</v>
      </c>
      <c r="F8283" t="s">
        <v>40957</v>
      </c>
      <c r="G8283" t="s">
        <v>875</v>
      </c>
      <c r="H8283" s="6">
        <v>182663</v>
      </c>
      <c r="I8283">
        <f>1-368-672-701</f>
        <v>-1740</v>
      </c>
      <c r="J8283" t="s">
        <v>40958</v>
      </c>
      <c r="K8283" s="1">
        <v>44088</v>
      </c>
    </row>
    <row r="8284" spans="1:11">
      <c r="A8284">
        <v>8283</v>
      </c>
      <c r="B8284" t="s">
        <v>40959</v>
      </c>
      <c r="C8284" t="s">
        <v>2888</v>
      </c>
      <c r="D8284" t="s">
        <v>1079</v>
      </c>
      <c r="E8284" t="s">
        <v>14268</v>
      </c>
      <c r="F8284" t="s">
        <v>40960</v>
      </c>
      <c r="G8284" t="s">
        <v>190</v>
      </c>
      <c r="H8284" s="6">
        <v>275611</v>
      </c>
      <c r="I8284">
        <f>1-943-161-1263</f>
        <v>-2366</v>
      </c>
      <c r="J8284" t="s">
        <v>40961</v>
      </c>
      <c r="K8284" s="1">
        <v>44172</v>
      </c>
    </row>
    <row r="8285" spans="1:11">
      <c r="A8285">
        <v>8284</v>
      </c>
      <c r="B8285" t="s">
        <v>40962</v>
      </c>
      <c r="C8285" t="s">
        <v>2457</v>
      </c>
      <c r="D8285" t="s">
        <v>74</v>
      </c>
      <c r="E8285" t="s">
        <v>40963</v>
      </c>
      <c r="F8285" t="s">
        <v>40964</v>
      </c>
      <c r="G8285" t="s">
        <v>650</v>
      </c>
      <c r="H8285" s="6">
        <v>126253</v>
      </c>
      <c r="I8285" t="s">
        <v>40965</v>
      </c>
      <c r="J8285" t="s">
        <v>40966</v>
      </c>
      <c r="K8285" s="1">
        <v>44461</v>
      </c>
    </row>
    <row r="8286" spans="1:11">
      <c r="A8286">
        <v>8285</v>
      </c>
      <c r="B8286" t="s">
        <v>40967</v>
      </c>
      <c r="C8286" t="s">
        <v>3526</v>
      </c>
      <c r="D8286" t="s">
        <v>4762</v>
      </c>
      <c r="E8286" t="s">
        <v>40968</v>
      </c>
      <c r="F8286" t="s">
        <v>40969</v>
      </c>
      <c r="G8286" t="s">
        <v>2070</v>
      </c>
      <c r="H8286" s="6">
        <v>266963</v>
      </c>
      <c r="I8286" t="s">
        <v>40970</v>
      </c>
      <c r="J8286" t="s">
        <v>40971</v>
      </c>
      <c r="K8286" s="1">
        <v>44417</v>
      </c>
    </row>
    <row r="8287" spans="1:11">
      <c r="A8287">
        <v>8286</v>
      </c>
      <c r="B8287" t="s">
        <v>40972</v>
      </c>
      <c r="C8287" t="s">
        <v>2919</v>
      </c>
      <c r="D8287" t="s">
        <v>16260</v>
      </c>
      <c r="E8287" t="s">
        <v>40973</v>
      </c>
      <c r="F8287" t="s">
        <v>40974</v>
      </c>
      <c r="G8287" t="s">
        <v>3443</v>
      </c>
      <c r="H8287" s="6">
        <v>199366</v>
      </c>
      <c r="I8287" t="s">
        <v>40975</v>
      </c>
      <c r="J8287" t="s">
        <v>40976</v>
      </c>
      <c r="K8287" s="1">
        <v>44515</v>
      </c>
    </row>
    <row r="8288" spans="1:11">
      <c r="A8288">
        <v>8287</v>
      </c>
      <c r="B8288" t="s">
        <v>40977</v>
      </c>
      <c r="C8288" t="s">
        <v>10860</v>
      </c>
      <c r="D8288" t="s">
        <v>1842</v>
      </c>
      <c r="E8288" t="s">
        <v>40978</v>
      </c>
      <c r="F8288" t="s">
        <v>40979</v>
      </c>
      <c r="G8288" t="s">
        <v>86</v>
      </c>
      <c r="H8288" s="6">
        <v>246191</v>
      </c>
      <c r="I8288" t="s">
        <v>40980</v>
      </c>
      <c r="J8288" t="s">
        <v>40981</v>
      </c>
      <c r="K8288" s="1">
        <v>44664</v>
      </c>
    </row>
    <row r="8289" spans="1:11">
      <c r="A8289">
        <v>8288</v>
      </c>
      <c r="B8289" t="s">
        <v>40982</v>
      </c>
      <c r="C8289" t="s">
        <v>6633</v>
      </c>
      <c r="D8289" t="s">
        <v>14541</v>
      </c>
      <c r="E8289" t="s">
        <v>40983</v>
      </c>
      <c r="F8289" t="s">
        <v>40984</v>
      </c>
      <c r="G8289" t="s">
        <v>2838</v>
      </c>
      <c r="H8289" s="6">
        <v>123473</v>
      </c>
      <c r="I8289">
        <f>1-742-160-6173</f>
        <v>-7074</v>
      </c>
      <c r="J8289" t="s">
        <v>40985</v>
      </c>
      <c r="K8289" s="1">
        <v>44282</v>
      </c>
    </row>
    <row r="8290" spans="1:11">
      <c r="A8290">
        <v>8289</v>
      </c>
      <c r="B8290" t="s">
        <v>40986</v>
      </c>
      <c r="C8290" t="s">
        <v>347</v>
      </c>
      <c r="D8290" t="s">
        <v>7027</v>
      </c>
      <c r="E8290" t="s">
        <v>40987</v>
      </c>
      <c r="F8290" t="s">
        <v>40988</v>
      </c>
      <c r="G8290" t="s">
        <v>2710</v>
      </c>
      <c r="H8290" s="6">
        <v>274379</v>
      </c>
      <c r="I8290">
        <f>1-380-426-5692</f>
        <v>-6497</v>
      </c>
      <c r="J8290" t="s">
        <v>40989</v>
      </c>
      <c r="K8290" s="1">
        <v>44142</v>
      </c>
    </row>
    <row r="8291" spans="1:11">
      <c r="A8291">
        <v>8290</v>
      </c>
      <c r="B8291" t="s">
        <v>40990</v>
      </c>
      <c r="C8291" t="s">
        <v>13070</v>
      </c>
      <c r="D8291" t="s">
        <v>2048</v>
      </c>
      <c r="E8291" t="s">
        <v>20848</v>
      </c>
      <c r="F8291" t="s">
        <v>40991</v>
      </c>
      <c r="G8291" t="s">
        <v>314</v>
      </c>
      <c r="H8291" s="6">
        <v>143951</v>
      </c>
      <c r="I8291" t="s">
        <v>40992</v>
      </c>
      <c r="J8291" t="s">
        <v>40993</v>
      </c>
      <c r="K8291" s="1">
        <v>44150</v>
      </c>
    </row>
    <row r="8292" spans="1:11">
      <c r="A8292">
        <v>8291</v>
      </c>
      <c r="B8292" t="s">
        <v>40994</v>
      </c>
      <c r="C8292" t="s">
        <v>3815</v>
      </c>
      <c r="D8292" t="s">
        <v>131</v>
      </c>
      <c r="E8292" t="s">
        <v>40995</v>
      </c>
      <c r="F8292" t="s">
        <v>40996</v>
      </c>
      <c r="G8292" t="s">
        <v>4061</v>
      </c>
      <c r="H8292" s="6">
        <v>248329</v>
      </c>
      <c r="I8292" t="s">
        <v>40997</v>
      </c>
      <c r="J8292" t="s">
        <v>40998</v>
      </c>
      <c r="K8292" s="1">
        <v>43984</v>
      </c>
    </row>
    <row r="8293" spans="1:11">
      <c r="A8293">
        <v>8292</v>
      </c>
      <c r="B8293" t="s">
        <v>40999</v>
      </c>
      <c r="C8293" t="s">
        <v>1765</v>
      </c>
      <c r="D8293" t="s">
        <v>6085</v>
      </c>
      <c r="E8293" t="s">
        <v>41000</v>
      </c>
      <c r="F8293" t="s">
        <v>41001</v>
      </c>
      <c r="G8293" t="s">
        <v>1243</v>
      </c>
      <c r="H8293" s="6">
        <v>169444</v>
      </c>
      <c r="I8293" t="s">
        <v>41002</v>
      </c>
      <c r="J8293" t="s">
        <v>41003</v>
      </c>
      <c r="K8293" s="1">
        <v>44290</v>
      </c>
    </row>
    <row r="8294" spans="1:11">
      <c r="A8294">
        <v>8293</v>
      </c>
      <c r="B8294" t="s">
        <v>41004</v>
      </c>
      <c r="C8294" t="s">
        <v>6242</v>
      </c>
      <c r="D8294" t="s">
        <v>458</v>
      </c>
      <c r="E8294" t="s">
        <v>41005</v>
      </c>
      <c r="F8294" t="s">
        <v>41006</v>
      </c>
      <c r="G8294" t="s">
        <v>371</v>
      </c>
      <c r="H8294" s="6">
        <v>254837</v>
      </c>
      <c r="I8294" t="s">
        <v>41007</v>
      </c>
      <c r="J8294" t="s">
        <v>41008</v>
      </c>
      <c r="K8294" s="1">
        <v>43912</v>
      </c>
    </row>
    <row r="8295" spans="1:11">
      <c r="A8295">
        <v>8294</v>
      </c>
      <c r="B8295" t="s">
        <v>41009</v>
      </c>
      <c r="C8295" t="s">
        <v>434</v>
      </c>
      <c r="D8295" t="s">
        <v>3043</v>
      </c>
      <c r="E8295" t="s">
        <v>41010</v>
      </c>
      <c r="F8295" t="s">
        <v>41011</v>
      </c>
      <c r="G8295" t="s">
        <v>2317</v>
      </c>
      <c r="H8295" s="6">
        <v>142362</v>
      </c>
      <c r="I8295" t="s">
        <v>41012</v>
      </c>
      <c r="J8295" t="s">
        <v>41013</v>
      </c>
      <c r="K8295" s="1">
        <v>44018</v>
      </c>
    </row>
    <row r="8296" spans="1:11">
      <c r="A8296">
        <v>8295</v>
      </c>
      <c r="B8296" t="s">
        <v>41014</v>
      </c>
      <c r="C8296" t="s">
        <v>9838</v>
      </c>
      <c r="D8296" t="s">
        <v>11578</v>
      </c>
      <c r="E8296" t="s">
        <v>41015</v>
      </c>
      <c r="F8296" t="s">
        <v>28536</v>
      </c>
      <c r="G8296" t="s">
        <v>800</v>
      </c>
      <c r="H8296" s="6">
        <v>183721</v>
      </c>
      <c r="I8296" t="s">
        <v>41016</v>
      </c>
      <c r="J8296" t="s">
        <v>41017</v>
      </c>
      <c r="K8296" s="1">
        <v>44112</v>
      </c>
    </row>
    <row r="8297" spans="1:11">
      <c r="A8297">
        <v>8296</v>
      </c>
      <c r="B8297" t="s">
        <v>41018</v>
      </c>
      <c r="C8297" t="s">
        <v>4192</v>
      </c>
      <c r="D8297" t="s">
        <v>7653</v>
      </c>
      <c r="E8297" t="s">
        <v>41019</v>
      </c>
      <c r="F8297" t="s">
        <v>16940</v>
      </c>
      <c r="G8297" t="s">
        <v>237</v>
      </c>
      <c r="H8297" s="6">
        <v>173083</v>
      </c>
      <c r="I8297" t="s">
        <v>41020</v>
      </c>
      <c r="J8297" t="s">
        <v>41021</v>
      </c>
      <c r="K8297" s="1">
        <v>44217</v>
      </c>
    </row>
    <row r="8298" spans="1:11">
      <c r="A8298">
        <v>8297</v>
      </c>
      <c r="B8298" t="s">
        <v>41022</v>
      </c>
      <c r="C8298" t="s">
        <v>5039</v>
      </c>
      <c r="D8298" t="s">
        <v>6596</v>
      </c>
      <c r="E8298" t="s">
        <v>41023</v>
      </c>
      <c r="F8298" t="s">
        <v>41024</v>
      </c>
      <c r="G8298" t="s">
        <v>1501</v>
      </c>
      <c r="H8298" s="6">
        <v>286275</v>
      </c>
      <c r="I8298">
        <f>1-927-817-7560</f>
        <v>-9303</v>
      </c>
      <c r="J8298" t="s">
        <v>41025</v>
      </c>
      <c r="K8298" s="1">
        <v>44518</v>
      </c>
    </row>
    <row r="8299" spans="1:11">
      <c r="A8299">
        <v>8298</v>
      </c>
      <c r="B8299" t="s">
        <v>41026</v>
      </c>
      <c r="C8299" t="s">
        <v>1470</v>
      </c>
      <c r="D8299" t="s">
        <v>9839</v>
      </c>
      <c r="E8299" t="s">
        <v>41027</v>
      </c>
      <c r="F8299" t="s">
        <v>41028</v>
      </c>
      <c r="G8299" t="s">
        <v>2297</v>
      </c>
      <c r="H8299" s="6">
        <v>132062</v>
      </c>
      <c r="I8299">
        <v>7446547584</v>
      </c>
      <c r="J8299" t="s">
        <v>41029</v>
      </c>
      <c r="K8299" s="1">
        <v>44457</v>
      </c>
    </row>
    <row r="8300" spans="1:11">
      <c r="A8300">
        <v>8299</v>
      </c>
      <c r="B8300" t="s">
        <v>41030</v>
      </c>
      <c r="C8300" t="s">
        <v>7726</v>
      </c>
      <c r="D8300" t="s">
        <v>8702</v>
      </c>
      <c r="E8300" t="s">
        <v>6315</v>
      </c>
      <c r="F8300" t="s">
        <v>41031</v>
      </c>
      <c r="G8300" t="s">
        <v>1522</v>
      </c>
      <c r="H8300" s="6">
        <v>199790</v>
      </c>
      <c r="I8300" t="s">
        <v>41032</v>
      </c>
      <c r="J8300" t="s">
        <v>41033</v>
      </c>
      <c r="K8300" s="1">
        <v>44306</v>
      </c>
    </row>
    <row r="8301" spans="1:11">
      <c r="A8301">
        <v>8300</v>
      </c>
      <c r="B8301" t="s">
        <v>41034</v>
      </c>
      <c r="C8301" t="s">
        <v>3656</v>
      </c>
      <c r="D8301" t="s">
        <v>2919</v>
      </c>
      <c r="E8301" t="s">
        <v>41035</v>
      </c>
      <c r="F8301" t="s">
        <v>41036</v>
      </c>
      <c r="G8301" t="s">
        <v>103</v>
      </c>
      <c r="H8301" s="6">
        <v>210666</v>
      </c>
      <c r="I8301" t="s">
        <v>41037</v>
      </c>
      <c r="J8301" t="s">
        <v>41038</v>
      </c>
      <c r="K8301" s="1">
        <v>44363</v>
      </c>
    </row>
    <row r="8302" spans="1:11">
      <c r="A8302">
        <v>8301</v>
      </c>
      <c r="B8302" t="s">
        <v>41039</v>
      </c>
      <c r="C8302" t="s">
        <v>474</v>
      </c>
      <c r="D8302" t="s">
        <v>13037</v>
      </c>
      <c r="E8302" t="s">
        <v>41040</v>
      </c>
      <c r="F8302" t="s">
        <v>26792</v>
      </c>
      <c r="G8302" t="s">
        <v>3306</v>
      </c>
      <c r="H8302" s="6">
        <v>44196</v>
      </c>
      <c r="I8302" t="s">
        <v>41041</v>
      </c>
      <c r="J8302" t="s">
        <v>41042</v>
      </c>
      <c r="K8302" s="1">
        <v>44474</v>
      </c>
    </row>
    <row r="8303" spans="1:11">
      <c r="A8303">
        <v>8302</v>
      </c>
      <c r="B8303" t="s">
        <v>41043</v>
      </c>
      <c r="C8303" t="s">
        <v>2782</v>
      </c>
      <c r="D8303" t="s">
        <v>8657</v>
      </c>
      <c r="E8303" t="s">
        <v>41044</v>
      </c>
      <c r="F8303" t="s">
        <v>41045</v>
      </c>
      <c r="G8303" t="s">
        <v>8517</v>
      </c>
      <c r="H8303" s="6">
        <v>135468</v>
      </c>
      <c r="I8303">
        <f>1-283-161-9016</f>
        <v>-9459</v>
      </c>
      <c r="J8303" t="s">
        <v>41046</v>
      </c>
      <c r="K8303" s="1">
        <v>44216</v>
      </c>
    </row>
    <row r="8304" spans="1:11">
      <c r="A8304">
        <v>8303</v>
      </c>
      <c r="B8304" t="s">
        <v>41047</v>
      </c>
      <c r="C8304" t="s">
        <v>1662</v>
      </c>
      <c r="D8304" t="s">
        <v>3869</v>
      </c>
      <c r="E8304" t="s">
        <v>41048</v>
      </c>
      <c r="F8304" t="s">
        <v>41049</v>
      </c>
      <c r="G8304" t="s">
        <v>4587</v>
      </c>
      <c r="H8304" s="6">
        <v>115192</v>
      </c>
      <c r="I8304" t="s">
        <v>41050</v>
      </c>
      <c r="J8304" t="s">
        <v>41051</v>
      </c>
      <c r="K8304" s="1">
        <v>44464</v>
      </c>
    </row>
    <row r="8305" spans="1:11">
      <c r="A8305">
        <v>8304</v>
      </c>
      <c r="B8305" t="s">
        <v>41052</v>
      </c>
      <c r="C8305" t="s">
        <v>819</v>
      </c>
      <c r="D8305" t="s">
        <v>15979</v>
      </c>
      <c r="E8305" t="s">
        <v>41053</v>
      </c>
      <c r="F8305" t="s">
        <v>14003</v>
      </c>
      <c r="G8305" t="s">
        <v>2378</v>
      </c>
      <c r="H8305" s="6">
        <v>44700</v>
      </c>
      <c r="I8305" t="s">
        <v>41054</v>
      </c>
      <c r="J8305" t="s">
        <v>41055</v>
      </c>
      <c r="K8305" s="1">
        <v>44616</v>
      </c>
    </row>
    <row r="8306" spans="1:11">
      <c r="A8306">
        <v>8305</v>
      </c>
      <c r="B8306" t="s">
        <v>41056</v>
      </c>
      <c r="C8306" t="s">
        <v>1572</v>
      </c>
      <c r="D8306" t="s">
        <v>5061</v>
      </c>
      <c r="E8306" t="s">
        <v>41057</v>
      </c>
      <c r="F8306" t="s">
        <v>41058</v>
      </c>
      <c r="G8306" t="s">
        <v>1445</v>
      </c>
      <c r="H8306" s="6">
        <v>178461</v>
      </c>
      <c r="I8306">
        <v>5985605842</v>
      </c>
      <c r="J8306" t="s">
        <v>41059</v>
      </c>
      <c r="K8306" s="1">
        <v>44162</v>
      </c>
    </row>
    <row r="8307" spans="1:11">
      <c r="A8307">
        <v>8306</v>
      </c>
      <c r="B8307" t="s">
        <v>41060</v>
      </c>
      <c r="C8307" t="s">
        <v>7619</v>
      </c>
      <c r="D8307" t="s">
        <v>1656</v>
      </c>
      <c r="E8307" t="s">
        <v>41061</v>
      </c>
      <c r="F8307" t="s">
        <v>41062</v>
      </c>
      <c r="G8307" t="s">
        <v>6088</v>
      </c>
      <c r="H8307" s="6">
        <v>138743</v>
      </c>
      <c r="I8307" t="s">
        <v>41063</v>
      </c>
      <c r="J8307" t="s">
        <v>41064</v>
      </c>
      <c r="K8307" s="1">
        <v>44510</v>
      </c>
    </row>
    <row r="8308" spans="1:11">
      <c r="A8308">
        <v>8307</v>
      </c>
      <c r="B8308" t="s">
        <v>41065</v>
      </c>
      <c r="C8308" t="s">
        <v>1261</v>
      </c>
      <c r="D8308" t="s">
        <v>2744</v>
      </c>
      <c r="E8308" t="s">
        <v>41066</v>
      </c>
      <c r="F8308" t="s">
        <v>41067</v>
      </c>
      <c r="G8308" t="s">
        <v>237</v>
      </c>
      <c r="H8308" s="6">
        <v>226168</v>
      </c>
      <c r="I8308">
        <f>1-41-780-927</f>
        <v>-1747</v>
      </c>
      <c r="J8308" t="s">
        <v>41068</v>
      </c>
      <c r="K8308" s="1">
        <v>44349</v>
      </c>
    </row>
    <row r="8309" spans="1:11">
      <c r="A8309">
        <v>8308</v>
      </c>
      <c r="B8309" t="s">
        <v>41069</v>
      </c>
      <c r="C8309" t="s">
        <v>8663</v>
      </c>
      <c r="D8309" t="s">
        <v>7111</v>
      </c>
      <c r="E8309" t="s">
        <v>41070</v>
      </c>
      <c r="F8309" t="s">
        <v>41071</v>
      </c>
      <c r="G8309" t="s">
        <v>3945</v>
      </c>
      <c r="H8309" s="6">
        <v>203993</v>
      </c>
      <c r="I8309" t="s">
        <v>41072</v>
      </c>
      <c r="J8309" t="s">
        <v>41073</v>
      </c>
      <c r="K8309" s="1">
        <v>44141</v>
      </c>
    </row>
    <row r="8310" spans="1:11">
      <c r="A8310">
        <v>8309</v>
      </c>
      <c r="B8310" t="s">
        <v>41074</v>
      </c>
      <c r="C8310" t="s">
        <v>5137</v>
      </c>
      <c r="D8310" t="s">
        <v>2013</v>
      </c>
      <c r="E8310" t="s">
        <v>41075</v>
      </c>
      <c r="F8310" t="s">
        <v>41076</v>
      </c>
      <c r="G8310" t="s">
        <v>861</v>
      </c>
      <c r="H8310" s="6">
        <v>100359</v>
      </c>
      <c r="I8310" t="s">
        <v>41077</v>
      </c>
      <c r="J8310" t="s">
        <v>41078</v>
      </c>
      <c r="K8310" s="1">
        <v>43994</v>
      </c>
    </row>
    <row r="8311" spans="1:11">
      <c r="A8311">
        <v>8310</v>
      </c>
      <c r="B8311" t="s">
        <v>41079</v>
      </c>
      <c r="C8311" t="s">
        <v>194</v>
      </c>
      <c r="D8311" t="s">
        <v>929</v>
      </c>
      <c r="E8311" t="s">
        <v>6777</v>
      </c>
      <c r="F8311" t="s">
        <v>41080</v>
      </c>
      <c r="G8311" t="s">
        <v>3009</v>
      </c>
      <c r="H8311" s="6">
        <v>103347</v>
      </c>
      <c r="I8311" t="s">
        <v>41081</v>
      </c>
      <c r="J8311" t="s">
        <v>41082</v>
      </c>
      <c r="K8311" s="1">
        <v>44490</v>
      </c>
    </row>
    <row r="8312" spans="1:11">
      <c r="A8312">
        <v>8311</v>
      </c>
      <c r="B8312" t="s">
        <v>41083</v>
      </c>
      <c r="C8312" t="s">
        <v>3248</v>
      </c>
      <c r="D8312" t="s">
        <v>11723</v>
      </c>
      <c r="E8312" t="s">
        <v>41084</v>
      </c>
      <c r="F8312" t="s">
        <v>41085</v>
      </c>
      <c r="G8312" t="s">
        <v>642</v>
      </c>
      <c r="H8312" s="6">
        <v>59698</v>
      </c>
      <c r="I8312" t="s">
        <v>41086</v>
      </c>
      <c r="J8312" t="s">
        <v>41087</v>
      </c>
      <c r="K8312" s="1">
        <v>44054</v>
      </c>
    </row>
    <row r="8313" spans="1:11">
      <c r="A8313">
        <v>8312</v>
      </c>
      <c r="B8313" t="s">
        <v>41088</v>
      </c>
      <c r="C8313" t="s">
        <v>3230</v>
      </c>
      <c r="D8313" t="s">
        <v>7800</v>
      </c>
      <c r="E8313" t="s">
        <v>41089</v>
      </c>
      <c r="F8313" t="s">
        <v>41090</v>
      </c>
      <c r="G8313" t="s">
        <v>3709</v>
      </c>
      <c r="H8313" s="6">
        <v>86361</v>
      </c>
      <c r="I8313" t="s">
        <v>41091</v>
      </c>
      <c r="J8313" t="s">
        <v>41092</v>
      </c>
      <c r="K8313" s="1">
        <v>44268</v>
      </c>
    </row>
    <row r="8314" spans="1:11">
      <c r="A8314">
        <v>8313</v>
      </c>
      <c r="B8314" t="s">
        <v>41093</v>
      </c>
      <c r="C8314" t="s">
        <v>1900</v>
      </c>
      <c r="D8314" t="s">
        <v>4984</v>
      </c>
      <c r="E8314" t="s">
        <v>41094</v>
      </c>
      <c r="F8314" t="s">
        <v>41095</v>
      </c>
      <c r="G8314" t="s">
        <v>3382</v>
      </c>
      <c r="H8314" s="6">
        <v>139638</v>
      </c>
      <c r="I8314" t="s">
        <v>41096</v>
      </c>
      <c r="J8314" t="s">
        <v>41097</v>
      </c>
      <c r="K8314" s="1">
        <v>44342</v>
      </c>
    </row>
    <row r="8315" spans="1:11">
      <c r="A8315">
        <v>8314</v>
      </c>
      <c r="B8315" t="s">
        <v>41098</v>
      </c>
      <c r="C8315" t="s">
        <v>1071</v>
      </c>
      <c r="D8315" t="s">
        <v>6331</v>
      </c>
      <c r="E8315" t="s">
        <v>41099</v>
      </c>
      <c r="F8315" t="s">
        <v>20194</v>
      </c>
      <c r="G8315" t="s">
        <v>815</v>
      </c>
      <c r="H8315" s="6">
        <v>198251</v>
      </c>
      <c r="I8315">
        <f>1-931-97-3543</f>
        <v>-4570</v>
      </c>
      <c r="J8315" t="s">
        <v>41100</v>
      </c>
      <c r="K8315" s="1">
        <v>44604</v>
      </c>
    </row>
    <row r="8316" spans="1:11">
      <c r="A8316">
        <v>8315</v>
      </c>
      <c r="B8316" t="s">
        <v>41101</v>
      </c>
      <c r="C8316" t="s">
        <v>2147</v>
      </c>
      <c r="D8316" t="s">
        <v>7884</v>
      </c>
      <c r="E8316" t="s">
        <v>41102</v>
      </c>
      <c r="F8316" t="s">
        <v>41103</v>
      </c>
      <c r="G8316" t="s">
        <v>650</v>
      </c>
      <c r="H8316" s="6">
        <v>237584</v>
      </c>
      <c r="I8316" t="s">
        <v>41104</v>
      </c>
      <c r="J8316" t="s">
        <v>41105</v>
      </c>
      <c r="K8316" s="1">
        <v>43875</v>
      </c>
    </row>
    <row r="8317" spans="1:11">
      <c r="A8317">
        <v>8316</v>
      </c>
      <c r="B8317" t="s">
        <v>41106</v>
      </c>
      <c r="C8317" t="s">
        <v>513</v>
      </c>
      <c r="D8317" t="s">
        <v>1334</v>
      </c>
      <c r="E8317" t="s">
        <v>41107</v>
      </c>
      <c r="F8317" t="s">
        <v>41108</v>
      </c>
      <c r="G8317" t="s">
        <v>274</v>
      </c>
      <c r="H8317" s="6">
        <v>271785</v>
      </c>
      <c r="I8317" t="s">
        <v>41109</v>
      </c>
      <c r="J8317" t="s">
        <v>41110</v>
      </c>
      <c r="K8317" s="1">
        <v>44272</v>
      </c>
    </row>
    <row r="8318" spans="1:11">
      <c r="A8318">
        <v>8317</v>
      </c>
      <c r="B8318" t="s">
        <v>41111</v>
      </c>
      <c r="C8318" t="s">
        <v>8121</v>
      </c>
      <c r="D8318" t="s">
        <v>1566</v>
      </c>
      <c r="E8318" t="s">
        <v>41112</v>
      </c>
      <c r="F8318" t="s">
        <v>41113</v>
      </c>
      <c r="G8318" t="s">
        <v>3709</v>
      </c>
      <c r="H8318" s="6">
        <v>256928</v>
      </c>
      <c r="I8318" t="s">
        <v>41114</v>
      </c>
      <c r="J8318" t="s">
        <v>41115</v>
      </c>
      <c r="K8318" s="1">
        <v>44131</v>
      </c>
    </row>
    <row r="8319" spans="1:11">
      <c r="A8319">
        <v>8318</v>
      </c>
      <c r="B8319" t="s">
        <v>41116</v>
      </c>
      <c r="C8319" t="s">
        <v>2262</v>
      </c>
      <c r="D8319" t="s">
        <v>2155</v>
      </c>
      <c r="E8319" t="s">
        <v>41117</v>
      </c>
      <c r="F8319" t="s">
        <v>41118</v>
      </c>
      <c r="G8319" t="s">
        <v>174</v>
      </c>
      <c r="H8319" s="6">
        <v>100336</v>
      </c>
      <c r="I8319" t="s">
        <v>41119</v>
      </c>
      <c r="J8319" t="s">
        <v>41120</v>
      </c>
      <c r="K8319" s="1">
        <v>44007</v>
      </c>
    </row>
    <row r="8320" spans="1:11">
      <c r="A8320">
        <v>8319</v>
      </c>
      <c r="B8320" s="2" t="s">
        <v>41121</v>
      </c>
      <c r="C8320" t="s">
        <v>2388</v>
      </c>
      <c r="D8320" t="s">
        <v>14060</v>
      </c>
      <c r="E8320" t="s">
        <v>41122</v>
      </c>
      <c r="F8320" t="s">
        <v>41123</v>
      </c>
      <c r="G8320" t="s">
        <v>454</v>
      </c>
      <c r="H8320" s="6">
        <v>250366</v>
      </c>
      <c r="I8320" t="s">
        <v>41124</v>
      </c>
      <c r="J8320" t="s">
        <v>41125</v>
      </c>
      <c r="K8320" s="1">
        <v>44284</v>
      </c>
    </row>
    <row r="8321" spans="1:11">
      <c r="A8321">
        <v>8320</v>
      </c>
      <c r="B8321" t="s">
        <v>41126</v>
      </c>
      <c r="C8321" t="s">
        <v>6579</v>
      </c>
      <c r="D8321" t="s">
        <v>3331</v>
      </c>
      <c r="E8321" t="s">
        <v>41127</v>
      </c>
      <c r="F8321" t="s">
        <v>41128</v>
      </c>
      <c r="G8321" t="s">
        <v>561</v>
      </c>
      <c r="H8321" s="6">
        <v>267905</v>
      </c>
      <c r="I8321">
        <v>8241625087</v>
      </c>
      <c r="J8321" t="s">
        <v>41129</v>
      </c>
      <c r="K8321" s="1">
        <v>44695</v>
      </c>
    </row>
    <row r="8322" spans="1:11">
      <c r="A8322">
        <v>8321</v>
      </c>
      <c r="B8322" t="s">
        <v>41130</v>
      </c>
      <c r="C8322" t="s">
        <v>4051</v>
      </c>
      <c r="D8322" t="s">
        <v>836</v>
      </c>
      <c r="E8322" t="s">
        <v>41131</v>
      </c>
      <c r="F8322" t="s">
        <v>41132</v>
      </c>
      <c r="G8322" t="s">
        <v>2885</v>
      </c>
      <c r="H8322" s="6">
        <v>92879</v>
      </c>
      <c r="I8322" t="s">
        <v>41133</v>
      </c>
      <c r="J8322" t="s">
        <v>41134</v>
      </c>
      <c r="K8322" s="1">
        <v>44437</v>
      </c>
    </row>
    <row r="8323" spans="1:11">
      <c r="A8323">
        <v>8322</v>
      </c>
      <c r="B8323" t="s">
        <v>41135</v>
      </c>
      <c r="C8323" t="s">
        <v>241</v>
      </c>
      <c r="D8323" t="s">
        <v>376</v>
      </c>
      <c r="E8323" t="s">
        <v>41136</v>
      </c>
      <c r="F8323" t="s">
        <v>41137</v>
      </c>
      <c r="G8323" t="s">
        <v>2885</v>
      </c>
      <c r="H8323" s="6">
        <v>179388</v>
      </c>
      <c r="I8323" t="s">
        <v>41138</v>
      </c>
      <c r="J8323" t="s">
        <v>41139</v>
      </c>
      <c r="K8323" s="1">
        <v>44673</v>
      </c>
    </row>
    <row r="8324" spans="1:11">
      <c r="A8324">
        <v>8323</v>
      </c>
      <c r="B8324" t="s">
        <v>41140</v>
      </c>
      <c r="C8324" t="s">
        <v>10303</v>
      </c>
      <c r="D8324" t="s">
        <v>9045</v>
      </c>
      <c r="E8324" t="s">
        <v>41141</v>
      </c>
      <c r="F8324" t="s">
        <v>41142</v>
      </c>
      <c r="G8324" t="s">
        <v>778</v>
      </c>
      <c r="H8324" s="6">
        <v>86233</v>
      </c>
      <c r="I8324" t="s">
        <v>41143</v>
      </c>
      <c r="J8324" t="s">
        <v>41144</v>
      </c>
      <c r="K8324" s="1">
        <v>44621</v>
      </c>
    </row>
    <row r="8325" spans="1:11">
      <c r="A8325">
        <v>8324</v>
      </c>
      <c r="B8325" t="s">
        <v>41145</v>
      </c>
      <c r="C8325" t="s">
        <v>1566</v>
      </c>
      <c r="D8325" t="s">
        <v>7726</v>
      </c>
      <c r="E8325" t="s">
        <v>41146</v>
      </c>
      <c r="F8325" t="s">
        <v>15315</v>
      </c>
      <c r="G8325" t="s">
        <v>3968</v>
      </c>
      <c r="H8325" s="6">
        <v>180433</v>
      </c>
      <c r="I8325" t="s">
        <v>41147</v>
      </c>
      <c r="J8325" t="s">
        <v>41148</v>
      </c>
      <c r="K8325" s="1">
        <v>44241</v>
      </c>
    </row>
    <row r="8326" spans="1:11">
      <c r="A8326">
        <v>8325</v>
      </c>
      <c r="B8326" t="s">
        <v>41149</v>
      </c>
      <c r="C8326" t="s">
        <v>7009</v>
      </c>
      <c r="D8326" t="s">
        <v>895</v>
      </c>
      <c r="E8326" t="s">
        <v>41150</v>
      </c>
      <c r="F8326" t="s">
        <v>41151</v>
      </c>
      <c r="G8326" t="s">
        <v>612</v>
      </c>
      <c r="H8326" s="6">
        <v>253927</v>
      </c>
      <c r="I8326" t="s">
        <v>41152</v>
      </c>
      <c r="J8326" t="s">
        <v>41153</v>
      </c>
      <c r="K8326" s="1">
        <v>44347</v>
      </c>
    </row>
    <row r="8327" spans="1:11">
      <c r="A8327">
        <v>8326</v>
      </c>
      <c r="B8327" t="s">
        <v>41154</v>
      </c>
      <c r="C8327" t="s">
        <v>13086</v>
      </c>
      <c r="D8327" t="s">
        <v>11578</v>
      </c>
      <c r="E8327" t="s">
        <v>41155</v>
      </c>
      <c r="F8327" t="s">
        <v>41156</v>
      </c>
      <c r="G8327" t="s">
        <v>6088</v>
      </c>
      <c r="H8327" s="6">
        <v>257126</v>
      </c>
      <c r="I8327" t="s">
        <v>41157</v>
      </c>
      <c r="J8327" t="s">
        <v>41158</v>
      </c>
      <c r="K8327" s="1">
        <v>43932</v>
      </c>
    </row>
    <row r="8328" spans="1:11">
      <c r="A8328">
        <v>8327</v>
      </c>
      <c r="B8328" t="s">
        <v>41159</v>
      </c>
      <c r="C8328" t="s">
        <v>6968</v>
      </c>
      <c r="D8328" t="s">
        <v>11557</v>
      </c>
      <c r="E8328" t="s">
        <v>41160</v>
      </c>
      <c r="F8328" t="s">
        <v>41161</v>
      </c>
      <c r="G8328" t="s">
        <v>561</v>
      </c>
      <c r="H8328" s="6">
        <v>267818</v>
      </c>
      <c r="I8328" t="s">
        <v>41162</v>
      </c>
      <c r="J8328" t="s">
        <v>41163</v>
      </c>
      <c r="K8328" s="1">
        <v>43924</v>
      </c>
    </row>
    <row r="8329" spans="1:11">
      <c r="A8329">
        <v>8328</v>
      </c>
      <c r="B8329" t="s">
        <v>41164</v>
      </c>
      <c r="C8329" t="s">
        <v>1428</v>
      </c>
      <c r="D8329" t="s">
        <v>3965</v>
      </c>
      <c r="E8329" t="s">
        <v>41165</v>
      </c>
      <c r="F8329" t="s">
        <v>41166</v>
      </c>
      <c r="G8329" t="s">
        <v>642</v>
      </c>
      <c r="H8329" s="6">
        <v>155663</v>
      </c>
      <c r="I8329" t="s">
        <v>41167</v>
      </c>
      <c r="J8329" t="s">
        <v>41168</v>
      </c>
      <c r="K8329" s="1">
        <v>44143</v>
      </c>
    </row>
    <row r="8330" spans="1:11">
      <c r="A8330">
        <v>8329</v>
      </c>
      <c r="B8330" t="s">
        <v>41169</v>
      </c>
      <c r="C8330" t="s">
        <v>6967</v>
      </c>
      <c r="D8330" t="s">
        <v>8205</v>
      </c>
      <c r="E8330" t="s">
        <v>41170</v>
      </c>
      <c r="F8330" t="s">
        <v>41171</v>
      </c>
      <c r="G8330" t="s">
        <v>612</v>
      </c>
      <c r="H8330" s="6">
        <v>115596</v>
      </c>
      <c r="I8330">
        <v>6207393927</v>
      </c>
      <c r="J8330" t="s">
        <v>41172</v>
      </c>
      <c r="K8330" s="1">
        <v>44493</v>
      </c>
    </row>
    <row r="8331" spans="1:11">
      <c r="A8331">
        <v>8330</v>
      </c>
      <c r="B8331" t="s">
        <v>41173</v>
      </c>
      <c r="C8331" t="s">
        <v>1356</v>
      </c>
      <c r="D8331" t="s">
        <v>1992</v>
      </c>
      <c r="E8331" t="s">
        <v>41174</v>
      </c>
      <c r="F8331" t="s">
        <v>41175</v>
      </c>
      <c r="G8331" t="s">
        <v>831</v>
      </c>
      <c r="H8331" s="6">
        <v>142248</v>
      </c>
      <c r="I8331" t="s">
        <v>41176</v>
      </c>
      <c r="J8331" t="s">
        <v>41177</v>
      </c>
      <c r="K8331" s="1">
        <v>44468</v>
      </c>
    </row>
    <row r="8332" spans="1:11">
      <c r="A8332">
        <v>8331</v>
      </c>
      <c r="B8332" t="s">
        <v>41178</v>
      </c>
      <c r="C8332" t="s">
        <v>15877</v>
      </c>
      <c r="D8332" t="s">
        <v>1320</v>
      </c>
      <c r="E8332" t="s">
        <v>4538</v>
      </c>
      <c r="F8332" t="s">
        <v>41179</v>
      </c>
      <c r="G8332" t="s">
        <v>1501</v>
      </c>
      <c r="H8332" s="6">
        <v>51949</v>
      </c>
      <c r="I8332" t="s">
        <v>41180</v>
      </c>
      <c r="J8332" t="s">
        <v>41181</v>
      </c>
      <c r="K8332" s="1">
        <v>44199</v>
      </c>
    </row>
    <row r="8333" spans="1:11">
      <c r="A8333">
        <v>8332</v>
      </c>
      <c r="B8333" t="s">
        <v>41182</v>
      </c>
      <c r="C8333" t="s">
        <v>115</v>
      </c>
      <c r="D8333" t="s">
        <v>29280</v>
      </c>
      <c r="E8333" t="s">
        <v>5110</v>
      </c>
      <c r="F8333" t="s">
        <v>41183</v>
      </c>
      <c r="G8333" t="s">
        <v>808</v>
      </c>
      <c r="H8333" s="6">
        <v>94213</v>
      </c>
      <c r="I8333" t="s">
        <v>41184</v>
      </c>
      <c r="J8333" t="s">
        <v>41185</v>
      </c>
      <c r="K8333" s="1">
        <v>44375</v>
      </c>
    </row>
    <row r="8334" spans="1:11">
      <c r="A8334">
        <v>8333</v>
      </c>
      <c r="B8334" t="s">
        <v>41186</v>
      </c>
      <c r="C8334" t="s">
        <v>47</v>
      </c>
      <c r="D8334" t="s">
        <v>7263</v>
      </c>
      <c r="E8334" t="s">
        <v>41187</v>
      </c>
      <c r="F8334" t="s">
        <v>41188</v>
      </c>
      <c r="G8334" t="s">
        <v>229</v>
      </c>
      <c r="H8334" s="6">
        <v>130635</v>
      </c>
      <c r="I8334" t="s">
        <v>41189</v>
      </c>
      <c r="J8334" t="s">
        <v>41190</v>
      </c>
      <c r="K8334" s="1">
        <v>44556</v>
      </c>
    </row>
    <row r="8335" spans="1:11">
      <c r="A8335">
        <v>8334</v>
      </c>
      <c r="B8335" t="s">
        <v>41191</v>
      </c>
      <c r="C8335" t="s">
        <v>1434</v>
      </c>
      <c r="D8335" t="s">
        <v>529</v>
      </c>
      <c r="E8335" t="s">
        <v>41192</v>
      </c>
      <c r="F8335" t="s">
        <v>41193</v>
      </c>
      <c r="G8335" t="s">
        <v>142</v>
      </c>
      <c r="H8335" s="6">
        <v>107000</v>
      </c>
      <c r="I8335" t="s">
        <v>41194</v>
      </c>
      <c r="J8335" t="s">
        <v>41195</v>
      </c>
      <c r="K8335" s="1">
        <v>44260</v>
      </c>
    </row>
    <row r="8336" spans="1:11">
      <c r="A8336">
        <v>8335</v>
      </c>
      <c r="B8336" t="s">
        <v>41196</v>
      </c>
      <c r="C8336" t="s">
        <v>2012</v>
      </c>
      <c r="D8336" t="s">
        <v>5782</v>
      </c>
      <c r="E8336" t="s">
        <v>41197</v>
      </c>
      <c r="F8336" t="s">
        <v>41198</v>
      </c>
      <c r="G8336" t="s">
        <v>680</v>
      </c>
      <c r="H8336" s="6">
        <v>179997</v>
      </c>
      <c r="I8336" t="s">
        <v>41199</v>
      </c>
      <c r="J8336" t="s">
        <v>41200</v>
      </c>
      <c r="K8336" s="1">
        <v>44257</v>
      </c>
    </row>
    <row r="8337" spans="1:11">
      <c r="A8337">
        <v>8336</v>
      </c>
      <c r="B8337" t="s">
        <v>41201</v>
      </c>
      <c r="C8337" t="s">
        <v>3695</v>
      </c>
      <c r="D8337" t="s">
        <v>10475</v>
      </c>
      <c r="E8337" t="s">
        <v>41202</v>
      </c>
      <c r="F8337" t="s">
        <v>41203</v>
      </c>
      <c r="G8337" t="s">
        <v>13278</v>
      </c>
      <c r="H8337" s="6">
        <v>156939</v>
      </c>
      <c r="I8337" t="s">
        <v>41204</v>
      </c>
      <c r="J8337" t="s">
        <v>41205</v>
      </c>
      <c r="K8337" s="1">
        <v>44394</v>
      </c>
    </row>
    <row r="8338" spans="1:11">
      <c r="A8338">
        <v>8337</v>
      </c>
      <c r="B8338" t="s">
        <v>41206</v>
      </c>
      <c r="C8338" t="s">
        <v>3362</v>
      </c>
      <c r="D8338" t="s">
        <v>8894</v>
      </c>
      <c r="E8338" t="s">
        <v>41207</v>
      </c>
      <c r="F8338" t="s">
        <v>41208</v>
      </c>
      <c r="G8338" t="s">
        <v>1726</v>
      </c>
      <c r="H8338" s="6">
        <v>45737</v>
      </c>
      <c r="I8338" t="s">
        <v>41209</v>
      </c>
      <c r="J8338" t="s">
        <v>41210</v>
      </c>
      <c r="K8338" s="1">
        <v>44305</v>
      </c>
    </row>
    <row r="8339" spans="1:11">
      <c r="A8339">
        <v>8338</v>
      </c>
      <c r="B8339" t="s">
        <v>41211</v>
      </c>
      <c r="C8339" t="s">
        <v>1891</v>
      </c>
      <c r="D8339" t="s">
        <v>6973</v>
      </c>
      <c r="E8339" t="s">
        <v>41212</v>
      </c>
      <c r="F8339" t="s">
        <v>41213</v>
      </c>
      <c r="G8339" t="s">
        <v>792</v>
      </c>
      <c r="H8339" s="6">
        <v>279154</v>
      </c>
      <c r="I8339">
        <v>334412243</v>
      </c>
      <c r="J8339" t="s">
        <v>41214</v>
      </c>
      <c r="K8339" s="1">
        <v>43989</v>
      </c>
    </row>
    <row r="8340" spans="1:11">
      <c r="A8340">
        <v>8339</v>
      </c>
      <c r="B8340" t="s">
        <v>41215</v>
      </c>
      <c r="C8340" t="s">
        <v>3169</v>
      </c>
      <c r="D8340" t="s">
        <v>2375</v>
      </c>
      <c r="E8340" t="s">
        <v>41216</v>
      </c>
      <c r="F8340" t="s">
        <v>41217</v>
      </c>
      <c r="G8340" t="s">
        <v>68</v>
      </c>
      <c r="H8340" s="6">
        <v>286504</v>
      </c>
      <c r="I8340" t="s">
        <v>41218</v>
      </c>
      <c r="J8340" t="s">
        <v>41219</v>
      </c>
      <c r="K8340" s="1">
        <v>43916</v>
      </c>
    </row>
    <row r="8341" spans="1:11">
      <c r="A8341">
        <v>8340</v>
      </c>
      <c r="B8341" t="s">
        <v>41220</v>
      </c>
      <c r="C8341" t="s">
        <v>3545</v>
      </c>
      <c r="D8341" t="s">
        <v>1870</v>
      </c>
      <c r="E8341" t="s">
        <v>41221</v>
      </c>
      <c r="F8341" t="s">
        <v>8323</v>
      </c>
      <c r="G8341" t="s">
        <v>486</v>
      </c>
      <c r="H8341" s="6">
        <v>127097</v>
      </c>
      <c r="I8341" t="s">
        <v>41222</v>
      </c>
      <c r="J8341" t="s">
        <v>41223</v>
      </c>
      <c r="K8341" s="1">
        <v>44386</v>
      </c>
    </row>
    <row r="8342" spans="1:11">
      <c r="A8342">
        <v>8341</v>
      </c>
      <c r="B8342" t="s">
        <v>41224</v>
      </c>
      <c r="C8342" t="s">
        <v>99</v>
      </c>
      <c r="D8342" t="s">
        <v>2403</v>
      </c>
      <c r="E8342" t="s">
        <v>33203</v>
      </c>
      <c r="F8342" t="s">
        <v>41225</v>
      </c>
      <c r="G8342" t="s">
        <v>1020</v>
      </c>
      <c r="H8342" s="6">
        <v>258594</v>
      </c>
      <c r="I8342" t="s">
        <v>41226</v>
      </c>
      <c r="J8342" t="s">
        <v>41227</v>
      </c>
      <c r="K8342" s="1">
        <v>43969</v>
      </c>
    </row>
    <row r="8343" spans="1:11">
      <c r="A8343">
        <v>8342</v>
      </c>
      <c r="B8343" t="s">
        <v>41228</v>
      </c>
      <c r="C8343" t="s">
        <v>2595</v>
      </c>
      <c r="D8343" t="s">
        <v>8718</v>
      </c>
      <c r="E8343" t="s">
        <v>41229</v>
      </c>
      <c r="F8343" t="s">
        <v>41230</v>
      </c>
      <c r="G8343" t="s">
        <v>650</v>
      </c>
      <c r="H8343" s="6">
        <v>191164</v>
      </c>
      <c r="I8343" t="s">
        <v>41231</v>
      </c>
      <c r="J8343" t="s">
        <v>41232</v>
      </c>
      <c r="K8343" s="1">
        <v>44132</v>
      </c>
    </row>
    <row r="8344" spans="1:11">
      <c r="A8344">
        <v>8343</v>
      </c>
      <c r="B8344" t="s">
        <v>41233</v>
      </c>
      <c r="C8344" t="s">
        <v>8613</v>
      </c>
      <c r="D8344" t="s">
        <v>27550</v>
      </c>
      <c r="E8344" t="s">
        <v>41234</v>
      </c>
      <c r="F8344" t="s">
        <v>41235</v>
      </c>
      <c r="G8344" t="s">
        <v>1374</v>
      </c>
      <c r="H8344" s="6">
        <v>73078</v>
      </c>
      <c r="I8344" t="s">
        <v>41236</v>
      </c>
      <c r="J8344" t="s">
        <v>41237</v>
      </c>
      <c r="K8344" s="1">
        <v>43982</v>
      </c>
    </row>
    <row r="8345" spans="1:11">
      <c r="A8345">
        <v>8344</v>
      </c>
      <c r="B8345" t="s">
        <v>41238</v>
      </c>
      <c r="C8345" t="s">
        <v>8483</v>
      </c>
      <c r="D8345" t="s">
        <v>4674</v>
      </c>
      <c r="E8345" t="s">
        <v>41239</v>
      </c>
      <c r="F8345" t="s">
        <v>41240</v>
      </c>
      <c r="G8345" t="s">
        <v>454</v>
      </c>
      <c r="H8345" s="6">
        <v>79677</v>
      </c>
      <c r="I8345">
        <v>4726896291</v>
      </c>
      <c r="J8345" t="s">
        <v>41241</v>
      </c>
      <c r="K8345" s="1">
        <v>44165</v>
      </c>
    </row>
    <row r="8346" spans="1:11">
      <c r="A8346">
        <v>8345</v>
      </c>
      <c r="B8346" t="s">
        <v>41242</v>
      </c>
      <c r="C8346" t="s">
        <v>1869</v>
      </c>
      <c r="D8346" t="s">
        <v>1463</v>
      </c>
      <c r="E8346" t="s">
        <v>41243</v>
      </c>
      <c r="F8346" t="s">
        <v>41244</v>
      </c>
      <c r="G8346" t="s">
        <v>1273</v>
      </c>
      <c r="H8346" s="6">
        <v>76953</v>
      </c>
      <c r="I8346" t="s">
        <v>41245</v>
      </c>
      <c r="J8346" t="s">
        <v>41246</v>
      </c>
      <c r="K8346" s="1">
        <v>43926</v>
      </c>
    </row>
    <row r="8347" spans="1:11">
      <c r="A8347">
        <v>8346</v>
      </c>
      <c r="B8347" t="s">
        <v>41247</v>
      </c>
      <c r="C8347" t="s">
        <v>390</v>
      </c>
      <c r="D8347" t="s">
        <v>8948</v>
      </c>
      <c r="E8347" t="s">
        <v>41248</v>
      </c>
      <c r="F8347" t="s">
        <v>41249</v>
      </c>
      <c r="G8347" t="s">
        <v>1445</v>
      </c>
      <c r="H8347" s="6">
        <v>78743</v>
      </c>
      <c r="I8347" t="s">
        <v>41250</v>
      </c>
      <c r="J8347" t="s">
        <v>41251</v>
      </c>
      <c r="K8347" s="1">
        <v>44102</v>
      </c>
    </row>
    <row r="8348" spans="1:11">
      <c r="A8348">
        <v>8347</v>
      </c>
      <c r="B8348" t="s">
        <v>41252</v>
      </c>
      <c r="C8348" t="s">
        <v>4001</v>
      </c>
      <c r="D8348" t="s">
        <v>6927</v>
      </c>
      <c r="E8348" t="s">
        <v>41253</v>
      </c>
      <c r="F8348" t="s">
        <v>34547</v>
      </c>
      <c r="G8348" t="s">
        <v>711</v>
      </c>
      <c r="H8348" s="6">
        <v>194668</v>
      </c>
      <c r="I8348" t="s">
        <v>41254</v>
      </c>
      <c r="J8348" t="s">
        <v>41255</v>
      </c>
      <c r="K8348" s="1">
        <v>44564</v>
      </c>
    </row>
    <row r="8349" spans="1:11">
      <c r="A8349">
        <v>8348</v>
      </c>
      <c r="B8349" t="s">
        <v>41256</v>
      </c>
      <c r="C8349" t="s">
        <v>12226</v>
      </c>
      <c r="D8349" t="s">
        <v>782</v>
      </c>
      <c r="E8349" t="s">
        <v>41257</v>
      </c>
      <c r="F8349" t="s">
        <v>41258</v>
      </c>
      <c r="G8349" t="s">
        <v>2317</v>
      </c>
      <c r="H8349" s="6">
        <v>156645</v>
      </c>
      <c r="I8349" t="s">
        <v>41259</v>
      </c>
      <c r="J8349" t="s">
        <v>41260</v>
      </c>
      <c r="K8349" s="1">
        <v>44151</v>
      </c>
    </row>
    <row r="8350" spans="1:11">
      <c r="A8350">
        <v>8349</v>
      </c>
      <c r="B8350" t="s">
        <v>41261</v>
      </c>
      <c r="C8350" t="s">
        <v>1038</v>
      </c>
      <c r="D8350" t="s">
        <v>11150</v>
      </c>
      <c r="E8350" t="s">
        <v>41262</v>
      </c>
      <c r="F8350" t="s">
        <v>41263</v>
      </c>
      <c r="G8350" t="s">
        <v>620</v>
      </c>
      <c r="H8350" s="6">
        <v>201305</v>
      </c>
      <c r="I8350" t="s">
        <v>41264</v>
      </c>
      <c r="J8350" t="s">
        <v>41265</v>
      </c>
      <c r="K8350" s="1">
        <v>44547</v>
      </c>
    </row>
    <row r="8351" spans="1:11">
      <c r="A8351">
        <v>8350</v>
      </c>
      <c r="B8351" t="s">
        <v>41266</v>
      </c>
      <c r="C8351" t="s">
        <v>1891</v>
      </c>
      <c r="D8351" t="s">
        <v>21441</v>
      </c>
      <c r="E8351" t="s">
        <v>41267</v>
      </c>
      <c r="F8351" t="s">
        <v>41268</v>
      </c>
      <c r="G8351" t="s">
        <v>4587</v>
      </c>
      <c r="H8351" s="6">
        <v>136486</v>
      </c>
      <c r="I8351" t="s">
        <v>41269</v>
      </c>
      <c r="J8351" t="s">
        <v>41270</v>
      </c>
      <c r="K8351" s="1">
        <v>44126</v>
      </c>
    </row>
    <row r="8352" spans="1:11">
      <c r="A8352">
        <v>8351</v>
      </c>
      <c r="B8352" t="s">
        <v>41271</v>
      </c>
      <c r="C8352" t="s">
        <v>201</v>
      </c>
      <c r="D8352" t="s">
        <v>1357</v>
      </c>
      <c r="E8352" t="s">
        <v>41272</v>
      </c>
      <c r="F8352" t="s">
        <v>41273</v>
      </c>
      <c r="G8352" t="s">
        <v>853</v>
      </c>
      <c r="H8352" s="6">
        <v>57668</v>
      </c>
      <c r="I8352" t="s">
        <v>41274</v>
      </c>
      <c r="J8352" t="s">
        <v>41275</v>
      </c>
      <c r="K8352" s="1">
        <v>44621</v>
      </c>
    </row>
    <row r="8353" spans="1:11">
      <c r="A8353">
        <v>8352</v>
      </c>
      <c r="B8353" t="s">
        <v>41276</v>
      </c>
      <c r="C8353" t="s">
        <v>4530</v>
      </c>
      <c r="D8353" t="s">
        <v>12506</v>
      </c>
      <c r="E8353" t="s">
        <v>41277</v>
      </c>
      <c r="F8353" t="s">
        <v>41278</v>
      </c>
      <c r="G8353" t="s">
        <v>446</v>
      </c>
      <c r="H8353" s="6">
        <v>82796</v>
      </c>
      <c r="I8353" t="s">
        <v>41279</v>
      </c>
      <c r="J8353" t="s">
        <v>41280</v>
      </c>
      <c r="K8353" s="1">
        <v>44033</v>
      </c>
    </row>
    <row r="8354" spans="1:11">
      <c r="A8354">
        <v>8353</v>
      </c>
      <c r="B8354" t="s">
        <v>41281</v>
      </c>
      <c r="C8354" t="s">
        <v>7142</v>
      </c>
      <c r="D8354" t="s">
        <v>9821</v>
      </c>
      <c r="E8354" t="s">
        <v>41282</v>
      </c>
      <c r="F8354" t="s">
        <v>12866</v>
      </c>
      <c r="G8354" t="s">
        <v>1696</v>
      </c>
      <c r="H8354" s="6">
        <v>174300</v>
      </c>
      <c r="I8354" t="s">
        <v>41283</v>
      </c>
      <c r="J8354" t="s">
        <v>41284</v>
      </c>
      <c r="K8354" s="1">
        <v>44072</v>
      </c>
    </row>
    <row r="8355" spans="1:11">
      <c r="A8355">
        <v>8354</v>
      </c>
      <c r="B8355" t="s">
        <v>41285</v>
      </c>
      <c r="C8355" t="s">
        <v>115</v>
      </c>
      <c r="D8355" t="s">
        <v>6232</v>
      </c>
      <c r="E8355" t="s">
        <v>41286</v>
      </c>
      <c r="F8355" t="s">
        <v>41287</v>
      </c>
      <c r="G8355" t="s">
        <v>2524</v>
      </c>
      <c r="H8355" s="6">
        <v>70045</v>
      </c>
      <c r="I8355" t="s">
        <v>41288</v>
      </c>
      <c r="J8355" t="s">
        <v>41289</v>
      </c>
      <c r="K8355" s="1">
        <v>44159</v>
      </c>
    </row>
    <row r="8356" spans="1:11">
      <c r="A8356">
        <v>8355</v>
      </c>
      <c r="B8356" t="s">
        <v>41290</v>
      </c>
      <c r="C8356" t="s">
        <v>4636</v>
      </c>
      <c r="D8356" t="s">
        <v>194</v>
      </c>
      <c r="E8356" t="s">
        <v>41291</v>
      </c>
      <c r="F8356" t="s">
        <v>41292</v>
      </c>
      <c r="G8356" t="s">
        <v>71</v>
      </c>
      <c r="H8356" s="6">
        <v>156303</v>
      </c>
      <c r="I8356" t="s">
        <v>41293</v>
      </c>
      <c r="J8356" t="s">
        <v>41294</v>
      </c>
      <c r="K8356" s="1">
        <v>44650</v>
      </c>
    </row>
    <row r="8357" spans="1:11">
      <c r="A8357">
        <v>8356</v>
      </c>
      <c r="B8357" t="s">
        <v>41295</v>
      </c>
      <c r="C8357" t="s">
        <v>9299</v>
      </c>
      <c r="D8357" t="s">
        <v>2027</v>
      </c>
      <c r="E8357" t="s">
        <v>41296</v>
      </c>
      <c r="F8357" t="s">
        <v>41297</v>
      </c>
      <c r="G8357" t="s">
        <v>1666</v>
      </c>
      <c r="H8357" s="6">
        <v>83041</v>
      </c>
      <c r="I8357" t="s">
        <v>41298</v>
      </c>
      <c r="J8357" t="s">
        <v>41299</v>
      </c>
      <c r="K8357" s="1">
        <v>43989</v>
      </c>
    </row>
    <row r="8358" spans="1:11">
      <c r="A8358">
        <v>8357</v>
      </c>
      <c r="B8358" t="s">
        <v>41300</v>
      </c>
      <c r="C8358" t="s">
        <v>5461</v>
      </c>
      <c r="D8358" t="s">
        <v>11120</v>
      </c>
      <c r="E8358" t="s">
        <v>41301</v>
      </c>
      <c r="F8358" t="s">
        <v>41302</v>
      </c>
      <c r="G8358" t="s">
        <v>1075</v>
      </c>
      <c r="H8358" s="6">
        <v>103095</v>
      </c>
      <c r="I8358" t="s">
        <v>41303</v>
      </c>
      <c r="J8358" t="s">
        <v>41304</v>
      </c>
      <c r="K8358" s="1">
        <v>43954</v>
      </c>
    </row>
    <row r="8359" spans="1:11">
      <c r="A8359">
        <v>8358</v>
      </c>
      <c r="B8359" t="s">
        <v>41305</v>
      </c>
      <c r="C8359" t="s">
        <v>7833</v>
      </c>
      <c r="D8359" t="s">
        <v>1155</v>
      </c>
      <c r="E8359" t="s">
        <v>41306</v>
      </c>
      <c r="F8359" t="s">
        <v>41307</v>
      </c>
      <c r="G8359" t="s">
        <v>1824</v>
      </c>
      <c r="H8359" s="6">
        <v>72272</v>
      </c>
      <c r="I8359" t="s">
        <v>41308</v>
      </c>
      <c r="J8359" t="s">
        <v>41309</v>
      </c>
      <c r="K8359" s="1">
        <v>44410</v>
      </c>
    </row>
    <row r="8360" spans="1:11">
      <c r="A8360">
        <v>8359</v>
      </c>
      <c r="B8360" t="s">
        <v>41310</v>
      </c>
      <c r="C8360" t="s">
        <v>623</v>
      </c>
      <c r="D8360" t="s">
        <v>514</v>
      </c>
      <c r="E8360" t="s">
        <v>2036</v>
      </c>
      <c r="F8360" t="s">
        <v>41311</v>
      </c>
      <c r="G8360" t="s">
        <v>478</v>
      </c>
      <c r="H8360" s="6">
        <v>135794</v>
      </c>
      <c r="I8360" t="s">
        <v>41312</v>
      </c>
      <c r="J8360" t="s">
        <v>41313</v>
      </c>
      <c r="K8360" s="1">
        <v>44257</v>
      </c>
    </row>
    <row r="8361" spans="1:11">
      <c r="A8361">
        <v>8360</v>
      </c>
      <c r="B8361" s="2" t="s">
        <v>41314</v>
      </c>
      <c r="C8361" t="s">
        <v>1960</v>
      </c>
      <c r="D8361" t="s">
        <v>2548</v>
      </c>
      <c r="E8361" t="s">
        <v>41315</v>
      </c>
      <c r="F8361" t="s">
        <v>41316</v>
      </c>
      <c r="G8361" t="s">
        <v>470</v>
      </c>
      <c r="H8361" s="6">
        <v>122792</v>
      </c>
      <c r="I8361" t="s">
        <v>41317</v>
      </c>
      <c r="J8361" t="s">
        <v>41318</v>
      </c>
      <c r="K8361" s="1">
        <v>44110</v>
      </c>
    </row>
    <row r="8362" spans="1:11">
      <c r="A8362">
        <v>8361</v>
      </c>
      <c r="B8362" t="s">
        <v>41319</v>
      </c>
      <c r="C8362" t="s">
        <v>7344</v>
      </c>
      <c r="D8362" t="s">
        <v>5126</v>
      </c>
      <c r="E8362" t="s">
        <v>41320</v>
      </c>
      <c r="F8362" t="s">
        <v>41321</v>
      </c>
      <c r="G8362" t="s">
        <v>1243</v>
      </c>
      <c r="H8362" s="6">
        <v>101010</v>
      </c>
      <c r="I8362" t="s">
        <v>41322</v>
      </c>
      <c r="J8362" t="s">
        <v>41323</v>
      </c>
      <c r="K8362" s="1">
        <v>44674</v>
      </c>
    </row>
    <row r="8363" spans="1:11">
      <c r="A8363">
        <v>8362</v>
      </c>
      <c r="B8363" t="s">
        <v>41324</v>
      </c>
      <c r="C8363" t="s">
        <v>9648</v>
      </c>
      <c r="D8363" t="s">
        <v>12898</v>
      </c>
      <c r="E8363" t="s">
        <v>41325</v>
      </c>
      <c r="F8363" t="s">
        <v>41326</v>
      </c>
      <c r="G8363" t="s">
        <v>446</v>
      </c>
      <c r="H8363" s="6">
        <v>99986</v>
      </c>
      <c r="I8363" t="s">
        <v>41327</v>
      </c>
      <c r="J8363" t="s">
        <v>41328</v>
      </c>
      <c r="K8363" s="1">
        <v>44600</v>
      </c>
    </row>
    <row r="8364" spans="1:11">
      <c r="A8364">
        <v>8363</v>
      </c>
      <c r="B8364" t="s">
        <v>41329</v>
      </c>
      <c r="C8364" t="s">
        <v>458</v>
      </c>
      <c r="D8364" t="s">
        <v>2389</v>
      </c>
      <c r="E8364" t="s">
        <v>41330</v>
      </c>
      <c r="F8364" t="s">
        <v>41331</v>
      </c>
      <c r="G8364" t="s">
        <v>1795</v>
      </c>
      <c r="H8364" s="6">
        <v>131975</v>
      </c>
      <c r="I8364" t="s">
        <v>41332</v>
      </c>
      <c r="J8364" t="s">
        <v>41333</v>
      </c>
      <c r="K8364" s="1">
        <v>44099</v>
      </c>
    </row>
    <row r="8365" spans="1:11">
      <c r="A8365">
        <v>8364</v>
      </c>
      <c r="B8365" t="s">
        <v>41334</v>
      </c>
      <c r="C8365" t="s">
        <v>2881</v>
      </c>
      <c r="D8365" t="s">
        <v>3331</v>
      </c>
      <c r="E8365" t="s">
        <v>41335</v>
      </c>
      <c r="F8365" t="s">
        <v>22013</v>
      </c>
      <c r="G8365" t="s">
        <v>711</v>
      </c>
      <c r="H8365" s="6">
        <v>241867</v>
      </c>
      <c r="I8365" t="s">
        <v>41336</v>
      </c>
      <c r="J8365" t="s">
        <v>41337</v>
      </c>
      <c r="K8365" s="1">
        <v>44703</v>
      </c>
    </row>
    <row r="8366" spans="1:11">
      <c r="A8366">
        <v>8365</v>
      </c>
      <c r="B8366" t="s">
        <v>41338</v>
      </c>
      <c r="C8366" t="s">
        <v>3676</v>
      </c>
      <c r="D8366" t="s">
        <v>15170</v>
      </c>
      <c r="E8366" t="s">
        <v>41339</v>
      </c>
      <c r="F8366" t="s">
        <v>41340</v>
      </c>
      <c r="G8366" t="s">
        <v>260</v>
      </c>
      <c r="H8366" s="6">
        <v>128070</v>
      </c>
      <c r="I8366" t="s">
        <v>41341</v>
      </c>
      <c r="J8366" t="s">
        <v>41342</v>
      </c>
      <c r="K8366" s="1">
        <v>43889</v>
      </c>
    </row>
    <row r="8367" spans="1:11">
      <c r="A8367">
        <v>8366</v>
      </c>
      <c r="B8367" t="s">
        <v>41343</v>
      </c>
      <c r="C8367" t="s">
        <v>2347</v>
      </c>
      <c r="D8367" t="s">
        <v>2155</v>
      </c>
      <c r="E8367" t="s">
        <v>41344</v>
      </c>
      <c r="F8367" t="s">
        <v>41345</v>
      </c>
      <c r="G8367" t="s">
        <v>604</v>
      </c>
      <c r="H8367" s="6">
        <v>43251</v>
      </c>
      <c r="I8367" t="s">
        <v>41346</v>
      </c>
      <c r="J8367" t="s">
        <v>41347</v>
      </c>
      <c r="K8367" s="1">
        <v>44417</v>
      </c>
    </row>
    <row r="8368" spans="1:11">
      <c r="A8368">
        <v>8367</v>
      </c>
      <c r="B8368" t="s">
        <v>41348</v>
      </c>
      <c r="C8368" t="s">
        <v>3839</v>
      </c>
      <c r="D8368" t="s">
        <v>10511</v>
      </c>
      <c r="E8368" t="s">
        <v>41349</v>
      </c>
      <c r="F8368" t="s">
        <v>41350</v>
      </c>
      <c r="G8368" t="s">
        <v>2772</v>
      </c>
      <c r="H8368" s="6">
        <v>51484</v>
      </c>
      <c r="I8368" t="s">
        <v>41351</v>
      </c>
      <c r="J8368" t="s">
        <v>41352</v>
      </c>
      <c r="K8368" s="1">
        <v>44190</v>
      </c>
    </row>
    <row r="8369" spans="1:11">
      <c r="A8369">
        <v>8368</v>
      </c>
      <c r="B8369" t="s">
        <v>41353</v>
      </c>
      <c r="C8369" t="s">
        <v>701</v>
      </c>
      <c r="D8369" t="s">
        <v>4389</v>
      </c>
      <c r="E8369" t="s">
        <v>41354</v>
      </c>
      <c r="F8369" t="s">
        <v>41355</v>
      </c>
      <c r="G8369" t="s">
        <v>1075</v>
      </c>
      <c r="H8369" s="6">
        <v>182463</v>
      </c>
      <c r="I8369">
        <f>1-795-510-9791</f>
        <v>-11095</v>
      </c>
      <c r="J8369" t="s">
        <v>41356</v>
      </c>
      <c r="K8369" s="1">
        <v>43942</v>
      </c>
    </row>
    <row r="8370" spans="1:11">
      <c r="A8370">
        <v>8369</v>
      </c>
      <c r="B8370" t="s">
        <v>41357</v>
      </c>
      <c r="C8370" t="s">
        <v>406</v>
      </c>
      <c r="D8370" t="s">
        <v>17371</v>
      </c>
      <c r="E8370" t="s">
        <v>41358</v>
      </c>
      <c r="F8370" t="s">
        <v>41359</v>
      </c>
      <c r="G8370" t="s">
        <v>7497</v>
      </c>
      <c r="H8370" s="6">
        <v>179931</v>
      </c>
      <c r="I8370" t="s">
        <v>41360</v>
      </c>
      <c r="J8370" t="s">
        <v>41361</v>
      </c>
      <c r="K8370" s="1">
        <v>44205</v>
      </c>
    </row>
    <row r="8371" spans="1:11">
      <c r="A8371">
        <v>8370</v>
      </c>
      <c r="B8371" t="s">
        <v>41362</v>
      </c>
      <c r="C8371" t="s">
        <v>3821</v>
      </c>
      <c r="D8371" t="s">
        <v>1649</v>
      </c>
      <c r="E8371" t="s">
        <v>41363</v>
      </c>
      <c r="F8371" t="s">
        <v>41364</v>
      </c>
      <c r="G8371" t="s">
        <v>486</v>
      </c>
      <c r="H8371" s="6">
        <v>233616</v>
      </c>
      <c r="I8371" t="s">
        <v>41365</v>
      </c>
      <c r="J8371" t="s">
        <v>41366</v>
      </c>
      <c r="K8371" s="1">
        <v>44193</v>
      </c>
    </row>
    <row r="8372" spans="1:11">
      <c r="A8372">
        <v>8371</v>
      </c>
      <c r="B8372" t="s">
        <v>41367</v>
      </c>
      <c r="C8372" t="s">
        <v>5461</v>
      </c>
      <c r="D8372" t="s">
        <v>17431</v>
      </c>
      <c r="E8372" t="s">
        <v>41368</v>
      </c>
      <c r="F8372" t="s">
        <v>41369</v>
      </c>
      <c r="G8372" t="s">
        <v>229</v>
      </c>
      <c r="H8372" s="6">
        <v>229914</v>
      </c>
      <c r="I8372" t="s">
        <v>41370</v>
      </c>
      <c r="J8372" t="s">
        <v>41371</v>
      </c>
      <c r="K8372" s="1">
        <v>44111</v>
      </c>
    </row>
    <row r="8373" spans="1:11">
      <c r="A8373">
        <v>8372</v>
      </c>
      <c r="B8373" t="s">
        <v>41372</v>
      </c>
      <c r="C8373" t="s">
        <v>3937</v>
      </c>
      <c r="D8373" t="s">
        <v>1009</v>
      </c>
      <c r="E8373" t="s">
        <v>7484</v>
      </c>
      <c r="F8373" t="s">
        <v>41373</v>
      </c>
      <c r="G8373" t="s">
        <v>351</v>
      </c>
      <c r="H8373" s="6">
        <v>86277</v>
      </c>
      <c r="I8373" t="s">
        <v>41374</v>
      </c>
      <c r="J8373" t="s">
        <v>41375</v>
      </c>
      <c r="K8373" s="1">
        <v>43871</v>
      </c>
    </row>
    <row r="8374" spans="1:11">
      <c r="A8374">
        <v>8373</v>
      </c>
      <c r="B8374" s="2" t="s">
        <v>41376</v>
      </c>
      <c r="C8374" t="s">
        <v>4184</v>
      </c>
      <c r="D8374" t="s">
        <v>708</v>
      </c>
      <c r="E8374" t="s">
        <v>41377</v>
      </c>
      <c r="F8374" t="s">
        <v>41378</v>
      </c>
      <c r="G8374" t="s">
        <v>2772</v>
      </c>
      <c r="H8374" s="6">
        <v>72245</v>
      </c>
      <c r="I8374" t="s">
        <v>41379</v>
      </c>
      <c r="J8374" t="s">
        <v>41380</v>
      </c>
      <c r="K8374" s="1">
        <v>44683</v>
      </c>
    </row>
    <row r="8375" spans="1:11">
      <c r="A8375">
        <v>8374</v>
      </c>
      <c r="B8375" t="s">
        <v>41381</v>
      </c>
      <c r="C8375" t="s">
        <v>14894</v>
      </c>
      <c r="D8375" t="s">
        <v>2902</v>
      </c>
      <c r="E8375" t="s">
        <v>41382</v>
      </c>
      <c r="F8375" t="s">
        <v>41383</v>
      </c>
      <c r="G8375" t="s">
        <v>1481</v>
      </c>
      <c r="H8375" s="6">
        <v>271635</v>
      </c>
      <c r="I8375" t="s">
        <v>41384</v>
      </c>
      <c r="J8375" t="s">
        <v>41385</v>
      </c>
      <c r="K8375" s="1">
        <v>44309</v>
      </c>
    </row>
    <row r="8376" spans="1:11">
      <c r="A8376">
        <v>8375</v>
      </c>
      <c r="B8376" t="s">
        <v>41386</v>
      </c>
      <c r="C8376" t="s">
        <v>14595</v>
      </c>
      <c r="D8376" t="s">
        <v>8577</v>
      </c>
      <c r="E8376" t="s">
        <v>12080</v>
      </c>
      <c r="F8376" t="s">
        <v>41387</v>
      </c>
      <c r="G8376" t="s">
        <v>604</v>
      </c>
      <c r="H8376" s="6">
        <v>230298</v>
      </c>
      <c r="I8376" t="s">
        <v>41388</v>
      </c>
      <c r="J8376" t="s">
        <v>41389</v>
      </c>
      <c r="K8376" s="1">
        <v>44271</v>
      </c>
    </row>
    <row r="8377" spans="1:11">
      <c r="A8377">
        <v>8376</v>
      </c>
      <c r="B8377" t="s">
        <v>41390</v>
      </c>
      <c r="C8377" t="s">
        <v>4456</v>
      </c>
      <c r="D8377" t="s">
        <v>376</v>
      </c>
      <c r="E8377" t="s">
        <v>41391</v>
      </c>
      <c r="F8377" t="s">
        <v>41392</v>
      </c>
      <c r="G8377" t="s">
        <v>3291</v>
      </c>
      <c r="H8377" s="6">
        <v>82949</v>
      </c>
      <c r="I8377" t="s">
        <v>41393</v>
      </c>
      <c r="J8377" t="s">
        <v>41394</v>
      </c>
      <c r="K8377" s="1">
        <v>44305</v>
      </c>
    </row>
    <row r="8378" spans="1:11">
      <c r="A8378">
        <v>8377</v>
      </c>
      <c r="B8378" t="s">
        <v>41395</v>
      </c>
      <c r="C8378" t="s">
        <v>5444</v>
      </c>
      <c r="D8378" t="s">
        <v>3949</v>
      </c>
      <c r="E8378" t="s">
        <v>41396</v>
      </c>
      <c r="F8378" t="s">
        <v>41397</v>
      </c>
      <c r="G8378" t="s">
        <v>2898</v>
      </c>
      <c r="H8378" s="6">
        <v>117375</v>
      </c>
      <c r="I8378" t="s">
        <v>41398</v>
      </c>
      <c r="J8378" t="s">
        <v>41399</v>
      </c>
      <c r="K8378" s="1">
        <v>44585</v>
      </c>
    </row>
    <row r="8379" spans="1:11">
      <c r="A8379">
        <v>8378</v>
      </c>
      <c r="B8379" t="s">
        <v>41400</v>
      </c>
      <c r="C8379" t="s">
        <v>7009</v>
      </c>
      <c r="D8379" t="s">
        <v>8577</v>
      </c>
      <c r="E8379" t="s">
        <v>12899</v>
      </c>
      <c r="F8379" t="s">
        <v>36211</v>
      </c>
      <c r="G8379" t="s">
        <v>2844</v>
      </c>
      <c r="H8379" s="6">
        <v>53935</v>
      </c>
      <c r="I8379">
        <v>7259533511</v>
      </c>
      <c r="J8379" t="s">
        <v>41401</v>
      </c>
      <c r="K8379" s="1">
        <v>44431</v>
      </c>
    </row>
    <row r="8380" spans="1:11">
      <c r="A8380">
        <v>8379</v>
      </c>
      <c r="B8380" t="s">
        <v>41402</v>
      </c>
      <c r="C8380" t="s">
        <v>4254</v>
      </c>
      <c r="D8380" t="s">
        <v>753</v>
      </c>
      <c r="E8380" t="s">
        <v>41403</v>
      </c>
      <c r="F8380" t="s">
        <v>41404</v>
      </c>
      <c r="G8380" t="s">
        <v>2844</v>
      </c>
      <c r="H8380" s="6">
        <v>65300</v>
      </c>
      <c r="I8380" t="s">
        <v>41405</v>
      </c>
      <c r="J8380" t="s">
        <v>41406</v>
      </c>
      <c r="K8380" s="1">
        <v>44241</v>
      </c>
    </row>
    <row r="8381" spans="1:11">
      <c r="A8381">
        <v>8380</v>
      </c>
      <c r="B8381" t="s">
        <v>41407</v>
      </c>
      <c r="C8381" t="s">
        <v>4247</v>
      </c>
      <c r="D8381" t="s">
        <v>19923</v>
      </c>
      <c r="E8381" t="s">
        <v>23342</v>
      </c>
      <c r="F8381" t="s">
        <v>41408</v>
      </c>
      <c r="G8381" t="s">
        <v>221</v>
      </c>
      <c r="H8381" s="6">
        <v>44177</v>
      </c>
      <c r="I8381" t="s">
        <v>41409</v>
      </c>
      <c r="J8381" t="s">
        <v>41410</v>
      </c>
      <c r="K8381" s="1">
        <v>44024</v>
      </c>
    </row>
    <row r="8382" spans="1:11">
      <c r="A8382">
        <v>8381</v>
      </c>
      <c r="B8382" t="s">
        <v>41411</v>
      </c>
      <c r="C8382" t="s">
        <v>2212</v>
      </c>
      <c r="D8382" t="s">
        <v>12215</v>
      </c>
      <c r="E8382" t="s">
        <v>41412</v>
      </c>
      <c r="F8382" t="s">
        <v>41413</v>
      </c>
      <c r="G8382" t="s">
        <v>642</v>
      </c>
      <c r="H8382" s="6">
        <v>133366</v>
      </c>
      <c r="I8382" t="s">
        <v>41414</v>
      </c>
      <c r="J8382" t="s">
        <v>41415</v>
      </c>
      <c r="K8382" s="1">
        <v>43983</v>
      </c>
    </row>
    <row r="8383" spans="1:11">
      <c r="A8383">
        <v>8382</v>
      </c>
      <c r="B8383" t="s">
        <v>41416</v>
      </c>
      <c r="C8383" t="s">
        <v>1234</v>
      </c>
      <c r="D8383" t="s">
        <v>670</v>
      </c>
      <c r="E8383" t="s">
        <v>41417</v>
      </c>
      <c r="F8383" t="s">
        <v>41418</v>
      </c>
      <c r="G8383" t="s">
        <v>2195</v>
      </c>
      <c r="H8383" s="6">
        <v>56014</v>
      </c>
      <c r="I8383" t="s">
        <v>41419</v>
      </c>
      <c r="J8383" t="s">
        <v>41420</v>
      </c>
      <c r="K8383" s="1">
        <v>44284</v>
      </c>
    </row>
    <row r="8384" spans="1:11">
      <c r="A8384">
        <v>8383</v>
      </c>
      <c r="B8384" t="s">
        <v>41421</v>
      </c>
      <c r="C8384" t="s">
        <v>91</v>
      </c>
      <c r="D8384" t="s">
        <v>1129</v>
      </c>
      <c r="E8384" t="s">
        <v>41422</v>
      </c>
      <c r="F8384" t="s">
        <v>41423</v>
      </c>
      <c r="G8384" t="s">
        <v>221</v>
      </c>
      <c r="H8384" s="6">
        <v>132547</v>
      </c>
      <c r="I8384" t="s">
        <v>41424</v>
      </c>
      <c r="J8384" t="s">
        <v>41425</v>
      </c>
      <c r="K8384" s="1">
        <v>44366</v>
      </c>
    </row>
    <row r="8385" spans="1:11">
      <c r="A8385">
        <v>8384</v>
      </c>
      <c r="B8385" t="s">
        <v>41426</v>
      </c>
      <c r="C8385" t="s">
        <v>10746</v>
      </c>
      <c r="D8385" t="s">
        <v>2200</v>
      </c>
      <c r="E8385" t="s">
        <v>2028</v>
      </c>
      <c r="F8385" t="s">
        <v>30279</v>
      </c>
      <c r="G8385" t="s">
        <v>1769</v>
      </c>
      <c r="H8385" s="6">
        <v>85354</v>
      </c>
      <c r="I8385" t="s">
        <v>41427</v>
      </c>
      <c r="J8385" t="s">
        <v>41428</v>
      </c>
      <c r="K8385" s="1">
        <v>44040</v>
      </c>
    </row>
    <row r="8386" spans="1:11">
      <c r="A8386">
        <v>8385</v>
      </c>
      <c r="B8386" t="s">
        <v>41429</v>
      </c>
      <c r="C8386" t="s">
        <v>774</v>
      </c>
      <c r="D8386" t="s">
        <v>3440</v>
      </c>
      <c r="E8386" t="s">
        <v>41430</v>
      </c>
      <c r="F8386" t="s">
        <v>41431</v>
      </c>
      <c r="G8386" t="s">
        <v>4560</v>
      </c>
      <c r="H8386" s="6">
        <v>178041</v>
      </c>
      <c r="I8386">
        <v>6273662148</v>
      </c>
      <c r="J8386" t="s">
        <v>41432</v>
      </c>
      <c r="K8386" s="1">
        <v>44071</v>
      </c>
    </row>
    <row r="8387" spans="1:11">
      <c r="A8387">
        <v>8386</v>
      </c>
      <c r="B8387" t="s">
        <v>41433</v>
      </c>
      <c r="C8387" t="s">
        <v>3295</v>
      </c>
      <c r="D8387" t="s">
        <v>14326</v>
      </c>
      <c r="E8387" t="s">
        <v>23975</v>
      </c>
      <c r="F8387" t="s">
        <v>41434</v>
      </c>
      <c r="G8387" t="s">
        <v>4560</v>
      </c>
      <c r="H8387" s="6">
        <v>155994</v>
      </c>
      <c r="I8387" t="s">
        <v>41435</v>
      </c>
      <c r="J8387" t="s">
        <v>41436</v>
      </c>
      <c r="K8387" s="1">
        <v>44173</v>
      </c>
    </row>
    <row r="8388" spans="1:11">
      <c r="A8388">
        <v>8387</v>
      </c>
      <c r="B8388" t="s">
        <v>41437</v>
      </c>
      <c r="C8388" t="s">
        <v>662</v>
      </c>
      <c r="D8388" t="s">
        <v>3706</v>
      </c>
      <c r="E8388" t="s">
        <v>41438</v>
      </c>
      <c r="F8388" t="s">
        <v>41439</v>
      </c>
      <c r="G8388" t="s">
        <v>43</v>
      </c>
      <c r="H8388" s="6">
        <v>235366</v>
      </c>
      <c r="I8388" t="s">
        <v>41440</v>
      </c>
      <c r="J8388" t="s">
        <v>41441</v>
      </c>
      <c r="K8388" s="1">
        <v>43847</v>
      </c>
    </row>
    <row r="8389" spans="1:11">
      <c r="A8389">
        <v>8388</v>
      </c>
      <c r="B8389" t="s">
        <v>41442</v>
      </c>
      <c r="C8389" t="s">
        <v>2520</v>
      </c>
      <c r="D8389" t="s">
        <v>2984</v>
      </c>
      <c r="E8389" t="s">
        <v>26206</v>
      </c>
      <c r="F8389" t="s">
        <v>41443</v>
      </c>
      <c r="G8389" t="s">
        <v>642</v>
      </c>
      <c r="H8389" s="6">
        <v>150771</v>
      </c>
      <c r="I8389" t="s">
        <v>41444</v>
      </c>
      <c r="J8389" t="s">
        <v>41445</v>
      </c>
      <c r="K8389" s="1">
        <v>43930</v>
      </c>
    </row>
    <row r="8390" spans="1:11">
      <c r="A8390">
        <v>8389</v>
      </c>
      <c r="B8390" t="s">
        <v>41446</v>
      </c>
      <c r="C8390" t="s">
        <v>12372</v>
      </c>
      <c r="D8390" t="s">
        <v>1031</v>
      </c>
      <c r="E8390" t="s">
        <v>41447</v>
      </c>
      <c r="F8390" t="s">
        <v>41448</v>
      </c>
      <c r="G8390" t="s">
        <v>2885</v>
      </c>
      <c r="H8390" s="6">
        <v>261128</v>
      </c>
      <c r="I8390" t="s">
        <v>41449</v>
      </c>
      <c r="J8390" t="s">
        <v>41450</v>
      </c>
      <c r="K8390" s="1">
        <v>44237</v>
      </c>
    </row>
    <row r="8391" spans="1:11">
      <c r="A8391">
        <v>8390</v>
      </c>
      <c r="B8391" t="s">
        <v>41451</v>
      </c>
      <c r="C8391" t="s">
        <v>11197</v>
      </c>
      <c r="D8391" t="s">
        <v>15942</v>
      </c>
      <c r="E8391" t="s">
        <v>41452</v>
      </c>
      <c r="F8391" t="s">
        <v>41453</v>
      </c>
      <c r="G8391" t="s">
        <v>696</v>
      </c>
      <c r="H8391" s="6">
        <v>55850</v>
      </c>
      <c r="I8391" t="s">
        <v>41454</v>
      </c>
      <c r="J8391" t="s">
        <v>41455</v>
      </c>
      <c r="K8391" s="1">
        <v>44009</v>
      </c>
    </row>
    <row r="8392" spans="1:11">
      <c r="A8392">
        <v>8391</v>
      </c>
      <c r="B8392" t="s">
        <v>41456</v>
      </c>
      <c r="C8392" t="s">
        <v>3858</v>
      </c>
      <c r="D8392" t="s">
        <v>20440</v>
      </c>
      <c r="E8392" t="s">
        <v>41457</v>
      </c>
      <c r="F8392" t="s">
        <v>41458</v>
      </c>
      <c r="G8392" t="s">
        <v>8517</v>
      </c>
      <c r="H8392" s="6">
        <v>90145</v>
      </c>
      <c r="I8392" t="s">
        <v>41459</v>
      </c>
      <c r="J8392" t="s">
        <v>41460</v>
      </c>
      <c r="K8392" s="1">
        <v>44695</v>
      </c>
    </row>
    <row r="8393" spans="1:11">
      <c r="A8393">
        <v>8392</v>
      </c>
      <c r="B8393" t="s">
        <v>41461</v>
      </c>
      <c r="C8393" t="s">
        <v>6596</v>
      </c>
      <c r="D8393" t="s">
        <v>1679</v>
      </c>
      <c r="E8393" t="s">
        <v>41462</v>
      </c>
      <c r="F8393" t="s">
        <v>41463</v>
      </c>
      <c r="G8393" t="s">
        <v>1027</v>
      </c>
      <c r="H8393" s="6">
        <v>73774</v>
      </c>
      <c r="I8393" t="s">
        <v>41464</v>
      </c>
      <c r="J8393" t="s">
        <v>41465</v>
      </c>
      <c r="K8393" s="1">
        <v>44614</v>
      </c>
    </row>
    <row r="8394" spans="1:11">
      <c r="A8394">
        <v>8393</v>
      </c>
      <c r="B8394" t="s">
        <v>41466</v>
      </c>
      <c r="C8394" t="s">
        <v>1091</v>
      </c>
      <c r="D8394" t="s">
        <v>2263</v>
      </c>
      <c r="E8394" t="s">
        <v>41467</v>
      </c>
      <c r="F8394" t="s">
        <v>41468</v>
      </c>
      <c r="G8394" t="s">
        <v>1726</v>
      </c>
      <c r="H8394" s="6">
        <v>158438</v>
      </c>
      <c r="I8394" t="s">
        <v>41469</v>
      </c>
      <c r="J8394" t="s">
        <v>41470</v>
      </c>
      <c r="K8394" s="1">
        <v>44062</v>
      </c>
    </row>
    <row r="8395" spans="1:11">
      <c r="A8395">
        <v>8394</v>
      </c>
      <c r="B8395" t="s">
        <v>41471</v>
      </c>
      <c r="C8395" t="s">
        <v>1122</v>
      </c>
      <c r="D8395" t="s">
        <v>580</v>
      </c>
      <c r="E8395" t="s">
        <v>41472</v>
      </c>
      <c r="F8395" t="s">
        <v>41473</v>
      </c>
      <c r="G8395" t="s">
        <v>1689</v>
      </c>
      <c r="H8395" s="6">
        <v>72810</v>
      </c>
      <c r="I8395" t="s">
        <v>41474</v>
      </c>
      <c r="J8395" t="s">
        <v>41475</v>
      </c>
      <c r="K8395" s="1">
        <v>44522</v>
      </c>
    </row>
    <row r="8396" spans="1:11">
      <c r="A8396">
        <v>8395</v>
      </c>
      <c r="B8396" t="s">
        <v>41476</v>
      </c>
      <c r="C8396" t="s">
        <v>1350</v>
      </c>
      <c r="D8396" t="s">
        <v>311</v>
      </c>
      <c r="E8396" t="s">
        <v>41477</v>
      </c>
      <c r="F8396" t="s">
        <v>41478</v>
      </c>
      <c r="G8396" t="s">
        <v>666</v>
      </c>
      <c r="H8396" s="6">
        <v>173622</v>
      </c>
      <c r="I8396" t="s">
        <v>41479</v>
      </c>
      <c r="J8396" t="s">
        <v>41480</v>
      </c>
      <c r="K8396" s="1">
        <v>44457</v>
      </c>
    </row>
    <row r="8397" spans="1:11">
      <c r="A8397">
        <v>8396</v>
      </c>
      <c r="B8397" t="s">
        <v>41481</v>
      </c>
      <c r="C8397" t="s">
        <v>4720</v>
      </c>
      <c r="D8397" t="s">
        <v>10906</v>
      </c>
      <c r="E8397" t="s">
        <v>41482</v>
      </c>
      <c r="F8397" t="s">
        <v>41483</v>
      </c>
      <c r="G8397" t="s">
        <v>756</v>
      </c>
      <c r="H8397" s="6">
        <v>182950</v>
      </c>
      <c r="I8397" t="s">
        <v>41484</v>
      </c>
      <c r="J8397" t="s">
        <v>41485</v>
      </c>
      <c r="K8397" s="1">
        <v>44571</v>
      </c>
    </row>
    <row r="8398" spans="1:11">
      <c r="A8398">
        <v>8397</v>
      </c>
      <c r="B8398" t="s">
        <v>41486</v>
      </c>
      <c r="C8398" t="s">
        <v>2066</v>
      </c>
      <c r="D8398" t="s">
        <v>12904</v>
      </c>
      <c r="E8398" t="s">
        <v>41487</v>
      </c>
      <c r="F8398" t="s">
        <v>41488</v>
      </c>
      <c r="G8398" t="s">
        <v>2615</v>
      </c>
      <c r="H8398" s="6">
        <v>279078</v>
      </c>
      <c r="I8398" t="s">
        <v>41489</v>
      </c>
      <c r="J8398" t="s">
        <v>41490</v>
      </c>
      <c r="K8398" s="1">
        <v>44196</v>
      </c>
    </row>
    <row r="8399" spans="1:11">
      <c r="A8399">
        <v>8398</v>
      </c>
      <c r="B8399" t="s">
        <v>41491</v>
      </c>
      <c r="C8399" t="s">
        <v>7619</v>
      </c>
      <c r="D8399" t="s">
        <v>7969</v>
      </c>
      <c r="E8399" t="s">
        <v>41492</v>
      </c>
      <c r="F8399" t="s">
        <v>15868</v>
      </c>
      <c r="G8399" t="s">
        <v>792</v>
      </c>
      <c r="H8399" s="6">
        <v>192808</v>
      </c>
      <c r="I8399" t="s">
        <v>41493</v>
      </c>
      <c r="J8399" t="s">
        <v>41494</v>
      </c>
      <c r="K8399" s="1">
        <v>44432</v>
      </c>
    </row>
    <row r="8400" spans="1:11">
      <c r="A8400">
        <v>8399</v>
      </c>
      <c r="B8400" t="s">
        <v>41495</v>
      </c>
      <c r="C8400" t="s">
        <v>1234</v>
      </c>
      <c r="D8400" t="s">
        <v>6916</v>
      </c>
      <c r="E8400" t="s">
        <v>41496</v>
      </c>
      <c r="F8400" t="s">
        <v>41497</v>
      </c>
      <c r="G8400" t="s">
        <v>2343</v>
      </c>
      <c r="H8400" s="6">
        <v>40660</v>
      </c>
      <c r="I8400" t="s">
        <v>41498</v>
      </c>
      <c r="J8400" t="s">
        <v>41499</v>
      </c>
      <c r="K8400" s="1">
        <v>44473</v>
      </c>
    </row>
    <row r="8401" spans="1:11">
      <c r="A8401">
        <v>8400</v>
      </c>
      <c r="B8401" t="s">
        <v>41500</v>
      </c>
      <c r="C8401" t="s">
        <v>3576</v>
      </c>
      <c r="D8401" t="s">
        <v>6279</v>
      </c>
      <c r="E8401" t="s">
        <v>41501</v>
      </c>
      <c r="F8401" t="s">
        <v>41502</v>
      </c>
      <c r="G8401" t="s">
        <v>298</v>
      </c>
      <c r="H8401" s="6">
        <v>49122</v>
      </c>
      <c r="I8401" t="s">
        <v>41503</v>
      </c>
      <c r="J8401" t="s">
        <v>41504</v>
      </c>
      <c r="K8401" s="1">
        <v>44557</v>
      </c>
    </row>
    <row r="8402" spans="1:11">
      <c r="A8402">
        <v>8401</v>
      </c>
      <c r="B8402" t="s">
        <v>41505</v>
      </c>
      <c r="C8402" t="s">
        <v>9156</v>
      </c>
      <c r="D8402" t="s">
        <v>4423</v>
      </c>
      <c r="E8402" t="s">
        <v>41506</v>
      </c>
      <c r="F8402" t="s">
        <v>13893</v>
      </c>
      <c r="G8402" t="s">
        <v>182</v>
      </c>
      <c r="H8402" s="6">
        <v>278416</v>
      </c>
      <c r="I8402" t="s">
        <v>41507</v>
      </c>
      <c r="J8402" t="s">
        <v>41508</v>
      </c>
      <c r="K8402" s="1">
        <v>44496</v>
      </c>
    </row>
    <row r="8403" spans="1:11">
      <c r="A8403">
        <v>8402</v>
      </c>
      <c r="B8403" t="s">
        <v>41509</v>
      </c>
      <c r="C8403" t="s">
        <v>1885</v>
      </c>
      <c r="D8403" t="s">
        <v>8093</v>
      </c>
      <c r="E8403" t="s">
        <v>41510</v>
      </c>
      <c r="F8403" t="s">
        <v>41511</v>
      </c>
      <c r="G8403" t="s">
        <v>3382</v>
      </c>
      <c r="H8403" s="6">
        <v>189089</v>
      </c>
      <c r="I8403" t="s">
        <v>41512</v>
      </c>
      <c r="J8403" t="s">
        <v>41513</v>
      </c>
      <c r="K8403" s="1">
        <v>44641</v>
      </c>
    </row>
    <row r="8404" spans="1:11">
      <c r="A8404">
        <v>8403</v>
      </c>
      <c r="B8404" t="s">
        <v>41514</v>
      </c>
      <c r="C8404" t="s">
        <v>5286</v>
      </c>
      <c r="D8404" t="s">
        <v>1835</v>
      </c>
      <c r="E8404" t="s">
        <v>41515</v>
      </c>
      <c r="F8404" t="s">
        <v>41516</v>
      </c>
      <c r="G8404" t="s">
        <v>1508</v>
      </c>
      <c r="H8404" s="6">
        <v>245995</v>
      </c>
      <c r="I8404" t="s">
        <v>41517</v>
      </c>
      <c r="J8404" t="s">
        <v>41518</v>
      </c>
      <c r="K8404" s="1">
        <v>44085</v>
      </c>
    </row>
    <row r="8405" spans="1:11">
      <c r="A8405">
        <v>8404</v>
      </c>
      <c r="B8405" t="s">
        <v>41519</v>
      </c>
      <c r="C8405" t="s">
        <v>5115</v>
      </c>
      <c r="D8405" t="s">
        <v>2835</v>
      </c>
      <c r="E8405" t="s">
        <v>41520</v>
      </c>
      <c r="F8405" t="s">
        <v>41521</v>
      </c>
      <c r="G8405" t="s">
        <v>1257</v>
      </c>
      <c r="H8405" s="6">
        <v>220367</v>
      </c>
      <c r="I8405" t="s">
        <v>41522</v>
      </c>
      <c r="J8405" t="s">
        <v>41523</v>
      </c>
      <c r="K8405" s="1">
        <v>44497</v>
      </c>
    </row>
    <row r="8406" spans="1:11">
      <c r="A8406">
        <v>8405</v>
      </c>
      <c r="B8406" t="s">
        <v>41524</v>
      </c>
      <c r="C8406" t="s">
        <v>3526</v>
      </c>
      <c r="D8406" t="s">
        <v>310</v>
      </c>
      <c r="E8406" t="s">
        <v>41525</v>
      </c>
      <c r="F8406" t="s">
        <v>41526</v>
      </c>
      <c r="G8406" t="s">
        <v>478</v>
      </c>
      <c r="H8406" s="6">
        <v>188243</v>
      </c>
      <c r="I8406" t="s">
        <v>41527</v>
      </c>
      <c r="J8406" t="s">
        <v>41528</v>
      </c>
      <c r="K8406" s="1">
        <v>44324</v>
      </c>
    </row>
    <row r="8407" spans="1:11">
      <c r="A8407">
        <v>8406</v>
      </c>
      <c r="B8407" t="s">
        <v>41529</v>
      </c>
      <c r="C8407" t="s">
        <v>936</v>
      </c>
      <c r="D8407" t="s">
        <v>3972</v>
      </c>
      <c r="E8407" t="s">
        <v>41530</v>
      </c>
      <c r="F8407" t="s">
        <v>41531</v>
      </c>
      <c r="G8407" t="s">
        <v>1522</v>
      </c>
      <c r="H8407" s="6">
        <v>123786</v>
      </c>
      <c r="I8407" t="s">
        <v>41532</v>
      </c>
      <c r="J8407" t="s">
        <v>41533</v>
      </c>
      <c r="K8407" s="1">
        <v>44461</v>
      </c>
    </row>
    <row r="8408" spans="1:11">
      <c r="A8408">
        <v>8407</v>
      </c>
      <c r="B8408" t="s">
        <v>41534</v>
      </c>
      <c r="C8408" t="s">
        <v>3796</v>
      </c>
      <c r="D8408" t="s">
        <v>7526</v>
      </c>
      <c r="E8408" t="s">
        <v>41535</v>
      </c>
      <c r="F8408" t="s">
        <v>41536</v>
      </c>
      <c r="G8408" t="s">
        <v>478</v>
      </c>
      <c r="H8408" s="6">
        <v>64467</v>
      </c>
      <c r="I8408">
        <v>5134527179</v>
      </c>
      <c r="J8408" t="s">
        <v>41537</v>
      </c>
      <c r="K8408" s="1">
        <v>44191</v>
      </c>
    </row>
    <row r="8409" spans="1:11">
      <c r="A8409">
        <v>8408</v>
      </c>
      <c r="B8409" t="s">
        <v>41538</v>
      </c>
      <c r="C8409" t="s">
        <v>902</v>
      </c>
      <c r="D8409" t="s">
        <v>29724</v>
      </c>
      <c r="E8409" t="s">
        <v>41539</v>
      </c>
      <c r="F8409" t="s">
        <v>41540</v>
      </c>
      <c r="G8409" t="s">
        <v>831</v>
      </c>
      <c r="H8409" s="6">
        <v>286918</v>
      </c>
      <c r="I8409" t="s">
        <v>41541</v>
      </c>
      <c r="J8409" t="s">
        <v>41542</v>
      </c>
      <c r="K8409" s="1">
        <v>44137</v>
      </c>
    </row>
    <row r="8410" spans="1:11">
      <c r="A8410">
        <v>8409</v>
      </c>
      <c r="B8410" t="s">
        <v>41543</v>
      </c>
      <c r="C8410" t="s">
        <v>3080</v>
      </c>
      <c r="D8410" t="s">
        <v>6552</v>
      </c>
      <c r="E8410" t="s">
        <v>41544</v>
      </c>
      <c r="F8410" t="s">
        <v>41545</v>
      </c>
      <c r="G8410" t="s">
        <v>446</v>
      </c>
      <c r="H8410" s="6">
        <v>73312</v>
      </c>
      <c r="I8410" t="s">
        <v>41546</v>
      </c>
      <c r="J8410" t="s">
        <v>41547</v>
      </c>
      <c r="K8410" s="1">
        <v>44191</v>
      </c>
    </row>
    <row r="8411" spans="1:11">
      <c r="A8411">
        <v>8410</v>
      </c>
      <c r="B8411" t="s">
        <v>41548</v>
      </c>
      <c r="C8411" t="s">
        <v>3080</v>
      </c>
      <c r="D8411" t="s">
        <v>789</v>
      </c>
      <c r="E8411" t="s">
        <v>16989</v>
      </c>
      <c r="F8411" t="s">
        <v>6716</v>
      </c>
      <c r="G8411" t="s">
        <v>1367</v>
      </c>
      <c r="H8411" s="6">
        <v>246237</v>
      </c>
      <c r="I8411" t="s">
        <v>41549</v>
      </c>
      <c r="J8411" t="s">
        <v>41550</v>
      </c>
      <c r="K8411" s="1">
        <v>44609</v>
      </c>
    </row>
    <row r="8412" spans="1:11">
      <c r="A8412">
        <v>8411</v>
      </c>
      <c r="B8412" t="s">
        <v>41551</v>
      </c>
      <c r="C8412" t="s">
        <v>1589</v>
      </c>
      <c r="D8412" t="s">
        <v>8749</v>
      </c>
      <c r="E8412" t="s">
        <v>41552</v>
      </c>
      <c r="F8412" t="s">
        <v>41553</v>
      </c>
      <c r="G8412" t="s">
        <v>5570</v>
      </c>
      <c r="H8412" s="6">
        <v>213925</v>
      </c>
      <c r="I8412" t="s">
        <v>41554</v>
      </c>
      <c r="J8412" t="s">
        <v>41555</v>
      </c>
      <c r="K8412" s="1">
        <v>44185</v>
      </c>
    </row>
    <row r="8413" spans="1:11">
      <c r="A8413">
        <v>8412</v>
      </c>
      <c r="B8413" t="s">
        <v>41556</v>
      </c>
      <c r="C8413" t="s">
        <v>663</v>
      </c>
      <c r="D8413" t="s">
        <v>310</v>
      </c>
      <c r="E8413" t="s">
        <v>41557</v>
      </c>
      <c r="F8413" t="s">
        <v>41558</v>
      </c>
      <c r="G8413" t="s">
        <v>329</v>
      </c>
      <c r="H8413" s="6">
        <v>63565</v>
      </c>
      <c r="I8413" t="s">
        <v>41559</v>
      </c>
      <c r="J8413" t="s">
        <v>41560</v>
      </c>
      <c r="K8413" s="1">
        <v>44019</v>
      </c>
    </row>
    <row r="8414" spans="1:11">
      <c r="A8414">
        <v>8413</v>
      </c>
      <c r="B8414" t="s">
        <v>41561</v>
      </c>
      <c r="C8414" t="s">
        <v>368</v>
      </c>
      <c r="D8414" t="s">
        <v>24655</v>
      </c>
      <c r="E8414" t="s">
        <v>41562</v>
      </c>
      <c r="F8414" t="s">
        <v>41563</v>
      </c>
      <c r="G8414" t="s">
        <v>410</v>
      </c>
      <c r="H8414" s="6">
        <v>85992</v>
      </c>
      <c r="I8414" t="s">
        <v>41564</v>
      </c>
      <c r="J8414" t="s">
        <v>41565</v>
      </c>
      <c r="K8414" s="1">
        <v>43878</v>
      </c>
    </row>
    <row r="8415" spans="1:11">
      <c r="A8415">
        <v>8414</v>
      </c>
      <c r="B8415" t="s">
        <v>41566</v>
      </c>
      <c r="C8415" t="s">
        <v>2983</v>
      </c>
      <c r="D8415" t="s">
        <v>1128</v>
      </c>
      <c r="E8415" t="s">
        <v>41567</v>
      </c>
      <c r="F8415" t="s">
        <v>41568</v>
      </c>
      <c r="G8415" t="s">
        <v>890</v>
      </c>
      <c r="H8415" s="6">
        <v>255944</v>
      </c>
      <c r="I8415" t="s">
        <v>41569</v>
      </c>
      <c r="J8415" t="s">
        <v>41570</v>
      </c>
      <c r="K8415" s="1">
        <v>44520</v>
      </c>
    </row>
    <row r="8416" spans="1:11">
      <c r="A8416">
        <v>8415</v>
      </c>
      <c r="B8416" t="s">
        <v>41571</v>
      </c>
      <c r="C8416" t="s">
        <v>11262</v>
      </c>
      <c r="D8416" t="s">
        <v>2178</v>
      </c>
      <c r="E8416" t="s">
        <v>32408</v>
      </c>
      <c r="F8416" t="s">
        <v>41572</v>
      </c>
      <c r="G8416" t="s">
        <v>1243</v>
      </c>
      <c r="H8416" s="6">
        <v>223334</v>
      </c>
      <c r="I8416">
        <v>8741496994</v>
      </c>
      <c r="J8416" t="s">
        <v>41573</v>
      </c>
      <c r="K8416" s="1">
        <v>44331</v>
      </c>
    </row>
    <row r="8417" spans="1:11">
      <c r="A8417">
        <v>8416</v>
      </c>
      <c r="B8417" t="s">
        <v>41574</v>
      </c>
      <c r="C8417" t="s">
        <v>4744</v>
      </c>
      <c r="D8417" t="s">
        <v>1173</v>
      </c>
      <c r="E8417" t="s">
        <v>41575</v>
      </c>
      <c r="F8417" t="s">
        <v>41576</v>
      </c>
      <c r="G8417" t="s">
        <v>1666</v>
      </c>
      <c r="H8417" s="6">
        <v>40520</v>
      </c>
      <c r="I8417" t="s">
        <v>41577</v>
      </c>
      <c r="J8417" t="s">
        <v>41578</v>
      </c>
      <c r="K8417" s="1">
        <v>44112</v>
      </c>
    </row>
    <row r="8418" spans="1:11">
      <c r="A8418">
        <v>8417</v>
      </c>
      <c r="B8418" t="s">
        <v>41579</v>
      </c>
      <c r="C8418" t="s">
        <v>2564</v>
      </c>
      <c r="D8418" t="s">
        <v>858</v>
      </c>
      <c r="E8418" t="s">
        <v>41580</v>
      </c>
      <c r="F8418" t="s">
        <v>9794</v>
      </c>
      <c r="G8418" t="s">
        <v>1795</v>
      </c>
      <c r="H8418" s="6">
        <v>143208</v>
      </c>
      <c r="I8418" t="s">
        <v>41581</v>
      </c>
      <c r="J8418" t="s">
        <v>41582</v>
      </c>
      <c r="K8418" s="1">
        <v>43853</v>
      </c>
    </row>
    <row r="8419" spans="1:11">
      <c r="A8419">
        <v>8418</v>
      </c>
      <c r="B8419" t="s">
        <v>41583</v>
      </c>
      <c r="C8419" t="s">
        <v>1841</v>
      </c>
      <c r="D8419" t="s">
        <v>10138</v>
      </c>
      <c r="E8419" t="s">
        <v>41584</v>
      </c>
      <c r="F8419" t="s">
        <v>41585</v>
      </c>
      <c r="G8419" t="s">
        <v>998</v>
      </c>
      <c r="H8419" s="6">
        <v>232199</v>
      </c>
      <c r="I8419">
        <v>8075320787</v>
      </c>
      <c r="J8419" t="s">
        <v>41586</v>
      </c>
      <c r="K8419" s="1">
        <v>44378</v>
      </c>
    </row>
    <row r="8420" spans="1:11">
      <c r="A8420">
        <v>8419</v>
      </c>
      <c r="B8420" t="s">
        <v>41587</v>
      </c>
      <c r="C8420" t="s">
        <v>6967</v>
      </c>
      <c r="D8420" t="s">
        <v>24882</v>
      </c>
      <c r="E8420" t="s">
        <v>41588</v>
      </c>
      <c r="F8420" t="s">
        <v>41589</v>
      </c>
      <c r="G8420" t="s">
        <v>2070</v>
      </c>
      <c r="H8420" s="6">
        <v>60496</v>
      </c>
      <c r="I8420" t="s">
        <v>41590</v>
      </c>
      <c r="J8420" t="s">
        <v>41591</v>
      </c>
      <c r="K8420" s="1">
        <v>44150</v>
      </c>
    </row>
    <row r="8421" spans="1:11">
      <c r="A8421">
        <v>8420</v>
      </c>
      <c r="B8421" t="s">
        <v>41592</v>
      </c>
      <c r="C8421" t="s">
        <v>4744</v>
      </c>
      <c r="D8421" t="s">
        <v>4320</v>
      </c>
      <c r="E8421" t="s">
        <v>41593</v>
      </c>
      <c r="F8421" t="s">
        <v>41594</v>
      </c>
      <c r="G8421" t="s">
        <v>7497</v>
      </c>
      <c r="H8421" s="6">
        <v>68852</v>
      </c>
      <c r="I8421" t="s">
        <v>41595</v>
      </c>
      <c r="J8421" t="s">
        <v>41596</v>
      </c>
      <c r="K8421" s="1">
        <v>44618</v>
      </c>
    </row>
    <row r="8422" spans="1:11">
      <c r="A8422">
        <v>8421</v>
      </c>
      <c r="B8422" t="s">
        <v>41597</v>
      </c>
      <c r="C8422" t="s">
        <v>2750</v>
      </c>
      <c r="D8422" t="s">
        <v>5126</v>
      </c>
      <c r="E8422" t="s">
        <v>41598</v>
      </c>
      <c r="F8422" t="s">
        <v>20823</v>
      </c>
      <c r="G8422" t="s">
        <v>1345</v>
      </c>
      <c r="H8422" s="6">
        <v>144763</v>
      </c>
      <c r="I8422" t="s">
        <v>41599</v>
      </c>
      <c r="J8422" t="s">
        <v>41600</v>
      </c>
      <c r="K8422" s="1">
        <v>44202</v>
      </c>
    </row>
    <row r="8423" spans="1:11">
      <c r="A8423">
        <v>8422</v>
      </c>
      <c r="B8423" t="s">
        <v>41601</v>
      </c>
      <c r="C8423" t="s">
        <v>3610</v>
      </c>
      <c r="D8423" t="s">
        <v>6092</v>
      </c>
      <c r="E8423" t="s">
        <v>41602</v>
      </c>
      <c r="F8423" t="s">
        <v>14473</v>
      </c>
      <c r="G8423" t="s">
        <v>770</v>
      </c>
      <c r="H8423" s="6">
        <v>214740</v>
      </c>
      <c r="I8423" t="s">
        <v>41603</v>
      </c>
      <c r="J8423" t="s">
        <v>41604</v>
      </c>
      <c r="K8423" s="1">
        <v>44246</v>
      </c>
    </row>
    <row r="8424" spans="1:11">
      <c r="A8424">
        <v>8423</v>
      </c>
      <c r="B8424" t="s">
        <v>41605</v>
      </c>
      <c r="C8424" t="s">
        <v>10555</v>
      </c>
      <c r="D8424" t="s">
        <v>8109</v>
      </c>
      <c r="E8424" t="s">
        <v>41606</v>
      </c>
      <c r="F8424" t="s">
        <v>41607</v>
      </c>
      <c r="G8424" t="s">
        <v>33</v>
      </c>
      <c r="H8424" s="6">
        <v>222991</v>
      </c>
      <c r="I8424" t="s">
        <v>41608</v>
      </c>
      <c r="J8424" t="s">
        <v>41609</v>
      </c>
      <c r="K8424" s="1">
        <v>43964</v>
      </c>
    </row>
    <row r="8425" spans="1:11">
      <c r="A8425">
        <v>8424</v>
      </c>
      <c r="B8425" t="s">
        <v>41610</v>
      </c>
      <c r="C8425" t="s">
        <v>4744</v>
      </c>
      <c r="D8425" t="s">
        <v>1752</v>
      </c>
      <c r="E8425" t="s">
        <v>41611</v>
      </c>
      <c r="F8425" t="s">
        <v>41612</v>
      </c>
      <c r="G8425" t="s">
        <v>1418</v>
      </c>
      <c r="H8425" s="6">
        <v>167908</v>
      </c>
      <c r="I8425">
        <v>6347369510</v>
      </c>
      <c r="J8425" t="s">
        <v>41613</v>
      </c>
      <c r="K8425" s="1">
        <v>43959</v>
      </c>
    </row>
    <row r="8426" spans="1:11">
      <c r="A8426">
        <v>8425</v>
      </c>
      <c r="B8426" t="s">
        <v>41614</v>
      </c>
      <c r="C8426" t="s">
        <v>7142</v>
      </c>
      <c r="D8426" t="s">
        <v>218</v>
      </c>
      <c r="E8426" t="s">
        <v>41615</v>
      </c>
      <c r="F8426" t="s">
        <v>30950</v>
      </c>
      <c r="G8426" t="s">
        <v>351</v>
      </c>
      <c r="H8426" s="6">
        <v>261380</v>
      </c>
      <c r="I8426" t="s">
        <v>41616</v>
      </c>
      <c r="J8426" t="s">
        <v>41617</v>
      </c>
      <c r="K8426" s="1">
        <v>44519</v>
      </c>
    </row>
    <row r="8427" spans="1:11">
      <c r="A8427">
        <v>8426</v>
      </c>
      <c r="B8427" t="s">
        <v>41618</v>
      </c>
      <c r="C8427" t="s">
        <v>819</v>
      </c>
      <c r="D8427" t="s">
        <v>1277</v>
      </c>
      <c r="E8427" t="s">
        <v>22791</v>
      </c>
      <c r="F8427" t="s">
        <v>41619</v>
      </c>
      <c r="G8427" t="s">
        <v>1508</v>
      </c>
      <c r="H8427" s="6">
        <v>212646</v>
      </c>
      <c r="I8427" t="s">
        <v>41620</v>
      </c>
      <c r="J8427" t="s">
        <v>41621</v>
      </c>
      <c r="K8427" s="1">
        <v>44138</v>
      </c>
    </row>
    <row r="8428" spans="1:11">
      <c r="A8428">
        <v>8427</v>
      </c>
      <c r="B8428" t="s">
        <v>41622</v>
      </c>
      <c r="C8428" t="s">
        <v>3012</v>
      </c>
      <c r="D8428" t="s">
        <v>5346</v>
      </c>
      <c r="E8428" t="s">
        <v>41623</v>
      </c>
      <c r="F8428" t="s">
        <v>41624</v>
      </c>
      <c r="G8428" t="s">
        <v>726</v>
      </c>
      <c r="H8428" s="6">
        <v>102408</v>
      </c>
      <c r="I8428" t="s">
        <v>41625</v>
      </c>
      <c r="J8428" t="s">
        <v>41626</v>
      </c>
      <c r="K8428" s="1">
        <v>44316</v>
      </c>
    </row>
    <row r="8429" spans="1:11">
      <c r="A8429">
        <v>8428</v>
      </c>
      <c r="B8429" t="s">
        <v>41627</v>
      </c>
      <c r="C8429" t="s">
        <v>13145</v>
      </c>
      <c r="D8429" t="s">
        <v>8045</v>
      </c>
      <c r="E8429" t="s">
        <v>41628</v>
      </c>
      <c r="F8429" t="s">
        <v>41629</v>
      </c>
      <c r="G8429" t="s">
        <v>650</v>
      </c>
      <c r="H8429" s="6">
        <v>114978</v>
      </c>
      <c r="I8429">
        <v>9837682616</v>
      </c>
      <c r="J8429" t="s">
        <v>41630</v>
      </c>
      <c r="K8429" s="1">
        <v>43883</v>
      </c>
    </row>
    <row r="8430" spans="1:11">
      <c r="A8430">
        <v>8429</v>
      </c>
      <c r="B8430" t="s">
        <v>41631</v>
      </c>
      <c r="C8430" t="s">
        <v>6968</v>
      </c>
      <c r="D8430" t="s">
        <v>7593</v>
      </c>
      <c r="E8430" t="s">
        <v>41632</v>
      </c>
      <c r="F8430" t="s">
        <v>41633</v>
      </c>
      <c r="G8430" t="s">
        <v>1522</v>
      </c>
      <c r="H8430" s="6">
        <v>138878</v>
      </c>
      <c r="I8430" t="s">
        <v>41634</v>
      </c>
      <c r="J8430" t="s">
        <v>41635</v>
      </c>
      <c r="K8430" s="1">
        <v>44363</v>
      </c>
    </row>
    <row r="8431" spans="1:11">
      <c r="A8431">
        <v>8430</v>
      </c>
      <c r="B8431" t="s">
        <v>41636</v>
      </c>
      <c r="C8431" t="s">
        <v>4864</v>
      </c>
      <c r="D8431" t="s">
        <v>2347</v>
      </c>
      <c r="E8431" t="s">
        <v>41637</v>
      </c>
      <c r="F8431" t="s">
        <v>41638</v>
      </c>
      <c r="G8431" t="s">
        <v>371</v>
      </c>
      <c r="H8431" s="6">
        <v>99221</v>
      </c>
      <c r="I8431" t="s">
        <v>41639</v>
      </c>
      <c r="J8431" t="s">
        <v>41640</v>
      </c>
      <c r="K8431" s="1">
        <v>44548</v>
      </c>
    </row>
    <row r="8432" spans="1:11">
      <c r="A8432">
        <v>8431</v>
      </c>
      <c r="B8432" t="s">
        <v>41641</v>
      </c>
      <c r="C8432" t="s">
        <v>3255</v>
      </c>
      <c r="D8432" t="s">
        <v>6221</v>
      </c>
      <c r="E8432" t="s">
        <v>41642</v>
      </c>
      <c r="F8432" t="s">
        <v>41643</v>
      </c>
      <c r="G8432" t="s">
        <v>1095</v>
      </c>
      <c r="H8432" s="6">
        <v>258828</v>
      </c>
      <c r="I8432" t="s">
        <v>41644</v>
      </c>
      <c r="J8432" t="s">
        <v>41645</v>
      </c>
      <c r="K8432" s="1">
        <v>44021</v>
      </c>
    </row>
    <row r="8433" spans="1:11">
      <c r="A8433">
        <v>8432</v>
      </c>
      <c r="B8433" t="s">
        <v>41646</v>
      </c>
      <c r="C8433" t="s">
        <v>2147</v>
      </c>
      <c r="D8433" t="s">
        <v>10906</v>
      </c>
      <c r="E8433" t="s">
        <v>41647</v>
      </c>
      <c r="F8433" t="s">
        <v>41648</v>
      </c>
      <c r="G8433" t="s">
        <v>174</v>
      </c>
      <c r="H8433" s="6">
        <v>225709</v>
      </c>
      <c r="I8433" t="s">
        <v>41649</v>
      </c>
      <c r="J8433" t="s">
        <v>41650</v>
      </c>
      <c r="K8433" s="1">
        <v>44315</v>
      </c>
    </row>
    <row r="8434" spans="1:11">
      <c r="A8434">
        <v>8433</v>
      </c>
      <c r="B8434" t="s">
        <v>41651</v>
      </c>
      <c r="C8434" t="s">
        <v>12710</v>
      </c>
      <c r="D8434" t="s">
        <v>13429</v>
      </c>
      <c r="E8434" t="s">
        <v>41652</v>
      </c>
      <c r="F8434" t="s">
        <v>36987</v>
      </c>
      <c r="G8434" t="s">
        <v>839</v>
      </c>
      <c r="H8434" s="6">
        <v>234196</v>
      </c>
      <c r="I8434" t="s">
        <v>41653</v>
      </c>
      <c r="J8434" t="s">
        <v>41654</v>
      </c>
      <c r="K8434" s="1">
        <v>43831</v>
      </c>
    </row>
    <row r="8435" spans="1:11">
      <c r="A8435">
        <v>8434</v>
      </c>
      <c r="B8435" t="s">
        <v>41655</v>
      </c>
      <c r="C8435" t="s">
        <v>1722</v>
      </c>
      <c r="D8435" t="s">
        <v>4098</v>
      </c>
      <c r="E8435" t="s">
        <v>41656</v>
      </c>
      <c r="F8435" t="s">
        <v>39835</v>
      </c>
      <c r="G8435" t="s">
        <v>612</v>
      </c>
      <c r="H8435" s="6">
        <v>114740</v>
      </c>
      <c r="I8435">
        <v>3437387070</v>
      </c>
      <c r="J8435" t="s">
        <v>41657</v>
      </c>
      <c r="K8435" s="1">
        <v>44339</v>
      </c>
    </row>
    <row r="8436" spans="1:11">
      <c r="A8436">
        <v>8435</v>
      </c>
      <c r="B8436" t="s">
        <v>41658</v>
      </c>
      <c r="C8436" t="s">
        <v>2374</v>
      </c>
      <c r="D8436" t="s">
        <v>19985</v>
      </c>
      <c r="E8436" t="s">
        <v>41659</v>
      </c>
      <c r="F8436" t="s">
        <v>32049</v>
      </c>
      <c r="G8436" t="s">
        <v>977</v>
      </c>
      <c r="H8436" s="6">
        <v>262774</v>
      </c>
      <c r="I8436" t="s">
        <v>41660</v>
      </c>
      <c r="J8436" t="s">
        <v>41661</v>
      </c>
      <c r="K8436" s="1">
        <v>44022</v>
      </c>
    </row>
    <row r="8437" spans="1:11">
      <c r="A8437">
        <v>8436</v>
      </c>
      <c r="B8437" t="s">
        <v>41662</v>
      </c>
      <c r="C8437" t="s">
        <v>1648</v>
      </c>
      <c r="D8437" t="s">
        <v>348</v>
      </c>
      <c r="E8437" t="s">
        <v>41663</v>
      </c>
      <c r="F8437" t="s">
        <v>41664</v>
      </c>
      <c r="G8437" t="s">
        <v>2885</v>
      </c>
      <c r="H8437" s="6">
        <v>244232</v>
      </c>
      <c r="I8437" t="s">
        <v>41665</v>
      </c>
      <c r="J8437" t="s">
        <v>41666</v>
      </c>
      <c r="K8437" s="1">
        <v>44040</v>
      </c>
    </row>
    <row r="8438" spans="1:11">
      <c r="A8438">
        <v>8437</v>
      </c>
      <c r="B8438" t="s">
        <v>41667</v>
      </c>
      <c r="C8438" t="s">
        <v>715</v>
      </c>
      <c r="D8438" t="s">
        <v>25983</v>
      </c>
      <c r="E8438" t="s">
        <v>41668</v>
      </c>
      <c r="F8438" t="s">
        <v>41669</v>
      </c>
      <c r="G8438" t="s">
        <v>182</v>
      </c>
      <c r="H8438" s="6">
        <v>126878</v>
      </c>
      <c r="I8438" t="s">
        <v>41670</v>
      </c>
      <c r="J8438" t="s">
        <v>41671</v>
      </c>
      <c r="K8438" s="1">
        <v>44083</v>
      </c>
    </row>
    <row r="8439" spans="1:11">
      <c r="A8439">
        <v>8438</v>
      </c>
      <c r="B8439" t="s">
        <v>41672</v>
      </c>
      <c r="C8439" t="s">
        <v>6596</v>
      </c>
      <c r="D8439" t="s">
        <v>2148</v>
      </c>
      <c r="E8439" t="s">
        <v>41673</v>
      </c>
      <c r="F8439" t="s">
        <v>41674</v>
      </c>
      <c r="G8439" t="s">
        <v>553</v>
      </c>
      <c r="H8439" s="6">
        <v>164855</v>
      </c>
      <c r="I8439" t="s">
        <v>41675</v>
      </c>
      <c r="J8439" t="s">
        <v>41676</v>
      </c>
      <c r="K8439" s="1">
        <v>44239</v>
      </c>
    </row>
    <row r="8440" spans="1:11">
      <c r="A8440">
        <v>8439</v>
      </c>
      <c r="B8440" t="s">
        <v>41677</v>
      </c>
      <c r="C8440" t="s">
        <v>9437</v>
      </c>
      <c r="D8440" t="s">
        <v>376</v>
      </c>
      <c r="E8440" t="s">
        <v>41678</v>
      </c>
      <c r="F8440" t="s">
        <v>41679</v>
      </c>
      <c r="G8440" t="s">
        <v>770</v>
      </c>
      <c r="H8440" s="6">
        <v>90075</v>
      </c>
      <c r="I8440" t="s">
        <v>41680</v>
      </c>
      <c r="J8440" t="s">
        <v>41681</v>
      </c>
      <c r="K8440" s="1">
        <v>44433</v>
      </c>
    </row>
    <row r="8441" spans="1:11">
      <c r="A8441">
        <v>8440</v>
      </c>
      <c r="B8441" t="s">
        <v>41682</v>
      </c>
      <c r="C8441" t="s">
        <v>5148</v>
      </c>
      <c r="D8441" t="s">
        <v>812</v>
      </c>
      <c r="E8441" t="s">
        <v>41683</v>
      </c>
      <c r="F8441" t="s">
        <v>41684</v>
      </c>
      <c r="G8441" t="s">
        <v>1230</v>
      </c>
      <c r="H8441" s="6">
        <v>95696</v>
      </c>
      <c r="I8441" t="s">
        <v>41685</v>
      </c>
      <c r="J8441" t="s">
        <v>41686</v>
      </c>
      <c r="K8441" s="1">
        <v>44473</v>
      </c>
    </row>
    <row r="8442" spans="1:11">
      <c r="A8442">
        <v>8441</v>
      </c>
      <c r="B8442" t="s">
        <v>41687</v>
      </c>
      <c r="C8442" t="s">
        <v>333</v>
      </c>
      <c r="D8442" t="s">
        <v>4557</v>
      </c>
      <c r="E8442" t="s">
        <v>41688</v>
      </c>
      <c r="F8442" t="s">
        <v>41689</v>
      </c>
      <c r="G8442" t="s">
        <v>2496</v>
      </c>
      <c r="H8442" s="6">
        <v>134335</v>
      </c>
      <c r="I8442" t="s">
        <v>41690</v>
      </c>
      <c r="J8442" t="s">
        <v>41691</v>
      </c>
      <c r="K8442" s="1">
        <v>44577</v>
      </c>
    </row>
    <row r="8443" spans="1:11">
      <c r="A8443">
        <v>8442</v>
      </c>
      <c r="B8443" t="s">
        <v>41692</v>
      </c>
      <c r="C8443" t="s">
        <v>5274</v>
      </c>
      <c r="D8443" t="s">
        <v>5544</v>
      </c>
      <c r="E8443" t="s">
        <v>41693</v>
      </c>
      <c r="F8443" t="s">
        <v>41694</v>
      </c>
      <c r="G8443" t="s">
        <v>561</v>
      </c>
      <c r="H8443" s="6">
        <v>58386</v>
      </c>
      <c r="I8443">
        <v>6056817444</v>
      </c>
      <c r="J8443" t="s">
        <v>41695</v>
      </c>
      <c r="K8443" s="1">
        <v>44035</v>
      </c>
    </row>
    <row r="8444" spans="1:11">
      <c r="A8444">
        <v>8443</v>
      </c>
      <c r="B8444" t="s">
        <v>41696</v>
      </c>
      <c r="C8444" t="s">
        <v>4881</v>
      </c>
      <c r="D8444" t="s">
        <v>13881</v>
      </c>
      <c r="E8444" t="s">
        <v>41697</v>
      </c>
      <c r="F8444" t="s">
        <v>41698</v>
      </c>
      <c r="G8444" t="s">
        <v>883</v>
      </c>
      <c r="H8444" s="6">
        <v>107064</v>
      </c>
      <c r="I8444" t="s">
        <v>41699</v>
      </c>
      <c r="J8444" t="s">
        <v>41700</v>
      </c>
      <c r="K8444" s="1">
        <v>44237</v>
      </c>
    </row>
    <row r="8445" spans="1:11">
      <c r="A8445">
        <v>8444</v>
      </c>
      <c r="B8445" t="s">
        <v>41701</v>
      </c>
      <c r="C8445" t="s">
        <v>23653</v>
      </c>
      <c r="D8445" t="s">
        <v>745</v>
      </c>
      <c r="E8445" t="s">
        <v>41702</v>
      </c>
      <c r="F8445" t="s">
        <v>41703</v>
      </c>
      <c r="G8445" t="s">
        <v>2927</v>
      </c>
      <c r="H8445" s="6">
        <v>145945</v>
      </c>
      <c r="I8445" t="s">
        <v>41704</v>
      </c>
      <c r="J8445" t="s">
        <v>41705</v>
      </c>
      <c r="K8445" s="1">
        <v>43851</v>
      </c>
    </row>
    <row r="8446" spans="1:11">
      <c r="A8446">
        <v>8445</v>
      </c>
      <c r="B8446" t="s">
        <v>41706</v>
      </c>
      <c r="C8446" t="s">
        <v>4601</v>
      </c>
      <c r="D8446" t="s">
        <v>1505</v>
      </c>
      <c r="E8446" t="s">
        <v>41707</v>
      </c>
      <c r="F8446" t="s">
        <v>12589</v>
      </c>
      <c r="G8446" t="s">
        <v>1013</v>
      </c>
      <c r="H8446" s="6">
        <v>81185</v>
      </c>
      <c r="I8446" t="s">
        <v>41708</v>
      </c>
      <c r="J8446" t="s">
        <v>41709</v>
      </c>
      <c r="K8446" s="1">
        <v>44473</v>
      </c>
    </row>
    <row r="8447" spans="1:11">
      <c r="A8447">
        <v>8446</v>
      </c>
      <c r="B8447" t="s">
        <v>41710</v>
      </c>
      <c r="C8447" t="s">
        <v>2147</v>
      </c>
      <c r="D8447" t="s">
        <v>4383</v>
      </c>
      <c r="E8447" t="s">
        <v>14040</v>
      </c>
      <c r="F8447" t="s">
        <v>41711</v>
      </c>
      <c r="G8447" t="s">
        <v>1924</v>
      </c>
      <c r="H8447" s="6">
        <v>170076</v>
      </c>
      <c r="I8447" t="s">
        <v>41712</v>
      </c>
      <c r="J8447" t="s">
        <v>41713</v>
      </c>
      <c r="K8447" s="1">
        <v>44062</v>
      </c>
    </row>
    <row r="8448" spans="1:11">
      <c r="A8448">
        <v>8447</v>
      </c>
      <c r="B8448" t="s">
        <v>41714</v>
      </c>
      <c r="C8448" t="s">
        <v>3533</v>
      </c>
      <c r="D8448" t="s">
        <v>6434</v>
      </c>
      <c r="E8448" t="s">
        <v>41715</v>
      </c>
      <c r="F8448" t="s">
        <v>41716</v>
      </c>
      <c r="G8448" t="s">
        <v>2297</v>
      </c>
      <c r="H8448" s="6">
        <v>86252</v>
      </c>
      <c r="I8448" t="s">
        <v>41717</v>
      </c>
      <c r="J8448" t="s">
        <v>41718</v>
      </c>
      <c r="K8448" s="1">
        <v>44488</v>
      </c>
    </row>
    <row r="8449" spans="1:11">
      <c r="A8449">
        <v>8448</v>
      </c>
      <c r="B8449" t="s">
        <v>41719</v>
      </c>
      <c r="C8449" t="s">
        <v>390</v>
      </c>
      <c r="D8449" t="s">
        <v>3729</v>
      </c>
      <c r="E8449" t="s">
        <v>41720</v>
      </c>
      <c r="F8449" t="s">
        <v>41721</v>
      </c>
      <c r="G8449" t="s">
        <v>831</v>
      </c>
      <c r="H8449" s="6">
        <v>221358</v>
      </c>
      <c r="I8449">
        <f>1-679-689-8618</f>
        <v>-9985</v>
      </c>
      <c r="J8449" t="s">
        <v>41722</v>
      </c>
      <c r="K8449" s="1">
        <v>44151</v>
      </c>
    </row>
    <row r="8450" spans="1:11">
      <c r="A8450">
        <v>8449</v>
      </c>
      <c r="B8450" t="s">
        <v>41723</v>
      </c>
      <c r="C8450" t="s">
        <v>1485</v>
      </c>
      <c r="D8450" t="s">
        <v>3224</v>
      </c>
      <c r="E8450" t="s">
        <v>41724</v>
      </c>
      <c r="F8450" t="s">
        <v>41725</v>
      </c>
      <c r="G8450" t="s">
        <v>658</v>
      </c>
      <c r="H8450" s="6">
        <v>41183</v>
      </c>
      <c r="I8450" t="s">
        <v>41726</v>
      </c>
      <c r="J8450" t="s">
        <v>41727</v>
      </c>
      <c r="K8450" s="1">
        <v>44034</v>
      </c>
    </row>
    <row r="8451" spans="1:11">
      <c r="A8451">
        <v>8450</v>
      </c>
      <c r="B8451" t="s">
        <v>41728</v>
      </c>
      <c r="C8451" t="s">
        <v>5444</v>
      </c>
      <c r="D8451" t="s">
        <v>10370</v>
      </c>
      <c r="E8451" t="s">
        <v>41729</v>
      </c>
      <c r="F8451" t="s">
        <v>41730</v>
      </c>
      <c r="G8451" t="s">
        <v>1605</v>
      </c>
      <c r="H8451" s="6">
        <v>149794</v>
      </c>
      <c r="I8451" t="s">
        <v>41731</v>
      </c>
      <c r="J8451" t="s">
        <v>41732</v>
      </c>
      <c r="K8451" s="1">
        <v>44232</v>
      </c>
    </row>
    <row r="8452" spans="1:11">
      <c r="A8452">
        <v>8451</v>
      </c>
      <c r="B8452" t="s">
        <v>41733</v>
      </c>
      <c r="C8452" t="s">
        <v>2793</v>
      </c>
      <c r="D8452" t="s">
        <v>13238</v>
      </c>
      <c r="E8452" t="s">
        <v>41734</v>
      </c>
      <c r="F8452" t="s">
        <v>12461</v>
      </c>
      <c r="G8452" t="s">
        <v>711</v>
      </c>
      <c r="H8452" s="6">
        <v>252656</v>
      </c>
      <c r="I8452" t="s">
        <v>41735</v>
      </c>
      <c r="J8452" t="s">
        <v>41736</v>
      </c>
      <c r="K8452" s="1">
        <v>44627</v>
      </c>
    </row>
    <row r="8453" spans="1:11">
      <c r="A8453">
        <v>8452</v>
      </c>
      <c r="B8453" t="s">
        <v>41737</v>
      </c>
      <c r="C8453" t="s">
        <v>13740</v>
      </c>
      <c r="D8453" t="s">
        <v>1573</v>
      </c>
      <c r="E8453" t="s">
        <v>41738</v>
      </c>
      <c r="F8453" t="s">
        <v>41739</v>
      </c>
      <c r="G8453" t="s">
        <v>1619</v>
      </c>
      <c r="H8453" s="6">
        <v>224979</v>
      </c>
      <c r="I8453" t="s">
        <v>41740</v>
      </c>
      <c r="J8453" t="s">
        <v>41741</v>
      </c>
      <c r="K8453" s="1">
        <v>44676</v>
      </c>
    </row>
    <row r="8454" spans="1:11">
      <c r="A8454">
        <v>8453</v>
      </c>
      <c r="B8454" t="s">
        <v>41742</v>
      </c>
      <c r="C8454" t="s">
        <v>9664</v>
      </c>
      <c r="D8454" t="s">
        <v>6208</v>
      </c>
      <c r="E8454" t="s">
        <v>41743</v>
      </c>
      <c r="F8454" t="s">
        <v>41744</v>
      </c>
      <c r="G8454" t="s">
        <v>2844</v>
      </c>
      <c r="H8454" s="6">
        <v>104808</v>
      </c>
      <c r="I8454" t="s">
        <v>41745</v>
      </c>
      <c r="J8454" t="s">
        <v>41746</v>
      </c>
      <c r="K8454" s="1">
        <v>44596</v>
      </c>
    </row>
    <row r="8455" spans="1:11">
      <c r="A8455">
        <v>8454</v>
      </c>
      <c r="B8455" t="s">
        <v>41747</v>
      </c>
      <c r="C8455" t="s">
        <v>5189</v>
      </c>
      <c r="D8455" t="s">
        <v>6221</v>
      </c>
      <c r="E8455" t="s">
        <v>41748</v>
      </c>
      <c r="F8455" t="s">
        <v>41749</v>
      </c>
      <c r="G8455" t="s">
        <v>33</v>
      </c>
      <c r="H8455" s="6">
        <v>177855</v>
      </c>
      <c r="I8455" t="s">
        <v>41750</v>
      </c>
      <c r="J8455" t="s">
        <v>41751</v>
      </c>
      <c r="K8455" s="1">
        <v>43838</v>
      </c>
    </row>
    <row r="8456" spans="1:11">
      <c r="A8456">
        <v>8455</v>
      </c>
      <c r="B8456" t="s">
        <v>41752</v>
      </c>
      <c r="C8456" t="s">
        <v>5160</v>
      </c>
      <c r="D8456" t="s">
        <v>3303</v>
      </c>
      <c r="E8456" t="s">
        <v>9874</v>
      </c>
      <c r="F8456" t="s">
        <v>24597</v>
      </c>
      <c r="G8456" t="s">
        <v>883</v>
      </c>
      <c r="H8456" s="6">
        <v>189983</v>
      </c>
      <c r="I8456" t="s">
        <v>41753</v>
      </c>
      <c r="J8456" t="s">
        <v>41754</v>
      </c>
      <c r="K8456" s="1">
        <v>44007</v>
      </c>
    </row>
    <row r="8457" spans="1:11">
      <c r="A8457">
        <v>8456</v>
      </c>
      <c r="B8457" t="s">
        <v>41755</v>
      </c>
      <c r="C8457" t="s">
        <v>4619</v>
      </c>
      <c r="D8457" t="s">
        <v>12977</v>
      </c>
      <c r="E8457" t="s">
        <v>32730</v>
      </c>
      <c r="F8457" t="s">
        <v>41756</v>
      </c>
      <c r="G8457" t="s">
        <v>3207</v>
      </c>
      <c r="H8457" s="6">
        <v>226815</v>
      </c>
      <c r="I8457" t="s">
        <v>41757</v>
      </c>
      <c r="J8457" t="s">
        <v>41758</v>
      </c>
      <c r="K8457" s="1">
        <v>44353</v>
      </c>
    </row>
    <row r="8458" spans="1:11">
      <c r="A8458">
        <v>8457</v>
      </c>
      <c r="B8458" t="s">
        <v>41759</v>
      </c>
      <c r="C8458" t="s">
        <v>8882</v>
      </c>
      <c r="D8458" t="s">
        <v>5603</v>
      </c>
      <c r="E8458" t="s">
        <v>41760</v>
      </c>
      <c r="F8458" t="s">
        <v>4986</v>
      </c>
      <c r="G8458" t="s">
        <v>1824</v>
      </c>
      <c r="H8458" s="6">
        <v>55035</v>
      </c>
      <c r="I8458" t="s">
        <v>41761</v>
      </c>
      <c r="J8458" t="s">
        <v>41762</v>
      </c>
      <c r="K8458" s="1">
        <v>44603</v>
      </c>
    </row>
    <row r="8459" spans="1:11">
      <c r="A8459">
        <v>8458</v>
      </c>
      <c r="B8459" t="s">
        <v>41763</v>
      </c>
      <c r="C8459" t="s">
        <v>2737</v>
      </c>
      <c r="D8459" t="s">
        <v>361</v>
      </c>
      <c r="E8459" t="s">
        <v>41764</v>
      </c>
      <c r="F8459" t="s">
        <v>18961</v>
      </c>
      <c r="G8459" t="s">
        <v>1280</v>
      </c>
      <c r="H8459" s="6">
        <v>239160</v>
      </c>
      <c r="I8459" t="s">
        <v>41765</v>
      </c>
      <c r="J8459" t="s">
        <v>41766</v>
      </c>
      <c r="K8459" s="1">
        <v>44266</v>
      </c>
    </row>
    <row r="8460" spans="1:11">
      <c r="A8460">
        <v>8459</v>
      </c>
      <c r="B8460" t="s">
        <v>41767</v>
      </c>
      <c r="C8460" t="s">
        <v>6242</v>
      </c>
      <c r="D8460" t="s">
        <v>6279</v>
      </c>
      <c r="E8460" t="s">
        <v>41768</v>
      </c>
      <c r="F8460" t="s">
        <v>41769</v>
      </c>
      <c r="G8460" t="s">
        <v>954</v>
      </c>
      <c r="H8460" s="6">
        <v>220612</v>
      </c>
      <c r="I8460" t="s">
        <v>41770</v>
      </c>
      <c r="J8460" t="s">
        <v>41771</v>
      </c>
      <c r="K8460" s="1">
        <v>44644</v>
      </c>
    </row>
    <row r="8461" spans="1:11">
      <c r="A8461">
        <v>8460</v>
      </c>
      <c r="B8461" t="s">
        <v>41772</v>
      </c>
      <c r="C8461" t="s">
        <v>5636</v>
      </c>
      <c r="D8461" t="s">
        <v>974</v>
      </c>
      <c r="E8461" t="s">
        <v>41773</v>
      </c>
      <c r="F8461" t="s">
        <v>41774</v>
      </c>
      <c r="G8461" t="s">
        <v>166</v>
      </c>
      <c r="H8461" s="6">
        <v>267573</v>
      </c>
      <c r="I8461" t="s">
        <v>41775</v>
      </c>
      <c r="J8461" t="s">
        <v>41776</v>
      </c>
      <c r="K8461" s="1">
        <v>44451</v>
      </c>
    </row>
    <row r="8462" spans="1:11">
      <c r="A8462">
        <v>8461</v>
      </c>
      <c r="B8462" t="s">
        <v>41777</v>
      </c>
      <c r="C8462" t="s">
        <v>8514</v>
      </c>
      <c r="D8462" t="s">
        <v>12843</v>
      </c>
      <c r="E8462" t="s">
        <v>41778</v>
      </c>
      <c r="F8462" t="s">
        <v>41779</v>
      </c>
      <c r="G8462" t="s">
        <v>3058</v>
      </c>
      <c r="H8462" s="6">
        <v>40355</v>
      </c>
      <c r="I8462" t="s">
        <v>41780</v>
      </c>
      <c r="J8462" t="s">
        <v>41781</v>
      </c>
      <c r="K8462" s="1">
        <v>44234</v>
      </c>
    </row>
    <row r="8463" spans="1:11">
      <c r="A8463">
        <v>8462</v>
      </c>
      <c r="B8463" t="s">
        <v>41782</v>
      </c>
      <c r="C8463" t="s">
        <v>1166</v>
      </c>
      <c r="D8463" t="s">
        <v>11547</v>
      </c>
      <c r="E8463" t="s">
        <v>41783</v>
      </c>
      <c r="F8463" t="s">
        <v>19972</v>
      </c>
      <c r="G8463" t="s">
        <v>4587</v>
      </c>
      <c r="H8463" s="6">
        <v>151122</v>
      </c>
      <c r="I8463" t="s">
        <v>41784</v>
      </c>
      <c r="J8463" t="s">
        <v>41785</v>
      </c>
      <c r="K8463" s="1">
        <v>44170</v>
      </c>
    </row>
    <row r="8464" spans="1:11">
      <c r="A8464">
        <v>8463</v>
      </c>
      <c r="B8464" t="s">
        <v>41786</v>
      </c>
      <c r="C8464" t="s">
        <v>12226</v>
      </c>
      <c r="D8464" t="s">
        <v>264</v>
      </c>
      <c r="E8464" t="s">
        <v>41787</v>
      </c>
      <c r="F8464" t="s">
        <v>41788</v>
      </c>
      <c r="G8464" t="s">
        <v>351</v>
      </c>
      <c r="H8464" s="6">
        <v>149056</v>
      </c>
      <c r="I8464" t="s">
        <v>41789</v>
      </c>
      <c r="J8464" t="s">
        <v>41790</v>
      </c>
      <c r="K8464" s="1">
        <v>44258</v>
      </c>
    </row>
    <row r="8465" spans="1:11">
      <c r="A8465">
        <v>8464</v>
      </c>
      <c r="B8465" t="s">
        <v>41791</v>
      </c>
      <c r="C8465" t="s">
        <v>414</v>
      </c>
      <c r="D8465" t="s">
        <v>17862</v>
      </c>
      <c r="E8465" t="s">
        <v>41792</v>
      </c>
      <c r="F8465" t="s">
        <v>41793</v>
      </c>
      <c r="G8465" t="s">
        <v>3449</v>
      </c>
      <c r="H8465" s="6">
        <v>40753</v>
      </c>
      <c r="I8465">
        <v>6680074387</v>
      </c>
      <c r="J8465" t="s">
        <v>41794</v>
      </c>
      <c r="K8465" s="1">
        <v>44421</v>
      </c>
    </row>
    <row r="8466" spans="1:11">
      <c r="A8466">
        <v>8465</v>
      </c>
      <c r="B8466" t="s">
        <v>41795</v>
      </c>
      <c r="C8466" t="s">
        <v>4024</v>
      </c>
      <c r="D8466" t="s">
        <v>836</v>
      </c>
      <c r="E8466" t="s">
        <v>41796</v>
      </c>
      <c r="F8466" t="s">
        <v>41797</v>
      </c>
      <c r="G8466" t="s">
        <v>612</v>
      </c>
      <c r="H8466" s="6">
        <v>96551</v>
      </c>
      <c r="I8466" t="s">
        <v>41798</v>
      </c>
      <c r="J8466" t="s">
        <v>41799</v>
      </c>
      <c r="K8466" s="1">
        <v>44114</v>
      </c>
    </row>
    <row r="8467" spans="1:11">
      <c r="A8467">
        <v>8466</v>
      </c>
      <c r="B8467" t="s">
        <v>41800</v>
      </c>
      <c r="C8467" t="s">
        <v>1809</v>
      </c>
      <c r="D8467" t="s">
        <v>3995</v>
      </c>
      <c r="E8467" t="s">
        <v>41801</v>
      </c>
      <c r="F8467" t="s">
        <v>22260</v>
      </c>
      <c r="G8467" t="s">
        <v>1095</v>
      </c>
      <c r="H8467" s="6">
        <v>107078</v>
      </c>
      <c r="I8467">
        <v>9714393670</v>
      </c>
      <c r="J8467" t="s">
        <v>41802</v>
      </c>
      <c r="K8467" s="1">
        <v>44243</v>
      </c>
    </row>
    <row r="8468" spans="1:11">
      <c r="A8468">
        <v>8467</v>
      </c>
      <c r="B8468" t="s">
        <v>41803</v>
      </c>
      <c r="C8468" t="s">
        <v>482</v>
      </c>
      <c r="D8468" t="s">
        <v>10939</v>
      </c>
      <c r="E8468" t="s">
        <v>41804</v>
      </c>
      <c r="F8468" t="s">
        <v>4054</v>
      </c>
      <c r="G8468" t="s">
        <v>1020</v>
      </c>
      <c r="H8468" s="6">
        <v>101313</v>
      </c>
      <c r="I8468">
        <v>3025619001</v>
      </c>
      <c r="J8468" t="s">
        <v>41805</v>
      </c>
      <c r="K8468" s="1">
        <v>44496</v>
      </c>
    </row>
    <row r="8469" spans="1:11">
      <c r="A8469">
        <v>8468</v>
      </c>
      <c r="B8469" t="s">
        <v>41806</v>
      </c>
      <c r="C8469" t="s">
        <v>1741</v>
      </c>
      <c r="D8469" t="s">
        <v>514</v>
      </c>
      <c r="E8469" t="s">
        <v>41807</v>
      </c>
      <c r="F8469" t="s">
        <v>41808</v>
      </c>
      <c r="G8469" t="s">
        <v>394</v>
      </c>
      <c r="H8469" s="6">
        <v>200487</v>
      </c>
      <c r="I8469" t="s">
        <v>41809</v>
      </c>
      <c r="J8469" t="s">
        <v>41810</v>
      </c>
      <c r="K8469" s="1">
        <v>44575</v>
      </c>
    </row>
    <row r="8470" spans="1:11">
      <c r="A8470">
        <v>8469</v>
      </c>
      <c r="B8470" t="s">
        <v>41811</v>
      </c>
      <c r="C8470" t="s">
        <v>310</v>
      </c>
      <c r="D8470" t="s">
        <v>1634</v>
      </c>
      <c r="E8470" t="s">
        <v>41812</v>
      </c>
      <c r="F8470" t="s">
        <v>41813</v>
      </c>
      <c r="G8470" t="s">
        <v>5570</v>
      </c>
      <c r="H8470" s="6">
        <v>171006</v>
      </c>
      <c r="I8470" t="s">
        <v>41814</v>
      </c>
      <c r="J8470" t="s">
        <v>41815</v>
      </c>
      <c r="K8470" s="1">
        <v>44016</v>
      </c>
    </row>
    <row r="8471" spans="1:11">
      <c r="A8471">
        <v>8470</v>
      </c>
      <c r="B8471" t="s">
        <v>41816</v>
      </c>
      <c r="C8471" t="s">
        <v>3302</v>
      </c>
      <c r="D8471" t="s">
        <v>5517</v>
      </c>
      <c r="E8471" t="s">
        <v>41817</v>
      </c>
      <c r="F8471" t="s">
        <v>41818</v>
      </c>
      <c r="G8471" t="s">
        <v>875</v>
      </c>
      <c r="H8471" s="6">
        <v>160170</v>
      </c>
      <c r="I8471" t="s">
        <v>41819</v>
      </c>
      <c r="J8471" t="s">
        <v>41820</v>
      </c>
      <c r="K8471" s="1">
        <v>44616</v>
      </c>
    </row>
    <row r="8472" spans="1:11">
      <c r="A8472">
        <v>8471</v>
      </c>
      <c r="B8472" t="s">
        <v>41821</v>
      </c>
      <c r="C8472" t="s">
        <v>2919</v>
      </c>
      <c r="D8472" t="s">
        <v>334</v>
      </c>
      <c r="E8472" t="s">
        <v>7044</v>
      </c>
      <c r="F8472" t="s">
        <v>41822</v>
      </c>
      <c r="G8472" t="s">
        <v>985</v>
      </c>
      <c r="H8472" s="6">
        <v>86200</v>
      </c>
      <c r="I8472" t="s">
        <v>41823</v>
      </c>
      <c r="J8472" t="s">
        <v>41824</v>
      </c>
      <c r="K8472" s="1">
        <v>44254</v>
      </c>
    </row>
    <row r="8473" spans="1:11">
      <c r="A8473">
        <v>8472</v>
      </c>
      <c r="B8473" t="s">
        <v>41825</v>
      </c>
      <c r="C8473" t="s">
        <v>12626</v>
      </c>
      <c r="D8473" t="s">
        <v>820</v>
      </c>
      <c r="E8473" t="s">
        <v>41826</v>
      </c>
      <c r="F8473" t="s">
        <v>41827</v>
      </c>
      <c r="G8473" t="s">
        <v>1881</v>
      </c>
      <c r="H8473" s="6">
        <v>192662</v>
      </c>
      <c r="I8473" t="s">
        <v>41828</v>
      </c>
      <c r="J8473" t="s">
        <v>41829</v>
      </c>
      <c r="K8473" s="1">
        <v>44275</v>
      </c>
    </row>
    <row r="8474" spans="1:11">
      <c r="A8474">
        <v>8473</v>
      </c>
      <c r="B8474" t="s">
        <v>41830</v>
      </c>
      <c r="C8474" t="s">
        <v>1211</v>
      </c>
      <c r="D8474" t="s">
        <v>506</v>
      </c>
      <c r="E8474" t="s">
        <v>41831</v>
      </c>
      <c r="F8474" t="s">
        <v>41832</v>
      </c>
      <c r="G8474" t="s">
        <v>1865</v>
      </c>
      <c r="H8474" s="6">
        <v>273383</v>
      </c>
      <c r="I8474" t="s">
        <v>41833</v>
      </c>
      <c r="J8474" t="s">
        <v>41834</v>
      </c>
      <c r="K8474" s="1">
        <v>44215</v>
      </c>
    </row>
    <row r="8475" spans="1:11">
      <c r="A8475">
        <v>8474</v>
      </c>
      <c r="B8475" t="s">
        <v>41835</v>
      </c>
      <c r="C8475" t="s">
        <v>4400</v>
      </c>
      <c r="D8475" t="s">
        <v>123</v>
      </c>
      <c r="E8475" t="s">
        <v>41836</v>
      </c>
      <c r="F8475" t="s">
        <v>41837</v>
      </c>
      <c r="G8475" t="s">
        <v>394</v>
      </c>
      <c r="H8475" s="6">
        <v>242702</v>
      </c>
      <c r="I8475">
        <v>7026191274</v>
      </c>
      <c r="J8475" t="s">
        <v>41838</v>
      </c>
      <c r="K8475" s="1">
        <v>44147</v>
      </c>
    </row>
    <row r="8476" spans="1:11">
      <c r="A8476">
        <v>8475</v>
      </c>
      <c r="B8476" t="s">
        <v>41839</v>
      </c>
      <c r="C8476" t="s">
        <v>2409</v>
      </c>
      <c r="D8476" t="s">
        <v>27535</v>
      </c>
      <c r="E8476" t="s">
        <v>41840</v>
      </c>
      <c r="F8476" t="s">
        <v>39984</v>
      </c>
      <c r="G8476" t="s">
        <v>462</v>
      </c>
      <c r="H8476" s="6">
        <v>279640</v>
      </c>
      <c r="I8476" t="s">
        <v>41841</v>
      </c>
      <c r="J8476" t="s">
        <v>41842</v>
      </c>
      <c r="K8476" s="1">
        <v>44064</v>
      </c>
    </row>
    <row r="8477" spans="1:11">
      <c r="A8477">
        <v>8476</v>
      </c>
      <c r="B8477" t="s">
        <v>41843</v>
      </c>
      <c r="C8477" t="s">
        <v>7794</v>
      </c>
      <c r="D8477" t="s">
        <v>334</v>
      </c>
      <c r="E8477" t="s">
        <v>41844</v>
      </c>
      <c r="F8477" t="s">
        <v>41845</v>
      </c>
      <c r="G8477" t="s">
        <v>1481</v>
      </c>
      <c r="H8477" s="6">
        <v>106747</v>
      </c>
      <c r="I8477" t="s">
        <v>41846</v>
      </c>
      <c r="J8477" t="s">
        <v>41847</v>
      </c>
      <c r="K8477" s="1">
        <v>44602</v>
      </c>
    </row>
    <row r="8478" spans="1:11">
      <c r="A8478">
        <v>8477</v>
      </c>
      <c r="B8478" t="s">
        <v>41848</v>
      </c>
      <c r="C8478" t="s">
        <v>2429</v>
      </c>
      <c r="D8478" t="s">
        <v>805</v>
      </c>
      <c r="E8478" t="s">
        <v>41849</v>
      </c>
      <c r="F8478" t="s">
        <v>41850</v>
      </c>
      <c r="G8478" t="s">
        <v>1481</v>
      </c>
      <c r="H8478" s="6">
        <v>65965</v>
      </c>
      <c r="I8478" t="s">
        <v>41851</v>
      </c>
      <c r="J8478" t="s">
        <v>41852</v>
      </c>
      <c r="K8478" s="1">
        <v>43961</v>
      </c>
    </row>
    <row r="8479" spans="1:11">
      <c r="A8479">
        <v>8478</v>
      </c>
      <c r="B8479" t="s">
        <v>41853</v>
      </c>
      <c r="C8479" t="s">
        <v>752</v>
      </c>
      <c r="D8479" t="s">
        <v>9912</v>
      </c>
      <c r="E8479" t="s">
        <v>41854</v>
      </c>
      <c r="F8479" t="s">
        <v>41855</v>
      </c>
      <c r="G8479" t="s">
        <v>438</v>
      </c>
      <c r="H8479" s="6">
        <v>232233</v>
      </c>
      <c r="I8479" t="s">
        <v>41856</v>
      </c>
      <c r="J8479" t="s">
        <v>41857</v>
      </c>
      <c r="K8479" s="1">
        <v>44326</v>
      </c>
    </row>
    <row r="8480" spans="1:11">
      <c r="A8480">
        <v>8479</v>
      </c>
      <c r="B8480" t="s">
        <v>41858</v>
      </c>
      <c r="C8480" t="s">
        <v>4325</v>
      </c>
      <c r="D8480" t="s">
        <v>4904</v>
      </c>
      <c r="E8480" t="s">
        <v>41859</v>
      </c>
      <c r="F8480" t="s">
        <v>5964</v>
      </c>
      <c r="G8480" t="s">
        <v>2966</v>
      </c>
      <c r="H8480" s="6">
        <v>227655</v>
      </c>
      <c r="I8480" t="s">
        <v>41860</v>
      </c>
      <c r="J8480" t="s">
        <v>41861</v>
      </c>
      <c r="K8480" s="1">
        <v>44557</v>
      </c>
    </row>
    <row r="8481" spans="1:11">
      <c r="A8481">
        <v>8480</v>
      </c>
      <c r="B8481" t="s">
        <v>41862</v>
      </c>
      <c r="C8481" t="s">
        <v>3378</v>
      </c>
      <c r="D8481" t="s">
        <v>7745</v>
      </c>
      <c r="E8481" t="s">
        <v>8760</v>
      </c>
      <c r="F8481" t="s">
        <v>41863</v>
      </c>
      <c r="G8481" t="s">
        <v>229</v>
      </c>
      <c r="H8481" s="6">
        <v>178664</v>
      </c>
      <c r="I8481" t="s">
        <v>41864</v>
      </c>
      <c r="J8481" t="s">
        <v>41865</v>
      </c>
      <c r="K8481" s="1">
        <v>43893</v>
      </c>
    </row>
    <row r="8482" spans="1:11">
      <c r="A8482">
        <v>8481</v>
      </c>
      <c r="B8482" t="s">
        <v>41866</v>
      </c>
      <c r="C8482" t="s">
        <v>6493</v>
      </c>
      <c r="D8482" t="s">
        <v>1253</v>
      </c>
      <c r="E8482" t="s">
        <v>41867</v>
      </c>
      <c r="F8482" t="s">
        <v>38313</v>
      </c>
      <c r="G8482" t="s">
        <v>3394</v>
      </c>
      <c r="H8482" s="6">
        <v>235408</v>
      </c>
      <c r="I8482" t="s">
        <v>41868</v>
      </c>
      <c r="J8482" t="s">
        <v>41869</v>
      </c>
      <c r="K8482" s="1">
        <v>44632</v>
      </c>
    </row>
    <row r="8483" spans="1:11">
      <c r="A8483">
        <v>8482</v>
      </c>
      <c r="B8483" t="s">
        <v>41870</v>
      </c>
      <c r="C8483" t="s">
        <v>1364</v>
      </c>
      <c r="D8483" t="s">
        <v>4445</v>
      </c>
      <c r="E8483" t="s">
        <v>41871</v>
      </c>
      <c r="F8483" t="s">
        <v>41872</v>
      </c>
      <c r="G8483" t="s">
        <v>3394</v>
      </c>
      <c r="H8483" s="6">
        <v>171956</v>
      </c>
      <c r="I8483" t="s">
        <v>41873</v>
      </c>
      <c r="J8483" t="s">
        <v>41874</v>
      </c>
      <c r="K8483" s="1">
        <v>44448</v>
      </c>
    </row>
    <row r="8484" spans="1:11">
      <c r="A8484">
        <v>8483</v>
      </c>
      <c r="B8484" t="s">
        <v>41875</v>
      </c>
      <c r="C8484" t="s">
        <v>1003</v>
      </c>
      <c r="D8484" t="s">
        <v>1566</v>
      </c>
      <c r="E8484" t="s">
        <v>41876</v>
      </c>
      <c r="F8484" t="s">
        <v>24051</v>
      </c>
      <c r="G8484" t="s">
        <v>237</v>
      </c>
      <c r="H8484" s="6">
        <v>140286</v>
      </c>
      <c r="I8484" t="s">
        <v>41877</v>
      </c>
      <c r="J8484" t="s">
        <v>41878</v>
      </c>
      <c r="K8484" s="1">
        <v>44099</v>
      </c>
    </row>
    <row r="8485" spans="1:11">
      <c r="A8485">
        <v>8484</v>
      </c>
      <c r="B8485" t="s">
        <v>41879</v>
      </c>
      <c r="C8485" t="s">
        <v>4714</v>
      </c>
      <c r="D8485" t="s">
        <v>92</v>
      </c>
      <c r="E8485" t="s">
        <v>41880</v>
      </c>
      <c r="F8485" t="s">
        <v>41881</v>
      </c>
      <c r="G8485" t="s">
        <v>1330</v>
      </c>
      <c r="H8485" s="6">
        <v>236769</v>
      </c>
      <c r="I8485">
        <v>6524853010</v>
      </c>
      <c r="J8485" t="s">
        <v>41882</v>
      </c>
      <c r="K8485" s="1">
        <v>43885</v>
      </c>
    </row>
    <row r="8486" spans="1:11">
      <c r="A8486">
        <v>8485</v>
      </c>
      <c r="B8486" t="s">
        <v>41883</v>
      </c>
      <c r="C8486" t="s">
        <v>3488</v>
      </c>
      <c r="D8486" t="s">
        <v>8784</v>
      </c>
      <c r="E8486" t="s">
        <v>41884</v>
      </c>
      <c r="F8486" t="s">
        <v>14979</v>
      </c>
      <c r="G8486" t="s">
        <v>1374</v>
      </c>
      <c r="H8486" s="6">
        <v>124375</v>
      </c>
      <c r="I8486" t="s">
        <v>41885</v>
      </c>
      <c r="J8486" t="s">
        <v>41886</v>
      </c>
      <c r="K8486" s="1">
        <v>43979</v>
      </c>
    </row>
    <row r="8487" spans="1:11">
      <c r="A8487">
        <v>8486</v>
      </c>
      <c r="B8487" t="s">
        <v>41887</v>
      </c>
      <c r="C8487" t="s">
        <v>6695</v>
      </c>
      <c r="D8487" t="s">
        <v>1401</v>
      </c>
      <c r="E8487" t="s">
        <v>33853</v>
      </c>
      <c r="F8487" t="s">
        <v>32409</v>
      </c>
      <c r="G8487" t="s">
        <v>1445</v>
      </c>
      <c r="H8487" s="6">
        <v>159333</v>
      </c>
      <c r="I8487">
        <v>7775384803</v>
      </c>
      <c r="J8487" t="s">
        <v>41888</v>
      </c>
      <c r="K8487" s="1">
        <v>43950</v>
      </c>
    </row>
    <row r="8488" spans="1:11">
      <c r="A8488">
        <v>8487</v>
      </c>
      <c r="B8488" t="s">
        <v>41889</v>
      </c>
      <c r="C8488" t="s">
        <v>663</v>
      </c>
      <c r="D8488" t="s">
        <v>11547</v>
      </c>
      <c r="E8488" t="s">
        <v>28422</v>
      </c>
      <c r="F8488" t="s">
        <v>3547</v>
      </c>
      <c r="G8488" t="s">
        <v>1776</v>
      </c>
      <c r="H8488" s="6">
        <v>170485</v>
      </c>
      <c r="I8488" t="s">
        <v>41890</v>
      </c>
      <c r="J8488" t="s">
        <v>41891</v>
      </c>
      <c r="K8488" s="1">
        <v>44208</v>
      </c>
    </row>
    <row r="8489" spans="1:11">
      <c r="A8489">
        <v>8488</v>
      </c>
      <c r="B8489" t="s">
        <v>41892</v>
      </c>
      <c r="C8489" t="s">
        <v>5550</v>
      </c>
      <c r="D8489" t="s">
        <v>17355</v>
      </c>
      <c r="E8489" t="s">
        <v>23801</v>
      </c>
      <c r="F8489" t="s">
        <v>41893</v>
      </c>
      <c r="G8489" t="s">
        <v>229</v>
      </c>
      <c r="H8489" s="6">
        <v>105653</v>
      </c>
      <c r="I8489" t="s">
        <v>41894</v>
      </c>
      <c r="J8489" t="s">
        <v>41895</v>
      </c>
      <c r="K8489" s="1">
        <v>44237</v>
      </c>
    </row>
    <row r="8490" spans="1:11">
      <c r="A8490">
        <v>8489</v>
      </c>
      <c r="B8490" t="s">
        <v>41896</v>
      </c>
      <c r="C8490" t="s">
        <v>6158</v>
      </c>
      <c r="D8490" t="s">
        <v>100</v>
      </c>
      <c r="E8490" t="s">
        <v>35460</v>
      </c>
      <c r="F8490" t="s">
        <v>26721</v>
      </c>
      <c r="G8490" t="s">
        <v>3291</v>
      </c>
      <c r="H8490" s="6">
        <v>176372</v>
      </c>
      <c r="I8490" t="s">
        <v>41897</v>
      </c>
      <c r="J8490" t="s">
        <v>41898</v>
      </c>
      <c r="K8490" s="1">
        <v>44035</v>
      </c>
    </row>
    <row r="8491" spans="1:11">
      <c r="A8491">
        <v>8490</v>
      </c>
      <c r="B8491" t="s">
        <v>41899</v>
      </c>
      <c r="C8491" t="s">
        <v>347</v>
      </c>
      <c r="D8491" t="s">
        <v>6901</v>
      </c>
      <c r="E8491" t="s">
        <v>41900</v>
      </c>
      <c r="F8491" t="s">
        <v>41901</v>
      </c>
      <c r="G8491" t="s">
        <v>898</v>
      </c>
      <c r="H8491" s="6">
        <v>118644</v>
      </c>
      <c r="I8491" t="s">
        <v>41902</v>
      </c>
      <c r="J8491" t="s">
        <v>41903</v>
      </c>
      <c r="K8491" s="1">
        <v>44247</v>
      </c>
    </row>
    <row r="8492" spans="1:11">
      <c r="A8492">
        <v>8491</v>
      </c>
      <c r="B8492" t="s">
        <v>41904</v>
      </c>
      <c r="C8492" t="s">
        <v>2570</v>
      </c>
      <c r="D8492" t="s">
        <v>11150</v>
      </c>
      <c r="E8492" t="s">
        <v>41905</v>
      </c>
      <c r="F8492" t="s">
        <v>41906</v>
      </c>
      <c r="G8492" t="s">
        <v>454</v>
      </c>
      <c r="H8492" s="6">
        <v>84435</v>
      </c>
      <c r="I8492" t="s">
        <v>41907</v>
      </c>
      <c r="J8492" t="s">
        <v>41908</v>
      </c>
      <c r="K8492" s="1">
        <v>44071</v>
      </c>
    </row>
    <row r="8493" spans="1:11">
      <c r="A8493">
        <v>8492</v>
      </c>
      <c r="B8493" t="s">
        <v>41909</v>
      </c>
      <c r="C8493" t="s">
        <v>82</v>
      </c>
      <c r="D8493" t="s">
        <v>7583</v>
      </c>
      <c r="E8493" t="s">
        <v>41910</v>
      </c>
      <c r="F8493" t="s">
        <v>41911</v>
      </c>
      <c r="G8493" t="s">
        <v>68</v>
      </c>
      <c r="H8493" s="6">
        <v>168156</v>
      </c>
      <c r="I8493">
        <v>5847490387</v>
      </c>
      <c r="J8493" t="s">
        <v>41912</v>
      </c>
      <c r="K8493" s="1">
        <v>43899</v>
      </c>
    </row>
    <row r="8494" spans="1:11">
      <c r="A8494">
        <v>8493</v>
      </c>
      <c r="B8494" t="s">
        <v>41913</v>
      </c>
      <c r="C8494" t="s">
        <v>542</v>
      </c>
      <c r="D8494" t="s">
        <v>10965</v>
      </c>
      <c r="E8494" t="s">
        <v>41914</v>
      </c>
      <c r="F8494" t="s">
        <v>41915</v>
      </c>
      <c r="G8494" t="s">
        <v>1726</v>
      </c>
      <c r="H8494" s="6">
        <v>257403</v>
      </c>
      <c r="I8494" t="s">
        <v>41916</v>
      </c>
      <c r="J8494" t="s">
        <v>41917</v>
      </c>
      <c r="K8494" s="1">
        <v>43851</v>
      </c>
    </row>
    <row r="8495" spans="1:11">
      <c r="A8495">
        <v>8494</v>
      </c>
      <c r="B8495" t="s">
        <v>41918</v>
      </c>
      <c r="C8495" t="s">
        <v>3024</v>
      </c>
      <c r="D8495" t="s">
        <v>15308</v>
      </c>
      <c r="E8495" t="s">
        <v>41919</v>
      </c>
      <c r="F8495" t="s">
        <v>41920</v>
      </c>
      <c r="G8495" t="s">
        <v>119</v>
      </c>
      <c r="H8495" s="6">
        <v>114194</v>
      </c>
      <c r="I8495" t="s">
        <v>41921</v>
      </c>
      <c r="J8495" t="s">
        <v>41922</v>
      </c>
      <c r="K8495" s="1">
        <v>44174</v>
      </c>
    </row>
    <row r="8496" spans="1:11">
      <c r="A8496">
        <v>8495</v>
      </c>
      <c r="B8496" t="s">
        <v>41923</v>
      </c>
      <c r="C8496" t="s">
        <v>3718</v>
      </c>
      <c r="D8496" t="s">
        <v>34494</v>
      </c>
      <c r="E8496" t="s">
        <v>41924</v>
      </c>
      <c r="F8496" t="s">
        <v>40988</v>
      </c>
      <c r="G8496" t="s">
        <v>71</v>
      </c>
      <c r="H8496" s="6">
        <v>263390</v>
      </c>
      <c r="I8496" t="s">
        <v>41925</v>
      </c>
      <c r="J8496" t="s">
        <v>41926</v>
      </c>
      <c r="K8496" s="1">
        <v>43988</v>
      </c>
    </row>
    <row r="8497" spans="1:11">
      <c r="A8497">
        <v>8496</v>
      </c>
      <c r="B8497" t="s">
        <v>41927</v>
      </c>
      <c r="C8497" t="s">
        <v>1752</v>
      </c>
      <c r="D8497" t="s">
        <v>1450</v>
      </c>
      <c r="E8497" t="s">
        <v>41928</v>
      </c>
      <c r="F8497" t="s">
        <v>41929</v>
      </c>
      <c r="G8497" t="s">
        <v>969</v>
      </c>
      <c r="H8497" s="6">
        <v>123614</v>
      </c>
      <c r="I8497">
        <v>6607178773</v>
      </c>
      <c r="J8497" t="s">
        <v>41930</v>
      </c>
      <c r="K8497" s="1">
        <v>44107</v>
      </c>
    </row>
    <row r="8498" spans="1:11">
      <c r="A8498">
        <v>8497</v>
      </c>
      <c r="B8498" t="s">
        <v>41931</v>
      </c>
      <c r="C8498" t="s">
        <v>11007</v>
      </c>
      <c r="D8498" t="s">
        <v>1306</v>
      </c>
      <c r="E8498" t="s">
        <v>41932</v>
      </c>
      <c r="F8498" t="s">
        <v>41933</v>
      </c>
      <c r="G8498" t="s">
        <v>868</v>
      </c>
      <c r="H8498" s="6">
        <v>184016</v>
      </c>
      <c r="I8498" t="s">
        <v>41934</v>
      </c>
      <c r="J8498" t="s">
        <v>41935</v>
      </c>
      <c r="K8498" s="1">
        <v>44502</v>
      </c>
    </row>
    <row r="8499" spans="1:11">
      <c r="A8499">
        <v>8498</v>
      </c>
      <c r="B8499" t="s">
        <v>41936</v>
      </c>
      <c r="C8499" t="s">
        <v>2743</v>
      </c>
      <c r="D8499" t="s">
        <v>880</v>
      </c>
      <c r="E8499" t="s">
        <v>41937</v>
      </c>
      <c r="F8499" t="s">
        <v>41938</v>
      </c>
      <c r="G8499" t="s">
        <v>680</v>
      </c>
      <c r="H8499" s="6">
        <v>193691</v>
      </c>
      <c r="I8499" t="s">
        <v>41939</v>
      </c>
      <c r="J8499" t="s">
        <v>41940</v>
      </c>
      <c r="K8499" s="1">
        <v>44187</v>
      </c>
    </row>
    <row r="8500" spans="1:11">
      <c r="A8500">
        <v>8499</v>
      </c>
      <c r="B8500" t="s">
        <v>41941</v>
      </c>
      <c r="C8500" t="s">
        <v>2737</v>
      </c>
      <c r="D8500" t="s">
        <v>4343</v>
      </c>
      <c r="E8500" t="s">
        <v>41942</v>
      </c>
      <c r="F8500" t="s">
        <v>41943</v>
      </c>
      <c r="G8500" t="s">
        <v>103</v>
      </c>
      <c r="H8500" s="6">
        <v>184138</v>
      </c>
      <c r="I8500" t="s">
        <v>41944</v>
      </c>
      <c r="J8500" t="s">
        <v>41945</v>
      </c>
      <c r="K8500" s="1">
        <v>44675</v>
      </c>
    </row>
    <row r="8501" spans="1:11">
      <c r="A8501">
        <v>8500</v>
      </c>
      <c r="B8501" t="s">
        <v>41946</v>
      </c>
      <c r="C8501" t="s">
        <v>2005</v>
      </c>
      <c r="D8501" t="s">
        <v>18181</v>
      </c>
      <c r="E8501" t="s">
        <v>41947</v>
      </c>
      <c r="F8501" t="s">
        <v>41948</v>
      </c>
      <c r="G8501" t="s">
        <v>5077</v>
      </c>
      <c r="H8501" s="6">
        <v>241422</v>
      </c>
      <c r="I8501" t="s">
        <v>41949</v>
      </c>
      <c r="J8501" t="s">
        <v>41950</v>
      </c>
      <c r="K8501" s="1">
        <v>44124</v>
      </c>
    </row>
    <row r="8502" spans="1:11">
      <c r="A8502">
        <v>8501</v>
      </c>
      <c r="B8502" t="s">
        <v>41951</v>
      </c>
      <c r="C8502" t="s">
        <v>4058</v>
      </c>
      <c r="D8502" t="s">
        <v>8477</v>
      </c>
      <c r="E8502" t="s">
        <v>41952</v>
      </c>
      <c r="F8502" t="s">
        <v>41953</v>
      </c>
      <c r="G8502" t="s">
        <v>1013</v>
      </c>
      <c r="H8502" s="6">
        <v>84203</v>
      </c>
      <c r="I8502" t="s">
        <v>41954</v>
      </c>
      <c r="J8502" t="s">
        <v>41955</v>
      </c>
      <c r="K8502" s="1">
        <v>44483</v>
      </c>
    </row>
    <row r="8503" spans="1:11">
      <c r="A8503">
        <v>8502</v>
      </c>
      <c r="B8503" t="s">
        <v>41956</v>
      </c>
      <c r="C8503" t="s">
        <v>5324</v>
      </c>
      <c r="D8503" t="s">
        <v>4354</v>
      </c>
      <c r="E8503" t="s">
        <v>7361</v>
      </c>
      <c r="F8503" t="s">
        <v>41957</v>
      </c>
      <c r="G8503" t="s">
        <v>1605</v>
      </c>
      <c r="H8503" s="6">
        <v>43552</v>
      </c>
      <c r="I8503" t="s">
        <v>41958</v>
      </c>
      <c r="J8503" t="s">
        <v>41959</v>
      </c>
      <c r="K8503" s="1">
        <v>44321</v>
      </c>
    </row>
    <row r="8504" spans="1:11">
      <c r="A8504">
        <v>8503</v>
      </c>
      <c r="B8504" t="s">
        <v>41960</v>
      </c>
      <c r="C8504" t="s">
        <v>65</v>
      </c>
      <c r="D8504" t="s">
        <v>163</v>
      </c>
      <c r="E8504" t="s">
        <v>41961</v>
      </c>
      <c r="F8504" t="s">
        <v>41962</v>
      </c>
      <c r="G8504" t="s">
        <v>4632</v>
      </c>
      <c r="H8504" s="6">
        <v>156581</v>
      </c>
      <c r="I8504" t="s">
        <v>41963</v>
      </c>
      <c r="J8504" t="s">
        <v>41964</v>
      </c>
      <c r="K8504" s="1">
        <v>44673</v>
      </c>
    </row>
    <row r="8505" spans="1:11">
      <c r="A8505">
        <v>8504</v>
      </c>
      <c r="B8505" t="s">
        <v>41965</v>
      </c>
      <c r="C8505" t="s">
        <v>6586</v>
      </c>
      <c r="D8505" t="s">
        <v>3598</v>
      </c>
      <c r="E8505" t="s">
        <v>41966</v>
      </c>
      <c r="F8505" t="s">
        <v>41967</v>
      </c>
      <c r="G8505" t="s">
        <v>2615</v>
      </c>
      <c r="H8505" s="6">
        <v>175645</v>
      </c>
      <c r="I8505">
        <v>8376997817</v>
      </c>
      <c r="J8505" t="s">
        <v>41968</v>
      </c>
      <c r="K8505" s="1">
        <v>44343</v>
      </c>
    </row>
    <row r="8506" spans="1:11">
      <c r="A8506">
        <v>8505</v>
      </c>
      <c r="B8506" t="s">
        <v>41969</v>
      </c>
      <c r="C8506" t="s">
        <v>1566</v>
      </c>
      <c r="D8506" t="s">
        <v>5609</v>
      </c>
      <c r="E8506" t="s">
        <v>41970</v>
      </c>
      <c r="F8506" t="s">
        <v>41971</v>
      </c>
      <c r="G8506" t="s">
        <v>1102</v>
      </c>
      <c r="H8506" s="6">
        <v>221281</v>
      </c>
      <c r="I8506" t="s">
        <v>41972</v>
      </c>
      <c r="J8506" t="s">
        <v>41973</v>
      </c>
      <c r="K8506" s="1">
        <v>43939</v>
      </c>
    </row>
    <row r="8507" spans="1:11">
      <c r="A8507">
        <v>8506</v>
      </c>
      <c r="B8507" t="s">
        <v>41974</v>
      </c>
      <c r="C8507" t="s">
        <v>12052</v>
      </c>
      <c r="D8507" t="s">
        <v>1072</v>
      </c>
      <c r="E8507" t="s">
        <v>41975</v>
      </c>
      <c r="F8507" t="s">
        <v>41976</v>
      </c>
      <c r="G8507" t="s">
        <v>1674</v>
      </c>
      <c r="H8507" s="6">
        <v>251803</v>
      </c>
      <c r="I8507" t="s">
        <v>41977</v>
      </c>
      <c r="J8507" t="s">
        <v>41978</v>
      </c>
      <c r="K8507" s="1">
        <v>44029</v>
      </c>
    </row>
    <row r="8508" spans="1:11">
      <c r="A8508">
        <v>8507</v>
      </c>
      <c r="B8508" t="s">
        <v>41979</v>
      </c>
      <c r="C8508" t="s">
        <v>1953</v>
      </c>
      <c r="D8508" t="s">
        <v>18756</v>
      </c>
      <c r="E8508" t="s">
        <v>41980</v>
      </c>
      <c r="F8508" t="s">
        <v>41981</v>
      </c>
      <c r="G8508" t="s">
        <v>314</v>
      </c>
      <c r="H8508" s="6">
        <v>159213</v>
      </c>
      <c r="I8508" t="s">
        <v>41982</v>
      </c>
      <c r="J8508" t="s">
        <v>41983</v>
      </c>
      <c r="K8508" s="1">
        <v>44499</v>
      </c>
    </row>
    <row r="8509" spans="1:11">
      <c r="A8509">
        <v>8508</v>
      </c>
      <c r="B8509" t="s">
        <v>41984</v>
      </c>
      <c r="C8509" t="s">
        <v>7784</v>
      </c>
      <c r="D8509" t="s">
        <v>171</v>
      </c>
      <c r="E8509" t="s">
        <v>41985</v>
      </c>
      <c r="F8509" t="s">
        <v>13373</v>
      </c>
      <c r="G8509" t="s">
        <v>1374</v>
      </c>
      <c r="H8509" s="6">
        <v>262429</v>
      </c>
      <c r="I8509">
        <f>1-495-698-4425</f>
        <v>-5617</v>
      </c>
      <c r="J8509" t="s">
        <v>41986</v>
      </c>
      <c r="K8509" s="1">
        <v>43834</v>
      </c>
    </row>
    <row r="8510" spans="1:11">
      <c r="A8510">
        <v>8509</v>
      </c>
      <c r="B8510" t="s">
        <v>41987</v>
      </c>
      <c r="C8510" t="s">
        <v>154</v>
      </c>
      <c r="D8510" t="s">
        <v>2226</v>
      </c>
      <c r="E8510" t="s">
        <v>41988</v>
      </c>
      <c r="F8510" t="s">
        <v>41989</v>
      </c>
      <c r="G8510" t="s">
        <v>3095</v>
      </c>
      <c r="H8510" s="6">
        <v>204063</v>
      </c>
      <c r="I8510" t="s">
        <v>41990</v>
      </c>
      <c r="J8510" t="s">
        <v>41991</v>
      </c>
      <c r="K8510" s="1">
        <v>44441</v>
      </c>
    </row>
    <row r="8511" spans="1:11">
      <c r="A8511">
        <v>8510</v>
      </c>
      <c r="B8511" t="s">
        <v>41992</v>
      </c>
      <c r="C8511" t="s">
        <v>5555</v>
      </c>
      <c r="D8511" t="s">
        <v>7726</v>
      </c>
      <c r="E8511" t="s">
        <v>41993</v>
      </c>
      <c r="F8511" t="s">
        <v>41994</v>
      </c>
      <c r="G8511" t="s">
        <v>3306</v>
      </c>
      <c r="H8511" s="6">
        <v>90030</v>
      </c>
      <c r="I8511" t="s">
        <v>41995</v>
      </c>
      <c r="J8511" t="s">
        <v>41996</v>
      </c>
      <c r="K8511" s="1">
        <v>44657</v>
      </c>
    </row>
    <row r="8512" spans="1:11">
      <c r="A8512">
        <v>8511</v>
      </c>
      <c r="B8512" t="s">
        <v>41997</v>
      </c>
      <c r="C8512" t="s">
        <v>13275</v>
      </c>
      <c r="D8512" t="s">
        <v>8910</v>
      </c>
      <c r="E8512" t="s">
        <v>41998</v>
      </c>
      <c r="F8512" t="s">
        <v>41999</v>
      </c>
      <c r="G8512" t="s">
        <v>282</v>
      </c>
      <c r="H8512" s="6">
        <v>246940</v>
      </c>
      <c r="I8512" t="s">
        <v>42000</v>
      </c>
      <c r="J8512" t="s">
        <v>42001</v>
      </c>
      <c r="K8512" s="1">
        <v>44200</v>
      </c>
    </row>
    <row r="8513" spans="1:11">
      <c r="A8513">
        <v>8512</v>
      </c>
      <c r="B8513" t="s">
        <v>42002</v>
      </c>
      <c r="C8513" t="s">
        <v>4444</v>
      </c>
      <c r="D8513" t="s">
        <v>9073</v>
      </c>
      <c r="E8513" t="s">
        <v>42003</v>
      </c>
      <c r="F8513" t="s">
        <v>42004</v>
      </c>
      <c r="G8513" t="s">
        <v>5929</v>
      </c>
      <c r="H8513" s="6">
        <v>205652</v>
      </c>
      <c r="I8513" t="s">
        <v>42005</v>
      </c>
      <c r="J8513" t="s">
        <v>42006</v>
      </c>
      <c r="K8513" s="1">
        <v>44687</v>
      </c>
    </row>
    <row r="8514" spans="1:11">
      <c r="A8514">
        <v>8513</v>
      </c>
      <c r="B8514" t="s">
        <v>42007</v>
      </c>
      <c r="C8514" t="s">
        <v>3796</v>
      </c>
      <c r="D8514" t="s">
        <v>895</v>
      </c>
      <c r="E8514" t="s">
        <v>42008</v>
      </c>
      <c r="F8514" t="s">
        <v>42009</v>
      </c>
      <c r="G8514" t="s">
        <v>831</v>
      </c>
      <c r="H8514" s="6">
        <v>107306</v>
      </c>
      <c r="I8514" t="s">
        <v>42010</v>
      </c>
      <c r="J8514" t="s">
        <v>42011</v>
      </c>
      <c r="K8514" s="1">
        <v>44642</v>
      </c>
    </row>
    <row r="8515" spans="1:11">
      <c r="A8515">
        <v>8514</v>
      </c>
      <c r="B8515" t="s">
        <v>42012</v>
      </c>
      <c r="C8515" t="s">
        <v>2074</v>
      </c>
      <c r="D8515" t="s">
        <v>2835</v>
      </c>
      <c r="E8515" t="s">
        <v>42013</v>
      </c>
      <c r="F8515" t="s">
        <v>42014</v>
      </c>
      <c r="G8515" t="s">
        <v>126</v>
      </c>
      <c r="H8515" s="6">
        <v>243147</v>
      </c>
      <c r="I8515" t="s">
        <v>42015</v>
      </c>
      <c r="J8515" t="s">
        <v>42016</v>
      </c>
      <c r="K8515" s="1">
        <v>44104</v>
      </c>
    </row>
    <row r="8516" spans="1:11">
      <c r="A8516">
        <v>8515</v>
      </c>
      <c r="B8516" t="s">
        <v>42017</v>
      </c>
      <c r="C8516" t="s">
        <v>1608</v>
      </c>
      <c r="D8516" t="s">
        <v>1219</v>
      </c>
      <c r="E8516" t="s">
        <v>27860</v>
      </c>
      <c r="F8516" t="s">
        <v>42018</v>
      </c>
      <c r="G8516" t="s">
        <v>4560</v>
      </c>
      <c r="H8516" s="6">
        <v>115448</v>
      </c>
      <c r="I8516" t="s">
        <v>42019</v>
      </c>
      <c r="J8516" t="s">
        <v>42020</v>
      </c>
      <c r="K8516" s="1">
        <v>44081</v>
      </c>
    </row>
    <row r="8517" spans="1:11">
      <c r="A8517">
        <v>8516</v>
      </c>
      <c r="B8517" t="s">
        <v>42021</v>
      </c>
      <c r="C8517" t="s">
        <v>3694</v>
      </c>
      <c r="D8517" t="s">
        <v>13645</v>
      </c>
      <c r="E8517" t="s">
        <v>42022</v>
      </c>
      <c r="F8517" t="s">
        <v>42023</v>
      </c>
      <c r="G8517" t="s">
        <v>1776</v>
      </c>
      <c r="H8517" s="6">
        <v>272933</v>
      </c>
      <c r="I8517" t="s">
        <v>42024</v>
      </c>
      <c r="J8517" t="s">
        <v>42025</v>
      </c>
      <c r="K8517" s="1">
        <v>44539</v>
      </c>
    </row>
    <row r="8518" spans="1:11">
      <c r="A8518">
        <v>8517</v>
      </c>
      <c r="B8518" t="s">
        <v>42026</v>
      </c>
      <c r="C8518" t="s">
        <v>6627</v>
      </c>
      <c r="D8518" t="s">
        <v>2200</v>
      </c>
      <c r="E8518" t="s">
        <v>21802</v>
      </c>
      <c r="F8518" t="s">
        <v>42027</v>
      </c>
      <c r="G8518" t="s">
        <v>2419</v>
      </c>
      <c r="H8518" s="6">
        <v>127472</v>
      </c>
      <c r="I8518" t="s">
        <v>42028</v>
      </c>
      <c r="J8518" t="s">
        <v>42029</v>
      </c>
      <c r="K8518" s="1">
        <v>43833</v>
      </c>
    </row>
    <row r="8519" spans="1:11">
      <c r="A8519">
        <v>8518</v>
      </c>
      <c r="B8519" t="s">
        <v>42030</v>
      </c>
      <c r="C8519" t="s">
        <v>9949</v>
      </c>
      <c r="D8519" t="s">
        <v>6776</v>
      </c>
      <c r="E8519" t="s">
        <v>42031</v>
      </c>
      <c r="F8519" t="s">
        <v>39778</v>
      </c>
      <c r="G8519" t="s">
        <v>642</v>
      </c>
      <c r="H8519" s="6">
        <v>127170</v>
      </c>
      <c r="I8519" t="s">
        <v>42032</v>
      </c>
      <c r="J8519" t="s">
        <v>42033</v>
      </c>
      <c r="K8519" s="1">
        <v>44058</v>
      </c>
    </row>
    <row r="8520" spans="1:11">
      <c r="A8520">
        <v>8519</v>
      </c>
      <c r="B8520" t="s">
        <v>42034</v>
      </c>
      <c r="C8520" t="s">
        <v>8078</v>
      </c>
      <c r="D8520" t="s">
        <v>3107</v>
      </c>
      <c r="E8520" t="s">
        <v>42035</v>
      </c>
      <c r="F8520" t="s">
        <v>42036</v>
      </c>
      <c r="G8520" t="s">
        <v>1013</v>
      </c>
      <c r="H8520" s="6">
        <v>61930</v>
      </c>
      <c r="I8520" t="s">
        <v>42037</v>
      </c>
      <c r="J8520" t="s">
        <v>42038</v>
      </c>
      <c r="K8520" s="1">
        <v>43865</v>
      </c>
    </row>
    <row r="8521" spans="1:11">
      <c r="A8521">
        <v>8520</v>
      </c>
      <c r="B8521" t="s">
        <v>42039</v>
      </c>
      <c r="C8521" t="s">
        <v>8871</v>
      </c>
      <c r="D8521" t="s">
        <v>2506</v>
      </c>
      <c r="E8521" t="s">
        <v>42040</v>
      </c>
      <c r="F8521" t="s">
        <v>42041</v>
      </c>
      <c r="G8521" t="s">
        <v>3394</v>
      </c>
      <c r="H8521" s="6">
        <v>198081</v>
      </c>
      <c r="I8521" t="s">
        <v>42042</v>
      </c>
      <c r="J8521" t="s">
        <v>42043</v>
      </c>
      <c r="K8521" s="1">
        <v>44039</v>
      </c>
    </row>
    <row r="8522" spans="1:11">
      <c r="A8522">
        <v>8521</v>
      </c>
      <c r="B8522" t="s">
        <v>42044</v>
      </c>
      <c r="C8522" t="s">
        <v>2625</v>
      </c>
      <c r="D8522" t="s">
        <v>15074</v>
      </c>
      <c r="E8522" t="s">
        <v>42045</v>
      </c>
      <c r="F8522" t="s">
        <v>42046</v>
      </c>
      <c r="G8522" t="s">
        <v>2195</v>
      </c>
      <c r="H8522" s="6">
        <v>182016</v>
      </c>
      <c r="I8522" t="s">
        <v>42047</v>
      </c>
      <c r="J8522" t="s">
        <v>42048</v>
      </c>
      <c r="K8522" s="1">
        <v>44090</v>
      </c>
    </row>
    <row r="8523" spans="1:11">
      <c r="A8523">
        <v>8522</v>
      </c>
      <c r="B8523" t="s">
        <v>42049</v>
      </c>
      <c r="C8523" t="s">
        <v>4875</v>
      </c>
      <c r="D8523" t="s">
        <v>7572</v>
      </c>
      <c r="E8523" t="s">
        <v>37914</v>
      </c>
      <c r="F8523" t="s">
        <v>42050</v>
      </c>
      <c r="G8523" t="s">
        <v>1404</v>
      </c>
      <c r="H8523" s="6">
        <v>75953</v>
      </c>
      <c r="I8523" t="s">
        <v>42051</v>
      </c>
      <c r="J8523" t="s">
        <v>42052</v>
      </c>
      <c r="K8523" s="1">
        <v>43899</v>
      </c>
    </row>
    <row r="8524" spans="1:11">
      <c r="A8524">
        <v>8523</v>
      </c>
      <c r="B8524" t="s">
        <v>42053</v>
      </c>
      <c r="C8524" t="s">
        <v>6803</v>
      </c>
      <c r="D8524" t="s">
        <v>234</v>
      </c>
      <c r="E8524" t="s">
        <v>42054</v>
      </c>
      <c r="F8524" t="s">
        <v>20937</v>
      </c>
      <c r="G8524" t="s">
        <v>3594</v>
      </c>
      <c r="H8524" s="6">
        <v>77014</v>
      </c>
      <c r="I8524">
        <v>6946386879</v>
      </c>
      <c r="J8524" t="s">
        <v>42055</v>
      </c>
      <c r="K8524" s="1">
        <v>44232</v>
      </c>
    </row>
    <row r="8525" spans="1:11">
      <c r="A8525">
        <v>8524</v>
      </c>
      <c r="B8525" t="s">
        <v>42056</v>
      </c>
      <c r="C8525" t="s">
        <v>2813</v>
      </c>
      <c r="D8525" t="s">
        <v>2963</v>
      </c>
      <c r="E8525" t="s">
        <v>42057</v>
      </c>
      <c r="F8525" t="s">
        <v>42058</v>
      </c>
      <c r="G8525" t="s">
        <v>71</v>
      </c>
      <c r="H8525" s="6">
        <v>281153</v>
      </c>
      <c r="I8525" t="s">
        <v>42059</v>
      </c>
      <c r="J8525" t="s">
        <v>42060</v>
      </c>
      <c r="K8525" s="1">
        <v>43957</v>
      </c>
    </row>
    <row r="8526" spans="1:11">
      <c r="A8526">
        <v>8525</v>
      </c>
      <c r="B8526" t="s">
        <v>42061</v>
      </c>
      <c r="C8526" t="s">
        <v>2119</v>
      </c>
      <c r="D8526" t="s">
        <v>6092</v>
      </c>
      <c r="E8526" t="s">
        <v>5110</v>
      </c>
      <c r="F8526" t="s">
        <v>42062</v>
      </c>
      <c r="G8526" t="s">
        <v>150</v>
      </c>
      <c r="H8526" s="6">
        <v>220637</v>
      </c>
      <c r="I8526" t="s">
        <v>42063</v>
      </c>
      <c r="J8526" t="s">
        <v>42064</v>
      </c>
      <c r="K8526" s="1">
        <v>44257</v>
      </c>
    </row>
    <row r="8527" spans="1:11">
      <c r="A8527">
        <v>8526</v>
      </c>
      <c r="B8527" t="s">
        <v>42065</v>
      </c>
      <c r="C8527" t="s">
        <v>8663</v>
      </c>
      <c r="D8527" t="s">
        <v>1901</v>
      </c>
      <c r="E8527" t="s">
        <v>42066</v>
      </c>
      <c r="F8527" t="s">
        <v>42067</v>
      </c>
      <c r="G8527" t="s">
        <v>89</v>
      </c>
      <c r="H8527" s="6">
        <v>208763</v>
      </c>
      <c r="I8527" t="s">
        <v>42068</v>
      </c>
      <c r="J8527" t="s">
        <v>42069</v>
      </c>
      <c r="K8527" s="1">
        <v>44372</v>
      </c>
    </row>
    <row r="8528" spans="1:11">
      <c r="A8528">
        <v>8527</v>
      </c>
      <c r="B8528" t="s">
        <v>42070</v>
      </c>
      <c r="C8528" t="s">
        <v>2656</v>
      </c>
      <c r="D8528" t="s">
        <v>17371</v>
      </c>
      <c r="E8528" t="s">
        <v>42071</v>
      </c>
      <c r="F8528" t="s">
        <v>42072</v>
      </c>
      <c r="G8528" t="s">
        <v>2638</v>
      </c>
      <c r="H8528" s="6">
        <v>152852</v>
      </c>
      <c r="I8528" t="s">
        <v>42073</v>
      </c>
      <c r="J8528" t="s">
        <v>42074</v>
      </c>
      <c r="K8528" s="1">
        <v>44402</v>
      </c>
    </row>
    <row r="8529" spans="1:11">
      <c r="A8529">
        <v>8528</v>
      </c>
      <c r="B8529" t="s">
        <v>42075</v>
      </c>
      <c r="C8529" t="s">
        <v>1269</v>
      </c>
      <c r="D8529" t="s">
        <v>8883</v>
      </c>
      <c r="E8529" t="s">
        <v>42076</v>
      </c>
      <c r="F8529" t="s">
        <v>33308</v>
      </c>
      <c r="G8529" t="s">
        <v>823</v>
      </c>
      <c r="H8529" s="6">
        <v>152840</v>
      </c>
      <c r="I8529" t="s">
        <v>42077</v>
      </c>
      <c r="J8529" t="s">
        <v>42078</v>
      </c>
      <c r="K8529" s="1">
        <v>44387</v>
      </c>
    </row>
    <row r="8530" spans="1:11">
      <c r="A8530">
        <v>8529</v>
      </c>
      <c r="B8530" t="s">
        <v>42079</v>
      </c>
      <c r="C8530" t="s">
        <v>4228</v>
      </c>
      <c r="D8530" t="s">
        <v>7653</v>
      </c>
      <c r="E8530" t="s">
        <v>42080</v>
      </c>
      <c r="F8530" t="s">
        <v>42081</v>
      </c>
      <c r="G8530" t="s">
        <v>2343</v>
      </c>
      <c r="H8530" s="6">
        <v>135964</v>
      </c>
      <c r="I8530" t="s">
        <v>42082</v>
      </c>
      <c r="J8530" t="s">
        <v>42083</v>
      </c>
      <c r="K8530" s="1">
        <v>43930</v>
      </c>
    </row>
    <row r="8531" spans="1:11">
      <c r="A8531">
        <v>8530</v>
      </c>
      <c r="B8531" t="s">
        <v>42084</v>
      </c>
      <c r="C8531" t="s">
        <v>498</v>
      </c>
      <c r="D8531" t="s">
        <v>12843</v>
      </c>
      <c r="E8531" t="s">
        <v>42085</v>
      </c>
      <c r="F8531" t="s">
        <v>42086</v>
      </c>
      <c r="G8531" t="s">
        <v>252</v>
      </c>
      <c r="H8531" s="6">
        <v>40195</v>
      </c>
      <c r="I8531" t="s">
        <v>42087</v>
      </c>
      <c r="J8531" t="s">
        <v>42088</v>
      </c>
      <c r="K8531" s="1">
        <v>43962</v>
      </c>
    </row>
    <row r="8532" spans="1:11">
      <c r="A8532">
        <v>8531</v>
      </c>
      <c r="B8532" t="s">
        <v>42089</v>
      </c>
      <c r="C8532" t="s">
        <v>3140</v>
      </c>
      <c r="D8532" t="s">
        <v>2643</v>
      </c>
      <c r="E8532" t="s">
        <v>42090</v>
      </c>
      <c r="F8532" t="s">
        <v>42091</v>
      </c>
      <c r="G8532" t="s">
        <v>1663</v>
      </c>
      <c r="H8532" s="6">
        <v>172172</v>
      </c>
      <c r="I8532">
        <f>1-25-99-6210</f>
        <v>-6333</v>
      </c>
      <c r="J8532" t="s">
        <v>42092</v>
      </c>
      <c r="K8532" s="1">
        <v>44217</v>
      </c>
    </row>
    <row r="8533" spans="1:11">
      <c r="A8533">
        <v>8532</v>
      </c>
      <c r="B8533" t="s">
        <v>42093</v>
      </c>
      <c r="C8533" t="s">
        <v>4277</v>
      </c>
      <c r="D8533" t="s">
        <v>2977</v>
      </c>
      <c r="E8533" t="s">
        <v>42094</v>
      </c>
      <c r="F8533" t="s">
        <v>42095</v>
      </c>
      <c r="G8533" t="s">
        <v>3566</v>
      </c>
      <c r="H8533" s="6">
        <v>59551</v>
      </c>
      <c r="I8533">
        <v>6048920567</v>
      </c>
      <c r="J8533" t="s">
        <v>42096</v>
      </c>
      <c r="K8533" s="1">
        <v>44516</v>
      </c>
    </row>
    <row r="8534" spans="1:11">
      <c r="A8534">
        <v>8533</v>
      </c>
      <c r="B8534" t="s">
        <v>42097</v>
      </c>
      <c r="C8534" t="s">
        <v>2219</v>
      </c>
      <c r="D8534" t="s">
        <v>12023</v>
      </c>
      <c r="E8534" t="s">
        <v>42098</v>
      </c>
      <c r="F8534" t="s">
        <v>42099</v>
      </c>
      <c r="G8534" t="s">
        <v>808</v>
      </c>
      <c r="H8534" s="6">
        <v>284242</v>
      </c>
      <c r="I8534" t="s">
        <v>42100</v>
      </c>
      <c r="J8534" t="s">
        <v>42101</v>
      </c>
      <c r="K8534" s="1">
        <v>44571</v>
      </c>
    </row>
    <row r="8535" spans="1:11">
      <c r="A8535">
        <v>8534</v>
      </c>
      <c r="B8535" t="s">
        <v>42102</v>
      </c>
      <c r="C8535" t="s">
        <v>5086</v>
      </c>
      <c r="D8535" t="s">
        <v>2487</v>
      </c>
      <c r="E8535" t="s">
        <v>42103</v>
      </c>
      <c r="F8535" t="s">
        <v>42104</v>
      </c>
      <c r="G8535" t="s">
        <v>3474</v>
      </c>
      <c r="H8535" s="6">
        <v>48286</v>
      </c>
      <c r="I8535">
        <v>5184377668</v>
      </c>
      <c r="J8535" t="s">
        <v>42105</v>
      </c>
      <c r="K8535" s="1">
        <v>44215</v>
      </c>
    </row>
    <row r="8536" spans="1:11">
      <c r="A8536">
        <v>8535</v>
      </c>
      <c r="B8536" t="s">
        <v>42106</v>
      </c>
      <c r="C8536" t="s">
        <v>3337</v>
      </c>
      <c r="D8536" t="s">
        <v>1235</v>
      </c>
      <c r="E8536" t="s">
        <v>42107</v>
      </c>
      <c r="F8536" t="s">
        <v>42108</v>
      </c>
      <c r="G8536" t="s">
        <v>778</v>
      </c>
      <c r="H8536" s="6">
        <v>116126</v>
      </c>
      <c r="I8536">
        <v>7782175209</v>
      </c>
      <c r="J8536" t="s">
        <v>42109</v>
      </c>
      <c r="K8536" s="1">
        <v>44478</v>
      </c>
    </row>
    <row r="8537" spans="1:11">
      <c r="A8537">
        <v>8536</v>
      </c>
      <c r="B8537" t="s">
        <v>42110</v>
      </c>
      <c r="C8537" t="s">
        <v>4158</v>
      </c>
      <c r="D8537" t="s">
        <v>3325</v>
      </c>
      <c r="E8537" t="s">
        <v>21757</v>
      </c>
      <c r="F8537" t="s">
        <v>42111</v>
      </c>
      <c r="G8537" t="s">
        <v>954</v>
      </c>
      <c r="H8537" s="6">
        <v>185777</v>
      </c>
      <c r="I8537">
        <v>4468420096</v>
      </c>
      <c r="J8537" t="s">
        <v>42112</v>
      </c>
      <c r="K8537" s="1">
        <v>44384</v>
      </c>
    </row>
    <row r="8538" spans="1:11">
      <c r="A8538">
        <v>8537</v>
      </c>
      <c r="B8538" t="s">
        <v>42113</v>
      </c>
      <c r="C8538" t="s">
        <v>3506</v>
      </c>
      <c r="D8538" t="s">
        <v>9524</v>
      </c>
      <c r="E8538" t="s">
        <v>42114</v>
      </c>
      <c r="F8538" t="s">
        <v>42115</v>
      </c>
      <c r="G8538" t="s">
        <v>883</v>
      </c>
      <c r="H8538" s="6">
        <v>124263</v>
      </c>
      <c r="I8538" t="s">
        <v>42116</v>
      </c>
      <c r="J8538" t="s">
        <v>42117</v>
      </c>
      <c r="K8538" s="1">
        <v>44664</v>
      </c>
    </row>
    <row r="8539" spans="1:11">
      <c r="A8539">
        <v>8538</v>
      </c>
      <c r="B8539" t="s">
        <v>42118</v>
      </c>
      <c r="C8539" t="s">
        <v>3378</v>
      </c>
      <c r="D8539" t="s">
        <v>4971</v>
      </c>
      <c r="E8539" t="s">
        <v>42119</v>
      </c>
      <c r="F8539" t="s">
        <v>42120</v>
      </c>
      <c r="G8539" t="s">
        <v>462</v>
      </c>
      <c r="H8539" s="6">
        <v>180532</v>
      </c>
      <c r="I8539" t="s">
        <v>42121</v>
      </c>
      <c r="J8539" t="s">
        <v>42122</v>
      </c>
      <c r="K8539" s="1">
        <v>44679</v>
      </c>
    </row>
    <row r="8540" spans="1:11">
      <c r="A8540">
        <v>8539</v>
      </c>
      <c r="B8540" t="s">
        <v>42123</v>
      </c>
      <c r="C8540" t="s">
        <v>2429</v>
      </c>
      <c r="D8540" t="s">
        <v>6158</v>
      </c>
      <c r="E8540" t="s">
        <v>42124</v>
      </c>
      <c r="F8540" t="s">
        <v>42125</v>
      </c>
      <c r="G8540" t="s">
        <v>252</v>
      </c>
      <c r="H8540" s="6">
        <v>142428</v>
      </c>
      <c r="I8540" t="s">
        <v>42126</v>
      </c>
      <c r="J8540" t="s">
        <v>42127</v>
      </c>
      <c r="K8540" s="1">
        <v>44632</v>
      </c>
    </row>
    <row r="8541" spans="1:11">
      <c r="A8541">
        <v>8540</v>
      </c>
      <c r="B8541" t="s">
        <v>42128</v>
      </c>
      <c r="C8541" t="s">
        <v>6648</v>
      </c>
      <c r="D8541" t="s">
        <v>271</v>
      </c>
      <c r="E8541" t="s">
        <v>42129</v>
      </c>
      <c r="F8541" t="s">
        <v>42130</v>
      </c>
      <c r="G8541" t="s">
        <v>853</v>
      </c>
      <c r="H8541" s="6">
        <v>152779</v>
      </c>
      <c r="I8541" t="s">
        <v>42131</v>
      </c>
      <c r="J8541" t="s">
        <v>42132</v>
      </c>
      <c r="K8541" s="1">
        <v>44506</v>
      </c>
    </row>
    <row r="8542" spans="1:11">
      <c r="A8542">
        <v>8541</v>
      </c>
      <c r="B8542" t="s">
        <v>42133</v>
      </c>
      <c r="C8542" t="s">
        <v>6387</v>
      </c>
      <c r="D8542" t="s">
        <v>2822</v>
      </c>
      <c r="E8542" t="s">
        <v>42134</v>
      </c>
      <c r="F8542" t="s">
        <v>4366</v>
      </c>
      <c r="G8542" t="s">
        <v>2297</v>
      </c>
      <c r="H8542" s="6">
        <v>151308</v>
      </c>
      <c r="I8542" t="s">
        <v>42135</v>
      </c>
      <c r="J8542" t="s">
        <v>42136</v>
      </c>
      <c r="K8542" s="1">
        <v>44045</v>
      </c>
    </row>
    <row r="8543" spans="1:11">
      <c r="A8543">
        <v>8542</v>
      </c>
      <c r="B8543" t="s">
        <v>42137</v>
      </c>
      <c r="C8543" t="s">
        <v>5096</v>
      </c>
      <c r="D8543" t="s">
        <v>5603</v>
      </c>
      <c r="E8543" t="s">
        <v>42138</v>
      </c>
      <c r="F8543" t="s">
        <v>33996</v>
      </c>
      <c r="G8543" t="s">
        <v>3207</v>
      </c>
      <c r="H8543" s="6">
        <v>79923</v>
      </c>
      <c r="I8543" t="s">
        <v>42139</v>
      </c>
      <c r="J8543" t="s">
        <v>42140</v>
      </c>
      <c r="K8543" s="1">
        <v>44491</v>
      </c>
    </row>
    <row r="8544" spans="1:11">
      <c r="A8544">
        <v>8543</v>
      </c>
      <c r="B8544" t="s">
        <v>42141</v>
      </c>
      <c r="C8544" t="s">
        <v>2388</v>
      </c>
      <c r="D8544" t="s">
        <v>355</v>
      </c>
      <c r="E8544" t="s">
        <v>8094</v>
      </c>
      <c r="F8544" t="s">
        <v>42142</v>
      </c>
      <c r="G8544" t="s">
        <v>329</v>
      </c>
      <c r="H8544" s="6">
        <v>109167</v>
      </c>
      <c r="I8544">
        <v>9523568511</v>
      </c>
      <c r="J8544" t="s">
        <v>42143</v>
      </c>
      <c r="K8544" s="1">
        <v>44015</v>
      </c>
    </row>
    <row r="8545" spans="1:11">
      <c r="A8545">
        <v>8544</v>
      </c>
      <c r="B8545" t="s">
        <v>42144</v>
      </c>
      <c r="C8545" t="s">
        <v>9299</v>
      </c>
      <c r="D8545" t="s">
        <v>15074</v>
      </c>
      <c r="E8545" t="s">
        <v>16781</v>
      </c>
      <c r="F8545" t="s">
        <v>42145</v>
      </c>
      <c r="G8545" t="s">
        <v>539</v>
      </c>
      <c r="H8545" s="6">
        <v>182103</v>
      </c>
      <c r="I8545" t="s">
        <v>42146</v>
      </c>
      <c r="J8545" t="s">
        <v>42147</v>
      </c>
      <c r="K8545" s="1">
        <v>44113</v>
      </c>
    </row>
    <row r="8546" spans="1:11">
      <c r="A8546">
        <v>8545</v>
      </c>
      <c r="B8546" t="s">
        <v>42148</v>
      </c>
      <c r="C8546" t="s">
        <v>64</v>
      </c>
      <c r="D8546" t="s">
        <v>5149</v>
      </c>
      <c r="E8546" t="s">
        <v>30153</v>
      </c>
      <c r="F8546" t="s">
        <v>42149</v>
      </c>
      <c r="G8546" t="s">
        <v>1769</v>
      </c>
      <c r="H8546" s="6">
        <v>61965</v>
      </c>
      <c r="I8546" t="s">
        <v>42150</v>
      </c>
      <c r="J8546" t="s">
        <v>42151</v>
      </c>
      <c r="K8546" s="1">
        <v>44270</v>
      </c>
    </row>
    <row r="8547" spans="1:11">
      <c r="A8547">
        <v>8546</v>
      </c>
      <c r="B8547" t="s">
        <v>42152</v>
      </c>
      <c r="C8547" t="s">
        <v>692</v>
      </c>
      <c r="D8547" t="s">
        <v>5839</v>
      </c>
      <c r="E8547" t="s">
        <v>42153</v>
      </c>
      <c r="F8547" t="s">
        <v>21789</v>
      </c>
      <c r="G8547" t="s">
        <v>2008</v>
      </c>
      <c r="H8547" s="6">
        <v>268699</v>
      </c>
      <c r="I8547" t="s">
        <v>42154</v>
      </c>
      <c r="J8547" t="s">
        <v>42155</v>
      </c>
      <c r="K8547" s="1">
        <v>44192</v>
      </c>
    </row>
    <row r="8548" spans="1:11">
      <c r="A8548">
        <v>8547</v>
      </c>
      <c r="B8548" t="s">
        <v>42156</v>
      </c>
      <c r="C8548" t="s">
        <v>3488</v>
      </c>
      <c r="D8548" t="s">
        <v>5544</v>
      </c>
      <c r="E8548" t="s">
        <v>42157</v>
      </c>
      <c r="F8548" t="s">
        <v>42158</v>
      </c>
      <c r="G8548" t="s">
        <v>68</v>
      </c>
      <c r="H8548" s="6">
        <v>244947</v>
      </c>
      <c r="I8548" t="s">
        <v>42159</v>
      </c>
      <c r="J8548" t="s">
        <v>42160</v>
      </c>
      <c r="K8548" s="1">
        <v>43975</v>
      </c>
    </row>
    <row r="8549" spans="1:11">
      <c r="A8549">
        <v>8548</v>
      </c>
      <c r="B8549" t="s">
        <v>42161</v>
      </c>
      <c r="C8549" t="s">
        <v>1913</v>
      </c>
      <c r="D8549" t="s">
        <v>6314</v>
      </c>
      <c r="E8549" t="s">
        <v>42162</v>
      </c>
      <c r="F8549" t="s">
        <v>42163</v>
      </c>
      <c r="G8549" t="s">
        <v>454</v>
      </c>
      <c r="H8549" s="6">
        <v>154814</v>
      </c>
      <c r="I8549" t="s">
        <v>42164</v>
      </c>
      <c r="J8549" t="s">
        <v>42165</v>
      </c>
      <c r="K8549" s="1">
        <v>43917</v>
      </c>
    </row>
    <row r="8550" spans="1:11">
      <c r="A8550">
        <v>8549</v>
      </c>
      <c r="B8550" t="s">
        <v>42166</v>
      </c>
      <c r="C8550" t="s">
        <v>616</v>
      </c>
      <c r="D8550" t="s">
        <v>3325</v>
      </c>
      <c r="E8550" t="s">
        <v>42167</v>
      </c>
      <c r="F8550" t="s">
        <v>42168</v>
      </c>
      <c r="G8550" t="s">
        <v>1663</v>
      </c>
      <c r="H8550" s="6">
        <v>163760</v>
      </c>
      <c r="I8550">
        <v>2933733641</v>
      </c>
      <c r="J8550" t="s">
        <v>42169</v>
      </c>
      <c r="K8550" s="1">
        <v>44038</v>
      </c>
    </row>
    <row r="8551" spans="1:11">
      <c r="A8551">
        <v>8550</v>
      </c>
      <c r="B8551" t="s">
        <v>42170</v>
      </c>
      <c r="C8551" t="s">
        <v>811</v>
      </c>
      <c r="D8551" t="s">
        <v>1730</v>
      </c>
      <c r="E8551" t="s">
        <v>42171</v>
      </c>
      <c r="F8551" t="s">
        <v>15938</v>
      </c>
      <c r="G8551" t="s">
        <v>252</v>
      </c>
      <c r="H8551" s="6">
        <v>49501</v>
      </c>
      <c r="I8551" t="s">
        <v>42172</v>
      </c>
      <c r="J8551" t="s">
        <v>42173</v>
      </c>
      <c r="K8551" s="1">
        <v>43842</v>
      </c>
    </row>
    <row r="8552" spans="1:11">
      <c r="A8552">
        <v>8551</v>
      </c>
      <c r="B8552" t="s">
        <v>42174</v>
      </c>
      <c r="C8552" t="s">
        <v>1071</v>
      </c>
      <c r="D8552" t="s">
        <v>13881</v>
      </c>
      <c r="E8552" t="s">
        <v>30044</v>
      </c>
      <c r="F8552" t="s">
        <v>42175</v>
      </c>
      <c r="G8552" t="s">
        <v>1769</v>
      </c>
      <c r="H8552" s="6">
        <v>106910</v>
      </c>
      <c r="I8552" t="s">
        <v>42176</v>
      </c>
      <c r="J8552" t="s">
        <v>42177</v>
      </c>
      <c r="K8552" s="1">
        <v>44012</v>
      </c>
    </row>
    <row r="8553" spans="1:11">
      <c r="A8553">
        <v>8552</v>
      </c>
      <c r="B8553" t="s">
        <v>42178</v>
      </c>
      <c r="C8553" t="s">
        <v>528</v>
      </c>
      <c r="D8553" t="s">
        <v>1129</v>
      </c>
      <c r="E8553" t="s">
        <v>42179</v>
      </c>
      <c r="F8553" t="s">
        <v>42180</v>
      </c>
      <c r="G8553" t="s">
        <v>3314</v>
      </c>
      <c r="H8553" s="6">
        <v>250766</v>
      </c>
      <c r="I8553" t="s">
        <v>42181</v>
      </c>
      <c r="J8553" t="s">
        <v>42182</v>
      </c>
      <c r="K8553" s="1">
        <v>44450</v>
      </c>
    </row>
    <row r="8554" spans="1:11">
      <c r="A8554">
        <v>8553</v>
      </c>
      <c r="B8554" t="s">
        <v>42183</v>
      </c>
      <c r="C8554" t="s">
        <v>2913</v>
      </c>
      <c r="D8554" t="s">
        <v>2814</v>
      </c>
      <c r="E8554" t="s">
        <v>3730</v>
      </c>
      <c r="F8554" t="s">
        <v>25082</v>
      </c>
      <c r="G8554" t="s">
        <v>2343</v>
      </c>
      <c r="H8554" s="6">
        <v>281694</v>
      </c>
      <c r="I8554" t="s">
        <v>42184</v>
      </c>
      <c r="J8554" t="s">
        <v>42185</v>
      </c>
      <c r="K8554" s="1">
        <v>44421</v>
      </c>
    </row>
    <row r="8555" spans="1:11">
      <c r="A8555">
        <v>8554</v>
      </c>
      <c r="B8555" t="s">
        <v>42186</v>
      </c>
      <c r="C8555" t="s">
        <v>2388</v>
      </c>
      <c r="D8555" t="s">
        <v>1115</v>
      </c>
      <c r="E8555" t="s">
        <v>42187</v>
      </c>
      <c r="F8555" t="s">
        <v>42188</v>
      </c>
      <c r="G8555" t="s">
        <v>43</v>
      </c>
      <c r="H8555" s="6">
        <v>124806</v>
      </c>
      <c r="I8555" t="s">
        <v>42189</v>
      </c>
      <c r="J8555" t="s">
        <v>42190</v>
      </c>
      <c r="K8555" s="1">
        <v>44040</v>
      </c>
    </row>
    <row r="8556" spans="1:11">
      <c r="A8556">
        <v>8555</v>
      </c>
      <c r="B8556" t="s">
        <v>42191</v>
      </c>
      <c r="C8556" t="s">
        <v>1421</v>
      </c>
      <c r="D8556" t="s">
        <v>8109</v>
      </c>
      <c r="E8556" t="s">
        <v>42192</v>
      </c>
      <c r="F8556" t="s">
        <v>42193</v>
      </c>
      <c r="G8556" t="s">
        <v>111</v>
      </c>
      <c r="H8556" s="6">
        <v>49056</v>
      </c>
      <c r="I8556" t="s">
        <v>42194</v>
      </c>
      <c r="J8556" t="s">
        <v>42195</v>
      </c>
      <c r="K8556" s="1">
        <v>43971</v>
      </c>
    </row>
    <row r="8557" spans="1:11">
      <c r="A8557">
        <v>8556</v>
      </c>
      <c r="B8557" t="s">
        <v>42196</v>
      </c>
      <c r="C8557" t="s">
        <v>788</v>
      </c>
      <c r="D8557" t="s">
        <v>5005</v>
      </c>
      <c r="E8557" t="s">
        <v>42197</v>
      </c>
      <c r="F8557" t="s">
        <v>42198</v>
      </c>
      <c r="G8557" t="s">
        <v>906</v>
      </c>
      <c r="H8557" s="6">
        <v>271129</v>
      </c>
      <c r="I8557" t="s">
        <v>42199</v>
      </c>
      <c r="J8557" t="s">
        <v>42200</v>
      </c>
      <c r="K8557" s="1">
        <v>43887</v>
      </c>
    </row>
    <row r="8558" spans="1:11">
      <c r="A8558">
        <v>8557</v>
      </c>
      <c r="B8558" t="s">
        <v>42201</v>
      </c>
      <c r="C8558" t="s">
        <v>2962</v>
      </c>
      <c r="D8558" t="s">
        <v>617</v>
      </c>
      <c r="E8558" t="s">
        <v>42202</v>
      </c>
      <c r="F8558" t="s">
        <v>42203</v>
      </c>
      <c r="G8558" t="s">
        <v>5077</v>
      </c>
      <c r="H8558" s="6">
        <v>251770</v>
      </c>
      <c r="I8558" t="s">
        <v>42204</v>
      </c>
      <c r="J8558" t="s">
        <v>42205</v>
      </c>
      <c r="K8558" s="1">
        <v>44586</v>
      </c>
    </row>
    <row r="8559" spans="1:11">
      <c r="A8559">
        <v>8558</v>
      </c>
      <c r="B8559" t="s">
        <v>42206</v>
      </c>
      <c r="C8559" t="s">
        <v>178</v>
      </c>
      <c r="D8559" t="s">
        <v>7338</v>
      </c>
      <c r="E8559" t="s">
        <v>42207</v>
      </c>
      <c r="F8559" t="s">
        <v>42208</v>
      </c>
      <c r="G8559" t="s">
        <v>1013</v>
      </c>
      <c r="H8559" s="6">
        <v>283527</v>
      </c>
      <c r="I8559">
        <v>1421530585</v>
      </c>
      <c r="J8559" t="s">
        <v>42209</v>
      </c>
      <c r="K8559" s="1">
        <v>44194</v>
      </c>
    </row>
    <row r="8560" spans="1:11">
      <c r="A8560">
        <v>8559</v>
      </c>
      <c r="B8560" t="s">
        <v>42210</v>
      </c>
      <c r="C8560" t="s">
        <v>2872</v>
      </c>
      <c r="D8560" t="s">
        <v>9096</v>
      </c>
      <c r="E8560" t="s">
        <v>42211</v>
      </c>
      <c r="F8560" t="s">
        <v>42212</v>
      </c>
      <c r="G8560" t="s">
        <v>546</v>
      </c>
      <c r="H8560" s="6">
        <v>135596</v>
      </c>
      <c r="I8560" t="s">
        <v>42213</v>
      </c>
      <c r="J8560" t="s">
        <v>42214</v>
      </c>
      <c r="K8560" s="1">
        <v>44592</v>
      </c>
    </row>
    <row r="8561" spans="1:11">
      <c r="A8561">
        <v>8560</v>
      </c>
      <c r="B8561" t="s">
        <v>42215</v>
      </c>
      <c r="C8561" t="s">
        <v>11958</v>
      </c>
      <c r="D8561" t="s">
        <v>1934</v>
      </c>
      <c r="E8561" t="s">
        <v>42216</v>
      </c>
      <c r="F8561" t="s">
        <v>42217</v>
      </c>
      <c r="G8561" t="s">
        <v>1865</v>
      </c>
      <c r="H8561" s="6">
        <v>57789</v>
      </c>
      <c r="I8561" t="s">
        <v>42218</v>
      </c>
      <c r="J8561" t="s">
        <v>42219</v>
      </c>
      <c r="K8561" s="1">
        <v>43955</v>
      </c>
    </row>
    <row r="8562" spans="1:11">
      <c r="A8562">
        <v>8561</v>
      </c>
      <c r="B8562" t="s">
        <v>42220</v>
      </c>
      <c r="C8562" t="s">
        <v>3493</v>
      </c>
      <c r="D8562" t="s">
        <v>5445</v>
      </c>
      <c r="E8562" t="s">
        <v>42221</v>
      </c>
      <c r="F8562" t="s">
        <v>42222</v>
      </c>
      <c r="G8562" t="s">
        <v>119</v>
      </c>
      <c r="H8562" s="6">
        <v>112013</v>
      </c>
      <c r="I8562" t="s">
        <v>42223</v>
      </c>
      <c r="J8562" t="s">
        <v>42224</v>
      </c>
      <c r="K8562" s="1">
        <v>44492</v>
      </c>
    </row>
    <row r="8563" spans="1:11">
      <c r="A8563">
        <v>8562</v>
      </c>
      <c r="B8563" t="s">
        <v>42225</v>
      </c>
      <c r="C8563" t="s">
        <v>2577</v>
      </c>
      <c r="D8563" t="s">
        <v>1299</v>
      </c>
      <c r="E8563" t="s">
        <v>42226</v>
      </c>
      <c r="F8563" t="s">
        <v>42227</v>
      </c>
      <c r="G8563" t="s">
        <v>509</v>
      </c>
      <c r="H8563" s="6">
        <v>132375</v>
      </c>
      <c r="I8563" t="s">
        <v>42228</v>
      </c>
      <c r="J8563" t="s">
        <v>42229</v>
      </c>
      <c r="K8563" s="1">
        <v>44104</v>
      </c>
    </row>
    <row r="8564" spans="1:11">
      <c r="A8564">
        <v>8563</v>
      </c>
      <c r="B8564" t="s">
        <v>42230</v>
      </c>
      <c r="C8564" t="s">
        <v>2713</v>
      </c>
      <c r="D8564" t="s">
        <v>1573</v>
      </c>
      <c r="E8564" t="s">
        <v>42231</v>
      </c>
      <c r="F8564" t="s">
        <v>27002</v>
      </c>
      <c r="G8564" t="s">
        <v>71</v>
      </c>
      <c r="H8564" s="6">
        <v>131021</v>
      </c>
      <c r="I8564" t="s">
        <v>42232</v>
      </c>
      <c r="J8564" t="s">
        <v>42233</v>
      </c>
      <c r="K8564" s="1">
        <v>44506</v>
      </c>
    </row>
    <row r="8565" spans="1:11">
      <c r="A8565">
        <v>8564</v>
      </c>
      <c r="B8565" t="s">
        <v>42234</v>
      </c>
      <c r="C8565" t="s">
        <v>15396</v>
      </c>
      <c r="D8565" t="s">
        <v>1730</v>
      </c>
      <c r="E8565" t="s">
        <v>42235</v>
      </c>
      <c r="F8565" t="s">
        <v>42236</v>
      </c>
      <c r="G8565" t="s">
        <v>1501</v>
      </c>
      <c r="H8565" s="6">
        <v>65670</v>
      </c>
      <c r="I8565" t="s">
        <v>42237</v>
      </c>
      <c r="J8565" t="s">
        <v>42238</v>
      </c>
      <c r="K8565" s="1">
        <v>44485</v>
      </c>
    </row>
    <row r="8566" spans="1:11">
      <c r="A8566">
        <v>8565</v>
      </c>
      <c r="B8566" t="s">
        <v>42239</v>
      </c>
      <c r="C8566" t="s">
        <v>1428</v>
      </c>
      <c r="D8566" t="s">
        <v>844</v>
      </c>
      <c r="E8566" t="s">
        <v>42240</v>
      </c>
      <c r="F8566" t="s">
        <v>42241</v>
      </c>
      <c r="G8566" t="s">
        <v>1857</v>
      </c>
      <c r="H8566" s="6">
        <v>280284</v>
      </c>
      <c r="I8566" t="s">
        <v>42242</v>
      </c>
      <c r="J8566" t="s">
        <v>42243</v>
      </c>
      <c r="K8566" s="1">
        <v>44669</v>
      </c>
    </row>
    <row r="8567" spans="1:11">
      <c r="A8567">
        <v>8566</v>
      </c>
      <c r="B8567" t="s">
        <v>42244</v>
      </c>
      <c r="C8567" t="s">
        <v>4146</v>
      </c>
      <c r="D8567" t="s">
        <v>3815</v>
      </c>
      <c r="E8567" t="s">
        <v>33322</v>
      </c>
      <c r="F8567" t="s">
        <v>42245</v>
      </c>
      <c r="G8567" t="s">
        <v>696</v>
      </c>
      <c r="H8567" s="6">
        <v>183318</v>
      </c>
      <c r="I8567" t="s">
        <v>42246</v>
      </c>
      <c r="J8567" t="s">
        <v>42247</v>
      </c>
      <c r="K8567" s="1">
        <v>44704</v>
      </c>
    </row>
    <row r="8568" spans="1:11">
      <c r="A8568">
        <v>8567</v>
      </c>
      <c r="B8568" t="s">
        <v>42248</v>
      </c>
      <c r="C8568" t="s">
        <v>367</v>
      </c>
      <c r="D8568" t="s">
        <v>13429</v>
      </c>
      <c r="E8568" t="s">
        <v>3753</v>
      </c>
      <c r="F8568" t="s">
        <v>18314</v>
      </c>
      <c r="G8568" t="s">
        <v>3968</v>
      </c>
      <c r="H8568" s="6">
        <v>122689</v>
      </c>
      <c r="I8568" t="s">
        <v>42249</v>
      </c>
      <c r="J8568" t="s">
        <v>42250</v>
      </c>
      <c r="K8568" s="1">
        <v>44443</v>
      </c>
    </row>
    <row r="8569" spans="1:11">
      <c r="A8569">
        <v>8568</v>
      </c>
      <c r="B8569" t="s">
        <v>42251</v>
      </c>
      <c r="C8569" t="s">
        <v>8624</v>
      </c>
      <c r="D8569" t="s">
        <v>2141</v>
      </c>
      <c r="E8569" t="s">
        <v>42252</v>
      </c>
      <c r="F8569" t="s">
        <v>42253</v>
      </c>
      <c r="G8569" t="s">
        <v>1637</v>
      </c>
      <c r="H8569" s="6">
        <v>193256</v>
      </c>
      <c r="I8569" t="s">
        <v>42254</v>
      </c>
      <c r="J8569" t="s">
        <v>42255</v>
      </c>
      <c r="K8569" s="1">
        <v>44529</v>
      </c>
    </row>
    <row r="8570" spans="1:11">
      <c r="A8570">
        <v>8569</v>
      </c>
      <c r="B8570" t="s">
        <v>42256</v>
      </c>
      <c r="C8570" t="s">
        <v>3439</v>
      </c>
      <c r="D8570" t="s">
        <v>14326</v>
      </c>
      <c r="E8570" t="s">
        <v>42257</v>
      </c>
      <c r="F8570" t="s">
        <v>42258</v>
      </c>
      <c r="G8570" t="s">
        <v>1102</v>
      </c>
      <c r="H8570" s="6">
        <v>221270</v>
      </c>
      <c r="I8570" t="s">
        <v>42259</v>
      </c>
      <c r="J8570" t="s">
        <v>42260</v>
      </c>
      <c r="K8570" s="1">
        <v>44065</v>
      </c>
    </row>
    <row r="8571" spans="1:11">
      <c r="A8571">
        <v>8570</v>
      </c>
      <c r="B8571" t="s">
        <v>42261</v>
      </c>
      <c r="C8571" t="s">
        <v>1350</v>
      </c>
      <c r="D8571" t="s">
        <v>7526</v>
      </c>
      <c r="E8571" t="s">
        <v>42262</v>
      </c>
      <c r="F8571" t="s">
        <v>42263</v>
      </c>
      <c r="G8571" t="s">
        <v>351</v>
      </c>
      <c r="H8571" s="6">
        <v>170176</v>
      </c>
      <c r="I8571" t="s">
        <v>42264</v>
      </c>
      <c r="J8571" t="s">
        <v>42265</v>
      </c>
      <c r="K8571" s="1">
        <v>44269</v>
      </c>
    </row>
    <row r="8572" spans="1:11">
      <c r="A8572">
        <v>8571</v>
      </c>
      <c r="B8572" t="s">
        <v>42266</v>
      </c>
      <c r="C8572" t="s">
        <v>56</v>
      </c>
      <c r="D8572" t="s">
        <v>3664</v>
      </c>
      <c r="E8572" t="s">
        <v>42267</v>
      </c>
      <c r="F8572" t="s">
        <v>42268</v>
      </c>
      <c r="G8572" t="s">
        <v>1280</v>
      </c>
      <c r="H8572" s="6">
        <v>172396</v>
      </c>
      <c r="I8572" t="s">
        <v>42269</v>
      </c>
      <c r="J8572" t="s">
        <v>42270</v>
      </c>
      <c r="K8572" s="1">
        <v>44199</v>
      </c>
    </row>
    <row r="8573" spans="1:11">
      <c r="A8573">
        <v>8572</v>
      </c>
      <c r="B8573" t="s">
        <v>42271</v>
      </c>
      <c r="C8573" t="s">
        <v>2962</v>
      </c>
      <c r="D8573" t="s">
        <v>2060</v>
      </c>
      <c r="E8573" t="s">
        <v>42272</v>
      </c>
      <c r="F8573" t="s">
        <v>31627</v>
      </c>
      <c r="G8573" t="s">
        <v>2008</v>
      </c>
      <c r="H8573" s="6">
        <v>222297</v>
      </c>
      <c r="I8573">
        <v>5667491071</v>
      </c>
      <c r="J8573" t="s">
        <v>42273</v>
      </c>
      <c r="K8573" s="1">
        <v>44303</v>
      </c>
    </row>
    <row r="8574" spans="1:11">
      <c r="A8574">
        <v>8573</v>
      </c>
      <c r="B8574" t="s">
        <v>42274</v>
      </c>
      <c r="C8574" t="s">
        <v>8162</v>
      </c>
      <c r="D8574" t="s">
        <v>4457</v>
      </c>
      <c r="E8574" t="s">
        <v>42275</v>
      </c>
      <c r="F8574" t="s">
        <v>42276</v>
      </c>
      <c r="G8574" t="s">
        <v>2927</v>
      </c>
      <c r="H8574" s="6">
        <v>48506</v>
      </c>
      <c r="I8574" t="s">
        <v>42277</v>
      </c>
      <c r="J8574" t="s">
        <v>42278</v>
      </c>
      <c r="K8574" s="1">
        <v>44155</v>
      </c>
    </row>
    <row r="8575" spans="1:11">
      <c r="A8575">
        <v>8574</v>
      </c>
      <c r="B8575" t="s">
        <v>42279</v>
      </c>
      <c r="C8575" t="s">
        <v>1226</v>
      </c>
      <c r="D8575" t="s">
        <v>4383</v>
      </c>
      <c r="E8575" t="s">
        <v>42280</v>
      </c>
      <c r="F8575" t="s">
        <v>42281</v>
      </c>
      <c r="G8575" t="s">
        <v>1034</v>
      </c>
      <c r="H8575" s="6">
        <v>258789</v>
      </c>
      <c r="I8575" t="s">
        <v>42282</v>
      </c>
      <c r="J8575" t="s">
        <v>42283</v>
      </c>
      <c r="K8575" s="1">
        <v>44573</v>
      </c>
    </row>
    <row r="8576" spans="1:11">
      <c r="A8576">
        <v>8575</v>
      </c>
      <c r="B8576" t="s">
        <v>42284</v>
      </c>
      <c r="C8576" t="s">
        <v>3175</v>
      </c>
      <c r="D8576" t="s">
        <v>1602</v>
      </c>
      <c r="E8576" t="s">
        <v>42285</v>
      </c>
      <c r="F8576" t="s">
        <v>13564</v>
      </c>
      <c r="G8576" t="s">
        <v>604</v>
      </c>
      <c r="H8576" s="6">
        <v>260835</v>
      </c>
      <c r="I8576" t="s">
        <v>42286</v>
      </c>
      <c r="J8576" t="s">
        <v>42287</v>
      </c>
      <c r="K8576" s="1">
        <v>44669</v>
      </c>
    </row>
    <row r="8577" spans="1:11">
      <c r="A8577">
        <v>8576</v>
      </c>
      <c r="B8577" t="s">
        <v>42288</v>
      </c>
      <c r="C8577" t="s">
        <v>2700</v>
      </c>
      <c r="D8577" t="s">
        <v>2101</v>
      </c>
      <c r="E8577" t="s">
        <v>42289</v>
      </c>
      <c r="F8577" t="s">
        <v>42290</v>
      </c>
      <c r="G8577" t="s">
        <v>1501</v>
      </c>
      <c r="H8577" s="6">
        <v>72753</v>
      </c>
      <c r="I8577" t="s">
        <v>42291</v>
      </c>
      <c r="J8577" t="s">
        <v>42292</v>
      </c>
      <c r="K8577" s="1">
        <v>44477</v>
      </c>
    </row>
    <row r="8578" spans="1:11">
      <c r="A8578">
        <v>8577</v>
      </c>
      <c r="B8578" t="s">
        <v>42293</v>
      </c>
      <c r="C8578" t="s">
        <v>4720</v>
      </c>
      <c r="D8578" t="s">
        <v>7478</v>
      </c>
      <c r="E8578" t="s">
        <v>42294</v>
      </c>
      <c r="F8578" t="s">
        <v>42295</v>
      </c>
      <c r="G8578" t="s">
        <v>1473</v>
      </c>
      <c r="H8578" s="6">
        <v>242611</v>
      </c>
      <c r="I8578" t="s">
        <v>42296</v>
      </c>
      <c r="J8578" t="s">
        <v>42297</v>
      </c>
      <c r="K8578" s="1">
        <v>44562</v>
      </c>
    </row>
    <row r="8579" spans="1:11">
      <c r="A8579">
        <v>8578</v>
      </c>
      <c r="B8579" t="s">
        <v>42298</v>
      </c>
      <c r="C8579" t="s">
        <v>2321</v>
      </c>
      <c r="D8579" t="s">
        <v>483</v>
      </c>
      <c r="E8579" t="s">
        <v>42299</v>
      </c>
      <c r="F8579" t="s">
        <v>42300</v>
      </c>
      <c r="G8579" t="s">
        <v>337</v>
      </c>
      <c r="H8579" s="6">
        <v>286239</v>
      </c>
      <c r="I8579" t="s">
        <v>42301</v>
      </c>
      <c r="J8579" t="s">
        <v>42302</v>
      </c>
      <c r="K8579" s="1">
        <v>44687</v>
      </c>
    </row>
    <row r="8580" spans="1:11">
      <c r="A8580">
        <v>8579</v>
      </c>
      <c r="B8580" t="s">
        <v>42303</v>
      </c>
      <c r="C8580" t="s">
        <v>3337</v>
      </c>
      <c r="D8580" t="s">
        <v>407</v>
      </c>
      <c r="E8580" t="s">
        <v>32650</v>
      </c>
      <c r="F8580" t="s">
        <v>42304</v>
      </c>
      <c r="G8580" t="s">
        <v>808</v>
      </c>
      <c r="H8580" s="6">
        <v>53434</v>
      </c>
      <c r="I8580" t="s">
        <v>42305</v>
      </c>
      <c r="J8580" t="s">
        <v>42306</v>
      </c>
      <c r="K8580" s="1">
        <v>44129</v>
      </c>
    </row>
    <row r="8581" spans="1:11">
      <c r="A8581">
        <v>8580</v>
      </c>
      <c r="B8581" t="s">
        <v>42307</v>
      </c>
      <c r="C8581" t="s">
        <v>6803</v>
      </c>
      <c r="D8581" t="s">
        <v>19370</v>
      </c>
      <c r="E8581" t="s">
        <v>42308</v>
      </c>
      <c r="F8581" t="s">
        <v>42309</v>
      </c>
      <c r="G8581" t="s">
        <v>89</v>
      </c>
      <c r="H8581" s="6">
        <v>249364</v>
      </c>
      <c r="I8581" t="s">
        <v>42310</v>
      </c>
      <c r="J8581" t="s">
        <v>42311</v>
      </c>
      <c r="K8581" s="1">
        <v>44471</v>
      </c>
    </row>
    <row r="8582" spans="1:11">
      <c r="A8582">
        <v>8581</v>
      </c>
      <c r="B8582" t="s">
        <v>42312</v>
      </c>
      <c r="C8582" t="s">
        <v>2513</v>
      </c>
      <c r="D8582" t="s">
        <v>7478</v>
      </c>
      <c r="E8582" t="s">
        <v>42313</v>
      </c>
      <c r="F8582" t="s">
        <v>42314</v>
      </c>
      <c r="G8582" t="s">
        <v>2861</v>
      </c>
      <c r="H8582" s="6">
        <v>169766</v>
      </c>
      <c r="I8582" t="s">
        <v>42315</v>
      </c>
      <c r="J8582" t="s">
        <v>42316</v>
      </c>
      <c r="K8582" s="1">
        <v>44689</v>
      </c>
    </row>
    <row r="8583" spans="1:11">
      <c r="A8583">
        <v>8582</v>
      </c>
      <c r="B8583" t="s">
        <v>42317</v>
      </c>
      <c r="C8583" t="s">
        <v>1400</v>
      </c>
      <c r="D8583" t="s">
        <v>9255</v>
      </c>
      <c r="E8583" t="s">
        <v>31932</v>
      </c>
      <c r="F8583" t="s">
        <v>42318</v>
      </c>
      <c r="G8583" t="s">
        <v>2195</v>
      </c>
      <c r="H8583" s="6">
        <v>250303</v>
      </c>
      <c r="I8583" t="s">
        <v>42319</v>
      </c>
      <c r="J8583" t="s">
        <v>42320</v>
      </c>
      <c r="K8583" s="1">
        <v>44139</v>
      </c>
    </row>
    <row r="8584" spans="1:11">
      <c r="A8584">
        <v>8583</v>
      </c>
      <c r="B8584" t="s">
        <v>42321</v>
      </c>
      <c r="C8584" t="s">
        <v>2457</v>
      </c>
      <c r="D8584" t="s">
        <v>6122</v>
      </c>
      <c r="E8584" t="s">
        <v>5968</v>
      </c>
      <c r="F8584" t="s">
        <v>42322</v>
      </c>
      <c r="G8584" t="s">
        <v>1857</v>
      </c>
      <c r="H8584" s="6">
        <v>244351</v>
      </c>
      <c r="I8584" t="s">
        <v>42323</v>
      </c>
      <c r="J8584" t="s">
        <v>42324</v>
      </c>
      <c r="K8584" s="1">
        <v>44593</v>
      </c>
    </row>
    <row r="8585" spans="1:11">
      <c r="A8585">
        <v>8584</v>
      </c>
      <c r="B8585" t="s">
        <v>42325</v>
      </c>
      <c r="C8585" t="s">
        <v>6695</v>
      </c>
      <c r="D8585" t="s">
        <v>4261</v>
      </c>
      <c r="E8585" t="s">
        <v>42326</v>
      </c>
      <c r="F8585" t="s">
        <v>20764</v>
      </c>
      <c r="G8585" t="s">
        <v>3709</v>
      </c>
      <c r="H8585" s="6">
        <v>265642</v>
      </c>
      <c r="I8585" t="s">
        <v>42327</v>
      </c>
      <c r="J8585" t="s">
        <v>42328</v>
      </c>
      <c r="K8585" s="1">
        <v>43852</v>
      </c>
    </row>
    <row r="8586" spans="1:11">
      <c r="A8586">
        <v>8585</v>
      </c>
      <c r="B8586" t="s">
        <v>42329</v>
      </c>
      <c r="C8586" t="s">
        <v>5274</v>
      </c>
      <c r="D8586" t="s">
        <v>2416</v>
      </c>
      <c r="E8586" t="s">
        <v>42330</v>
      </c>
      <c r="F8586" t="s">
        <v>42331</v>
      </c>
      <c r="G8586" t="s">
        <v>77</v>
      </c>
      <c r="H8586" s="6">
        <v>215197</v>
      </c>
      <c r="I8586" t="s">
        <v>42332</v>
      </c>
      <c r="J8586" t="s">
        <v>42333</v>
      </c>
      <c r="K8586" s="1">
        <v>44648</v>
      </c>
    </row>
    <row r="8587" spans="1:11">
      <c r="A8587">
        <v>8586</v>
      </c>
      <c r="B8587" t="s">
        <v>42334</v>
      </c>
      <c r="C8587" t="s">
        <v>1293</v>
      </c>
      <c r="D8587" t="s">
        <v>16870</v>
      </c>
      <c r="E8587" t="s">
        <v>42335</v>
      </c>
      <c r="F8587" t="s">
        <v>42336</v>
      </c>
      <c r="G8587" t="s">
        <v>77</v>
      </c>
      <c r="H8587" s="6">
        <v>94077</v>
      </c>
      <c r="I8587" t="s">
        <v>42337</v>
      </c>
      <c r="J8587" t="s">
        <v>42338</v>
      </c>
      <c r="K8587" s="1">
        <v>44376</v>
      </c>
    </row>
    <row r="8588" spans="1:11">
      <c r="A8588">
        <v>8587</v>
      </c>
      <c r="B8588" t="s">
        <v>42339</v>
      </c>
      <c r="C8588" t="s">
        <v>5833</v>
      </c>
      <c r="D8588" t="s">
        <v>3331</v>
      </c>
      <c r="E8588" t="s">
        <v>42340</v>
      </c>
      <c r="F8588" t="s">
        <v>42341</v>
      </c>
      <c r="G8588" t="s">
        <v>2070</v>
      </c>
      <c r="H8588" s="6">
        <v>272295</v>
      </c>
      <c r="I8588" t="s">
        <v>42342</v>
      </c>
      <c r="J8588" t="s">
        <v>42343</v>
      </c>
      <c r="K8588" s="1">
        <v>44309</v>
      </c>
    </row>
    <row r="8589" spans="1:11">
      <c r="A8589">
        <v>8588</v>
      </c>
      <c r="B8589" t="s">
        <v>42344</v>
      </c>
      <c r="C8589" t="s">
        <v>1722</v>
      </c>
      <c r="D8589" t="s">
        <v>10906</v>
      </c>
      <c r="E8589" t="s">
        <v>42345</v>
      </c>
      <c r="F8589" t="s">
        <v>42346</v>
      </c>
      <c r="G8589" t="s">
        <v>823</v>
      </c>
      <c r="H8589" s="6">
        <v>153583</v>
      </c>
      <c r="I8589" t="s">
        <v>42347</v>
      </c>
      <c r="J8589" t="s">
        <v>42348</v>
      </c>
      <c r="K8589" s="1">
        <v>43865</v>
      </c>
    </row>
    <row r="8590" spans="1:11">
      <c r="A8590">
        <v>8589</v>
      </c>
      <c r="B8590" t="s">
        <v>42349</v>
      </c>
      <c r="C8590" t="s">
        <v>1928</v>
      </c>
      <c r="D8590" t="s">
        <v>9096</v>
      </c>
      <c r="E8590" t="s">
        <v>42350</v>
      </c>
      <c r="F8590" t="s">
        <v>1373</v>
      </c>
      <c r="G8590" t="s">
        <v>418</v>
      </c>
      <c r="H8590" s="6">
        <v>206304</v>
      </c>
      <c r="I8590" t="s">
        <v>42351</v>
      </c>
      <c r="J8590" t="s">
        <v>42352</v>
      </c>
      <c r="K8590" s="1">
        <v>44406</v>
      </c>
    </row>
    <row r="8591" spans="1:11">
      <c r="A8591">
        <v>8590</v>
      </c>
      <c r="B8591" t="s">
        <v>42353</v>
      </c>
      <c r="C8591" t="s">
        <v>390</v>
      </c>
      <c r="D8591" t="s">
        <v>693</v>
      </c>
      <c r="E8591" t="s">
        <v>42354</v>
      </c>
      <c r="F8591" t="s">
        <v>42355</v>
      </c>
      <c r="G8591" t="s">
        <v>2123</v>
      </c>
      <c r="H8591" s="6">
        <v>115412</v>
      </c>
      <c r="I8591" t="s">
        <v>42356</v>
      </c>
      <c r="J8591" t="s">
        <v>42357</v>
      </c>
      <c r="K8591" s="1">
        <v>44567</v>
      </c>
    </row>
    <row r="8592" spans="1:11">
      <c r="A8592">
        <v>8591</v>
      </c>
      <c r="B8592" t="s">
        <v>42358</v>
      </c>
      <c r="C8592" t="s">
        <v>4875</v>
      </c>
      <c r="D8592" t="s">
        <v>4882</v>
      </c>
      <c r="E8592" t="s">
        <v>42359</v>
      </c>
      <c r="F8592" t="s">
        <v>42360</v>
      </c>
      <c r="G8592" t="s">
        <v>861</v>
      </c>
      <c r="H8592" s="6">
        <v>76192</v>
      </c>
      <c r="I8592" t="s">
        <v>42361</v>
      </c>
      <c r="J8592" t="s">
        <v>42362</v>
      </c>
      <c r="K8592" s="1">
        <v>44163</v>
      </c>
    </row>
    <row r="8593" spans="1:11">
      <c r="A8593">
        <v>8592</v>
      </c>
      <c r="B8593" t="s">
        <v>42363</v>
      </c>
      <c r="C8593" t="s">
        <v>843</v>
      </c>
      <c r="D8593" t="s">
        <v>2340</v>
      </c>
      <c r="E8593" t="s">
        <v>42364</v>
      </c>
      <c r="F8593" t="s">
        <v>42365</v>
      </c>
      <c r="G8593" t="s">
        <v>546</v>
      </c>
      <c r="H8593" s="6">
        <v>220758</v>
      </c>
      <c r="I8593" t="s">
        <v>42366</v>
      </c>
      <c r="J8593" t="s">
        <v>42367</v>
      </c>
      <c r="K8593" s="1">
        <v>44609</v>
      </c>
    </row>
    <row r="8594" spans="1:11">
      <c r="A8594">
        <v>8593</v>
      </c>
      <c r="B8594" t="s">
        <v>42368</v>
      </c>
      <c r="C8594" t="s">
        <v>778</v>
      </c>
      <c r="D8594" t="s">
        <v>5517</v>
      </c>
      <c r="E8594" t="s">
        <v>42369</v>
      </c>
      <c r="F8594" t="s">
        <v>42370</v>
      </c>
      <c r="G8594" t="s">
        <v>5570</v>
      </c>
      <c r="H8594" s="6">
        <v>120929</v>
      </c>
      <c r="I8594" t="s">
        <v>42371</v>
      </c>
      <c r="J8594" t="s">
        <v>42372</v>
      </c>
      <c r="K8594" s="1">
        <v>44691</v>
      </c>
    </row>
    <row r="8595" spans="1:11">
      <c r="A8595">
        <v>8594</v>
      </c>
      <c r="B8595" t="s">
        <v>42373</v>
      </c>
      <c r="C8595" t="s">
        <v>2422</v>
      </c>
      <c r="D8595" t="s">
        <v>15284</v>
      </c>
      <c r="E8595" t="s">
        <v>42374</v>
      </c>
      <c r="F8595" t="s">
        <v>42375</v>
      </c>
      <c r="G8595" t="s">
        <v>2070</v>
      </c>
      <c r="H8595" s="6">
        <v>163661</v>
      </c>
      <c r="I8595">
        <v>7032053923</v>
      </c>
      <c r="J8595" t="s">
        <v>42376</v>
      </c>
      <c r="K8595" s="1">
        <v>44181</v>
      </c>
    </row>
    <row r="8596" spans="1:11">
      <c r="A8596">
        <v>8595</v>
      </c>
      <c r="B8596" t="s">
        <v>42377</v>
      </c>
      <c r="C8596" t="s">
        <v>4875</v>
      </c>
      <c r="D8596" t="s">
        <v>4893</v>
      </c>
      <c r="E8596" t="s">
        <v>42378</v>
      </c>
      <c r="F8596" t="s">
        <v>42379</v>
      </c>
      <c r="G8596" t="s">
        <v>2070</v>
      </c>
      <c r="H8596" s="6">
        <v>121503</v>
      </c>
      <c r="I8596" t="s">
        <v>42380</v>
      </c>
      <c r="J8596" t="s">
        <v>42381</v>
      </c>
      <c r="K8596" s="1">
        <v>44401</v>
      </c>
    </row>
    <row r="8597" spans="1:11">
      <c r="A8597">
        <v>8596</v>
      </c>
      <c r="B8597" t="s">
        <v>42382</v>
      </c>
      <c r="C8597" t="s">
        <v>1456</v>
      </c>
      <c r="D8597" t="s">
        <v>2528</v>
      </c>
      <c r="E8597" t="s">
        <v>42383</v>
      </c>
      <c r="F8597" t="s">
        <v>42384</v>
      </c>
      <c r="G8597" t="s">
        <v>868</v>
      </c>
      <c r="H8597" s="6">
        <v>88724</v>
      </c>
      <c r="I8597" t="s">
        <v>42385</v>
      </c>
      <c r="J8597" t="s">
        <v>42386</v>
      </c>
      <c r="K8597" s="1">
        <v>44310</v>
      </c>
    </row>
    <row r="8598" spans="1:11">
      <c r="A8598">
        <v>8597</v>
      </c>
      <c r="B8598" t="s">
        <v>42387</v>
      </c>
      <c r="C8598" t="s">
        <v>5444</v>
      </c>
      <c r="D8598" t="s">
        <v>580</v>
      </c>
      <c r="E8598" t="s">
        <v>42388</v>
      </c>
      <c r="F8598" t="s">
        <v>42389</v>
      </c>
      <c r="G8598" t="s">
        <v>2195</v>
      </c>
      <c r="H8598" s="6">
        <v>274556</v>
      </c>
      <c r="I8598" t="s">
        <v>42390</v>
      </c>
      <c r="J8598" t="s">
        <v>42391</v>
      </c>
      <c r="K8598" s="1">
        <v>44431</v>
      </c>
    </row>
    <row r="8599" spans="1:11">
      <c r="A8599">
        <v>8598</v>
      </c>
      <c r="B8599" t="s">
        <v>42392</v>
      </c>
      <c r="C8599" t="s">
        <v>5070</v>
      </c>
      <c r="D8599" t="s">
        <v>8409</v>
      </c>
      <c r="E8599" t="s">
        <v>42393</v>
      </c>
      <c r="F8599" t="s">
        <v>24823</v>
      </c>
      <c r="G8599" t="s">
        <v>6088</v>
      </c>
      <c r="H8599" s="6">
        <v>175285</v>
      </c>
      <c r="I8599" t="s">
        <v>42394</v>
      </c>
      <c r="J8599" t="s">
        <v>42395</v>
      </c>
      <c r="K8599" s="1">
        <v>44212</v>
      </c>
    </row>
    <row r="8600" spans="1:11">
      <c r="A8600">
        <v>8599</v>
      </c>
      <c r="B8600" t="s">
        <v>42396</v>
      </c>
      <c r="C8600" t="s">
        <v>5274</v>
      </c>
      <c r="D8600" t="s">
        <v>423</v>
      </c>
      <c r="E8600" t="s">
        <v>42397</v>
      </c>
      <c r="F8600" t="s">
        <v>42398</v>
      </c>
      <c r="G8600" t="s">
        <v>134</v>
      </c>
      <c r="H8600" s="6">
        <v>119065</v>
      </c>
      <c r="I8600" t="s">
        <v>42399</v>
      </c>
      <c r="J8600" t="s">
        <v>42400</v>
      </c>
      <c r="K8600" s="1">
        <v>43843</v>
      </c>
    </row>
    <row r="8601" spans="1:11">
      <c r="A8601">
        <v>8600</v>
      </c>
      <c r="B8601" t="s">
        <v>42401</v>
      </c>
      <c r="C8601" t="s">
        <v>5137</v>
      </c>
      <c r="D8601" t="s">
        <v>1155</v>
      </c>
      <c r="E8601" t="s">
        <v>42402</v>
      </c>
      <c r="F8601" t="s">
        <v>28262</v>
      </c>
      <c r="G8601" t="s">
        <v>494</v>
      </c>
      <c r="H8601" s="6">
        <v>77781</v>
      </c>
      <c r="I8601" t="s">
        <v>42403</v>
      </c>
      <c r="J8601" t="s">
        <v>42404</v>
      </c>
      <c r="K8601" s="1">
        <v>44565</v>
      </c>
    </row>
    <row r="8602" spans="1:11">
      <c r="A8602">
        <v>8601</v>
      </c>
      <c r="B8602" t="s">
        <v>42405</v>
      </c>
      <c r="C8602" t="s">
        <v>6695</v>
      </c>
      <c r="D8602" t="s">
        <v>995</v>
      </c>
      <c r="E8602" t="s">
        <v>42406</v>
      </c>
      <c r="F8602" t="s">
        <v>42407</v>
      </c>
      <c r="G8602" t="s">
        <v>5577</v>
      </c>
      <c r="H8602" s="6">
        <v>184267</v>
      </c>
      <c r="I8602" t="s">
        <v>42408</v>
      </c>
      <c r="J8602" t="s">
        <v>42409</v>
      </c>
      <c r="K8602" s="1">
        <v>44615</v>
      </c>
    </row>
    <row r="8603" spans="1:11">
      <c r="A8603">
        <v>8602</v>
      </c>
      <c r="B8603" t="s">
        <v>42410</v>
      </c>
      <c r="C8603" t="s">
        <v>1741</v>
      </c>
      <c r="D8603" t="s">
        <v>48</v>
      </c>
      <c r="E8603" t="s">
        <v>42411</v>
      </c>
      <c r="F8603" t="s">
        <v>42412</v>
      </c>
      <c r="G8603" t="s">
        <v>969</v>
      </c>
      <c r="H8603" s="6">
        <v>136514</v>
      </c>
      <c r="I8603" t="s">
        <v>42413</v>
      </c>
      <c r="J8603" t="s">
        <v>42414</v>
      </c>
      <c r="K8603" s="1">
        <v>44374</v>
      </c>
    </row>
    <row r="8604" spans="1:11">
      <c r="A8604">
        <v>8603</v>
      </c>
      <c r="B8604" t="s">
        <v>42415</v>
      </c>
      <c r="C8604" t="s">
        <v>1834</v>
      </c>
      <c r="D8604" t="s">
        <v>1649</v>
      </c>
      <c r="E8604" t="s">
        <v>7642</v>
      </c>
      <c r="F8604" t="s">
        <v>10446</v>
      </c>
      <c r="G8604" t="s">
        <v>6088</v>
      </c>
      <c r="H8604" s="6">
        <v>209681</v>
      </c>
      <c r="I8604" t="s">
        <v>42416</v>
      </c>
      <c r="J8604" t="s">
        <v>42417</v>
      </c>
      <c r="K8604" s="1">
        <v>44165</v>
      </c>
    </row>
    <row r="8605" spans="1:11">
      <c r="A8605">
        <v>8604</v>
      </c>
      <c r="B8605" t="s">
        <v>42418</v>
      </c>
      <c r="C8605" t="s">
        <v>3694</v>
      </c>
      <c r="D8605" t="s">
        <v>944</v>
      </c>
      <c r="E8605" t="s">
        <v>42419</v>
      </c>
      <c r="F8605" t="s">
        <v>24572</v>
      </c>
      <c r="G8605" t="s">
        <v>1189</v>
      </c>
      <c r="H8605" s="6">
        <v>55198</v>
      </c>
      <c r="I8605" t="s">
        <v>42420</v>
      </c>
      <c r="J8605" t="s">
        <v>42421</v>
      </c>
      <c r="K8605" s="1">
        <v>44249</v>
      </c>
    </row>
    <row r="8606" spans="1:11">
      <c r="A8606">
        <v>8605</v>
      </c>
      <c r="B8606" t="s">
        <v>42422</v>
      </c>
      <c r="C8606" t="s">
        <v>264</v>
      </c>
      <c r="D8606" t="s">
        <v>3984</v>
      </c>
      <c r="E8606" t="s">
        <v>42423</v>
      </c>
      <c r="F8606" t="s">
        <v>42424</v>
      </c>
      <c r="G8606" t="s">
        <v>2158</v>
      </c>
      <c r="H8606" s="6">
        <v>143351</v>
      </c>
      <c r="I8606">
        <v>2395655515</v>
      </c>
      <c r="J8606" t="s">
        <v>42425</v>
      </c>
      <c r="K8606" s="1">
        <v>44269</v>
      </c>
    </row>
    <row r="8607" spans="1:11">
      <c r="A8607">
        <v>8606</v>
      </c>
      <c r="B8607" t="s">
        <v>42426</v>
      </c>
      <c r="C8607" t="s">
        <v>5336</v>
      </c>
      <c r="D8607" t="s">
        <v>4343</v>
      </c>
      <c r="E8607" t="s">
        <v>42427</v>
      </c>
      <c r="F8607" t="s">
        <v>42428</v>
      </c>
      <c r="G8607" t="s">
        <v>1243</v>
      </c>
      <c r="H8607" s="6">
        <v>217580</v>
      </c>
      <c r="I8607">
        <v>1842604672</v>
      </c>
      <c r="J8607" t="s">
        <v>42429</v>
      </c>
      <c r="K8607" s="1">
        <v>44030</v>
      </c>
    </row>
    <row r="8608" spans="1:11">
      <c r="A8608">
        <v>8607</v>
      </c>
      <c r="B8608" t="s">
        <v>42430</v>
      </c>
      <c r="C8608" t="s">
        <v>8483</v>
      </c>
      <c r="D8608" t="s">
        <v>5109</v>
      </c>
      <c r="E8608" t="s">
        <v>42431</v>
      </c>
      <c r="F8608" t="s">
        <v>42432</v>
      </c>
      <c r="G8608" t="s">
        <v>642</v>
      </c>
      <c r="H8608" s="6">
        <v>245685</v>
      </c>
      <c r="I8608" t="s">
        <v>42433</v>
      </c>
      <c r="J8608" t="s">
        <v>42434</v>
      </c>
      <c r="K8608" s="1">
        <v>44496</v>
      </c>
    </row>
    <row r="8609" spans="1:11">
      <c r="A8609">
        <v>8608</v>
      </c>
      <c r="B8609" t="s">
        <v>42435</v>
      </c>
      <c r="C8609" t="s">
        <v>3851</v>
      </c>
      <c r="D8609" t="s">
        <v>3955</v>
      </c>
      <c r="E8609" t="s">
        <v>42436</v>
      </c>
      <c r="F8609" t="s">
        <v>42437</v>
      </c>
      <c r="G8609" t="s">
        <v>3566</v>
      </c>
      <c r="H8609" s="6">
        <v>276230</v>
      </c>
      <c r="I8609" t="s">
        <v>42438</v>
      </c>
      <c r="J8609" t="s">
        <v>42439</v>
      </c>
      <c r="K8609" s="1">
        <v>44303</v>
      </c>
    </row>
    <row r="8610" spans="1:11">
      <c r="A8610">
        <v>8609</v>
      </c>
      <c r="B8610" t="s">
        <v>42440</v>
      </c>
      <c r="C8610" t="s">
        <v>1663</v>
      </c>
      <c r="D8610" t="s">
        <v>20440</v>
      </c>
      <c r="E8610" t="s">
        <v>42441</v>
      </c>
      <c r="F8610" t="s">
        <v>42442</v>
      </c>
      <c r="G8610" t="s">
        <v>4919</v>
      </c>
      <c r="H8610" s="6">
        <v>156909</v>
      </c>
      <c r="I8610" t="s">
        <v>42443</v>
      </c>
      <c r="J8610" t="s">
        <v>42444</v>
      </c>
      <c r="K8610" s="1">
        <v>44172</v>
      </c>
    </row>
    <row r="8611" spans="1:11">
      <c r="A8611">
        <v>8610</v>
      </c>
      <c r="B8611" t="s">
        <v>42445</v>
      </c>
      <c r="C8611" t="s">
        <v>5781</v>
      </c>
      <c r="D8611" t="s">
        <v>4261</v>
      </c>
      <c r="E8611" t="s">
        <v>42446</v>
      </c>
      <c r="F8611" t="s">
        <v>3535</v>
      </c>
      <c r="G8611" t="s">
        <v>2392</v>
      </c>
      <c r="H8611" s="6">
        <v>172984</v>
      </c>
      <c r="I8611" t="s">
        <v>42447</v>
      </c>
      <c r="J8611" t="s">
        <v>42448</v>
      </c>
      <c r="K8611" s="1">
        <v>44229</v>
      </c>
    </row>
    <row r="8612" spans="1:11">
      <c r="A8612">
        <v>8611</v>
      </c>
      <c r="B8612" t="s">
        <v>42449</v>
      </c>
      <c r="C8612" t="s">
        <v>7009</v>
      </c>
      <c r="D8612" t="s">
        <v>16260</v>
      </c>
      <c r="E8612" t="s">
        <v>37451</v>
      </c>
      <c r="F8612" t="s">
        <v>42450</v>
      </c>
      <c r="G8612" t="s">
        <v>1536</v>
      </c>
      <c r="H8612" s="6">
        <v>198653</v>
      </c>
      <c r="I8612" t="s">
        <v>42451</v>
      </c>
      <c r="J8612" t="s">
        <v>42452</v>
      </c>
      <c r="K8612" s="1">
        <v>44397</v>
      </c>
    </row>
    <row r="8613" spans="1:11">
      <c r="A8613">
        <v>8612</v>
      </c>
      <c r="B8613" t="s">
        <v>42453</v>
      </c>
      <c r="C8613" t="s">
        <v>2570</v>
      </c>
      <c r="D8613" t="s">
        <v>4343</v>
      </c>
      <c r="E8613" t="s">
        <v>42454</v>
      </c>
      <c r="F8613" t="s">
        <v>42455</v>
      </c>
      <c r="G8613" t="s">
        <v>1374</v>
      </c>
      <c r="H8613" s="6">
        <v>184177</v>
      </c>
      <c r="I8613" t="s">
        <v>42456</v>
      </c>
      <c r="J8613" t="s">
        <v>42457</v>
      </c>
      <c r="K8613" s="1">
        <v>44543</v>
      </c>
    </row>
    <row r="8614" spans="1:11">
      <c r="A8614">
        <v>8613</v>
      </c>
      <c r="B8614" t="s">
        <v>42458</v>
      </c>
      <c r="C8614" t="s">
        <v>13275</v>
      </c>
      <c r="D8614" t="s">
        <v>1219</v>
      </c>
      <c r="E8614" t="s">
        <v>42459</v>
      </c>
      <c r="F8614" t="s">
        <v>42460</v>
      </c>
      <c r="G8614" t="s">
        <v>213</v>
      </c>
      <c r="H8614" s="6">
        <v>88237</v>
      </c>
      <c r="I8614" t="s">
        <v>42461</v>
      </c>
      <c r="J8614" t="s">
        <v>42462</v>
      </c>
      <c r="K8614" s="1">
        <v>44460</v>
      </c>
    </row>
    <row r="8615" spans="1:11">
      <c r="A8615">
        <v>8614</v>
      </c>
      <c r="B8615" t="s">
        <v>42463</v>
      </c>
      <c r="C8615" t="s">
        <v>2756</v>
      </c>
      <c r="D8615" t="s">
        <v>1590</v>
      </c>
      <c r="E8615" t="s">
        <v>42464</v>
      </c>
      <c r="F8615" t="s">
        <v>42465</v>
      </c>
      <c r="G8615" t="s">
        <v>853</v>
      </c>
      <c r="H8615" s="6">
        <v>128939</v>
      </c>
      <c r="I8615" t="s">
        <v>42466</v>
      </c>
      <c r="J8615" t="s">
        <v>42467</v>
      </c>
      <c r="K8615" s="1">
        <v>44027</v>
      </c>
    </row>
    <row r="8616" spans="1:11">
      <c r="A8616">
        <v>8615</v>
      </c>
      <c r="B8616" t="s">
        <v>42468</v>
      </c>
      <c r="C8616" t="s">
        <v>390</v>
      </c>
      <c r="D8616" t="s">
        <v>2200</v>
      </c>
      <c r="E8616" t="s">
        <v>42469</v>
      </c>
      <c r="F8616" t="s">
        <v>42470</v>
      </c>
      <c r="G8616" t="s">
        <v>95</v>
      </c>
      <c r="H8616" s="6">
        <v>285150</v>
      </c>
      <c r="I8616">
        <f>1-368-283-6160</f>
        <v>-6810</v>
      </c>
      <c r="J8616" t="s">
        <v>42471</v>
      </c>
      <c r="K8616" s="1">
        <v>44596</v>
      </c>
    </row>
    <row r="8617" spans="1:11">
      <c r="A8617">
        <v>8616</v>
      </c>
      <c r="B8617" t="s">
        <v>42472</v>
      </c>
      <c r="C8617" t="s">
        <v>12002</v>
      </c>
      <c r="D8617" t="s">
        <v>903</v>
      </c>
      <c r="E8617" t="s">
        <v>42473</v>
      </c>
      <c r="F8617" t="s">
        <v>42474</v>
      </c>
      <c r="G8617" t="s">
        <v>454</v>
      </c>
      <c r="H8617" s="6">
        <v>285705</v>
      </c>
      <c r="I8617" t="s">
        <v>42475</v>
      </c>
      <c r="J8617" t="s">
        <v>42476</v>
      </c>
      <c r="K8617" s="1">
        <v>44558</v>
      </c>
    </row>
    <row r="8618" spans="1:11">
      <c r="A8618">
        <v>8617</v>
      </c>
      <c r="B8618" t="s">
        <v>42477</v>
      </c>
      <c r="C8618" t="s">
        <v>5336</v>
      </c>
      <c r="D8618" t="s">
        <v>1314</v>
      </c>
      <c r="E8618" t="s">
        <v>42478</v>
      </c>
      <c r="F8618" t="s">
        <v>42479</v>
      </c>
      <c r="G8618" t="s">
        <v>2905</v>
      </c>
      <c r="H8618" s="6">
        <v>210214</v>
      </c>
      <c r="I8618" t="s">
        <v>42480</v>
      </c>
      <c r="J8618" t="s">
        <v>42481</v>
      </c>
      <c r="K8618" s="1">
        <v>44378</v>
      </c>
    </row>
    <row r="8619" spans="1:11">
      <c r="A8619">
        <v>8618</v>
      </c>
      <c r="B8619" t="s">
        <v>42482</v>
      </c>
      <c r="C8619" t="s">
        <v>415</v>
      </c>
      <c r="D8619" t="s">
        <v>1941</v>
      </c>
      <c r="E8619" t="s">
        <v>42483</v>
      </c>
      <c r="F8619" t="s">
        <v>27493</v>
      </c>
      <c r="G8619" t="s">
        <v>1102</v>
      </c>
      <c r="H8619" s="6">
        <v>232985</v>
      </c>
      <c r="I8619">
        <f>1-494-932-6368</f>
        <v>-7793</v>
      </c>
      <c r="J8619" t="s">
        <v>42484</v>
      </c>
      <c r="K8619" s="1">
        <v>44185</v>
      </c>
    </row>
    <row r="8620" spans="1:11">
      <c r="A8620">
        <v>8619</v>
      </c>
      <c r="B8620" t="s">
        <v>42485</v>
      </c>
      <c r="C8620" t="s">
        <v>2970</v>
      </c>
      <c r="D8620" t="s">
        <v>989</v>
      </c>
      <c r="E8620" t="s">
        <v>42486</v>
      </c>
      <c r="F8620" t="s">
        <v>22616</v>
      </c>
      <c r="G8620" t="s">
        <v>1034</v>
      </c>
      <c r="H8620" s="6">
        <v>194449</v>
      </c>
      <c r="I8620" t="s">
        <v>42487</v>
      </c>
      <c r="J8620" t="s">
        <v>42488</v>
      </c>
      <c r="K8620" s="1">
        <v>44187</v>
      </c>
    </row>
    <row r="8621" spans="1:11">
      <c r="A8621">
        <v>8620</v>
      </c>
      <c r="B8621" t="s">
        <v>42489</v>
      </c>
      <c r="C8621" t="s">
        <v>857</v>
      </c>
      <c r="D8621" t="s">
        <v>8910</v>
      </c>
      <c r="E8621" t="s">
        <v>42490</v>
      </c>
      <c r="F8621" t="s">
        <v>42491</v>
      </c>
      <c r="G8621" t="s">
        <v>134</v>
      </c>
      <c r="H8621" s="6">
        <v>141212</v>
      </c>
      <c r="I8621" t="s">
        <v>42492</v>
      </c>
      <c r="J8621" t="s">
        <v>42493</v>
      </c>
      <c r="K8621" s="1">
        <v>44499</v>
      </c>
    </row>
    <row r="8622" spans="1:11">
      <c r="A8622">
        <v>8621</v>
      </c>
      <c r="B8622" t="s">
        <v>42494</v>
      </c>
      <c r="C8622" t="s">
        <v>10038</v>
      </c>
      <c r="D8622" t="s">
        <v>6634</v>
      </c>
      <c r="E8622" t="s">
        <v>42495</v>
      </c>
      <c r="F8622" t="s">
        <v>42496</v>
      </c>
      <c r="G8622" t="s">
        <v>847</v>
      </c>
      <c r="H8622" s="6">
        <v>202591</v>
      </c>
      <c r="I8622" t="s">
        <v>42497</v>
      </c>
      <c r="J8622" t="s">
        <v>42498</v>
      </c>
      <c r="K8622" s="1">
        <v>44009</v>
      </c>
    </row>
    <row r="8623" spans="1:11">
      <c r="A8623">
        <v>8622</v>
      </c>
      <c r="B8623" t="s">
        <v>42499</v>
      </c>
      <c r="C8623" t="s">
        <v>6679</v>
      </c>
      <c r="D8623" t="s">
        <v>8136</v>
      </c>
      <c r="E8623" t="s">
        <v>42500</v>
      </c>
      <c r="F8623" t="s">
        <v>42501</v>
      </c>
      <c r="G8623" t="s">
        <v>89</v>
      </c>
      <c r="H8623" s="6">
        <v>219683</v>
      </c>
      <c r="I8623" t="s">
        <v>42502</v>
      </c>
      <c r="J8623" t="s">
        <v>42503</v>
      </c>
      <c r="K8623" s="1">
        <v>44063</v>
      </c>
    </row>
    <row r="8624" spans="1:11">
      <c r="A8624">
        <v>8623</v>
      </c>
      <c r="B8624" t="s">
        <v>42504</v>
      </c>
      <c r="C8624" t="s">
        <v>4216</v>
      </c>
      <c r="D8624" t="s">
        <v>8168</v>
      </c>
      <c r="E8624" t="s">
        <v>42505</v>
      </c>
      <c r="F8624" t="s">
        <v>42506</v>
      </c>
      <c r="G8624" t="s">
        <v>174</v>
      </c>
      <c r="H8624" s="6">
        <v>183980</v>
      </c>
      <c r="I8624" t="s">
        <v>42507</v>
      </c>
      <c r="J8624" t="s">
        <v>42508</v>
      </c>
      <c r="K8624" s="1">
        <v>44318</v>
      </c>
    </row>
    <row r="8625" spans="1:11">
      <c r="A8625">
        <v>8624</v>
      </c>
      <c r="B8625" t="s">
        <v>42509</v>
      </c>
      <c r="C8625" t="s">
        <v>1572</v>
      </c>
      <c r="D8625" t="s">
        <v>11900</v>
      </c>
      <c r="E8625" t="s">
        <v>42510</v>
      </c>
      <c r="F8625" t="s">
        <v>17746</v>
      </c>
      <c r="G8625" t="s">
        <v>4632</v>
      </c>
      <c r="H8625" s="6">
        <v>244250</v>
      </c>
      <c r="I8625" t="s">
        <v>42511</v>
      </c>
      <c r="J8625" t="s">
        <v>42512</v>
      </c>
      <c r="K8625" s="1">
        <v>44518</v>
      </c>
    </row>
    <row r="8626" spans="1:11">
      <c r="A8626">
        <v>8625</v>
      </c>
      <c r="B8626" t="s">
        <v>42513</v>
      </c>
      <c r="C8626" t="s">
        <v>2642</v>
      </c>
      <c r="D8626" t="s">
        <v>5760</v>
      </c>
      <c r="E8626" t="s">
        <v>42514</v>
      </c>
      <c r="F8626" t="s">
        <v>42515</v>
      </c>
      <c r="G8626" t="s">
        <v>734</v>
      </c>
      <c r="H8626" s="6">
        <v>217707</v>
      </c>
      <c r="I8626" t="s">
        <v>42516</v>
      </c>
      <c r="J8626" t="s">
        <v>42517</v>
      </c>
      <c r="K8626" s="1">
        <v>43985</v>
      </c>
    </row>
    <row r="8627" spans="1:11">
      <c r="A8627">
        <v>8626</v>
      </c>
      <c r="B8627" t="s">
        <v>42518</v>
      </c>
      <c r="C8627" t="s">
        <v>2255</v>
      </c>
      <c r="D8627" t="s">
        <v>828</v>
      </c>
      <c r="E8627" t="s">
        <v>42519</v>
      </c>
      <c r="F8627" t="s">
        <v>42520</v>
      </c>
      <c r="G8627" t="s">
        <v>853</v>
      </c>
      <c r="H8627" s="6">
        <v>69944</v>
      </c>
      <c r="I8627" t="s">
        <v>42521</v>
      </c>
      <c r="J8627" t="s">
        <v>42522</v>
      </c>
      <c r="K8627" s="1">
        <v>44169</v>
      </c>
    </row>
    <row r="8628" spans="1:11">
      <c r="A8628">
        <v>8627</v>
      </c>
      <c r="B8628" t="s">
        <v>42523</v>
      </c>
      <c r="C8628" t="s">
        <v>744</v>
      </c>
      <c r="D8628" t="s">
        <v>5280</v>
      </c>
      <c r="E8628" t="s">
        <v>42524</v>
      </c>
      <c r="F8628" t="s">
        <v>42525</v>
      </c>
      <c r="G8628" t="s">
        <v>620</v>
      </c>
      <c r="H8628" s="6">
        <v>253786</v>
      </c>
      <c r="I8628" t="s">
        <v>42526</v>
      </c>
      <c r="J8628" t="s">
        <v>42527</v>
      </c>
      <c r="K8628" s="1">
        <v>44605</v>
      </c>
    </row>
    <row r="8629" spans="1:11">
      <c r="A8629">
        <v>8628</v>
      </c>
      <c r="B8629" t="s">
        <v>42528</v>
      </c>
      <c r="C8629" t="s">
        <v>4058</v>
      </c>
      <c r="D8629" t="s">
        <v>8067</v>
      </c>
      <c r="E8629" t="s">
        <v>42529</v>
      </c>
      <c r="F8629" t="s">
        <v>42530</v>
      </c>
      <c r="G8629" t="s">
        <v>517</v>
      </c>
      <c r="H8629" s="6">
        <v>171902</v>
      </c>
      <c r="I8629" t="s">
        <v>42531</v>
      </c>
      <c r="J8629" t="s">
        <v>42532</v>
      </c>
      <c r="K8629" s="1">
        <v>44099</v>
      </c>
    </row>
    <row r="8630" spans="1:11">
      <c r="A8630">
        <v>8629</v>
      </c>
      <c r="B8630" t="s">
        <v>42533</v>
      </c>
      <c r="C8630" t="s">
        <v>2100</v>
      </c>
      <c r="D8630" t="s">
        <v>6002</v>
      </c>
      <c r="E8630" t="s">
        <v>42534</v>
      </c>
      <c r="F8630" t="s">
        <v>42535</v>
      </c>
      <c r="G8630" t="s">
        <v>394</v>
      </c>
      <c r="H8630" s="6">
        <v>133674</v>
      </c>
      <c r="I8630" t="s">
        <v>42536</v>
      </c>
      <c r="J8630" t="s">
        <v>42537</v>
      </c>
      <c r="K8630" s="1">
        <v>43934</v>
      </c>
    </row>
    <row r="8631" spans="1:11">
      <c r="A8631">
        <v>8630</v>
      </c>
      <c r="B8631" t="s">
        <v>42538</v>
      </c>
      <c r="C8631" t="s">
        <v>3694</v>
      </c>
      <c r="D8631" t="s">
        <v>13037</v>
      </c>
      <c r="E8631" t="s">
        <v>42539</v>
      </c>
      <c r="F8631" t="s">
        <v>42540</v>
      </c>
      <c r="G8631" t="s">
        <v>329</v>
      </c>
      <c r="H8631" s="6">
        <v>115850</v>
      </c>
      <c r="I8631" t="s">
        <v>42541</v>
      </c>
      <c r="J8631" t="s">
        <v>42542</v>
      </c>
      <c r="K8631" s="1">
        <v>44433</v>
      </c>
    </row>
    <row r="8632" spans="1:11">
      <c r="A8632">
        <v>8631</v>
      </c>
      <c r="B8632" t="s">
        <v>42543</v>
      </c>
      <c r="C8632" t="s">
        <v>5352</v>
      </c>
      <c r="D8632" t="s">
        <v>11593</v>
      </c>
      <c r="E8632" t="s">
        <v>42544</v>
      </c>
      <c r="F8632" t="s">
        <v>42545</v>
      </c>
      <c r="G8632" t="s">
        <v>4061</v>
      </c>
      <c r="H8632" s="6">
        <v>53177</v>
      </c>
      <c r="I8632" t="s">
        <v>42546</v>
      </c>
      <c r="J8632" t="s">
        <v>42547</v>
      </c>
      <c r="K8632" s="1">
        <v>44245</v>
      </c>
    </row>
    <row r="8633" spans="1:11">
      <c r="A8633">
        <v>8632</v>
      </c>
      <c r="B8633" t="s">
        <v>42548</v>
      </c>
      <c r="C8633" t="s">
        <v>7794</v>
      </c>
      <c r="D8633" t="s">
        <v>5675</v>
      </c>
      <c r="E8633" t="s">
        <v>42549</v>
      </c>
      <c r="F8633" t="s">
        <v>42550</v>
      </c>
      <c r="G8633" t="s">
        <v>658</v>
      </c>
      <c r="H8633" s="6">
        <v>84882</v>
      </c>
      <c r="I8633" t="s">
        <v>42551</v>
      </c>
      <c r="J8633" t="s">
        <v>42552</v>
      </c>
      <c r="K8633" s="1">
        <v>44555</v>
      </c>
    </row>
    <row r="8634" spans="1:11">
      <c r="A8634">
        <v>8633</v>
      </c>
      <c r="B8634" t="s">
        <v>42553</v>
      </c>
      <c r="C8634" t="s">
        <v>4184</v>
      </c>
      <c r="D8634" t="s">
        <v>5693</v>
      </c>
      <c r="E8634" t="s">
        <v>42554</v>
      </c>
      <c r="F8634" t="s">
        <v>42555</v>
      </c>
      <c r="G8634" t="s">
        <v>1020</v>
      </c>
      <c r="H8634" s="6">
        <v>250429</v>
      </c>
      <c r="I8634" t="s">
        <v>42556</v>
      </c>
      <c r="J8634" t="s">
        <v>42557</v>
      </c>
      <c r="K8634" s="1">
        <v>44205</v>
      </c>
    </row>
    <row r="8635" spans="1:11">
      <c r="A8635">
        <v>8634</v>
      </c>
      <c r="B8635" t="s">
        <v>42558</v>
      </c>
      <c r="C8635" t="s">
        <v>6007</v>
      </c>
      <c r="D8635" t="s">
        <v>11415</v>
      </c>
      <c r="E8635" t="s">
        <v>42559</v>
      </c>
      <c r="F8635" t="s">
        <v>42560</v>
      </c>
      <c r="G8635" t="s">
        <v>77</v>
      </c>
      <c r="H8635" s="6">
        <v>86192</v>
      </c>
      <c r="I8635" t="s">
        <v>42561</v>
      </c>
      <c r="J8635" t="s">
        <v>42562</v>
      </c>
      <c r="K8635" s="1">
        <v>44549</v>
      </c>
    </row>
    <row r="8636" spans="1:11">
      <c r="A8636">
        <v>8635</v>
      </c>
      <c r="B8636" t="s">
        <v>42563</v>
      </c>
      <c r="C8636" t="s">
        <v>12710</v>
      </c>
      <c r="D8636" t="s">
        <v>303</v>
      </c>
      <c r="E8636" t="s">
        <v>42564</v>
      </c>
      <c r="F8636" t="s">
        <v>42565</v>
      </c>
      <c r="G8636" t="s">
        <v>1013</v>
      </c>
      <c r="H8636" s="6">
        <v>48515</v>
      </c>
      <c r="I8636">
        <f>1-164-148-4382</f>
        <v>-4693</v>
      </c>
      <c r="J8636" t="s">
        <v>42566</v>
      </c>
      <c r="K8636" s="1">
        <v>44389</v>
      </c>
    </row>
    <row r="8637" spans="1:11">
      <c r="A8637">
        <v>8636</v>
      </c>
      <c r="B8637" t="s">
        <v>42567</v>
      </c>
      <c r="C8637" t="s">
        <v>2219</v>
      </c>
      <c r="D8637" t="s">
        <v>6307</v>
      </c>
      <c r="E8637" t="s">
        <v>42568</v>
      </c>
      <c r="F8637" t="s">
        <v>42569</v>
      </c>
      <c r="G8637" t="s">
        <v>329</v>
      </c>
      <c r="H8637" s="6">
        <v>246510</v>
      </c>
      <c r="I8637" t="s">
        <v>42570</v>
      </c>
      <c r="J8637" t="s">
        <v>42571</v>
      </c>
      <c r="K8637" s="1">
        <v>44218</v>
      </c>
    </row>
    <row r="8638" spans="1:11">
      <c r="A8638">
        <v>8637</v>
      </c>
      <c r="B8638" t="s">
        <v>42572</v>
      </c>
      <c r="C8638" t="s">
        <v>1003</v>
      </c>
      <c r="D8638" t="s">
        <v>7297</v>
      </c>
      <c r="E8638" t="s">
        <v>42573</v>
      </c>
      <c r="F8638" t="s">
        <v>42574</v>
      </c>
      <c r="G8638" t="s">
        <v>190</v>
      </c>
      <c r="H8638" s="6">
        <v>49561</v>
      </c>
      <c r="I8638" t="s">
        <v>42575</v>
      </c>
      <c r="J8638" t="s">
        <v>42576</v>
      </c>
      <c r="K8638" s="1">
        <v>44286</v>
      </c>
    </row>
    <row r="8639" spans="1:11">
      <c r="A8639">
        <v>8638</v>
      </c>
      <c r="B8639" t="s">
        <v>42577</v>
      </c>
      <c r="C8639" t="s">
        <v>1572</v>
      </c>
      <c r="D8639" t="s">
        <v>3141</v>
      </c>
      <c r="E8639" t="s">
        <v>42578</v>
      </c>
      <c r="F8639" t="s">
        <v>42579</v>
      </c>
      <c r="G8639" t="s">
        <v>119</v>
      </c>
      <c r="H8639" s="6">
        <v>46558</v>
      </c>
      <c r="I8639" t="s">
        <v>42580</v>
      </c>
      <c r="J8639" t="s">
        <v>42581</v>
      </c>
      <c r="K8639" s="1">
        <v>44151</v>
      </c>
    </row>
    <row r="8640" spans="1:11">
      <c r="A8640">
        <v>8639</v>
      </c>
      <c r="B8640" t="s">
        <v>42582</v>
      </c>
      <c r="C8640" t="s">
        <v>2119</v>
      </c>
      <c r="D8640" t="s">
        <v>334</v>
      </c>
      <c r="E8640" t="s">
        <v>20421</v>
      </c>
      <c r="F8640" t="s">
        <v>42583</v>
      </c>
      <c r="G8640" t="s">
        <v>174</v>
      </c>
      <c r="H8640" s="6">
        <v>139333</v>
      </c>
      <c r="I8640" t="s">
        <v>42584</v>
      </c>
      <c r="J8640" t="s">
        <v>42585</v>
      </c>
      <c r="K8640" s="1">
        <v>44496</v>
      </c>
    </row>
    <row r="8641" spans="1:11">
      <c r="A8641">
        <v>8640</v>
      </c>
      <c r="B8641" t="s">
        <v>42586</v>
      </c>
      <c r="C8641" t="s">
        <v>347</v>
      </c>
      <c r="D8641" t="s">
        <v>265</v>
      </c>
      <c r="E8641" t="s">
        <v>42587</v>
      </c>
      <c r="F8641" t="s">
        <v>42588</v>
      </c>
      <c r="G8641" t="s">
        <v>77</v>
      </c>
      <c r="H8641" s="6">
        <v>80536</v>
      </c>
      <c r="I8641" t="s">
        <v>42589</v>
      </c>
      <c r="J8641" t="s">
        <v>42590</v>
      </c>
      <c r="K8641" s="1">
        <v>44038</v>
      </c>
    </row>
    <row r="8642" spans="1:11">
      <c r="A8642">
        <v>8641</v>
      </c>
      <c r="B8642" t="s">
        <v>42591</v>
      </c>
      <c r="C8642" t="s">
        <v>1428</v>
      </c>
      <c r="D8642" t="s">
        <v>937</v>
      </c>
      <c r="E8642" t="s">
        <v>42592</v>
      </c>
      <c r="F8642" t="s">
        <v>42593</v>
      </c>
      <c r="G8642" t="s">
        <v>2158</v>
      </c>
      <c r="H8642" s="6">
        <v>49088</v>
      </c>
      <c r="I8642" t="s">
        <v>42594</v>
      </c>
      <c r="J8642" t="s">
        <v>42595</v>
      </c>
      <c r="K8642" s="1">
        <v>44499</v>
      </c>
    </row>
    <row r="8643" spans="1:11">
      <c r="A8643">
        <v>8642</v>
      </c>
      <c r="B8643" t="s">
        <v>42596</v>
      </c>
      <c r="C8643" t="s">
        <v>5286</v>
      </c>
      <c r="D8643" t="s">
        <v>586</v>
      </c>
      <c r="E8643" t="s">
        <v>42597</v>
      </c>
      <c r="F8643" t="s">
        <v>27998</v>
      </c>
      <c r="G8643" t="s">
        <v>237</v>
      </c>
      <c r="H8643" s="6">
        <v>181239</v>
      </c>
      <c r="I8643" t="s">
        <v>42598</v>
      </c>
      <c r="J8643" t="s">
        <v>42599</v>
      </c>
      <c r="K8643" s="1">
        <v>44276</v>
      </c>
    </row>
    <row r="8644" spans="1:11">
      <c r="A8644">
        <v>8643</v>
      </c>
      <c r="B8644" t="s">
        <v>42600</v>
      </c>
      <c r="C8644" t="s">
        <v>1920</v>
      </c>
      <c r="D8644" t="s">
        <v>11415</v>
      </c>
      <c r="E8644" t="s">
        <v>42601</v>
      </c>
      <c r="F8644" t="s">
        <v>42602</v>
      </c>
      <c r="G8644" t="s">
        <v>2905</v>
      </c>
      <c r="H8644" s="6">
        <v>224947</v>
      </c>
      <c r="I8644" t="s">
        <v>42603</v>
      </c>
      <c r="J8644" t="s">
        <v>42604</v>
      </c>
      <c r="K8644" s="1">
        <v>44284</v>
      </c>
    </row>
    <row r="8645" spans="1:11">
      <c r="A8645">
        <v>8644</v>
      </c>
      <c r="B8645" t="s">
        <v>42605</v>
      </c>
      <c r="C8645" t="s">
        <v>2782</v>
      </c>
      <c r="D8645" t="s">
        <v>2487</v>
      </c>
      <c r="E8645" t="s">
        <v>42606</v>
      </c>
      <c r="F8645" t="s">
        <v>42607</v>
      </c>
      <c r="G8645" t="s">
        <v>2343</v>
      </c>
      <c r="H8645" s="6">
        <v>246888</v>
      </c>
      <c r="I8645" t="s">
        <v>42608</v>
      </c>
      <c r="J8645" t="s">
        <v>42609</v>
      </c>
      <c r="K8645" s="1">
        <v>44015</v>
      </c>
    </row>
    <row r="8646" spans="1:11">
      <c r="A8646">
        <v>8645</v>
      </c>
      <c r="B8646" t="s">
        <v>42610</v>
      </c>
      <c r="C8646" t="s">
        <v>910</v>
      </c>
      <c r="D8646" t="s">
        <v>22596</v>
      </c>
      <c r="E8646" t="s">
        <v>42611</v>
      </c>
      <c r="F8646" t="s">
        <v>42612</v>
      </c>
      <c r="G8646" t="s">
        <v>3474</v>
      </c>
      <c r="H8646" s="6">
        <v>120842</v>
      </c>
      <c r="I8646" t="s">
        <v>42613</v>
      </c>
      <c r="J8646" t="s">
        <v>42614</v>
      </c>
      <c r="K8646" s="1">
        <v>44447</v>
      </c>
    </row>
    <row r="8647" spans="1:11">
      <c r="A8647">
        <v>8646</v>
      </c>
      <c r="B8647" t="s">
        <v>42615</v>
      </c>
      <c r="C8647" t="s">
        <v>2225</v>
      </c>
      <c r="D8647" t="s">
        <v>1294</v>
      </c>
      <c r="E8647" t="s">
        <v>42616</v>
      </c>
      <c r="F8647" t="s">
        <v>42617</v>
      </c>
      <c r="G8647" t="s">
        <v>454</v>
      </c>
      <c r="H8647" s="6">
        <v>115909</v>
      </c>
      <c r="I8647" t="s">
        <v>42618</v>
      </c>
      <c r="J8647" t="s">
        <v>42619</v>
      </c>
      <c r="K8647" s="1">
        <v>44705</v>
      </c>
    </row>
    <row r="8648" spans="1:11">
      <c r="A8648">
        <v>8647</v>
      </c>
      <c r="B8648" t="s">
        <v>42620</v>
      </c>
      <c r="C8648" t="s">
        <v>6313</v>
      </c>
      <c r="D8648" t="s">
        <v>3275</v>
      </c>
      <c r="E8648" t="s">
        <v>42621</v>
      </c>
      <c r="F8648" t="s">
        <v>42622</v>
      </c>
      <c r="G8648" t="s">
        <v>43</v>
      </c>
      <c r="H8648" s="6">
        <v>110719</v>
      </c>
      <c r="I8648" t="s">
        <v>42623</v>
      </c>
      <c r="J8648" t="s">
        <v>42624</v>
      </c>
      <c r="K8648" s="1">
        <v>44508</v>
      </c>
    </row>
    <row r="8649" spans="1:11">
      <c r="A8649">
        <v>8648</v>
      </c>
      <c r="B8649" t="s">
        <v>42625</v>
      </c>
      <c r="C8649" t="s">
        <v>1441</v>
      </c>
      <c r="D8649" t="s">
        <v>14326</v>
      </c>
      <c r="E8649" t="s">
        <v>42626</v>
      </c>
      <c r="F8649" t="s">
        <v>42627</v>
      </c>
      <c r="G8649" t="s">
        <v>5570</v>
      </c>
      <c r="H8649" s="6">
        <v>137822</v>
      </c>
      <c r="I8649" t="s">
        <v>42628</v>
      </c>
      <c r="J8649" t="s">
        <v>42629</v>
      </c>
      <c r="K8649" s="1">
        <v>44672</v>
      </c>
    </row>
    <row r="8650" spans="1:11">
      <c r="A8650">
        <v>8649</v>
      </c>
      <c r="B8650" t="s">
        <v>42630</v>
      </c>
      <c r="C8650" t="s">
        <v>2225</v>
      </c>
      <c r="D8650" t="s">
        <v>13996</v>
      </c>
      <c r="E8650" t="s">
        <v>42631</v>
      </c>
      <c r="F8650" t="s">
        <v>42632</v>
      </c>
      <c r="G8650" t="s">
        <v>688</v>
      </c>
      <c r="H8650" s="6">
        <v>166698</v>
      </c>
      <c r="I8650" t="s">
        <v>42633</v>
      </c>
      <c r="J8650" t="s">
        <v>42634</v>
      </c>
      <c r="K8650" s="1">
        <v>44413</v>
      </c>
    </row>
    <row r="8651" spans="1:11">
      <c r="A8651">
        <v>8650</v>
      </c>
      <c r="B8651" t="s">
        <v>42635</v>
      </c>
      <c r="C8651" t="s">
        <v>10591</v>
      </c>
      <c r="D8651" t="s">
        <v>6092</v>
      </c>
      <c r="E8651" t="s">
        <v>42636</v>
      </c>
      <c r="F8651" t="s">
        <v>42637</v>
      </c>
      <c r="G8651" t="s">
        <v>1466</v>
      </c>
      <c r="H8651" s="6">
        <v>246849</v>
      </c>
      <c r="I8651">
        <v>126874840</v>
      </c>
      <c r="J8651" t="s">
        <v>42638</v>
      </c>
      <c r="K8651" s="1">
        <v>44460</v>
      </c>
    </row>
    <row r="8652" spans="1:11">
      <c r="A8652">
        <v>8651</v>
      </c>
      <c r="B8652" t="s">
        <v>42639</v>
      </c>
      <c r="C8652" t="s">
        <v>5574</v>
      </c>
      <c r="D8652" t="s">
        <v>2397</v>
      </c>
      <c r="E8652" t="s">
        <v>42640</v>
      </c>
      <c r="F8652" t="s">
        <v>42641</v>
      </c>
      <c r="G8652" t="s">
        <v>190</v>
      </c>
      <c r="H8652" s="6">
        <v>241158</v>
      </c>
      <c r="I8652" t="s">
        <v>42642</v>
      </c>
      <c r="J8652" t="s">
        <v>42643</v>
      </c>
      <c r="K8652" s="1">
        <v>44002</v>
      </c>
    </row>
    <row r="8653" spans="1:11">
      <c r="A8653">
        <v>8652</v>
      </c>
      <c r="B8653" t="s">
        <v>42644</v>
      </c>
      <c r="C8653" t="s">
        <v>2019</v>
      </c>
      <c r="D8653" t="s">
        <v>1079</v>
      </c>
      <c r="E8653" t="s">
        <v>42645</v>
      </c>
      <c r="F8653" t="s">
        <v>2778</v>
      </c>
      <c r="G8653" t="s">
        <v>2817</v>
      </c>
      <c r="H8653" s="6">
        <v>58428</v>
      </c>
      <c r="I8653" t="s">
        <v>42646</v>
      </c>
      <c r="J8653" t="s">
        <v>42647</v>
      </c>
      <c r="K8653" s="1">
        <v>44513</v>
      </c>
    </row>
    <row r="8654" spans="1:11">
      <c r="A8654">
        <v>8653</v>
      </c>
      <c r="B8654" t="s">
        <v>42648</v>
      </c>
      <c r="C8654" t="s">
        <v>15396</v>
      </c>
      <c r="D8654" t="s">
        <v>1155</v>
      </c>
      <c r="E8654" t="s">
        <v>42649</v>
      </c>
      <c r="F8654" t="s">
        <v>42650</v>
      </c>
      <c r="G8654" t="s">
        <v>4805</v>
      </c>
      <c r="H8654" s="6">
        <v>101217</v>
      </c>
      <c r="I8654" t="s">
        <v>42651</v>
      </c>
      <c r="J8654" t="s">
        <v>42652</v>
      </c>
      <c r="K8654" s="1">
        <v>44479</v>
      </c>
    </row>
    <row r="8655" spans="1:11">
      <c r="A8655">
        <v>8654</v>
      </c>
      <c r="B8655" t="s">
        <v>42653</v>
      </c>
      <c r="C8655" t="s">
        <v>6967</v>
      </c>
      <c r="D8655" t="s">
        <v>9299</v>
      </c>
      <c r="E8655" t="s">
        <v>42654</v>
      </c>
      <c r="F8655" t="s">
        <v>42655</v>
      </c>
      <c r="G8655" t="s">
        <v>612</v>
      </c>
      <c r="H8655" s="6">
        <v>127483</v>
      </c>
      <c r="I8655" t="s">
        <v>42656</v>
      </c>
      <c r="J8655" t="s">
        <v>42657</v>
      </c>
      <c r="K8655" s="1">
        <v>44259</v>
      </c>
    </row>
    <row r="8656" spans="1:11">
      <c r="A8656">
        <v>8655</v>
      </c>
      <c r="B8656" t="s">
        <v>42658</v>
      </c>
      <c r="C8656" t="s">
        <v>8006</v>
      </c>
      <c r="D8656" t="s">
        <v>12904</v>
      </c>
      <c r="E8656" t="s">
        <v>10204</v>
      </c>
      <c r="F8656" t="s">
        <v>42659</v>
      </c>
      <c r="G8656" t="s">
        <v>3027</v>
      </c>
      <c r="H8656" s="6">
        <v>247881</v>
      </c>
      <c r="I8656" t="s">
        <v>42660</v>
      </c>
      <c r="J8656" t="s">
        <v>42661</v>
      </c>
      <c r="K8656" s="1">
        <v>44108</v>
      </c>
    </row>
    <row r="8657" spans="1:11">
      <c r="A8657">
        <v>8656</v>
      </c>
      <c r="B8657" t="s">
        <v>42662</v>
      </c>
      <c r="C8657" t="s">
        <v>1809</v>
      </c>
      <c r="D8657" t="s">
        <v>4802</v>
      </c>
      <c r="E8657" t="s">
        <v>42663</v>
      </c>
      <c r="F8657" t="s">
        <v>42664</v>
      </c>
      <c r="G8657" t="s">
        <v>337</v>
      </c>
      <c r="H8657" s="6">
        <v>96249</v>
      </c>
      <c r="I8657" t="s">
        <v>42665</v>
      </c>
      <c r="J8657" t="s">
        <v>42666</v>
      </c>
      <c r="K8657" s="1">
        <v>44066</v>
      </c>
    </row>
    <row r="8658" spans="1:11">
      <c r="A8658">
        <v>8657</v>
      </c>
      <c r="B8658" t="s">
        <v>42667</v>
      </c>
      <c r="C8658" t="s">
        <v>3310</v>
      </c>
      <c r="D8658" t="s">
        <v>11120</v>
      </c>
      <c r="E8658" t="s">
        <v>42668</v>
      </c>
      <c r="F8658" t="s">
        <v>42669</v>
      </c>
      <c r="G8658" t="s">
        <v>680</v>
      </c>
      <c r="H8658" s="6">
        <v>84773</v>
      </c>
      <c r="I8658" t="s">
        <v>42670</v>
      </c>
      <c r="J8658" t="s">
        <v>42671</v>
      </c>
      <c r="K8658" s="1">
        <v>44142</v>
      </c>
    </row>
    <row r="8659" spans="1:11">
      <c r="A8659">
        <v>8658</v>
      </c>
      <c r="B8659" t="s">
        <v>42672</v>
      </c>
      <c r="C8659" t="s">
        <v>3099</v>
      </c>
      <c r="D8659" t="s">
        <v>6499</v>
      </c>
      <c r="E8659" t="s">
        <v>42673</v>
      </c>
      <c r="F8659" t="s">
        <v>42674</v>
      </c>
      <c r="G8659" t="s">
        <v>658</v>
      </c>
      <c r="H8659" s="6">
        <v>186171</v>
      </c>
      <c r="I8659" t="s">
        <v>42675</v>
      </c>
      <c r="J8659" t="s">
        <v>42676</v>
      </c>
      <c r="K8659" s="1">
        <v>44467</v>
      </c>
    </row>
    <row r="8660" spans="1:11">
      <c r="A8660">
        <v>8659</v>
      </c>
      <c r="B8660" t="s">
        <v>42677</v>
      </c>
      <c r="C8660" t="s">
        <v>3551</v>
      </c>
      <c r="D8660" t="s">
        <v>6973</v>
      </c>
      <c r="E8660" t="s">
        <v>42678</v>
      </c>
      <c r="F8660" t="s">
        <v>42679</v>
      </c>
      <c r="G8660" t="s">
        <v>166</v>
      </c>
      <c r="H8660" s="6">
        <v>281277</v>
      </c>
      <c r="I8660" t="s">
        <v>42680</v>
      </c>
      <c r="J8660" t="s">
        <v>42681</v>
      </c>
      <c r="K8660" s="1">
        <v>44546</v>
      </c>
    </row>
    <row r="8661" spans="1:11">
      <c r="A8661">
        <v>8660</v>
      </c>
      <c r="B8661" t="s">
        <v>42682</v>
      </c>
      <c r="C8661" t="s">
        <v>4184</v>
      </c>
      <c r="D8661" t="s">
        <v>14189</v>
      </c>
      <c r="E8661" t="s">
        <v>42683</v>
      </c>
      <c r="F8661" t="s">
        <v>6531</v>
      </c>
      <c r="G8661" t="s">
        <v>770</v>
      </c>
      <c r="H8661" s="6">
        <v>248596</v>
      </c>
      <c r="I8661" t="s">
        <v>42684</v>
      </c>
      <c r="J8661" t="s">
        <v>42685</v>
      </c>
      <c r="K8661" s="1">
        <v>44619</v>
      </c>
    </row>
    <row r="8662" spans="1:11">
      <c r="A8662">
        <v>8661</v>
      </c>
      <c r="B8662" t="s">
        <v>42686</v>
      </c>
      <c r="C8662" t="s">
        <v>1400</v>
      </c>
      <c r="D8662" t="s">
        <v>19128</v>
      </c>
      <c r="E8662" t="s">
        <v>42687</v>
      </c>
      <c r="F8662" t="s">
        <v>42688</v>
      </c>
      <c r="G8662" t="s">
        <v>1944</v>
      </c>
      <c r="H8662" s="6">
        <v>244658</v>
      </c>
      <c r="I8662" t="s">
        <v>42689</v>
      </c>
      <c r="J8662" t="s">
        <v>42690</v>
      </c>
      <c r="K8662" s="1">
        <v>44066</v>
      </c>
    </row>
    <row r="8663" spans="1:11">
      <c r="A8663">
        <v>8662</v>
      </c>
      <c r="B8663" t="s">
        <v>42691</v>
      </c>
      <c r="C8663" t="s">
        <v>2656</v>
      </c>
      <c r="D8663" t="s">
        <v>48</v>
      </c>
      <c r="E8663" t="s">
        <v>42692</v>
      </c>
      <c r="F8663" t="s">
        <v>42693</v>
      </c>
      <c r="G8663" t="s">
        <v>2419</v>
      </c>
      <c r="H8663" s="6">
        <v>125231</v>
      </c>
      <c r="I8663" t="s">
        <v>42694</v>
      </c>
      <c r="J8663" t="s">
        <v>42695</v>
      </c>
      <c r="K8663" s="1">
        <v>43991</v>
      </c>
    </row>
    <row r="8664" spans="1:11">
      <c r="A8664">
        <v>8663</v>
      </c>
      <c r="B8664" t="s">
        <v>42696</v>
      </c>
      <c r="C8664" t="s">
        <v>2446</v>
      </c>
      <c r="D8664" t="s">
        <v>27535</v>
      </c>
      <c r="E8664" t="s">
        <v>42697</v>
      </c>
      <c r="F8664" t="s">
        <v>42698</v>
      </c>
      <c r="G8664" t="s">
        <v>1769</v>
      </c>
      <c r="H8664" s="6">
        <v>287678</v>
      </c>
      <c r="I8664" t="s">
        <v>42699</v>
      </c>
      <c r="J8664" t="s">
        <v>42700</v>
      </c>
      <c r="K8664" s="1">
        <v>43935</v>
      </c>
    </row>
    <row r="8665" spans="1:11">
      <c r="A8665">
        <v>8664</v>
      </c>
      <c r="B8665" t="s">
        <v>42701</v>
      </c>
      <c r="C8665" t="s">
        <v>2595</v>
      </c>
      <c r="D8665" t="s">
        <v>12506</v>
      </c>
      <c r="E8665" t="s">
        <v>42702</v>
      </c>
      <c r="F8665" t="s">
        <v>42703</v>
      </c>
      <c r="G8665" t="s">
        <v>1696</v>
      </c>
      <c r="H8665" s="6">
        <v>158501</v>
      </c>
      <c r="I8665" t="s">
        <v>42704</v>
      </c>
      <c r="J8665" t="s">
        <v>42705</v>
      </c>
      <c r="K8665" s="1">
        <v>43911</v>
      </c>
    </row>
    <row r="8666" spans="1:11">
      <c r="A8666">
        <v>8665</v>
      </c>
      <c r="B8666" t="s">
        <v>42706</v>
      </c>
      <c r="C8666" t="s">
        <v>4537</v>
      </c>
      <c r="D8666" t="s">
        <v>12904</v>
      </c>
      <c r="E8666" t="s">
        <v>42707</v>
      </c>
      <c r="F8666" t="s">
        <v>5508</v>
      </c>
      <c r="G8666" t="s">
        <v>1330</v>
      </c>
      <c r="H8666" s="6">
        <v>184374</v>
      </c>
      <c r="I8666">
        <f>1-534-520-9598</f>
        <v>-10651</v>
      </c>
      <c r="J8666" t="s">
        <v>42708</v>
      </c>
      <c r="K8666" s="1">
        <v>44065</v>
      </c>
    </row>
    <row r="8667" spans="1:11">
      <c r="A8667">
        <v>8666</v>
      </c>
      <c r="B8667" t="s">
        <v>42709</v>
      </c>
      <c r="C8667" t="s">
        <v>2583</v>
      </c>
      <c r="D8667" t="s">
        <v>2822</v>
      </c>
      <c r="E8667" t="s">
        <v>42710</v>
      </c>
      <c r="F8667" t="s">
        <v>42711</v>
      </c>
      <c r="G8667" t="s">
        <v>2392</v>
      </c>
      <c r="H8667" s="6">
        <v>63027</v>
      </c>
      <c r="I8667" t="s">
        <v>42712</v>
      </c>
      <c r="J8667" t="s">
        <v>42713</v>
      </c>
      <c r="K8667" s="1">
        <v>44308</v>
      </c>
    </row>
    <row r="8668" spans="1:11">
      <c r="A8668">
        <v>8667</v>
      </c>
      <c r="B8668" t="s">
        <v>42714</v>
      </c>
      <c r="C8668" t="s">
        <v>6158</v>
      </c>
      <c r="D8668" t="s">
        <v>11060</v>
      </c>
      <c r="E8668" t="s">
        <v>42715</v>
      </c>
      <c r="F8668" t="s">
        <v>42716</v>
      </c>
      <c r="G8668" t="s">
        <v>1273</v>
      </c>
      <c r="H8668" s="6">
        <v>52695</v>
      </c>
      <c r="I8668" t="s">
        <v>42717</v>
      </c>
      <c r="J8668" t="s">
        <v>42718</v>
      </c>
      <c r="K8668" s="1">
        <v>44530</v>
      </c>
    </row>
    <row r="8669" spans="1:11">
      <c r="A8669">
        <v>8668</v>
      </c>
      <c r="B8669" t="s">
        <v>42719</v>
      </c>
      <c r="C8669" t="s">
        <v>5602</v>
      </c>
      <c r="D8669" t="s">
        <v>5318</v>
      </c>
      <c r="E8669" t="s">
        <v>42720</v>
      </c>
      <c r="F8669" t="s">
        <v>42721</v>
      </c>
      <c r="G8669" t="s">
        <v>1508</v>
      </c>
      <c r="H8669" s="6">
        <v>226638</v>
      </c>
      <c r="I8669" t="s">
        <v>42722</v>
      </c>
      <c r="J8669" t="s">
        <v>42723</v>
      </c>
      <c r="K8669" s="1">
        <v>43979</v>
      </c>
    </row>
    <row r="8670" spans="1:11">
      <c r="A8670">
        <v>8669</v>
      </c>
      <c r="B8670" t="s">
        <v>42724</v>
      </c>
      <c r="C8670" t="s">
        <v>225</v>
      </c>
      <c r="D8670" t="s">
        <v>3063</v>
      </c>
      <c r="E8670" t="s">
        <v>4870</v>
      </c>
      <c r="F8670" t="s">
        <v>42725</v>
      </c>
      <c r="G8670" t="s">
        <v>3046</v>
      </c>
      <c r="H8670" s="6">
        <v>112391</v>
      </c>
      <c r="I8670" t="s">
        <v>42726</v>
      </c>
      <c r="J8670" t="s">
        <v>42727</v>
      </c>
      <c r="K8670" s="1">
        <v>43833</v>
      </c>
    </row>
    <row r="8671" spans="1:11">
      <c r="A8671">
        <v>8670</v>
      </c>
      <c r="B8671" t="s">
        <v>42728</v>
      </c>
      <c r="C8671" t="s">
        <v>8624</v>
      </c>
      <c r="D8671" t="s">
        <v>5506</v>
      </c>
      <c r="E8671" t="s">
        <v>42729</v>
      </c>
      <c r="F8671" t="s">
        <v>42730</v>
      </c>
      <c r="G8671" t="s">
        <v>680</v>
      </c>
      <c r="H8671" s="6">
        <v>91408</v>
      </c>
      <c r="I8671" t="s">
        <v>42731</v>
      </c>
      <c r="J8671" t="s">
        <v>42732</v>
      </c>
      <c r="K8671" s="1">
        <v>44158</v>
      </c>
    </row>
    <row r="8672" spans="1:11">
      <c r="A8672">
        <v>8671</v>
      </c>
      <c r="B8672" t="s">
        <v>42733</v>
      </c>
      <c r="C8672" t="s">
        <v>2119</v>
      </c>
      <c r="D8672" t="s">
        <v>6191</v>
      </c>
      <c r="E8672" t="s">
        <v>42734</v>
      </c>
      <c r="F8672" t="s">
        <v>42735</v>
      </c>
      <c r="G8672" t="s">
        <v>1666</v>
      </c>
      <c r="H8672" s="6">
        <v>99859</v>
      </c>
      <c r="I8672" t="s">
        <v>42736</v>
      </c>
      <c r="J8672" t="s">
        <v>42737</v>
      </c>
      <c r="K8672" s="1">
        <v>44030</v>
      </c>
    </row>
    <row r="8673" spans="1:11">
      <c r="A8673">
        <v>8672</v>
      </c>
      <c r="B8673" t="s">
        <v>42738</v>
      </c>
      <c r="C8673" t="s">
        <v>5642</v>
      </c>
      <c r="D8673" t="s">
        <v>16978</v>
      </c>
      <c r="E8673" t="s">
        <v>42739</v>
      </c>
      <c r="F8673" t="s">
        <v>42740</v>
      </c>
      <c r="G8673" t="s">
        <v>5475</v>
      </c>
      <c r="H8673" s="6">
        <v>256009</v>
      </c>
      <c r="I8673">
        <v>4301577948</v>
      </c>
      <c r="J8673" t="s">
        <v>42741</v>
      </c>
      <c r="K8673" s="1">
        <v>44409</v>
      </c>
    </row>
    <row r="8674" spans="1:11">
      <c r="A8674">
        <v>8673</v>
      </c>
      <c r="B8674" t="s">
        <v>42742</v>
      </c>
      <c r="C8674" t="s">
        <v>4473</v>
      </c>
      <c r="D8674" t="s">
        <v>6041</v>
      </c>
      <c r="E8674" t="s">
        <v>42743</v>
      </c>
      <c r="F8674" t="s">
        <v>42744</v>
      </c>
      <c r="G8674" t="s">
        <v>1445</v>
      </c>
      <c r="H8674" s="6">
        <v>129766</v>
      </c>
      <c r="I8674">
        <v>4685693747</v>
      </c>
      <c r="J8674" t="s">
        <v>42745</v>
      </c>
      <c r="K8674" s="1">
        <v>44348</v>
      </c>
    </row>
    <row r="8675" spans="1:11">
      <c r="A8675">
        <v>8674</v>
      </c>
      <c r="B8675" t="s">
        <v>42746</v>
      </c>
      <c r="C8675" t="s">
        <v>5182</v>
      </c>
      <c r="D8675" t="s">
        <v>6301</v>
      </c>
      <c r="E8675" t="s">
        <v>42747</v>
      </c>
      <c r="F8675" t="s">
        <v>42748</v>
      </c>
      <c r="G8675" t="s">
        <v>71</v>
      </c>
      <c r="H8675" s="6">
        <v>164404</v>
      </c>
      <c r="I8675" t="s">
        <v>42749</v>
      </c>
      <c r="J8675" t="s">
        <v>42750</v>
      </c>
      <c r="K8675" s="1">
        <v>43989</v>
      </c>
    </row>
    <row r="8676" spans="1:11">
      <c r="A8676">
        <v>8675</v>
      </c>
      <c r="B8676" t="s">
        <v>42751</v>
      </c>
      <c r="C8676" t="s">
        <v>10860</v>
      </c>
      <c r="D8676" t="s">
        <v>8577</v>
      </c>
      <c r="E8676" t="s">
        <v>42752</v>
      </c>
      <c r="F8676" t="s">
        <v>42753</v>
      </c>
      <c r="G8676" t="s">
        <v>1027</v>
      </c>
      <c r="H8676" s="6">
        <v>98045</v>
      </c>
      <c r="I8676" t="s">
        <v>42754</v>
      </c>
      <c r="J8676" t="s">
        <v>42755</v>
      </c>
      <c r="K8676" s="1">
        <v>44498</v>
      </c>
    </row>
    <row r="8677" spans="1:11">
      <c r="A8677">
        <v>8676</v>
      </c>
      <c r="B8677" t="s">
        <v>42756</v>
      </c>
      <c r="C8677" t="s">
        <v>7732</v>
      </c>
      <c r="D8677" t="s">
        <v>3984</v>
      </c>
      <c r="E8677" t="s">
        <v>42757</v>
      </c>
      <c r="F8677" t="s">
        <v>42758</v>
      </c>
      <c r="G8677" t="s">
        <v>150</v>
      </c>
      <c r="H8677" s="6">
        <v>281932</v>
      </c>
      <c r="I8677" t="s">
        <v>42759</v>
      </c>
      <c r="J8677" t="s">
        <v>42760</v>
      </c>
      <c r="K8677" s="1">
        <v>44286</v>
      </c>
    </row>
    <row r="8678" spans="1:11">
      <c r="A8678">
        <v>8677</v>
      </c>
      <c r="B8678" t="s">
        <v>42761</v>
      </c>
      <c r="C8678" t="s">
        <v>3493</v>
      </c>
      <c r="D8678" t="s">
        <v>376</v>
      </c>
      <c r="E8678" t="s">
        <v>42762</v>
      </c>
      <c r="F8678" t="s">
        <v>42763</v>
      </c>
      <c r="G8678" t="s">
        <v>792</v>
      </c>
      <c r="H8678" s="6">
        <v>142256</v>
      </c>
      <c r="I8678" t="s">
        <v>42764</v>
      </c>
      <c r="J8678" t="s">
        <v>42765</v>
      </c>
      <c r="K8678" s="1">
        <v>44438</v>
      </c>
    </row>
    <row r="8679" spans="1:11">
      <c r="A8679">
        <v>8678</v>
      </c>
      <c r="B8679" t="s">
        <v>42766</v>
      </c>
      <c r="C8679" t="s">
        <v>4995</v>
      </c>
      <c r="D8679" t="s">
        <v>1973</v>
      </c>
      <c r="E8679" t="s">
        <v>42767</v>
      </c>
      <c r="F8679" t="s">
        <v>24978</v>
      </c>
      <c r="G8679" t="s">
        <v>831</v>
      </c>
      <c r="H8679" s="6">
        <v>209267</v>
      </c>
      <c r="I8679" t="s">
        <v>42768</v>
      </c>
      <c r="J8679" t="s">
        <v>42769</v>
      </c>
      <c r="K8679" s="1">
        <v>43952</v>
      </c>
    </row>
    <row r="8680" spans="1:11">
      <c r="A8680">
        <v>8679</v>
      </c>
      <c r="B8680" t="s">
        <v>42770</v>
      </c>
      <c r="C8680" t="s">
        <v>5686</v>
      </c>
      <c r="D8680" t="s">
        <v>5287</v>
      </c>
      <c r="E8680" t="s">
        <v>42771</v>
      </c>
      <c r="F8680" t="s">
        <v>42772</v>
      </c>
      <c r="G8680" t="s">
        <v>1944</v>
      </c>
      <c r="H8680" s="6">
        <v>229059</v>
      </c>
      <c r="I8680">
        <v>5378749671</v>
      </c>
      <c r="J8680" t="s">
        <v>42773</v>
      </c>
      <c r="K8680" s="1">
        <v>43845</v>
      </c>
    </row>
    <row r="8681" spans="1:11">
      <c r="A8681">
        <v>8680</v>
      </c>
      <c r="B8681" t="s">
        <v>42774</v>
      </c>
      <c r="C8681" t="s">
        <v>1166</v>
      </c>
      <c r="D8681" t="s">
        <v>1334</v>
      </c>
      <c r="E8681" t="s">
        <v>49</v>
      </c>
      <c r="F8681" t="s">
        <v>42775</v>
      </c>
      <c r="G8681" t="s">
        <v>2297</v>
      </c>
      <c r="H8681" s="6">
        <v>186920</v>
      </c>
      <c r="I8681" t="s">
        <v>42776</v>
      </c>
      <c r="J8681" t="s">
        <v>42777</v>
      </c>
      <c r="K8681" s="1">
        <v>44436</v>
      </c>
    </row>
    <row r="8682" spans="1:11">
      <c r="A8682">
        <v>8681</v>
      </c>
      <c r="B8682" t="s">
        <v>42778</v>
      </c>
      <c r="C8682" t="s">
        <v>3551</v>
      </c>
      <c r="D8682" t="s">
        <v>4210</v>
      </c>
      <c r="E8682" t="s">
        <v>42779</v>
      </c>
      <c r="F8682" t="s">
        <v>42780</v>
      </c>
      <c r="G8682" t="s">
        <v>1095</v>
      </c>
      <c r="H8682" s="6">
        <v>221617</v>
      </c>
      <c r="I8682" t="s">
        <v>42781</v>
      </c>
      <c r="J8682" t="s">
        <v>42782</v>
      </c>
      <c r="K8682" s="1">
        <v>44193</v>
      </c>
    </row>
    <row r="8683" spans="1:11">
      <c r="A8683">
        <v>8682</v>
      </c>
      <c r="B8683" t="s">
        <v>42783</v>
      </c>
      <c r="C8683" t="s">
        <v>2313</v>
      </c>
      <c r="D8683" t="s">
        <v>6901</v>
      </c>
      <c r="E8683" t="s">
        <v>42784</v>
      </c>
      <c r="F8683" t="s">
        <v>42785</v>
      </c>
      <c r="G8683" t="s">
        <v>478</v>
      </c>
      <c r="H8683" s="6">
        <v>191437</v>
      </c>
      <c r="I8683">
        <v>3224725327</v>
      </c>
      <c r="J8683" t="s">
        <v>42786</v>
      </c>
      <c r="K8683" s="1">
        <v>44378</v>
      </c>
    </row>
    <row r="8684" spans="1:11">
      <c r="A8684">
        <v>8683</v>
      </c>
      <c r="B8684" t="s">
        <v>42787</v>
      </c>
      <c r="C8684" t="s">
        <v>1016</v>
      </c>
      <c r="D8684" t="s">
        <v>923</v>
      </c>
      <c r="E8684" t="s">
        <v>42788</v>
      </c>
      <c r="F8684" t="s">
        <v>42789</v>
      </c>
      <c r="G8684" t="s">
        <v>1445</v>
      </c>
      <c r="H8684" s="6">
        <v>241601</v>
      </c>
      <c r="I8684">
        <f>1-658-487-7096</f>
        <v>-8240</v>
      </c>
      <c r="J8684" t="s">
        <v>42790</v>
      </c>
      <c r="K8684" s="1">
        <v>44513</v>
      </c>
    </row>
    <row r="8685" spans="1:11">
      <c r="A8685">
        <v>8684</v>
      </c>
      <c r="B8685" t="s">
        <v>42791</v>
      </c>
      <c r="C8685" t="s">
        <v>5096</v>
      </c>
      <c r="D8685" t="s">
        <v>82</v>
      </c>
      <c r="E8685" t="s">
        <v>42792</v>
      </c>
      <c r="F8685" t="s">
        <v>42793</v>
      </c>
      <c r="G8685" t="s">
        <v>2137</v>
      </c>
      <c r="H8685" s="6">
        <v>152016</v>
      </c>
      <c r="I8685" t="s">
        <v>42794</v>
      </c>
      <c r="J8685" t="s">
        <v>42795</v>
      </c>
      <c r="K8685" s="1">
        <v>44150</v>
      </c>
    </row>
    <row r="8686" spans="1:11">
      <c r="A8686">
        <v>8685</v>
      </c>
      <c r="B8686" t="s">
        <v>42796</v>
      </c>
      <c r="C8686" t="s">
        <v>1596</v>
      </c>
      <c r="D8686" t="s">
        <v>1752</v>
      </c>
      <c r="E8686" t="s">
        <v>42797</v>
      </c>
      <c r="F8686" t="s">
        <v>42798</v>
      </c>
      <c r="G8686" t="s">
        <v>2158</v>
      </c>
      <c r="H8686" s="6">
        <v>134393</v>
      </c>
      <c r="I8686">
        <v>4800699477</v>
      </c>
      <c r="J8686" t="s">
        <v>42799</v>
      </c>
      <c r="K8686" s="1">
        <v>44337</v>
      </c>
    </row>
    <row r="8687" spans="1:11">
      <c r="A8687">
        <v>8686</v>
      </c>
      <c r="B8687" t="s">
        <v>42800</v>
      </c>
      <c r="C8687" t="s">
        <v>9664</v>
      </c>
      <c r="D8687" t="s">
        <v>3833</v>
      </c>
      <c r="E8687" t="s">
        <v>42801</v>
      </c>
      <c r="F8687" t="s">
        <v>42802</v>
      </c>
      <c r="G8687" t="s">
        <v>561</v>
      </c>
      <c r="H8687" s="6">
        <v>210258</v>
      </c>
      <c r="I8687" t="s">
        <v>42803</v>
      </c>
      <c r="J8687" t="s">
        <v>42804</v>
      </c>
      <c r="K8687" s="1">
        <v>44198</v>
      </c>
    </row>
    <row r="8688" spans="1:11">
      <c r="A8688">
        <v>8687</v>
      </c>
      <c r="B8688" t="s">
        <v>42805</v>
      </c>
      <c r="C8688" t="s">
        <v>398</v>
      </c>
      <c r="D8688" t="s">
        <v>2801</v>
      </c>
      <c r="E8688" t="s">
        <v>42806</v>
      </c>
      <c r="F8688" t="s">
        <v>42807</v>
      </c>
      <c r="G8688" t="s">
        <v>379</v>
      </c>
      <c r="H8688" s="6">
        <v>163966</v>
      </c>
      <c r="I8688">
        <f>1-597-546-8804</f>
        <v>-9946</v>
      </c>
      <c r="J8688" t="s">
        <v>42808</v>
      </c>
      <c r="K8688" s="1">
        <v>43962</v>
      </c>
    </row>
    <row r="8689" spans="1:11">
      <c r="A8689">
        <v>8688</v>
      </c>
      <c r="B8689" t="s">
        <v>42809</v>
      </c>
      <c r="C8689" t="s">
        <v>3815</v>
      </c>
      <c r="D8689" t="s">
        <v>1609</v>
      </c>
      <c r="E8689" t="s">
        <v>42810</v>
      </c>
      <c r="F8689" t="s">
        <v>42811</v>
      </c>
      <c r="G8689" t="s">
        <v>51</v>
      </c>
      <c r="H8689" s="6">
        <v>158341</v>
      </c>
      <c r="I8689" t="s">
        <v>42812</v>
      </c>
      <c r="J8689" t="s">
        <v>42813</v>
      </c>
      <c r="K8689" s="1">
        <v>44023</v>
      </c>
    </row>
    <row r="8690" spans="1:11">
      <c r="A8690">
        <v>8689</v>
      </c>
      <c r="B8690" t="s">
        <v>42814</v>
      </c>
      <c r="C8690" t="s">
        <v>638</v>
      </c>
      <c r="D8690" t="s">
        <v>6461</v>
      </c>
      <c r="E8690" t="s">
        <v>42815</v>
      </c>
      <c r="F8690" t="s">
        <v>42816</v>
      </c>
      <c r="G8690" t="s">
        <v>1445</v>
      </c>
      <c r="H8690" s="6">
        <v>62624</v>
      </c>
      <c r="I8690" t="s">
        <v>42817</v>
      </c>
      <c r="J8690" t="s">
        <v>42818</v>
      </c>
      <c r="K8690" s="1">
        <v>44374</v>
      </c>
    </row>
    <row r="8691" spans="1:11">
      <c r="A8691">
        <v>8690</v>
      </c>
      <c r="B8691" t="s">
        <v>42819</v>
      </c>
      <c r="C8691" t="s">
        <v>3310</v>
      </c>
      <c r="D8691" t="s">
        <v>326</v>
      </c>
      <c r="E8691" t="s">
        <v>30044</v>
      </c>
      <c r="F8691" t="s">
        <v>42820</v>
      </c>
      <c r="G8691" t="s">
        <v>1666</v>
      </c>
      <c r="H8691" s="6">
        <v>122045</v>
      </c>
      <c r="I8691">
        <v>1549836779</v>
      </c>
      <c r="J8691" t="s">
        <v>42821</v>
      </c>
      <c r="K8691" s="1">
        <v>44346</v>
      </c>
    </row>
    <row r="8692" spans="1:11">
      <c r="A8692">
        <v>8691</v>
      </c>
      <c r="B8692" t="s">
        <v>42822</v>
      </c>
      <c r="C8692" t="s">
        <v>1572</v>
      </c>
      <c r="D8692" t="s">
        <v>15632</v>
      </c>
      <c r="E8692" t="s">
        <v>42823</v>
      </c>
      <c r="F8692" t="s">
        <v>42824</v>
      </c>
      <c r="G8692" t="s">
        <v>1696</v>
      </c>
      <c r="H8692" s="6">
        <v>207163</v>
      </c>
      <c r="I8692" t="s">
        <v>42825</v>
      </c>
      <c r="J8692" t="s">
        <v>42826</v>
      </c>
      <c r="K8692" s="1">
        <v>44678</v>
      </c>
    </row>
    <row r="8693" spans="1:11">
      <c r="A8693">
        <v>8692</v>
      </c>
      <c r="B8693" t="s">
        <v>42827</v>
      </c>
      <c r="C8693" t="s">
        <v>6803</v>
      </c>
      <c r="D8693" t="s">
        <v>820</v>
      </c>
      <c r="E8693" t="s">
        <v>42828</v>
      </c>
      <c r="F8693" t="s">
        <v>8079</v>
      </c>
      <c r="G8693" t="s">
        <v>642</v>
      </c>
      <c r="H8693" s="6">
        <v>143615</v>
      </c>
      <c r="I8693" t="s">
        <v>42829</v>
      </c>
      <c r="J8693" t="s">
        <v>42830</v>
      </c>
      <c r="K8693" s="1">
        <v>44520</v>
      </c>
    </row>
    <row r="8694" spans="1:11">
      <c r="A8694">
        <v>8693</v>
      </c>
      <c r="B8694" t="s">
        <v>42831</v>
      </c>
      <c r="C8694" t="s">
        <v>654</v>
      </c>
      <c r="D8694" t="s">
        <v>2701</v>
      </c>
      <c r="E8694" t="s">
        <v>42832</v>
      </c>
      <c r="F8694" t="s">
        <v>42833</v>
      </c>
      <c r="G8694" t="s">
        <v>1569</v>
      </c>
      <c r="H8694" s="6">
        <v>267314</v>
      </c>
      <c r="I8694" t="s">
        <v>42834</v>
      </c>
      <c r="J8694" t="s">
        <v>42835</v>
      </c>
      <c r="K8694" s="1">
        <v>44070</v>
      </c>
    </row>
    <row r="8695" spans="1:11">
      <c r="A8695">
        <v>8694</v>
      </c>
      <c r="B8695" t="s">
        <v>42836</v>
      </c>
      <c r="C8695" t="s">
        <v>1050</v>
      </c>
      <c r="D8695" t="s">
        <v>9089</v>
      </c>
      <c r="E8695" t="s">
        <v>42837</v>
      </c>
      <c r="F8695" t="s">
        <v>42838</v>
      </c>
      <c r="G8695" t="s">
        <v>1257</v>
      </c>
      <c r="H8695" s="6">
        <v>87243</v>
      </c>
      <c r="I8695" t="s">
        <v>42839</v>
      </c>
      <c r="J8695" t="s">
        <v>42840</v>
      </c>
      <c r="K8695" s="1">
        <v>43912</v>
      </c>
    </row>
    <row r="8696" spans="1:11">
      <c r="A8696">
        <v>8695</v>
      </c>
      <c r="B8696" t="s">
        <v>42841</v>
      </c>
      <c r="C8696" t="s">
        <v>2262</v>
      </c>
      <c r="D8696" t="s">
        <v>4613</v>
      </c>
      <c r="E8696" t="s">
        <v>25224</v>
      </c>
      <c r="F8696" t="s">
        <v>42842</v>
      </c>
      <c r="G8696" t="s">
        <v>1222</v>
      </c>
      <c r="H8696" s="6">
        <v>162304</v>
      </c>
      <c r="I8696">
        <f>1-20-75-1118</f>
        <v>-1212</v>
      </c>
      <c r="J8696" t="s">
        <v>42843</v>
      </c>
      <c r="K8696" s="1">
        <v>43835</v>
      </c>
    </row>
    <row r="8697" spans="1:11">
      <c r="A8697">
        <v>8696</v>
      </c>
      <c r="B8697" t="s">
        <v>42844</v>
      </c>
      <c r="C8697" t="s">
        <v>630</v>
      </c>
      <c r="D8697" t="s">
        <v>4445</v>
      </c>
      <c r="E8697" t="s">
        <v>42845</v>
      </c>
      <c r="F8697" t="s">
        <v>7695</v>
      </c>
      <c r="G8697" t="s">
        <v>1605</v>
      </c>
      <c r="H8697" s="6">
        <v>65504</v>
      </c>
      <c r="I8697" t="s">
        <v>42846</v>
      </c>
      <c r="J8697" t="s">
        <v>42847</v>
      </c>
      <c r="K8697" s="1">
        <v>44327</v>
      </c>
    </row>
    <row r="8698" spans="1:11">
      <c r="A8698">
        <v>8697</v>
      </c>
      <c r="B8698" t="s">
        <v>42848</v>
      </c>
      <c r="C8698" t="s">
        <v>3699</v>
      </c>
      <c r="D8698" t="s">
        <v>303</v>
      </c>
      <c r="E8698" t="s">
        <v>42849</v>
      </c>
      <c r="F8698" t="s">
        <v>42850</v>
      </c>
      <c r="G8698" t="s">
        <v>1075</v>
      </c>
      <c r="H8698" s="6">
        <v>133449</v>
      </c>
      <c r="I8698">
        <v>2659846705</v>
      </c>
      <c r="J8698" t="s">
        <v>42851</v>
      </c>
      <c r="K8698" s="1">
        <v>44000</v>
      </c>
    </row>
    <row r="8699" spans="1:11">
      <c r="A8699">
        <v>8698</v>
      </c>
      <c r="B8699" t="s">
        <v>42852</v>
      </c>
      <c r="C8699" t="s">
        <v>1128</v>
      </c>
      <c r="D8699" t="s">
        <v>10576</v>
      </c>
      <c r="E8699" t="s">
        <v>42853</v>
      </c>
      <c r="F8699" t="s">
        <v>2645</v>
      </c>
      <c r="G8699" t="s">
        <v>314</v>
      </c>
      <c r="H8699" s="6">
        <v>115056</v>
      </c>
      <c r="I8699" t="s">
        <v>42854</v>
      </c>
      <c r="J8699" t="s">
        <v>42855</v>
      </c>
      <c r="K8699" s="1">
        <v>44225</v>
      </c>
    </row>
    <row r="8700" spans="1:11">
      <c r="A8700">
        <v>8699</v>
      </c>
      <c r="B8700" t="s">
        <v>42856</v>
      </c>
      <c r="C8700" t="s">
        <v>11080</v>
      </c>
      <c r="D8700" t="s">
        <v>9388</v>
      </c>
      <c r="E8700" t="s">
        <v>42857</v>
      </c>
      <c r="F8700" t="s">
        <v>42858</v>
      </c>
      <c r="G8700" t="s">
        <v>961</v>
      </c>
      <c r="H8700" s="6">
        <v>196196</v>
      </c>
      <c r="I8700" t="s">
        <v>42859</v>
      </c>
      <c r="J8700" t="s">
        <v>42860</v>
      </c>
      <c r="K8700" s="1">
        <v>43842</v>
      </c>
    </row>
    <row r="8701" spans="1:11">
      <c r="A8701">
        <v>8700</v>
      </c>
      <c r="B8701" t="s">
        <v>42861</v>
      </c>
      <c r="C8701" t="s">
        <v>4277</v>
      </c>
      <c r="D8701" t="s">
        <v>4203</v>
      </c>
      <c r="E8701" t="s">
        <v>42862</v>
      </c>
      <c r="F8701" t="s">
        <v>42863</v>
      </c>
      <c r="G8701" t="s">
        <v>1696</v>
      </c>
      <c r="H8701" s="6">
        <v>82037</v>
      </c>
      <c r="I8701" t="s">
        <v>42864</v>
      </c>
      <c r="J8701" t="s">
        <v>42865</v>
      </c>
      <c r="K8701" s="1">
        <v>44132</v>
      </c>
    </row>
    <row r="8702" spans="1:11">
      <c r="A8702">
        <v>8701</v>
      </c>
      <c r="B8702" t="s">
        <v>42866</v>
      </c>
      <c r="C8702" t="s">
        <v>4254</v>
      </c>
      <c r="D8702" t="s">
        <v>1393</v>
      </c>
      <c r="E8702" t="s">
        <v>34507</v>
      </c>
      <c r="F8702" t="s">
        <v>42867</v>
      </c>
      <c r="G8702" t="s">
        <v>3435</v>
      </c>
      <c r="H8702" s="6">
        <v>204637</v>
      </c>
      <c r="I8702" t="s">
        <v>42868</v>
      </c>
      <c r="J8702" t="s">
        <v>42869</v>
      </c>
      <c r="K8702" s="1">
        <v>43999</v>
      </c>
    </row>
    <row r="8703" spans="1:11">
      <c r="A8703">
        <v>8702</v>
      </c>
      <c r="B8703" t="s">
        <v>42870</v>
      </c>
      <c r="C8703" t="s">
        <v>5899</v>
      </c>
      <c r="D8703" t="s">
        <v>9073</v>
      </c>
      <c r="E8703" t="s">
        <v>31688</v>
      </c>
      <c r="F8703" t="s">
        <v>42871</v>
      </c>
      <c r="G8703" t="s">
        <v>517</v>
      </c>
      <c r="H8703" s="6">
        <v>253444</v>
      </c>
      <c r="I8703">
        <v>3811227556</v>
      </c>
      <c r="J8703" t="s">
        <v>42872</v>
      </c>
      <c r="K8703" s="1">
        <v>44191</v>
      </c>
    </row>
    <row r="8704" spans="1:11">
      <c r="A8704">
        <v>8703</v>
      </c>
      <c r="B8704" t="s">
        <v>42873</v>
      </c>
      <c r="C8704" t="s">
        <v>775</v>
      </c>
      <c r="D8704" t="s">
        <v>7800</v>
      </c>
      <c r="E8704" t="s">
        <v>42874</v>
      </c>
      <c r="F8704" t="s">
        <v>42875</v>
      </c>
      <c r="G8704" t="s">
        <v>174</v>
      </c>
      <c r="H8704" s="6">
        <v>227431</v>
      </c>
      <c r="I8704" t="s">
        <v>42876</v>
      </c>
      <c r="J8704" t="s">
        <v>42877</v>
      </c>
      <c r="K8704" s="1">
        <v>43993</v>
      </c>
    </row>
    <row r="8705" spans="1:11">
      <c r="A8705">
        <v>8704</v>
      </c>
      <c r="B8705" t="s">
        <v>42878</v>
      </c>
      <c r="C8705" t="s">
        <v>1741</v>
      </c>
      <c r="D8705" t="s">
        <v>4140</v>
      </c>
      <c r="E8705" t="s">
        <v>42879</v>
      </c>
      <c r="F8705" t="s">
        <v>41788</v>
      </c>
      <c r="G8705" t="s">
        <v>1445</v>
      </c>
      <c r="H8705" s="6">
        <v>110021</v>
      </c>
      <c r="I8705" t="s">
        <v>42880</v>
      </c>
      <c r="J8705" t="s">
        <v>42881</v>
      </c>
      <c r="K8705" s="1">
        <v>44567</v>
      </c>
    </row>
    <row r="8706" spans="1:11">
      <c r="A8706">
        <v>8705</v>
      </c>
      <c r="B8706" t="s">
        <v>42882</v>
      </c>
      <c r="C8706" t="s">
        <v>1752</v>
      </c>
      <c r="D8706" t="s">
        <v>1099</v>
      </c>
      <c r="E8706" t="s">
        <v>42883</v>
      </c>
      <c r="F8706" t="s">
        <v>17887</v>
      </c>
      <c r="G8706" t="s">
        <v>1095</v>
      </c>
      <c r="H8706" s="6">
        <v>74702</v>
      </c>
      <c r="I8706">
        <v>2877514403</v>
      </c>
      <c r="J8706" t="s">
        <v>42884</v>
      </c>
      <c r="K8706" s="1">
        <v>44326</v>
      </c>
    </row>
    <row r="8707" spans="1:11">
      <c r="A8707">
        <v>8706</v>
      </c>
      <c r="B8707" t="s">
        <v>42885</v>
      </c>
      <c r="C8707" t="s">
        <v>5933</v>
      </c>
      <c r="D8707" t="s">
        <v>348</v>
      </c>
      <c r="E8707" t="s">
        <v>42886</v>
      </c>
      <c r="F8707" t="s">
        <v>42887</v>
      </c>
      <c r="G8707" t="s">
        <v>3291</v>
      </c>
      <c r="H8707" s="6">
        <v>92129</v>
      </c>
      <c r="I8707">
        <v>5044809426</v>
      </c>
      <c r="J8707" t="s">
        <v>42888</v>
      </c>
      <c r="K8707" s="1">
        <v>44629</v>
      </c>
    </row>
    <row r="8708" spans="1:11">
      <c r="A8708">
        <v>8707</v>
      </c>
      <c r="B8708" t="s">
        <v>42889</v>
      </c>
      <c r="C8708" t="s">
        <v>778</v>
      </c>
      <c r="D8708" t="s">
        <v>14200</v>
      </c>
      <c r="E8708" t="s">
        <v>15964</v>
      </c>
      <c r="F8708" t="s">
        <v>42890</v>
      </c>
      <c r="G8708" t="s">
        <v>2317</v>
      </c>
      <c r="H8708" s="6">
        <v>287834</v>
      </c>
      <c r="I8708" t="s">
        <v>42891</v>
      </c>
      <c r="J8708" t="s">
        <v>42892</v>
      </c>
      <c r="K8708" s="1">
        <v>44499</v>
      </c>
    </row>
    <row r="8709" spans="1:11">
      <c r="A8709">
        <v>8708</v>
      </c>
      <c r="B8709" t="s">
        <v>42893</v>
      </c>
      <c r="C8709" t="s">
        <v>4720</v>
      </c>
      <c r="D8709" t="s">
        <v>513</v>
      </c>
      <c r="E8709" t="s">
        <v>42894</v>
      </c>
      <c r="F8709" t="s">
        <v>42895</v>
      </c>
      <c r="G8709" t="s">
        <v>478</v>
      </c>
      <c r="H8709" s="6">
        <v>261322</v>
      </c>
      <c r="I8709" t="s">
        <v>42896</v>
      </c>
      <c r="J8709" t="s">
        <v>42897</v>
      </c>
      <c r="K8709" s="1">
        <v>44455</v>
      </c>
    </row>
    <row r="8710" spans="1:11">
      <c r="A8710">
        <v>8709</v>
      </c>
      <c r="B8710" t="s">
        <v>42898</v>
      </c>
      <c r="C8710" t="s">
        <v>1009</v>
      </c>
      <c r="D8710" t="s">
        <v>5103</v>
      </c>
      <c r="E8710" t="s">
        <v>42899</v>
      </c>
      <c r="F8710" t="s">
        <v>4586</v>
      </c>
      <c r="G8710" t="s">
        <v>2195</v>
      </c>
      <c r="H8710" s="6">
        <v>267060</v>
      </c>
      <c r="I8710" t="s">
        <v>42900</v>
      </c>
      <c r="J8710" t="s">
        <v>42901</v>
      </c>
      <c r="K8710" s="1">
        <v>44357</v>
      </c>
    </row>
    <row r="8711" spans="1:11">
      <c r="A8711">
        <v>8710</v>
      </c>
      <c r="B8711" t="s">
        <v>42902</v>
      </c>
      <c r="C8711" t="s">
        <v>82</v>
      </c>
      <c r="D8711" t="s">
        <v>7899</v>
      </c>
      <c r="E8711" t="s">
        <v>42903</v>
      </c>
      <c r="F8711" t="s">
        <v>42904</v>
      </c>
      <c r="G8711" t="s">
        <v>89</v>
      </c>
      <c r="H8711" s="6">
        <v>213463</v>
      </c>
      <c r="I8711" t="s">
        <v>42905</v>
      </c>
      <c r="J8711" t="s">
        <v>42906</v>
      </c>
      <c r="K8711" s="1">
        <v>44555</v>
      </c>
    </row>
    <row r="8712" spans="1:11">
      <c r="A8712">
        <v>8711</v>
      </c>
      <c r="B8712" t="s">
        <v>42907</v>
      </c>
      <c r="C8712" t="s">
        <v>3488</v>
      </c>
      <c r="D8712" t="s">
        <v>8109</v>
      </c>
      <c r="E8712" t="s">
        <v>42908</v>
      </c>
      <c r="F8712" t="s">
        <v>42909</v>
      </c>
      <c r="G8712" t="s">
        <v>2927</v>
      </c>
      <c r="H8712" s="6">
        <v>88718</v>
      </c>
      <c r="I8712" t="s">
        <v>42910</v>
      </c>
      <c r="J8712" t="s">
        <v>42911</v>
      </c>
      <c r="K8712" s="1">
        <v>44165</v>
      </c>
    </row>
    <row r="8713" spans="1:11">
      <c r="A8713">
        <v>8712</v>
      </c>
      <c r="B8713" t="s">
        <v>42912</v>
      </c>
      <c r="C8713" t="s">
        <v>5945</v>
      </c>
      <c r="D8713" t="s">
        <v>16870</v>
      </c>
      <c r="E8713" t="s">
        <v>42913</v>
      </c>
      <c r="F8713" t="s">
        <v>25423</v>
      </c>
      <c r="G8713" t="s">
        <v>13278</v>
      </c>
      <c r="H8713" s="6">
        <v>190458</v>
      </c>
      <c r="I8713" t="s">
        <v>42914</v>
      </c>
      <c r="J8713" t="s">
        <v>42915</v>
      </c>
      <c r="K8713" s="1">
        <v>44427</v>
      </c>
    </row>
    <row r="8714" spans="1:11">
      <c r="A8714">
        <v>8713</v>
      </c>
      <c r="B8714" t="s">
        <v>42916</v>
      </c>
      <c r="C8714" t="s">
        <v>2576</v>
      </c>
      <c r="D8714" t="s">
        <v>1270</v>
      </c>
      <c r="E8714" t="s">
        <v>13472</v>
      </c>
      <c r="F8714" t="s">
        <v>42917</v>
      </c>
      <c r="G8714" t="s">
        <v>1473</v>
      </c>
      <c r="H8714" s="6">
        <v>185447</v>
      </c>
      <c r="I8714" t="s">
        <v>42918</v>
      </c>
      <c r="J8714" t="s">
        <v>42919</v>
      </c>
      <c r="K8714" s="1">
        <v>44104</v>
      </c>
    </row>
    <row r="8715" spans="1:11">
      <c r="A8715">
        <v>8714</v>
      </c>
      <c r="B8715" t="s">
        <v>42920</v>
      </c>
      <c r="C8715" t="s">
        <v>2493</v>
      </c>
      <c r="D8715" t="s">
        <v>7263</v>
      </c>
      <c r="E8715" t="s">
        <v>42921</v>
      </c>
      <c r="F8715" t="s">
        <v>42922</v>
      </c>
      <c r="G8715" t="s">
        <v>190</v>
      </c>
      <c r="H8715" s="6">
        <v>60053</v>
      </c>
      <c r="I8715" t="s">
        <v>42923</v>
      </c>
      <c r="J8715" t="s">
        <v>42924</v>
      </c>
      <c r="K8715" s="1">
        <v>43905</v>
      </c>
    </row>
    <row r="8716" spans="1:11">
      <c r="A8716">
        <v>8715</v>
      </c>
      <c r="B8716" t="s">
        <v>42925</v>
      </c>
      <c r="C8716" t="s">
        <v>593</v>
      </c>
      <c r="D8716" t="s">
        <v>7667</v>
      </c>
      <c r="E8716" t="s">
        <v>40537</v>
      </c>
      <c r="F8716" t="s">
        <v>42926</v>
      </c>
      <c r="G8716" t="s">
        <v>274</v>
      </c>
      <c r="H8716" s="6">
        <v>56640</v>
      </c>
      <c r="I8716" t="s">
        <v>42927</v>
      </c>
      <c r="J8716" t="s">
        <v>42928</v>
      </c>
      <c r="K8716" s="1">
        <v>44067</v>
      </c>
    </row>
    <row r="8717" spans="1:11">
      <c r="A8717">
        <v>8716</v>
      </c>
      <c r="B8717" t="s">
        <v>42929</v>
      </c>
      <c r="C8717" t="s">
        <v>2576</v>
      </c>
      <c r="D8717" t="s">
        <v>8790</v>
      </c>
      <c r="E8717" t="s">
        <v>42930</v>
      </c>
      <c r="F8717" t="s">
        <v>42931</v>
      </c>
      <c r="G8717" t="s">
        <v>221</v>
      </c>
      <c r="H8717" s="6">
        <v>261126</v>
      </c>
      <c r="I8717" t="s">
        <v>42932</v>
      </c>
      <c r="J8717" t="s">
        <v>42933</v>
      </c>
      <c r="K8717" s="1">
        <v>43862</v>
      </c>
    </row>
    <row r="8718" spans="1:11">
      <c r="A8718">
        <v>8717</v>
      </c>
      <c r="B8718" t="s">
        <v>42934</v>
      </c>
      <c r="C8718" t="s">
        <v>4964</v>
      </c>
      <c r="D8718" t="s">
        <v>1254</v>
      </c>
      <c r="E8718" t="s">
        <v>8094</v>
      </c>
      <c r="F8718" t="s">
        <v>42935</v>
      </c>
      <c r="G8718" t="s">
        <v>883</v>
      </c>
      <c r="H8718" s="6">
        <v>69743</v>
      </c>
      <c r="I8718" t="s">
        <v>42936</v>
      </c>
      <c r="J8718" t="s">
        <v>42937</v>
      </c>
      <c r="K8718" s="1">
        <v>43843</v>
      </c>
    </row>
    <row r="8719" spans="1:11">
      <c r="A8719">
        <v>8718</v>
      </c>
      <c r="B8719" t="s">
        <v>42938</v>
      </c>
      <c r="C8719" t="s">
        <v>3663</v>
      </c>
      <c r="D8719" t="s">
        <v>12226</v>
      </c>
      <c r="E8719" t="s">
        <v>42939</v>
      </c>
      <c r="F8719" t="s">
        <v>42940</v>
      </c>
      <c r="G8719" t="s">
        <v>1067</v>
      </c>
      <c r="H8719" s="6">
        <v>185279</v>
      </c>
      <c r="I8719" t="s">
        <v>42941</v>
      </c>
      <c r="J8719" t="s">
        <v>42942</v>
      </c>
      <c r="K8719" s="1">
        <v>44347</v>
      </c>
    </row>
    <row r="8720" spans="1:11">
      <c r="A8720">
        <v>8719</v>
      </c>
      <c r="B8720" t="s">
        <v>42943</v>
      </c>
      <c r="C8720" t="s">
        <v>3302</v>
      </c>
      <c r="D8720" t="s">
        <v>10665</v>
      </c>
      <c r="E8720" t="s">
        <v>42944</v>
      </c>
      <c r="F8720" t="s">
        <v>42945</v>
      </c>
      <c r="G8720" t="s">
        <v>539</v>
      </c>
      <c r="H8720" s="6">
        <v>173089</v>
      </c>
      <c r="I8720" t="s">
        <v>42946</v>
      </c>
      <c r="J8720" t="s">
        <v>42947</v>
      </c>
      <c r="K8720" s="1">
        <v>44008</v>
      </c>
    </row>
    <row r="8721" spans="1:11">
      <c r="A8721">
        <v>8720</v>
      </c>
      <c r="B8721" t="s">
        <v>42948</v>
      </c>
      <c r="C8721" t="s">
        <v>4995</v>
      </c>
      <c r="D8721" t="s">
        <v>514</v>
      </c>
      <c r="E8721" t="s">
        <v>42949</v>
      </c>
      <c r="F8721" t="s">
        <v>42950</v>
      </c>
      <c r="G8721" t="s">
        <v>2364</v>
      </c>
      <c r="H8721" s="6">
        <v>200430</v>
      </c>
      <c r="I8721" t="s">
        <v>42951</v>
      </c>
      <c r="J8721" t="s">
        <v>42952</v>
      </c>
      <c r="K8721" s="1">
        <v>44157</v>
      </c>
    </row>
    <row r="8722" spans="1:11">
      <c r="A8722">
        <v>8721</v>
      </c>
      <c r="B8722" t="s">
        <v>42953</v>
      </c>
      <c r="C8722" t="s">
        <v>5833</v>
      </c>
      <c r="D8722" t="s">
        <v>10917</v>
      </c>
      <c r="E8722" t="s">
        <v>42954</v>
      </c>
      <c r="F8722" t="s">
        <v>36186</v>
      </c>
      <c r="G8722" t="s">
        <v>2885</v>
      </c>
      <c r="H8722" s="6">
        <v>252027</v>
      </c>
      <c r="I8722" t="s">
        <v>42955</v>
      </c>
      <c r="J8722" t="s">
        <v>42956</v>
      </c>
      <c r="K8722" s="1">
        <v>44377</v>
      </c>
    </row>
    <row r="8723" spans="1:11">
      <c r="A8723">
        <v>8722</v>
      </c>
      <c r="B8723" t="s">
        <v>42957</v>
      </c>
      <c r="C8723" t="s">
        <v>11798</v>
      </c>
      <c r="D8723" t="s">
        <v>6002</v>
      </c>
      <c r="E8723" t="s">
        <v>42958</v>
      </c>
      <c r="F8723" t="s">
        <v>42959</v>
      </c>
      <c r="G8723" t="s">
        <v>604</v>
      </c>
      <c r="H8723" s="6">
        <v>52885</v>
      </c>
      <c r="I8723" t="s">
        <v>42960</v>
      </c>
      <c r="J8723" t="s">
        <v>42961</v>
      </c>
      <c r="K8723" s="1">
        <v>44690</v>
      </c>
    </row>
    <row r="8724" spans="1:11">
      <c r="A8724">
        <v>8723</v>
      </c>
      <c r="B8724" t="s">
        <v>42962</v>
      </c>
      <c r="C8724" t="s">
        <v>5833</v>
      </c>
      <c r="D8724" t="s">
        <v>2559</v>
      </c>
      <c r="E8724" t="s">
        <v>42963</v>
      </c>
      <c r="F8724" t="s">
        <v>42964</v>
      </c>
      <c r="G8724" t="s">
        <v>5570</v>
      </c>
      <c r="H8724" s="6">
        <v>79814</v>
      </c>
      <c r="I8724" t="s">
        <v>42965</v>
      </c>
      <c r="J8724" t="s">
        <v>42966</v>
      </c>
      <c r="K8724" s="1">
        <v>43831</v>
      </c>
    </row>
    <row r="8725" spans="1:11">
      <c r="A8725">
        <v>8724</v>
      </c>
      <c r="B8725" t="s">
        <v>42967</v>
      </c>
      <c r="C8725" t="s">
        <v>3362</v>
      </c>
      <c r="D8725" t="s">
        <v>4045</v>
      </c>
      <c r="E8725" t="s">
        <v>42968</v>
      </c>
      <c r="F8725" t="s">
        <v>42969</v>
      </c>
      <c r="G8725" t="s">
        <v>174</v>
      </c>
      <c r="H8725" s="6">
        <v>146919</v>
      </c>
      <c r="I8725" t="s">
        <v>42970</v>
      </c>
      <c r="J8725" t="s">
        <v>42971</v>
      </c>
      <c r="K8725" s="1">
        <v>44103</v>
      </c>
    </row>
    <row r="8726" spans="1:11">
      <c r="A8726">
        <v>8725</v>
      </c>
      <c r="B8726" t="s">
        <v>42972</v>
      </c>
      <c r="C8726" t="s">
        <v>4184</v>
      </c>
      <c r="D8726" t="s">
        <v>3160</v>
      </c>
      <c r="E8726" t="s">
        <v>42973</v>
      </c>
      <c r="F8726" t="s">
        <v>42974</v>
      </c>
      <c r="G8726" t="s">
        <v>190</v>
      </c>
      <c r="H8726" s="6">
        <v>141054</v>
      </c>
      <c r="I8726">
        <v>6608642817</v>
      </c>
      <c r="J8726" t="s">
        <v>42975</v>
      </c>
      <c r="K8726" s="1">
        <v>44536</v>
      </c>
    </row>
    <row r="8727" spans="1:11">
      <c r="A8727">
        <v>8726</v>
      </c>
      <c r="B8727" t="s">
        <v>42976</v>
      </c>
      <c r="C8727" t="s">
        <v>1050</v>
      </c>
      <c r="D8727" t="s">
        <v>745</v>
      </c>
      <c r="E8727" t="s">
        <v>42977</v>
      </c>
      <c r="F8727" t="s">
        <v>42978</v>
      </c>
      <c r="G8727" t="s">
        <v>612</v>
      </c>
      <c r="H8727" s="6">
        <v>142635</v>
      </c>
      <c r="I8727" t="s">
        <v>42979</v>
      </c>
      <c r="J8727" t="s">
        <v>42980</v>
      </c>
      <c r="K8727" s="1">
        <v>43889</v>
      </c>
    </row>
    <row r="8728" spans="1:11">
      <c r="A8728">
        <v>8727</v>
      </c>
      <c r="B8728" t="s">
        <v>42981</v>
      </c>
      <c r="C8728" t="s">
        <v>1356</v>
      </c>
      <c r="D8728" t="s">
        <v>7714</v>
      </c>
      <c r="E8728" t="s">
        <v>42982</v>
      </c>
      <c r="F8728" t="s">
        <v>42983</v>
      </c>
      <c r="G8728" t="s">
        <v>620</v>
      </c>
      <c r="H8728" s="6">
        <v>279727</v>
      </c>
      <c r="I8728">
        <v>6663103915</v>
      </c>
      <c r="J8728" t="s">
        <v>42984</v>
      </c>
      <c r="K8728" s="1">
        <v>44014</v>
      </c>
    </row>
    <row r="8729" spans="1:11">
      <c r="A8729">
        <v>8728</v>
      </c>
      <c r="B8729" t="s">
        <v>42985</v>
      </c>
      <c r="C8729" t="s">
        <v>684</v>
      </c>
      <c r="D8729" t="s">
        <v>3218</v>
      </c>
      <c r="E8729" t="s">
        <v>42986</v>
      </c>
      <c r="F8729" t="s">
        <v>42987</v>
      </c>
      <c r="G8729" t="s">
        <v>3770</v>
      </c>
      <c r="H8729" s="6">
        <v>112096</v>
      </c>
      <c r="I8729" t="s">
        <v>42988</v>
      </c>
      <c r="J8729" t="s">
        <v>42989</v>
      </c>
      <c r="K8729" s="1">
        <v>44004</v>
      </c>
    </row>
    <row r="8730" spans="1:11">
      <c r="A8730">
        <v>8729</v>
      </c>
      <c r="B8730" t="s">
        <v>42990</v>
      </c>
      <c r="C8730" t="s">
        <v>4636</v>
      </c>
      <c r="D8730" t="s">
        <v>7552</v>
      </c>
      <c r="E8730" t="s">
        <v>42991</v>
      </c>
      <c r="F8730" t="s">
        <v>42550</v>
      </c>
      <c r="G8730" t="s">
        <v>103</v>
      </c>
      <c r="H8730" s="6">
        <v>217471</v>
      </c>
      <c r="I8730">
        <f>1-138-385-9596</f>
        <v>-10118</v>
      </c>
      <c r="J8730" t="s">
        <v>42992</v>
      </c>
      <c r="K8730" s="1">
        <v>44142</v>
      </c>
    </row>
    <row r="8731" spans="1:11">
      <c r="A8731">
        <v>8730</v>
      </c>
      <c r="B8731" t="s">
        <v>42993</v>
      </c>
      <c r="C8731" t="s">
        <v>5781</v>
      </c>
      <c r="D8731" t="s">
        <v>4858</v>
      </c>
      <c r="E8731" t="s">
        <v>42994</v>
      </c>
      <c r="F8731" t="s">
        <v>42995</v>
      </c>
      <c r="G8731" t="s">
        <v>898</v>
      </c>
      <c r="H8731" s="6">
        <v>103121</v>
      </c>
      <c r="I8731" t="s">
        <v>42996</v>
      </c>
      <c r="J8731" t="s">
        <v>42997</v>
      </c>
      <c r="K8731" s="1">
        <v>44693</v>
      </c>
    </row>
    <row r="8732" spans="1:11">
      <c r="A8732">
        <v>8731</v>
      </c>
      <c r="B8732" t="s">
        <v>42998</v>
      </c>
      <c r="C8732" t="s">
        <v>528</v>
      </c>
      <c r="D8732" t="s">
        <v>6025</v>
      </c>
      <c r="E8732" t="s">
        <v>42999</v>
      </c>
      <c r="F8732" t="s">
        <v>43000</v>
      </c>
      <c r="G8732" t="s">
        <v>5179</v>
      </c>
      <c r="H8732" s="6">
        <v>284293</v>
      </c>
      <c r="I8732" t="s">
        <v>43001</v>
      </c>
      <c r="J8732" t="s">
        <v>43002</v>
      </c>
      <c r="K8732" s="1">
        <v>43865</v>
      </c>
    </row>
    <row r="8733" spans="1:11">
      <c r="A8733">
        <v>8732</v>
      </c>
      <c r="B8733" t="s">
        <v>43003</v>
      </c>
      <c r="C8733" t="s">
        <v>8006</v>
      </c>
      <c r="D8733" t="s">
        <v>443</v>
      </c>
      <c r="E8733" t="s">
        <v>43004</v>
      </c>
      <c r="F8733" t="s">
        <v>43005</v>
      </c>
      <c r="G8733" t="s">
        <v>883</v>
      </c>
      <c r="H8733" s="6">
        <v>115794</v>
      </c>
      <c r="I8733">
        <v>9161178344</v>
      </c>
      <c r="J8733" t="s">
        <v>43006</v>
      </c>
      <c r="K8733" s="1">
        <v>44459</v>
      </c>
    </row>
    <row r="8734" spans="1:11">
      <c r="A8734">
        <v>8733</v>
      </c>
      <c r="B8734" t="s">
        <v>43007</v>
      </c>
      <c r="C8734" t="s">
        <v>367</v>
      </c>
      <c r="D8734" t="s">
        <v>6243</v>
      </c>
      <c r="E8734" t="s">
        <v>43008</v>
      </c>
      <c r="F8734" t="s">
        <v>43009</v>
      </c>
      <c r="G8734" t="s">
        <v>1027</v>
      </c>
      <c r="H8734" s="6">
        <v>106966</v>
      </c>
      <c r="I8734" t="s">
        <v>43010</v>
      </c>
      <c r="J8734" t="s">
        <v>43011</v>
      </c>
      <c r="K8734" s="1">
        <v>43868</v>
      </c>
    </row>
    <row r="8735" spans="1:11">
      <c r="A8735">
        <v>8734</v>
      </c>
      <c r="B8735" t="s">
        <v>43012</v>
      </c>
      <c r="C8735" t="s">
        <v>3012</v>
      </c>
      <c r="D8735" t="s">
        <v>8531</v>
      </c>
      <c r="E8735" t="s">
        <v>43013</v>
      </c>
      <c r="F8735" t="s">
        <v>43014</v>
      </c>
      <c r="G8735" t="s">
        <v>2070</v>
      </c>
      <c r="H8735" s="6">
        <v>77168</v>
      </c>
      <c r="I8735" t="s">
        <v>43015</v>
      </c>
      <c r="J8735" t="s">
        <v>43016</v>
      </c>
      <c r="K8735" s="1">
        <v>44259</v>
      </c>
    </row>
    <row r="8736" spans="1:11">
      <c r="A8736">
        <v>8735</v>
      </c>
      <c r="B8736" t="s">
        <v>43017</v>
      </c>
      <c r="C8736" t="s">
        <v>5456</v>
      </c>
      <c r="D8736" t="s">
        <v>558</v>
      </c>
      <c r="E8736" t="s">
        <v>43018</v>
      </c>
      <c r="F8736" t="s">
        <v>43019</v>
      </c>
      <c r="G8736" t="s">
        <v>1330</v>
      </c>
      <c r="H8736" s="6">
        <v>90899</v>
      </c>
      <c r="I8736" t="s">
        <v>43020</v>
      </c>
      <c r="J8736" t="s">
        <v>43021</v>
      </c>
      <c r="K8736" s="1">
        <v>44497</v>
      </c>
    </row>
    <row r="8737" spans="1:11">
      <c r="A8737">
        <v>8736</v>
      </c>
      <c r="B8737" t="s">
        <v>43022</v>
      </c>
      <c r="C8737" t="s">
        <v>5686</v>
      </c>
      <c r="D8737" t="s">
        <v>3303</v>
      </c>
      <c r="E8737" t="s">
        <v>43023</v>
      </c>
      <c r="F8737" t="s">
        <v>43024</v>
      </c>
      <c r="G8737" t="s">
        <v>666</v>
      </c>
      <c r="H8737" s="6">
        <v>60524</v>
      </c>
      <c r="I8737" t="s">
        <v>43025</v>
      </c>
      <c r="J8737" t="s">
        <v>43026</v>
      </c>
      <c r="K8737" s="1">
        <v>44089</v>
      </c>
    </row>
    <row r="8738" spans="1:11">
      <c r="A8738">
        <v>8737</v>
      </c>
      <c r="B8738" t="s">
        <v>43027</v>
      </c>
      <c r="C8738" t="s">
        <v>3533</v>
      </c>
      <c r="D8738" t="s">
        <v>4774</v>
      </c>
      <c r="E8738" t="s">
        <v>43028</v>
      </c>
      <c r="F8738" t="s">
        <v>43029</v>
      </c>
      <c r="G8738" t="s">
        <v>853</v>
      </c>
      <c r="H8738" s="6">
        <v>52318</v>
      </c>
      <c r="I8738" t="s">
        <v>43030</v>
      </c>
      <c r="J8738" t="s">
        <v>43031</v>
      </c>
      <c r="K8738" s="1">
        <v>44040</v>
      </c>
    </row>
    <row r="8739" spans="1:11">
      <c r="A8739">
        <v>8738</v>
      </c>
      <c r="B8739" t="s">
        <v>43032</v>
      </c>
      <c r="C8739" t="s">
        <v>6679</v>
      </c>
      <c r="D8739" t="s">
        <v>4786</v>
      </c>
      <c r="E8739" t="s">
        <v>43033</v>
      </c>
      <c r="F8739" t="s">
        <v>25445</v>
      </c>
      <c r="G8739" t="s">
        <v>3058</v>
      </c>
      <c r="H8739" s="6">
        <v>244584</v>
      </c>
      <c r="I8739">
        <v>2842429831</v>
      </c>
      <c r="J8739" t="s">
        <v>43034</v>
      </c>
      <c r="K8739" s="1">
        <v>43897</v>
      </c>
    </row>
    <row r="8740" spans="1:11">
      <c r="A8740">
        <v>8739</v>
      </c>
      <c r="B8740" t="s">
        <v>43035</v>
      </c>
      <c r="C8740" t="s">
        <v>865</v>
      </c>
      <c r="D8740" t="s">
        <v>12189</v>
      </c>
      <c r="E8740" t="s">
        <v>43036</v>
      </c>
      <c r="F8740" t="s">
        <v>43037</v>
      </c>
      <c r="G8740" t="s">
        <v>666</v>
      </c>
      <c r="H8740" s="6">
        <v>98957</v>
      </c>
      <c r="I8740" t="s">
        <v>43038</v>
      </c>
      <c r="J8740" t="s">
        <v>43039</v>
      </c>
      <c r="K8740" s="1">
        <v>43903</v>
      </c>
    </row>
    <row r="8741" spans="1:11">
      <c r="A8741">
        <v>8740</v>
      </c>
      <c r="B8741" t="s">
        <v>43040</v>
      </c>
      <c r="C8741" t="s">
        <v>11958</v>
      </c>
      <c r="D8741" t="s">
        <v>2322</v>
      </c>
      <c r="E8741" t="s">
        <v>43041</v>
      </c>
      <c r="F8741" t="s">
        <v>43042</v>
      </c>
      <c r="G8741" t="s">
        <v>509</v>
      </c>
      <c r="H8741" s="6">
        <v>51887</v>
      </c>
      <c r="I8741" t="s">
        <v>43043</v>
      </c>
      <c r="J8741" t="s">
        <v>43044</v>
      </c>
      <c r="K8741" s="1">
        <v>44302</v>
      </c>
    </row>
    <row r="8742" spans="1:11">
      <c r="A8742">
        <v>8741</v>
      </c>
      <c r="B8742" t="s">
        <v>43045</v>
      </c>
      <c r="C8742" t="s">
        <v>1421</v>
      </c>
      <c r="D8742" t="s">
        <v>24987</v>
      </c>
      <c r="E8742" t="s">
        <v>43046</v>
      </c>
      <c r="F8742" t="s">
        <v>43047</v>
      </c>
      <c r="G8742" t="s">
        <v>174</v>
      </c>
      <c r="H8742" s="6">
        <v>44614</v>
      </c>
      <c r="I8742" t="s">
        <v>43048</v>
      </c>
      <c r="J8742" t="s">
        <v>43049</v>
      </c>
      <c r="K8742" s="1">
        <v>44366</v>
      </c>
    </row>
    <row r="8743" spans="1:11">
      <c r="A8743">
        <v>8742</v>
      </c>
      <c r="B8743" t="s">
        <v>43050</v>
      </c>
      <c r="C8743" t="s">
        <v>1729</v>
      </c>
      <c r="D8743" t="s">
        <v>1848</v>
      </c>
      <c r="E8743" t="s">
        <v>43051</v>
      </c>
      <c r="F8743" t="s">
        <v>43052</v>
      </c>
      <c r="G8743" t="s">
        <v>2524</v>
      </c>
      <c r="H8743" s="6">
        <v>264993</v>
      </c>
      <c r="I8743" t="s">
        <v>43053</v>
      </c>
      <c r="J8743" t="s">
        <v>43054</v>
      </c>
      <c r="K8743" s="1">
        <v>44141</v>
      </c>
    </row>
    <row r="8744" spans="1:11">
      <c r="A8744">
        <v>8743</v>
      </c>
      <c r="B8744" t="s">
        <v>43055</v>
      </c>
      <c r="C8744" t="s">
        <v>4473</v>
      </c>
      <c r="D8744" t="s">
        <v>723</v>
      </c>
      <c r="E8744" t="s">
        <v>43056</v>
      </c>
      <c r="F8744" t="s">
        <v>43057</v>
      </c>
      <c r="G8744" t="s">
        <v>111</v>
      </c>
      <c r="H8744" s="6">
        <v>277457</v>
      </c>
      <c r="I8744" t="s">
        <v>43058</v>
      </c>
      <c r="J8744" t="s">
        <v>43059</v>
      </c>
      <c r="K8744" s="1">
        <v>44463</v>
      </c>
    </row>
    <row r="8745" spans="1:11">
      <c r="A8745">
        <v>8744</v>
      </c>
      <c r="B8745" t="s">
        <v>43060</v>
      </c>
      <c r="C8745" t="s">
        <v>434</v>
      </c>
      <c r="D8745" t="s">
        <v>11723</v>
      </c>
      <c r="E8745" t="s">
        <v>43061</v>
      </c>
      <c r="F8745" t="s">
        <v>43062</v>
      </c>
      <c r="G8745" t="s">
        <v>1110</v>
      </c>
      <c r="H8745" s="6">
        <v>276678</v>
      </c>
      <c r="I8745" t="s">
        <v>43063</v>
      </c>
      <c r="J8745" t="s">
        <v>43064</v>
      </c>
      <c r="K8745" s="1">
        <v>44488</v>
      </c>
    </row>
    <row r="8746" spans="1:11">
      <c r="A8746">
        <v>8745</v>
      </c>
      <c r="B8746" t="s">
        <v>43065</v>
      </c>
      <c r="C8746" t="s">
        <v>6633</v>
      </c>
      <c r="D8746" t="s">
        <v>6413</v>
      </c>
      <c r="E8746" t="s">
        <v>4344</v>
      </c>
      <c r="F8746" t="s">
        <v>43066</v>
      </c>
      <c r="G8746" t="s">
        <v>3102</v>
      </c>
      <c r="H8746" s="6">
        <v>134784</v>
      </c>
      <c r="I8746" t="s">
        <v>43067</v>
      </c>
      <c r="J8746" t="s">
        <v>43068</v>
      </c>
      <c r="K8746" s="1">
        <v>44562</v>
      </c>
    </row>
    <row r="8747" spans="1:11">
      <c r="A8747">
        <v>8746</v>
      </c>
      <c r="B8747" t="s">
        <v>43069</v>
      </c>
      <c r="C8747" t="s">
        <v>4001</v>
      </c>
      <c r="D8747" t="s">
        <v>15284</v>
      </c>
      <c r="E8747" t="s">
        <v>43070</v>
      </c>
      <c r="F8747" t="s">
        <v>43071</v>
      </c>
      <c r="G8747" t="s">
        <v>205</v>
      </c>
      <c r="H8747" s="6">
        <v>132644</v>
      </c>
      <c r="I8747" t="s">
        <v>43072</v>
      </c>
      <c r="J8747" t="s">
        <v>43073</v>
      </c>
      <c r="K8747" s="1">
        <v>44030</v>
      </c>
    </row>
    <row r="8748" spans="1:11">
      <c r="A8748">
        <v>8747</v>
      </c>
      <c r="B8748" t="s">
        <v>43074</v>
      </c>
      <c r="C8748" t="s">
        <v>6362</v>
      </c>
      <c r="D8748" t="s">
        <v>844</v>
      </c>
      <c r="E8748" t="s">
        <v>43075</v>
      </c>
      <c r="F8748" t="s">
        <v>43076</v>
      </c>
      <c r="G8748" t="s">
        <v>711</v>
      </c>
      <c r="H8748" s="6">
        <v>146153</v>
      </c>
      <c r="I8748" t="s">
        <v>43077</v>
      </c>
      <c r="J8748" t="s">
        <v>43078</v>
      </c>
      <c r="K8748" s="1">
        <v>44135</v>
      </c>
    </row>
    <row r="8749" spans="1:11">
      <c r="A8749">
        <v>8748</v>
      </c>
      <c r="B8749" t="s">
        <v>43079</v>
      </c>
      <c r="C8749" t="s">
        <v>19</v>
      </c>
      <c r="D8749" t="s">
        <v>33362</v>
      </c>
      <c r="E8749" t="s">
        <v>43080</v>
      </c>
      <c r="F8749" t="s">
        <v>43081</v>
      </c>
      <c r="G8749" t="s">
        <v>51</v>
      </c>
      <c r="H8749" s="6">
        <v>182587</v>
      </c>
      <c r="I8749" t="s">
        <v>43082</v>
      </c>
      <c r="J8749" t="s">
        <v>43083</v>
      </c>
      <c r="K8749" s="1">
        <v>44426</v>
      </c>
    </row>
    <row r="8750" spans="1:11">
      <c r="A8750">
        <v>8749</v>
      </c>
      <c r="B8750" t="s">
        <v>43084</v>
      </c>
      <c r="C8750" t="s">
        <v>1050</v>
      </c>
      <c r="D8750" t="s">
        <v>1786</v>
      </c>
      <c r="E8750" t="s">
        <v>1643</v>
      </c>
      <c r="F8750" t="s">
        <v>43085</v>
      </c>
      <c r="G8750" t="s">
        <v>68</v>
      </c>
      <c r="H8750" s="6">
        <v>171844</v>
      </c>
      <c r="I8750" t="s">
        <v>43086</v>
      </c>
      <c r="J8750" t="s">
        <v>43087</v>
      </c>
      <c r="K8750" s="1">
        <v>44687</v>
      </c>
    </row>
    <row r="8751" spans="1:11">
      <c r="A8751">
        <v>8750</v>
      </c>
      <c r="B8751" t="s">
        <v>43088</v>
      </c>
      <c r="C8751" t="s">
        <v>6079</v>
      </c>
      <c r="D8751" t="s">
        <v>17794</v>
      </c>
      <c r="E8751" t="s">
        <v>43089</v>
      </c>
      <c r="F8751" t="s">
        <v>13631</v>
      </c>
      <c r="G8751" t="s">
        <v>823</v>
      </c>
      <c r="H8751" s="6">
        <v>157479</v>
      </c>
      <c r="I8751" t="s">
        <v>43090</v>
      </c>
      <c r="J8751" t="s">
        <v>43091</v>
      </c>
      <c r="K8751" s="1">
        <v>43848</v>
      </c>
    </row>
    <row r="8752" spans="1:11">
      <c r="A8752">
        <v>8751</v>
      </c>
      <c r="B8752" t="s">
        <v>43092</v>
      </c>
      <c r="C8752" t="s">
        <v>2388</v>
      </c>
      <c r="D8752" t="s">
        <v>2701</v>
      </c>
      <c r="E8752" t="s">
        <v>43093</v>
      </c>
      <c r="F8752" t="s">
        <v>43094</v>
      </c>
      <c r="G8752" t="s">
        <v>274</v>
      </c>
      <c r="H8752" s="6">
        <v>90638</v>
      </c>
      <c r="I8752" t="s">
        <v>43095</v>
      </c>
      <c r="J8752" t="s">
        <v>43096</v>
      </c>
      <c r="K8752" s="1">
        <v>44106</v>
      </c>
    </row>
    <row r="8753" spans="1:11">
      <c r="A8753">
        <v>8752</v>
      </c>
      <c r="B8753" t="s">
        <v>43097</v>
      </c>
      <c r="C8753" t="s">
        <v>7953</v>
      </c>
      <c r="D8753" t="s">
        <v>28201</v>
      </c>
      <c r="E8753" t="s">
        <v>43098</v>
      </c>
      <c r="F8753" t="s">
        <v>24421</v>
      </c>
      <c r="G8753" t="s">
        <v>2905</v>
      </c>
      <c r="H8753" s="6">
        <v>107956</v>
      </c>
      <c r="I8753" t="s">
        <v>43099</v>
      </c>
      <c r="J8753" t="s">
        <v>43100</v>
      </c>
      <c r="K8753" s="1">
        <v>43896</v>
      </c>
    </row>
    <row r="8754" spans="1:11">
      <c r="A8754">
        <v>8753</v>
      </c>
      <c r="B8754" t="s">
        <v>43101</v>
      </c>
      <c r="C8754" t="s">
        <v>9832</v>
      </c>
      <c r="D8754" t="s">
        <v>7165</v>
      </c>
      <c r="E8754" t="s">
        <v>43102</v>
      </c>
      <c r="F8754" t="s">
        <v>43103</v>
      </c>
      <c r="G8754" t="s">
        <v>726</v>
      </c>
      <c r="H8754" s="6">
        <v>94376</v>
      </c>
      <c r="I8754" t="s">
        <v>43104</v>
      </c>
      <c r="J8754" t="s">
        <v>43105</v>
      </c>
      <c r="K8754" s="1">
        <v>43851</v>
      </c>
    </row>
    <row r="8755" spans="1:11">
      <c r="A8755">
        <v>8754</v>
      </c>
      <c r="B8755" t="s">
        <v>43106</v>
      </c>
      <c r="C8755" t="s">
        <v>775</v>
      </c>
      <c r="D8755" t="s">
        <v>4152</v>
      </c>
      <c r="E8755" t="s">
        <v>43107</v>
      </c>
      <c r="F8755" t="s">
        <v>43108</v>
      </c>
      <c r="G8755" t="s">
        <v>1824</v>
      </c>
      <c r="H8755" s="6">
        <v>175058</v>
      </c>
      <c r="I8755" t="s">
        <v>43109</v>
      </c>
      <c r="J8755" t="s">
        <v>43110</v>
      </c>
      <c r="K8755" s="1">
        <v>44548</v>
      </c>
    </row>
    <row r="8756" spans="1:11">
      <c r="A8756">
        <v>8755</v>
      </c>
      <c r="B8756" t="s">
        <v>43111</v>
      </c>
      <c r="C8756" t="s">
        <v>2576</v>
      </c>
      <c r="D8756" t="s">
        <v>1270</v>
      </c>
      <c r="E8756" t="s">
        <v>43112</v>
      </c>
      <c r="F8756" t="s">
        <v>43113</v>
      </c>
      <c r="G8756" t="s">
        <v>418</v>
      </c>
      <c r="H8756" s="6">
        <v>121126</v>
      </c>
      <c r="I8756" t="s">
        <v>43114</v>
      </c>
      <c r="J8756" t="s">
        <v>43115</v>
      </c>
      <c r="K8756" s="1">
        <v>44395</v>
      </c>
    </row>
    <row r="8757" spans="1:11">
      <c r="A8757">
        <v>8756</v>
      </c>
      <c r="B8757" t="s">
        <v>43116</v>
      </c>
      <c r="C8757" t="s">
        <v>2307</v>
      </c>
      <c r="D8757" t="s">
        <v>8630</v>
      </c>
      <c r="E8757" t="s">
        <v>43117</v>
      </c>
      <c r="F8757" t="s">
        <v>43118</v>
      </c>
      <c r="G8757" t="s">
        <v>726</v>
      </c>
      <c r="H8757" s="6">
        <v>240599</v>
      </c>
      <c r="I8757" t="s">
        <v>43119</v>
      </c>
      <c r="J8757" t="s">
        <v>43120</v>
      </c>
      <c r="K8757" s="1">
        <v>43939</v>
      </c>
    </row>
    <row r="8758" spans="1:11">
      <c r="A8758">
        <v>8757</v>
      </c>
      <c r="B8758" t="s">
        <v>43121</v>
      </c>
      <c r="C8758" t="s">
        <v>542</v>
      </c>
      <c r="D8758" t="s">
        <v>1513</v>
      </c>
      <c r="E8758" t="s">
        <v>43122</v>
      </c>
      <c r="F8758" t="s">
        <v>43123</v>
      </c>
      <c r="G8758" t="s">
        <v>4061</v>
      </c>
      <c r="H8758" s="6">
        <v>216079</v>
      </c>
      <c r="I8758" t="s">
        <v>43124</v>
      </c>
      <c r="J8758" t="s">
        <v>43125</v>
      </c>
      <c r="K8758" s="1">
        <v>44436</v>
      </c>
    </row>
    <row r="8759" spans="1:11">
      <c r="A8759">
        <v>8758</v>
      </c>
      <c r="B8759" t="s">
        <v>43126</v>
      </c>
      <c r="C8759" t="s">
        <v>3920</v>
      </c>
      <c r="D8759" t="s">
        <v>13645</v>
      </c>
      <c r="E8759" t="s">
        <v>43127</v>
      </c>
      <c r="F8759" t="s">
        <v>43128</v>
      </c>
      <c r="G8759" t="s">
        <v>23</v>
      </c>
      <c r="H8759" s="6">
        <v>247612</v>
      </c>
      <c r="I8759" t="s">
        <v>43129</v>
      </c>
      <c r="J8759" t="s">
        <v>43130</v>
      </c>
      <c r="K8759" s="1">
        <v>44126</v>
      </c>
    </row>
    <row r="8760" spans="1:11">
      <c r="A8760">
        <v>8759</v>
      </c>
      <c r="B8760" t="s">
        <v>43131</v>
      </c>
      <c r="C8760" t="s">
        <v>917</v>
      </c>
      <c r="D8760" t="s">
        <v>2231</v>
      </c>
      <c r="E8760" t="s">
        <v>43132</v>
      </c>
      <c r="F8760" t="s">
        <v>43133</v>
      </c>
      <c r="G8760" t="s">
        <v>2524</v>
      </c>
      <c r="H8760" s="6">
        <v>88590</v>
      </c>
      <c r="I8760" t="s">
        <v>43134</v>
      </c>
      <c r="J8760" t="s">
        <v>43135</v>
      </c>
      <c r="K8760" s="1">
        <v>44299</v>
      </c>
    </row>
    <row r="8761" spans="1:11">
      <c r="A8761">
        <v>8760</v>
      </c>
      <c r="B8761" t="s">
        <v>43136</v>
      </c>
      <c r="C8761" t="s">
        <v>8789</v>
      </c>
      <c r="D8761" t="s">
        <v>14292</v>
      </c>
      <c r="E8761" t="s">
        <v>43137</v>
      </c>
      <c r="F8761" t="s">
        <v>16281</v>
      </c>
      <c r="G8761" t="s">
        <v>7497</v>
      </c>
      <c r="H8761" s="6">
        <v>187719</v>
      </c>
      <c r="I8761" t="s">
        <v>43138</v>
      </c>
      <c r="J8761" t="s">
        <v>43139</v>
      </c>
      <c r="K8761" s="1">
        <v>44082</v>
      </c>
    </row>
    <row r="8762" spans="1:11">
      <c r="A8762">
        <v>8761</v>
      </c>
      <c r="B8762" t="s">
        <v>43140</v>
      </c>
      <c r="C8762" t="s">
        <v>9156</v>
      </c>
      <c r="D8762" t="s">
        <v>8784</v>
      </c>
      <c r="E8762" t="s">
        <v>43141</v>
      </c>
      <c r="F8762" t="s">
        <v>43142</v>
      </c>
      <c r="G8762" t="s">
        <v>985</v>
      </c>
      <c r="H8762" s="6">
        <v>177073</v>
      </c>
      <c r="I8762" t="s">
        <v>43143</v>
      </c>
      <c r="J8762" t="s">
        <v>43144</v>
      </c>
      <c r="K8762" s="1">
        <v>44482</v>
      </c>
    </row>
    <row r="8763" spans="1:11">
      <c r="A8763">
        <v>8762</v>
      </c>
      <c r="B8763" t="s">
        <v>43145</v>
      </c>
      <c r="C8763" t="s">
        <v>2113</v>
      </c>
      <c r="D8763" t="s">
        <v>7038</v>
      </c>
      <c r="E8763" t="s">
        <v>43146</v>
      </c>
      <c r="F8763" t="s">
        <v>43147</v>
      </c>
      <c r="G8763" t="s">
        <v>1265</v>
      </c>
      <c r="H8763" s="6">
        <v>149333</v>
      </c>
      <c r="I8763" t="s">
        <v>43148</v>
      </c>
      <c r="J8763" t="s">
        <v>43149</v>
      </c>
      <c r="K8763" s="1">
        <v>44496</v>
      </c>
    </row>
    <row r="8764" spans="1:11">
      <c r="A8764">
        <v>8763</v>
      </c>
      <c r="B8764" t="s">
        <v>43150</v>
      </c>
      <c r="C8764" t="s">
        <v>700</v>
      </c>
      <c r="D8764" t="s">
        <v>7355</v>
      </c>
      <c r="E8764" t="s">
        <v>41637</v>
      </c>
      <c r="F8764" t="s">
        <v>43151</v>
      </c>
      <c r="G8764" t="s">
        <v>604</v>
      </c>
      <c r="H8764" s="6">
        <v>90132</v>
      </c>
      <c r="I8764" t="s">
        <v>43152</v>
      </c>
      <c r="J8764" t="s">
        <v>43153</v>
      </c>
      <c r="K8764" s="1">
        <v>44245</v>
      </c>
    </row>
    <row r="8765" spans="1:11">
      <c r="A8765">
        <v>8764</v>
      </c>
      <c r="B8765" t="s">
        <v>43154</v>
      </c>
      <c r="C8765" t="s">
        <v>4001</v>
      </c>
      <c r="D8765" t="s">
        <v>4726</v>
      </c>
      <c r="E8765" t="s">
        <v>43155</v>
      </c>
      <c r="F8765" t="s">
        <v>43156</v>
      </c>
      <c r="G8765" t="s">
        <v>2078</v>
      </c>
      <c r="H8765" s="6">
        <v>173311</v>
      </c>
      <c r="I8765" t="s">
        <v>43157</v>
      </c>
      <c r="J8765" t="s">
        <v>43158</v>
      </c>
      <c r="K8765" s="1">
        <v>44311</v>
      </c>
    </row>
    <row r="8766" spans="1:11">
      <c r="A8766">
        <v>8765</v>
      </c>
      <c r="B8766" t="s">
        <v>43159</v>
      </c>
      <c r="C8766" t="s">
        <v>9051</v>
      </c>
      <c r="D8766" t="s">
        <v>1123</v>
      </c>
      <c r="E8766" t="s">
        <v>43160</v>
      </c>
      <c r="F8766" t="s">
        <v>43161</v>
      </c>
      <c r="G8766" t="s">
        <v>666</v>
      </c>
      <c r="H8766" s="6">
        <v>192202</v>
      </c>
      <c r="I8766" t="s">
        <v>43162</v>
      </c>
      <c r="J8766" t="s">
        <v>43163</v>
      </c>
      <c r="K8766" s="1">
        <v>44149</v>
      </c>
    </row>
    <row r="8767" spans="1:11">
      <c r="A8767">
        <v>8766</v>
      </c>
      <c r="B8767" t="s">
        <v>43164</v>
      </c>
      <c r="C8767" t="s">
        <v>1050</v>
      </c>
      <c r="D8767" t="s">
        <v>1450</v>
      </c>
      <c r="E8767" t="s">
        <v>43165</v>
      </c>
      <c r="F8767" t="s">
        <v>43166</v>
      </c>
      <c r="G8767" t="s">
        <v>351</v>
      </c>
      <c r="H8767" s="6">
        <v>236930</v>
      </c>
      <c r="I8767" t="s">
        <v>43167</v>
      </c>
      <c r="J8767" t="s">
        <v>43168</v>
      </c>
      <c r="K8767" s="1">
        <v>43836</v>
      </c>
    </row>
    <row r="8768" spans="1:11">
      <c r="A8768">
        <v>8767</v>
      </c>
      <c r="B8768" t="s">
        <v>43169</v>
      </c>
      <c r="C8768" t="s">
        <v>5781</v>
      </c>
      <c r="D8768" t="s">
        <v>2322</v>
      </c>
      <c r="E8768" t="s">
        <v>43170</v>
      </c>
      <c r="F8768" t="s">
        <v>12900</v>
      </c>
      <c r="G8768" t="s">
        <v>205</v>
      </c>
      <c r="H8768" s="6">
        <v>56057</v>
      </c>
      <c r="I8768" t="s">
        <v>43171</v>
      </c>
      <c r="J8768" t="s">
        <v>43172</v>
      </c>
      <c r="K8768" s="1">
        <v>43834</v>
      </c>
    </row>
    <row r="8769" spans="1:11">
      <c r="A8769">
        <v>8768</v>
      </c>
      <c r="B8769" t="s">
        <v>43173</v>
      </c>
      <c r="C8769" t="s">
        <v>3440</v>
      </c>
      <c r="D8769" t="s">
        <v>3752</v>
      </c>
      <c r="E8769" t="s">
        <v>43174</v>
      </c>
      <c r="F8769" t="s">
        <v>43175</v>
      </c>
      <c r="G8769" t="s">
        <v>268</v>
      </c>
      <c r="H8769" s="6">
        <v>113407</v>
      </c>
      <c r="I8769">
        <v>9478077311</v>
      </c>
      <c r="J8769" t="s">
        <v>43176</v>
      </c>
      <c r="K8769" s="1">
        <v>44592</v>
      </c>
    </row>
    <row r="8770" spans="1:11">
      <c r="A8770">
        <v>8769</v>
      </c>
      <c r="B8770" t="s">
        <v>43177</v>
      </c>
      <c r="C8770" t="s">
        <v>3230</v>
      </c>
      <c r="D8770" t="s">
        <v>1342</v>
      </c>
      <c r="E8770" t="s">
        <v>43178</v>
      </c>
      <c r="F8770" t="s">
        <v>43179</v>
      </c>
      <c r="G8770" t="s">
        <v>2297</v>
      </c>
      <c r="H8770" s="6">
        <v>219203</v>
      </c>
      <c r="I8770" t="s">
        <v>43180</v>
      </c>
      <c r="J8770" t="s">
        <v>43181</v>
      </c>
      <c r="K8770" s="1">
        <v>43910</v>
      </c>
    </row>
    <row r="8771" spans="1:11">
      <c r="A8771">
        <v>8770</v>
      </c>
      <c r="B8771" t="s">
        <v>43182</v>
      </c>
      <c r="C8771" t="s">
        <v>7794</v>
      </c>
      <c r="D8771" t="s">
        <v>6273</v>
      </c>
      <c r="E8771" t="s">
        <v>43183</v>
      </c>
      <c r="F8771" t="s">
        <v>43184</v>
      </c>
      <c r="G8771" t="s">
        <v>3207</v>
      </c>
      <c r="H8771" s="6">
        <v>263193</v>
      </c>
      <c r="I8771">
        <v>8674945527</v>
      </c>
      <c r="J8771" t="s">
        <v>43185</v>
      </c>
      <c r="K8771" s="1">
        <v>44638</v>
      </c>
    </row>
    <row r="8772" spans="1:11">
      <c r="A8772">
        <v>8771</v>
      </c>
      <c r="B8772" t="s">
        <v>43186</v>
      </c>
      <c r="C8772" t="s">
        <v>5642</v>
      </c>
      <c r="D8772" t="s">
        <v>24655</v>
      </c>
      <c r="E8772" t="s">
        <v>43187</v>
      </c>
      <c r="F8772" t="s">
        <v>43188</v>
      </c>
      <c r="G8772" t="s">
        <v>2343</v>
      </c>
      <c r="H8772" s="6">
        <v>158957</v>
      </c>
      <c r="I8772" t="s">
        <v>43189</v>
      </c>
      <c r="J8772" t="s">
        <v>43190</v>
      </c>
      <c r="K8772" s="1">
        <v>43960</v>
      </c>
    </row>
    <row r="8773" spans="1:11">
      <c r="A8773">
        <v>8772</v>
      </c>
      <c r="B8773" t="s">
        <v>43191</v>
      </c>
      <c r="C8773" t="s">
        <v>23653</v>
      </c>
      <c r="D8773" t="s">
        <v>13295</v>
      </c>
      <c r="E8773" t="s">
        <v>43192</v>
      </c>
      <c r="F8773" t="s">
        <v>43193</v>
      </c>
      <c r="G8773" t="s">
        <v>5077</v>
      </c>
      <c r="H8773" s="6">
        <v>214554</v>
      </c>
      <c r="I8773" t="s">
        <v>43194</v>
      </c>
      <c r="J8773" t="s">
        <v>43195</v>
      </c>
      <c r="K8773" s="1">
        <v>44143</v>
      </c>
    </row>
    <row r="8774" spans="1:11">
      <c r="A8774">
        <v>8773</v>
      </c>
      <c r="B8774" t="s">
        <v>43196</v>
      </c>
      <c r="C8774" t="s">
        <v>11197</v>
      </c>
      <c r="D8774" t="s">
        <v>13037</v>
      </c>
      <c r="E8774" t="s">
        <v>43197</v>
      </c>
      <c r="F8774" t="s">
        <v>43198</v>
      </c>
      <c r="G8774" t="s">
        <v>1020</v>
      </c>
      <c r="H8774" s="6">
        <v>145419</v>
      </c>
      <c r="I8774" t="s">
        <v>43199</v>
      </c>
      <c r="J8774" t="s">
        <v>43200</v>
      </c>
      <c r="K8774" s="1">
        <v>44000</v>
      </c>
    </row>
    <row r="8775" spans="1:11">
      <c r="A8775">
        <v>8774</v>
      </c>
      <c r="B8775" t="s">
        <v>43201</v>
      </c>
      <c r="C8775" t="s">
        <v>2059</v>
      </c>
      <c r="D8775" t="s">
        <v>11768</v>
      </c>
      <c r="E8775" t="s">
        <v>12789</v>
      </c>
      <c r="F8775" t="s">
        <v>35289</v>
      </c>
      <c r="G8775" t="s">
        <v>2195</v>
      </c>
      <c r="H8775" s="6">
        <v>281425</v>
      </c>
      <c r="I8775" t="s">
        <v>43202</v>
      </c>
      <c r="J8775" t="s">
        <v>43203</v>
      </c>
      <c r="K8775" s="1">
        <v>44575</v>
      </c>
    </row>
    <row r="8776" spans="1:11">
      <c r="A8776">
        <v>8775</v>
      </c>
      <c r="B8776" t="s">
        <v>43204</v>
      </c>
      <c r="C8776" t="s">
        <v>310</v>
      </c>
      <c r="D8776" t="s">
        <v>195</v>
      </c>
      <c r="E8776" t="s">
        <v>43205</v>
      </c>
      <c r="F8776" t="s">
        <v>43206</v>
      </c>
      <c r="G8776" t="s">
        <v>561</v>
      </c>
      <c r="H8776" s="6">
        <v>96001</v>
      </c>
      <c r="I8776" t="s">
        <v>43207</v>
      </c>
      <c r="J8776" t="s">
        <v>43208</v>
      </c>
      <c r="K8776" s="1">
        <v>44659</v>
      </c>
    </row>
    <row r="8777" spans="1:11">
      <c r="A8777">
        <v>8776</v>
      </c>
      <c r="B8777" t="s">
        <v>43209</v>
      </c>
      <c r="C8777" t="s">
        <v>7732</v>
      </c>
      <c r="D8777" t="s">
        <v>14367</v>
      </c>
      <c r="E8777" t="s">
        <v>43210</v>
      </c>
      <c r="F8777" t="s">
        <v>43211</v>
      </c>
      <c r="G8777" t="s">
        <v>1396</v>
      </c>
      <c r="H8777" s="6">
        <v>158015</v>
      </c>
      <c r="I8777" t="s">
        <v>43212</v>
      </c>
      <c r="J8777" t="s">
        <v>43213</v>
      </c>
      <c r="K8777" s="1">
        <v>44398</v>
      </c>
    </row>
    <row r="8778" spans="1:11">
      <c r="A8778">
        <v>8777</v>
      </c>
      <c r="B8778" t="s">
        <v>43214</v>
      </c>
      <c r="C8778" t="s">
        <v>2656</v>
      </c>
      <c r="D8778" t="s">
        <v>18699</v>
      </c>
      <c r="E8778" t="s">
        <v>43215</v>
      </c>
      <c r="F8778" t="s">
        <v>43216</v>
      </c>
      <c r="G8778" t="s">
        <v>190</v>
      </c>
      <c r="H8778" s="6">
        <v>216104</v>
      </c>
      <c r="I8778" t="s">
        <v>43217</v>
      </c>
      <c r="J8778" t="s">
        <v>43218</v>
      </c>
      <c r="K8778" s="1">
        <v>44436</v>
      </c>
    </row>
    <row r="8779" spans="1:11">
      <c r="A8779">
        <v>8778</v>
      </c>
      <c r="B8779" t="s">
        <v>43219</v>
      </c>
      <c r="C8779" t="s">
        <v>2521</v>
      </c>
      <c r="D8779" t="s">
        <v>2782</v>
      </c>
      <c r="E8779" t="s">
        <v>43220</v>
      </c>
      <c r="F8779" t="s">
        <v>43221</v>
      </c>
      <c r="G8779" t="s">
        <v>4919</v>
      </c>
      <c r="H8779" s="6">
        <v>269264</v>
      </c>
      <c r="I8779" t="s">
        <v>43222</v>
      </c>
      <c r="J8779" t="s">
        <v>43223</v>
      </c>
      <c r="K8779" s="1">
        <v>44416</v>
      </c>
    </row>
    <row r="8780" spans="1:11">
      <c r="A8780">
        <v>8779</v>
      </c>
      <c r="B8780" t="s">
        <v>43224</v>
      </c>
      <c r="C8780" t="s">
        <v>3310</v>
      </c>
      <c r="D8780" t="s">
        <v>12584</v>
      </c>
      <c r="E8780" t="s">
        <v>43225</v>
      </c>
      <c r="F8780" t="s">
        <v>43226</v>
      </c>
      <c r="G8780" t="s">
        <v>260</v>
      </c>
      <c r="H8780" s="6">
        <v>162498</v>
      </c>
      <c r="I8780" t="s">
        <v>43227</v>
      </c>
      <c r="J8780" t="s">
        <v>43228</v>
      </c>
      <c r="K8780" s="1">
        <v>44054</v>
      </c>
    </row>
    <row r="8781" spans="1:11">
      <c r="A8781">
        <v>8780</v>
      </c>
      <c r="B8781" t="s">
        <v>43229</v>
      </c>
      <c r="C8781" t="s">
        <v>2642</v>
      </c>
      <c r="D8781" t="s">
        <v>522</v>
      </c>
      <c r="E8781" t="s">
        <v>43230</v>
      </c>
      <c r="F8781" t="s">
        <v>43231</v>
      </c>
      <c r="G8781" t="s">
        <v>237</v>
      </c>
      <c r="H8781" s="6">
        <v>199030</v>
      </c>
      <c r="I8781" t="s">
        <v>43232</v>
      </c>
      <c r="J8781" t="s">
        <v>43233</v>
      </c>
      <c r="K8781" s="1">
        <v>44685</v>
      </c>
    </row>
    <row r="8782" spans="1:11">
      <c r="A8782">
        <v>8781</v>
      </c>
      <c r="B8782" t="s">
        <v>43234</v>
      </c>
      <c r="C8782" t="s">
        <v>2713</v>
      </c>
      <c r="D8782" t="s">
        <v>1072</v>
      </c>
      <c r="E8782" t="s">
        <v>43235</v>
      </c>
      <c r="F8782" t="s">
        <v>43236</v>
      </c>
      <c r="G8782" t="s">
        <v>205</v>
      </c>
      <c r="H8782" s="6">
        <v>172315</v>
      </c>
      <c r="I8782" t="s">
        <v>43237</v>
      </c>
      <c r="J8782" t="s">
        <v>43238</v>
      </c>
      <c r="K8782" s="1">
        <v>44410</v>
      </c>
    </row>
    <row r="8783" spans="1:11">
      <c r="A8783">
        <v>8782</v>
      </c>
      <c r="B8783" t="s">
        <v>43239</v>
      </c>
      <c r="C8783" t="s">
        <v>692</v>
      </c>
      <c r="D8783" t="s">
        <v>8692</v>
      </c>
      <c r="E8783" t="s">
        <v>43240</v>
      </c>
      <c r="F8783" t="s">
        <v>43241</v>
      </c>
      <c r="G8783" t="s">
        <v>734</v>
      </c>
      <c r="H8783" s="6">
        <v>202747</v>
      </c>
      <c r="I8783" t="s">
        <v>43242</v>
      </c>
      <c r="J8783" t="s">
        <v>43243</v>
      </c>
      <c r="K8783" s="1">
        <v>44172</v>
      </c>
    </row>
    <row r="8784" spans="1:11">
      <c r="A8784">
        <v>8783</v>
      </c>
      <c r="B8784" t="s">
        <v>43244</v>
      </c>
      <c r="C8784" t="s">
        <v>1165</v>
      </c>
      <c r="D8784" t="s">
        <v>5755</v>
      </c>
      <c r="E8784" t="s">
        <v>43245</v>
      </c>
      <c r="F8784" t="s">
        <v>43246</v>
      </c>
      <c r="G8784" t="s">
        <v>1374</v>
      </c>
      <c r="H8784" s="6">
        <v>169478</v>
      </c>
      <c r="I8784" t="s">
        <v>43247</v>
      </c>
      <c r="J8784" t="s">
        <v>43248</v>
      </c>
      <c r="K8784" s="1">
        <v>44107</v>
      </c>
    </row>
    <row r="8785" spans="1:11">
      <c r="A8785">
        <v>8784</v>
      </c>
      <c r="B8785" t="s">
        <v>43249</v>
      </c>
      <c r="C8785" t="s">
        <v>1578</v>
      </c>
      <c r="D8785" t="s">
        <v>1143</v>
      </c>
      <c r="E8785" t="s">
        <v>43250</v>
      </c>
      <c r="F8785" t="s">
        <v>43251</v>
      </c>
      <c r="G8785" t="s">
        <v>2364</v>
      </c>
      <c r="H8785" s="6">
        <v>115601</v>
      </c>
      <c r="I8785" t="s">
        <v>43252</v>
      </c>
      <c r="J8785" t="s">
        <v>43253</v>
      </c>
      <c r="K8785" s="1">
        <v>43906</v>
      </c>
    </row>
    <row r="8786" spans="1:11">
      <c r="A8786">
        <v>8785</v>
      </c>
      <c r="B8786" t="s">
        <v>43254</v>
      </c>
      <c r="C8786" t="s">
        <v>7344</v>
      </c>
      <c r="D8786" t="s">
        <v>11104</v>
      </c>
      <c r="E8786" t="s">
        <v>43255</v>
      </c>
      <c r="F8786" t="s">
        <v>43256</v>
      </c>
      <c r="G8786" t="s">
        <v>306</v>
      </c>
      <c r="H8786" s="6">
        <v>140071</v>
      </c>
      <c r="I8786" t="s">
        <v>43257</v>
      </c>
      <c r="J8786" t="s">
        <v>43258</v>
      </c>
      <c r="K8786" s="1">
        <v>43950</v>
      </c>
    </row>
    <row r="8787" spans="1:11">
      <c r="A8787">
        <v>8786</v>
      </c>
      <c r="B8787" t="s">
        <v>43259</v>
      </c>
      <c r="C8787" t="s">
        <v>1578</v>
      </c>
      <c r="D8787" t="s">
        <v>3453</v>
      </c>
      <c r="E8787" t="s">
        <v>43260</v>
      </c>
      <c r="F8787" t="s">
        <v>43261</v>
      </c>
      <c r="G8787" t="s">
        <v>213</v>
      </c>
      <c r="H8787" s="6">
        <v>234545</v>
      </c>
      <c r="I8787" t="s">
        <v>43262</v>
      </c>
      <c r="J8787" t="s">
        <v>43263</v>
      </c>
      <c r="K8787" s="1">
        <v>44215</v>
      </c>
    </row>
    <row r="8788" spans="1:11">
      <c r="A8788">
        <v>8787</v>
      </c>
      <c r="B8788" t="s">
        <v>43264</v>
      </c>
      <c r="C8788" t="s">
        <v>2154</v>
      </c>
      <c r="D8788" t="s">
        <v>7714</v>
      </c>
      <c r="E8788" t="s">
        <v>43265</v>
      </c>
      <c r="F8788" t="s">
        <v>43266</v>
      </c>
      <c r="G8788" t="s">
        <v>696</v>
      </c>
      <c r="H8788" s="6">
        <v>240853</v>
      </c>
      <c r="I8788" t="s">
        <v>43267</v>
      </c>
      <c r="J8788" t="s">
        <v>43268</v>
      </c>
      <c r="K8788" s="1">
        <v>44011</v>
      </c>
    </row>
    <row r="8789" spans="1:11">
      <c r="A8789">
        <v>8788</v>
      </c>
      <c r="B8789" t="s">
        <v>43269</v>
      </c>
      <c r="C8789" t="s">
        <v>4831</v>
      </c>
      <c r="D8789" t="s">
        <v>1045</v>
      </c>
      <c r="E8789" t="s">
        <v>43270</v>
      </c>
      <c r="F8789" t="s">
        <v>41373</v>
      </c>
      <c r="G8789" t="s">
        <v>2615</v>
      </c>
      <c r="H8789" s="6">
        <v>168043</v>
      </c>
      <c r="I8789" t="s">
        <v>43271</v>
      </c>
      <c r="J8789" t="s">
        <v>43272</v>
      </c>
      <c r="K8789" s="1">
        <v>44256</v>
      </c>
    </row>
    <row r="8790" spans="1:11">
      <c r="A8790">
        <v>8789</v>
      </c>
      <c r="B8790" t="s">
        <v>43273</v>
      </c>
      <c r="C8790" t="s">
        <v>3994</v>
      </c>
      <c r="D8790" t="s">
        <v>10370</v>
      </c>
      <c r="E8790" t="s">
        <v>43274</v>
      </c>
      <c r="F8790" t="s">
        <v>12929</v>
      </c>
      <c r="G8790" t="s">
        <v>3314</v>
      </c>
      <c r="H8790" s="6">
        <v>196643</v>
      </c>
      <c r="I8790" t="s">
        <v>43275</v>
      </c>
      <c r="J8790" t="s">
        <v>43276</v>
      </c>
      <c r="K8790" s="1">
        <v>44206</v>
      </c>
    </row>
    <row r="8791" spans="1:11">
      <c r="A8791">
        <v>8790</v>
      </c>
      <c r="B8791" t="s">
        <v>43277</v>
      </c>
      <c r="C8791" t="s">
        <v>684</v>
      </c>
      <c r="D8791" t="s">
        <v>6536</v>
      </c>
      <c r="E8791" t="s">
        <v>43278</v>
      </c>
      <c r="F8791" t="s">
        <v>12775</v>
      </c>
      <c r="G8791" t="s">
        <v>221</v>
      </c>
      <c r="H8791" s="6">
        <v>150301</v>
      </c>
      <c r="I8791" t="s">
        <v>43279</v>
      </c>
      <c r="J8791" t="s">
        <v>43280</v>
      </c>
      <c r="K8791" s="1">
        <v>44572</v>
      </c>
    </row>
    <row r="8792" spans="1:11">
      <c r="A8792">
        <v>8791</v>
      </c>
      <c r="B8792" t="s">
        <v>43281</v>
      </c>
      <c r="C8792" t="s">
        <v>442</v>
      </c>
      <c r="D8792" t="s">
        <v>3700</v>
      </c>
      <c r="E8792" t="s">
        <v>43282</v>
      </c>
      <c r="F8792" t="s">
        <v>23352</v>
      </c>
      <c r="G8792" t="s">
        <v>770</v>
      </c>
      <c r="H8792" s="6">
        <v>135432</v>
      </c>
      <c r="I8792" t="s">
        <v>43283</v>
      </c>
      <c r="J8792" t="s">
        <v>43284</v>
      </c>
      <c r="K8792" s="1">
        <v>44094</v>
      </c>
    </row>
    <row r="8793" spans="1:11">
      <c r="A8793">
        <v>8792</v>
      </c>
      <c r="B8793" t="s">
        <v>43285</v>
      </c>
      <c r="C8793" t="s">
        <v>4537</v>
      </c>
      <c r="D8793" t="s">
        <v>226</v>
      </c>
      <c r="E8793" t="s">
        <v>43286</v>
      </c>
      <c r="F8793" t="s">
        <v>43287</v>
      </c>
      <c r="G8793" t="s">
        <v>3770</v>
      </c>
      <c r="H8793" s="6">
        <v>180619</v>
      </c>
      <c r="I8793" t="s">
        <v>43288</v>
      </c>
      <c r="J8793" t="s">
        <v>43289</v>
      </c>
      <c r="K8793" s="1">
        <v>44340</v>
      </c>
    </row>
    <row r="8794" spans="1:11">
      <c r="A8794">
        <v>8793</v>
      </c>
      <c r="B8794" t="s">
        <v>43290</v>
      </c>
      <c r="C8794" t="s">
        <v>4619</v>
      </c>
      <c r="D8794" t="s">
        <v>11461</v>
      </c>
      <c r="E8794" t="s">
        <v>43291</v>
      </c>
      <c r="F8794" t="s">
        <v>28999</v>
      </c>
      <c r="G8794" t="s">
        <v>815</v>
      </c>
      <c r="H8794" s="6">
        <v>181491</v>
      </c>
      <c r="I8794" t="s">
        <v>43292</v>
      </c>
      <c r="J8794" t="s">
        <v>43293</v>
      </c>
      <c r="K8794" s="1">
        <v>44473</v>
      </c>
    </row>
    <row r="8795" spans="1:11">
      <c r="A8795">
        <v>8794</v>
      </c>
      <c r="B8795" t="s">
        <v>43294</v>
      </c>
      <c r="C8795" t="s">
        <v>513</v>
      </c>
      <c r="D8795" t="s">
        <v>194</v>
      </c>
      <c r="E8795" t="s">
        <v>43295</v>
      </c>
      <c r="F8795" t="s">
        <v>43296</v>
      </c>
      <c r="G8795" t="s">
        <v>95</v>
      </c>
      <c r="H8795" s="6">
        <v>72315</v>
      </c>
      <c r="I8795" t="s">
        <v>43297</v>
      </c>
      <c r="J8795" t="s">
        <v>43298</v>
      </c>
      <c r="K8795" s="1">
        <v>44522</v>
      </c>
    </row>
    <row r="8796" spans="1:11">
      <c r="A8796">
        <v>8795</v>
      </c>
      <c r="B8796" t="s">
        <v>43299</v>
      </c>
      <c r="C8796" t="s">
        <v>122</v>
      </c>
      <c r="D8796" t="s">
        <v>9184</v>
      </c>
      <c r="E8796" t="s">
        <v>43300</v>
      </c>
      <c r="F8796" t="s">
        <v>5901</v>
      </c>
      <c r="G8796" t="s">
        <v>1689</v>
      </c>
      <c r="H8796" s="6">
        <v>261773</v>
      </c>
      <c r="I8796" t="s">
        <v>43301</v>
      </c>
      <c r="J8796" t="s">
        <v>43302</v>
      </c>
      <c r="K8796" s="1">
        <v>44230</v>
      </c>
    </row>
    <row r="8797" spans="1:11">
      <c r="A8797">
        <v>8796</v>
      </c>
      <c r="B8797" t="s">
        <v>43303</v>
      </c>
      <c r="C8797" t="s">
        <v>2087</v>
      </c>
      <c r="D8797" t="s">
        <v>4802</v>
      </c>
      <c r="E8797" t="s">
        <v>22546</v>
      </c>
      <c r="F8797" t="s">
        <v>26543</v>
      </c>
      <c r="G8797" t="s">
        <v>4805</v>
      </c>
      <c r="H8797" s="6">
        <v>208716</v>
      </c>
      <c r="I8797" t="s">
        <v>43304</v>
      </c>
      <c r="J8797" t="s">
        <v>43305</v>
      </c>
      <c r="K8797" s="1">
        <v>44623</v>
      </c>
    </row>
    <row r="8798" spans="1:11">
      <c r="A8798">
        <v>8797</v>
      </c>
      <c r="B8798" t="s">
        <v>43306</v>
      </c>
      <c r="C8798" t="s">
        <v>2206</v>
      </c>
      <c r="D8798" t="s">
        <v>12506</v>
      </c>
      <c r="E8798" t="s">
        <v>43307</v>
      </c>
      <c r="F8798" t="s">
        <v>27419</v>
      </c>
      <c r="G8798" t="s">
        <v>494</v>
      </c>
      <c r="H8798" s="6">
        <v>136574</v>
      </c>
      <c r="I8798" t="s">
        <v>43308</v>
      </c>
      <c r="J8798" t="s">
        <v>43309</v>
      </c>
      <c r="K8798" s="1">
        <v>44108</v>
      </c>
    </row>
    <row r="8799" spans="1:11">
      <c r="A8799">
        <v>8798</v>
      </c>
      <c r="B8799" t="s">
        <v>43310</v>
      </c>
      <c r="C8799" t="s">
        <v>1364</v>
      </c>
      <c r="D8799" t="s">
        <v>18474</v>
      </c>
      <c r="E8799" t="s">
        <v>43311</v>
      </c>
      <c r="F8799" t="s">
        <v>30859</v>
      </c>
      <c r="G8799" t="s">
        <v>43</v>
      </c>
      <c r="H8799" s="6">
        <v>159774</v>
      </c>
      <c r="I8799" t="s">
        <v>43312</v>
      </c>
      <c r="J8799" t="s">
        <v>43313</v>
      </c>
      <c r="K8799" s="1">
        <v>44293</v>
      </c>
    </row>
    <row r="8800" spans="1:11">
      <c r="A8800">
        <v>8799</v>
      </c>
      <c r="B8800" t="s">
        <v>43314</v>
      </c>
      <c r="C8800" t="s">
        <v>3718</v>
      </c>
      <c r="D8800" t="s">
        <v>4383</v>
      </c>
      <c r="E8800" t="s">
        <v>43315</v>
      </c>
      <c r="F8800" t="s">
        <v>43316</v>
      </c>
      <c r="G8800" t="s">
        <v>883</v>
      </c>
      <c r="H8800" s="6">
        <v>238614</v>
      </c>
      <c r="I8800" t="s">
        <v>43317</v>
      </c>
      <c r="J8800" t="s">
        <v>43318</v>
      </c>
      <c r="K8800" s="1">
        <v>44515</v>
      </c>
    </row>
    <row r="8801" spans="1:11">
      <c r="A8801">
        <v>8800</v>
      </c>
      <c r="B8801" t="s">
        <v>43319</v>
      </c>
      <c r="C8801" t="s">
        <v>1891</v>
      </c>
      <c r="D8801" t="s">
        <v>1123</v>
      </c>
      <c r="E8801" t="s">
        <v>43320</v>
      </c>
      <c r="F8801" t="s">
        <v>19727</v>
      </c>
      <c r="G8801" t="s">
        <v>51</v>
      </c>
      <c r="H8801" s="6">
        <v>272303</v>
      </c>
      <c r="I8801" t="s">
        <v>43321</v>
      </c>
      <c r="J8801" t="s">
        <v>43322</v>
      </c>
      <c r="K8801" s="1">
        <v>44393</v>
      </c>
    </row>
    <row r="8802" spans="1:11">
      <c r="A8802">
        <v>8801</v>
      </c>
      <c r="B8802" t="s">
        <v>43323</v>
      </c>
      <c r="C8802" t="s">
        <v>5306</v>
      </c>
      <c r="D8802" t="s">
        <v>1253</v>
      </c>
      <c r="E8802" t="s">
        <v>43324</v>
      </c>
      <c r="F8802" t="s">
        <v>43325</v>
      </c>
      <c r="G8802" t="s">
        <v>1118</v>
      </c>
      <c r="H8802" s="6">
        <v>219653</v>
      </c>
      <c r="I8802" t="s">
        <v>43326</v>
      </c>
      <c r="J8802" t="s">
        <v>43327</v>
      </c>
      <c r="K8802" s="1">
        <v>43923</v>
      </c>
    </row>
    <row r="8803" spans="1:11">
      <c r="A8803">
        <v>8802</v>
      </c>
      <c r="B8803" t="s">
        <v>43328</v>
      </c>
      <c r="C8803" t="s">
        <v>3802</v>
      </c>
      <c r="D8803" t="s">
        <v>7625</v>
      </c>
      <c r="E8803" t="s">
        <v>43329</v>
      </c>
      <c r="F8803" t="s">
        <v>43330</v>
      </c>
      <c r="G8803" t="s">
        <v>371</v>
      </c>
      <c r="H8803" s="6">
        <v>282930</v>
      </c>
      <c r="I8803" t="s">
        <v>43331</v>
      </c>
      <c r="J8803" t="s">
        <v>43332</v>
      </c>
      <c r="K8803" s="1">
        <v>44362</v>
      </c>
    </row>
    <row r="8804" spans="1:11">
      <c r="A8804">
        <v>8803</v>
      </c>
      <c r="B8804" t="s">
        <v>43333</v>
      </c>
      <c r="C8804" t="s">
        <v>29</v>
      </c>
      <c r="D8804" t="s">
        <v>7186</v>
      </c>
      <c r="E8804" t="s">
        <v>43334</v>
      </c>
      <c r="F8804" t="s">
        <v>43335</v>
      </c>
      <c r="G8804" t="s">
        <v>1330</v>
      </c>
      <c r="H8804" s="6">
        <v>234742</v>
      </c>
      <c r="I8804" t="s">
        <v>43336</v>
      </c>
      <c r="J8804" t="s">
        <v>43337</v>
      </c>
      <c r="K8804" s="1">
        <v>44619</v>
      </c>
    </row>
    <row r="8805" spans="1:11">
      <c r="A8805">
        <v>8804</v>
      </c>
      <c r="B8805" t="s">
        <v>43338</v>
      </c>
      <c r="C8805" t="s">
        <v>593</v>
      </c>
      <c r="D8805" t="s">
        <v>7186</v>
      </c>
      <c r="E8805" t="s">
        <v>43339</v>
      </c>
      <c r="F8805" t="s">
        <v>43340</v>
      </c>
      <c r="G8805" t="s">
        <v>1404</v>
      </c>
      <c r="H8805" s="6">
        <v>280539</v>
      </c>
      <c r="I8805" t="s">
        <v>43341</v>
      </c>
      <c r="J8805" t="s">
        <v>43342</v>
      </c>
      <c r="K8805" s="1">
        <v>44610</v>
      </c>
    </row>
    <row r="8806" spans="1:11">
      <c r="A8806">
        <v>8805</v>
      </c>
      <c r="B8806" t="s">
        <v>43343</v>
      </c>
      <c r="C8806" t="s">
        <v>368</v>
      </c>
      <c r="D8806" t="s">
        <v>774</v>
      </c>
      <c r="E8806" t="s">
        <v>43344</v>
      </c>
      <c r="F8806" t="s">
        <v>43345</v>
      </c>
      <c r="G8806" t="s">
        <v>597</v>
      </c>
      <c r="H8806" s="6">
        <v>203102</v>
      </c>
      <c r="I8806" t="s">
        <v>43346</v>
      </c>
      <c r="J8806" t="s">
        <v>43347</v>
      </c>
      <c r="K8806" s="1">
        <v>44408</v>
      </c>
    </row>
    <row r="8807" spans="1:11">
      <c r="A8807">
        <v>8806</v>
      </c>
      <c r="B8807" t="s">
        <v>43348</v>
      </c>
      <c r="C8807" t="s">
        <v>3099</v>
      </c>
      <c r="D8807" t="s">
        <v>5407</v>
      </c>
      <c r="E8807" t="s">
        <v>43349</v>
      </c>
      <c r="F8807" t="s">
        <v>43350</v>
      </c>
      <c r="G8807" t="s">
        <v>1067</v>
      </c>
      <c r="H8807" s="6">
        <v>242857</v>
      </c>
      <c r="I8807" t="s">
        <v>43351</v>
      </c>
      <c r="J8807" t="s">
        <v>43352</v>
      </c>
      <c r="K8807" s="1">
        <v>44447</v>
      </c>
    </row>
    <row r="8808" spans="1:11">
      <c r="A8808">
        <v>8807</v>
      </c>
      <c r="B8808" t="s">
        <v>43353</v>
      </c>
      <c r="C8808" t="s">
        <v>2564</v>
      </c>
      <c r="D8808" t="s">
        <v>3682</v>
      </c>
      <c r="E8808" t="s">
        <v>43354</v>
      </c>
      <c r="F8808" t="s">
        <v>43355</v>
      </c>
      <c r="G8808" t="s">
        <v>823</v>
      </c>
      <c r="H8808" s="6">
        <v>221299</v>
      </c>
      <c r="I8808">
        <v>6201790430</v>
      </c>
      <c r="J8808" t="s">
        <v>43356</v>
      </c>
      <c r="K8808" s="1">
        <v>43988</v>
      </c>
    </row>
    <row r="8809" spans="1:11">
      <c r="A8809">
        <v>8808</v>
      </c>
      <c r="B8809" t="s">
        <v>43357</v>
      </c>
      <c r="C8809" t="s">
        <v>1326</v>
      </c>
      <c r="D8809" t="s">
        <v>1235</v>
      </c>
      <c r="E8809" t="s">
        <v>43358</v>
      </c>
      <c r="F8809" t="s">
        <v>43359</v>
      </c>
      <c r="G8809" t="s">
        <v>612</v>
      </c>
      <c r="H8809" s="6">
        <v>52669</v>
      </c>
      <c r="I8809" t="s">
        <v>43360</v>
      </c>
      <c r="J8809" t="s">
        <v>43361</v>
      </c>
      <c r="K8809" s="1">
        <v>43960</v>
      </c>
    </row>
    <row r="8810" spans="1:11">
      <c r="A8810">
        <v>8809</v>
      </c>
      <c r="B8810" t="s">
        <v>43362</v>
      </c>
      <c r="C8810" t="s">
        <v>778</v>
      </c>
      <c r="D8810" t="s">
        <v>586</v>
      </c>
      <c r="E8810" t="s">
        <v>43363</v>
      </c>
      <c r="F8810" t="s">
        <v>43364</v>
      </c>
      <c r="G8810" t="s">
        <v>1481</v>
      </c>
      <c r="H8810" s="6">
        <v>203096</v>
      </c>
      <c r="I8810" t="s">
        <v>43365</v>
      </c>
      <c r="J8810" t="s">
        <v>43366</v>
      </c>
      <c r="K8810" s="1">
        <v>44457</v>
      </c>
    </row>
    <row r="8811" spans="1:11">
      <c r="A8811">
        <v>8810</v>
      </c>
      <c r="B8811" t="s">
        <v>43367</v>
      </c>
      <c r="C8811" t="s">
        <v>2769</v>
      </c>
      <c r="D8811" t="s">
        <v>1294</v>
      </c>
      <c r="E8811" t="s">
        <v>43368</v>
      </c>
      <c r="F8811" t="s">
        <v>43369</v>
      </c>
      <c r="G8811" t="s">
        <v>351</v>
      </c>
      <c r="H8811" s="6">
        <v>190649</v>
      </c>
      <c r="I8811" t="s">
        <v>43370</v>
      </c>
      <c r="J8811" t="s">
        <v>43371</v>
      </c>
      <c r="K8811" s="1">
        <v>43858</v>
      </c>
    </row>
    <row r="8812" spans="1:11">
      <c r="A8812">
        <v>8811</v>
      </c>
      <c r="B8812" t="s">
        <v>43372</v>
      </c>
      <c r="C8812" t="s">
        <v>1226</v>
      </c>
      <c r="D8812" t="s">
        <v>7636</v>
      </c>
      <c r="E8812" t="s">
        <v>24840</v>
      </c>
      <c r="F8812" t="s">
        <v>43373</v>
      </c>
      <c r="G8812" t="s">
        <v>1663</v>
      </c>
      <c r="H8812" s="6">
        <v>93048</v>
      </c>
      <c r="I8812" t="s">
        <v>43374</v>
      </c>
      <c r="J8812" t="s">
        <v>43375</v>
      </c>
      <c r="K8812" s="1">
        <v>44292</v>
      </c>
    </row>
    <row r="8813" spans="1:11">
      <c r="A8813">
        <v>8812</v>
      </c>
      <c r="B8813" t="s">
        <v>43376</v>
      </c>
      <c r="C8813" t="s">
        <v>7532</v>
      </c>
      <c r="D8813" t="s">
        <v>11104</v>
      </c>
      <c r="E8813" t="s">
        <v>43377</v>
      </c>
      <c r="F8813" t="s">
        <v>43378</v>
      </c>
      <c r="G8813" t="s">
        <v>604</v>
      </c>
      <c r="H8813" s="6">
        <v>270181</v>
      </c>
      <c r="I8813" t="s">
        <v>43379</v>
      </c>
      <c r="J8813" t="s">
        <v>43380</v>
      </c>
      <c r="K8813" s="1">
        <v>43897</v>
      </c>
    </row>
    <row r="8814" spans="1:11">
      <c r="A8814">
        <v>8813</v>
      </c>
      <c r="B8814" t="s">
        <v>43381</v>
      </c>
      <c r="C8814" t="s">
        <v>843</v>
      </c>
      <c r="D8814" t="s">
        <v>2919</v>
      </c>
      <c r="E8814" t="s">
        <v>43382</v>
      </c>
      <c r="F8814" t="s">
        <v>43383</v>
      </c>
      <c r="G8814" t="s">
        <v>150</v>
      </c>
      <c r="H8814" s="6">
        <v>98792</v>
      </c>
      <c r="I8814" t="s">
        <v>43384</v>
      </c>
      <c r="J8814" t="s">
        <v>43385</v>
      </c>
      <c r="K8814" s="1">
        <v>44565</v>
      </c>
    </row>
    <row r="8815" spans="1:11">
      <c r="A8815">
        <v>8814</v>
      </c>
      <c r="B8815" t="s">
        <v>43386</v>
      </c>
      <c r="C8815" t="s">
        <v>3391</v>
      </c>
      <c r="D8815" t="s">
        <v>13996</v>
      </c>
      <c r="E8815" t="s">
        <v>43387</v>
      </c>
      <c r="F8815" t="s">
        <v>28037</v>
      </c>
      <c r="G8815" t="s">
        <v>2070</v>
      </c>
      <c r="H8815" s="6">
        <v>104111</v>
      </c>
      <c r="I8815" t="s">
        <v>43388</v>
      </c>
      <c r="J8815" t="s">
        <v>43389</v>
      </c>
      <c r="K8815" s="1">
        <v>44262</v>
      </c>
    </row>
    <row r="8816" spans="1:11">
      <c r="A8816">
        <v>8815</v>
      </c>
      <c r="B8816" t="s">
        <v>43390</v>
      </c>
      <c r="C8816" t="s">
        <v>25374</v>
      </c>
      <c r="D8816" t="s">
        <v>13170</v>
      </c>
      <c r="E8816" t="s">
        <v>43391</v>
      </c>
      <c r="F8816" t="s">
        <v>36451</v>
      </c>
      <c r="G8816" t="s">
        <v>823</v>
      </c>
      <c r="H8816" s="6">
        <v>85313</v>
      </c>
      <c r="I8816" t="s">
        <v>43392</v>
      </c>
      <c r="J8816" t="s">
        <v>43393</v>
      </c>
      <c r="K8816" s="1">
        <v>43882</v>
      </c>
    </row>
    <row r="8817" spans="1:11">
      <c r="A8817">
        <v>8816</v>
      </c>
      <c r="B8817" t="s">
        <v>43394</v>
      </c>
      <c r="C8817" t="s">
        <v>2347</v>
      </c>
      <c r="D8817" t="s">
        <v>4248</v>
      </c>
      <c r="E8817" t="s">
        <v>43395</v>
      </c>
      <c r="F8817" t="s">
        <v>43396</v>
      </c>
      <c r="G8817" t="s">
        <v>329</v>
      </c>
      <c r="H8817" s="6">
        <v>60386</v>
      </c>
      <c r="I8817" t="s">
        <v>43397</v>
      </c>
      <c r="J8817" t="s">
        <v>43398</v>
      </c>
      <c r="K8817" s="1">
        <v>43885</v>
      </c>
    </row>
    <row r="8818" spans="1:11">
      <c r="A8818">
        <v>8817</v>
      </c>
      <c r="B8818" t="s">
        <v>43399</v>
      </c>
      <c r="C8818" t="s">
        <v>2806</v>
      </c>
      <c r="D8818" t="s">
        <v>1017</v>
      </c>
      <c r="E8818" t="s">
        <v>43400</v>
      </c>
      <c r="F8818" t="s">
        <v>43401</v>
      </c>
      <c r="G8818" t="s">
        <v>517</v>
      </c>
      <c r="H8818" s="6">
        <v>143523</v>
      </c>
      <c r="I8818" t="s">
        <v>43402</v>
      </c>
      <c r="J8818" t="s">
        <v>43403</v>
      </c>
      <c r="K8818" s="1">
        <v>44485</v>
      </c>
    </row>
    <row r="8819" spans="1:11">
      <c r="A8819">
        <v>8818</v>
      </c>
      <c r="B8819" t="s">
        <v>43404</v>
      </c>
      <c r="C8819" t="s">
        <v>7337</v>
      </c>
      <c r="D8819" t="s">
        <v>9773</v>
      </c>
      <c r="E8819" t="s">
        <v>43405</v>
      </c>
      <c r="F8819" t="s">
        <v>43406</v>
      </c>
      <c r="G8819" t="s">
        <v>337</v>
      </c>
      <c r="H8819" s="6">
        <v>202113</v>
      </c>
      <c r="I8819" t="s">
        <v>43407</v>
      </c>
      <c r="J8819" t="s">
        <v>43408</v>
      </c>
      <c r="K8819" s="1">
        <v>44024</v>
      </c>
    </row>
    <row r="8820" spans="1:11">
      <c r="A8820">
        <v>8819</v>
      </c>
      <c r="B8820" t="s">
        <v>43409</v>
      </c>
      <c r="C8820" t="s">
        <v>14904</v>
      </c>
      <c r="D8820" t="s">
        <v>3682</v>
      </c>
      <c r="E8820" t="s">
        <v>43410</v>
      </c>
      <c r="F8820" t="s">
        <v>43411</v>
      </c>
      <c r="G8820" t="s">
        <v>2343</v>
      </c>
      <c r="H8820" s="6">
        <v>85055</v>
      </c>
      <c r="I8820" t="s">
        <v>43412</v>
      </c>
      <c r="J8820" t="s">
        <v>43413</v>
      </c>
      <c r="K8820" s="1">
        <v>43846</v>
      </c>
    </row>
    <row r="8821" spans="1:11">
      <c r="A8821">
        <v>8820</v>
      </c>
      <c r="B8821" t="s">
        <v>43414</v>
      </c>
      <c r="C8821" t="s">
        <v>3080</v>
      </c>
      <c r="D8821" t="s">
        <v>4035</v>
      </c>
      <c r="E8821" t="s">
        <v>43415</v>
      </c>
      <c r="F8821" t="s">
        <v>43416</v>
      </c>
      <c r="G8821" t="s">
        <v>4805</v>
      </c>
      <c r="H8821" s="6">
        <v>198768</v>
      </c>
      <c r="I8821" t="s">
        <v>43417</v>
      </c>
      <c r="J8821" t="s">
        <v>43418</v>
      </c>
      <c r="K8821" s="1">
        <v>44542</v>
      </c>
    </row>
    <row r="8822" spans="1:11">
      <c r="A8822">
        <v>8821</v>
      </c>
      <c r="B8822" t="s">
        <v>43419</v>
      </c>
      <c r="C8822" t="s">
        <v>19283</v>
      </c>
      <c r="D8822" t="s">
        <v>2416</v>
      </c>
      <c r="E8822" t="s">
        <v>43420</v>
      </c>
      <c r="F8822" t="s">
        <v>747</v>
      </c>
      <c r="G8822" t="s">
        <v>1075</v>
      </c>
      <c r="H8822" s="6">
        <v>179925</v>
      </c>
      <c r="I8822" t="s">
        <v>43421</v>
      </c>
      <c r="J8822" t="s">
        <v>43422</v>
      </c>
      <c r="K8822" s="1">
        <v>44354</v>
      </c>
    </row>
    <row r="8823" spans="1:11">
      <c r="A8823">
        <v>8822</v>
      </c>
      <c r="B8823" t="s">
        <v>43423</v>
      </c>
      <c r="C8823" t="s">
        <v>4121</v>
      </c>
      <c r="D8823" t="s">
        <v>4762</v>
      </c>
      <c r="E8823" t="s">
        <v>43424</v>
      </c>
      <c r="F8823" t="s">
        <v>43425</v>
      </c>
      <c r="G8823" t="s">
        <v>462</v>
      </c>
      <c r="H8823" s="6">
        <v>165734</v>
      </c>
      <c r="I8823" t="s">
        <v>43426</v>
      </c>
      <c r="J8823" t="s">
        <v>43427</v>
      </c>
      <c r="K8823" s="1">
        <v>43886</v>
      </c>
    </row>
    <row r="8824" spans="1:11">
      <c r="A8824">
        <v>8823</v>
      </c>
      <c r="B8824" t="s">
        <v>43428</v>
      </c>
      <c r="C8824" t="s">
        <v>209</v>
      </c>
      <c r="D8824" t="s">
        <v>1590</v>
      </c>
      <c r="E8824" t="s">
        <v>43429</v>
      </c>
      <c r="F8824" t="s">
        <v>43430</v>
      </c>
      <c r="G8824" t="s">
        <v>3474</v>
      </c>
      <c r="H8824" s="6">
        <v>183956</v>
      </c>
      <c r="I8824" t="s">
        <v>43431</v>
      </c>
      <c r="J8824" t="s">
        <v>43432</v>
      </c>
      <c r="K8824" s="1">
        <v>44640</v>
      </c>
    </row>
    <row r="8825" spans="1:11">
      <c r="A8825">
        <v>8824</v>
      </c>
      <c r="B8825" t="s">
        <v>43433</v>
      </c>
      <c r="C8825" t="s">
        <v>1960</v>
      </c>
      <c r="D8825" t="s">
        <v>895</v>
      </c>
      <c r="E8825" t="s">
        <v>7438</v>
      </c>
      <c r="F8825" t="s">
        <v>43434</v>
      </c>
      <c r="G8825" t="s">
        <v>1674</v>
      </c>
      <c r="H8825" s="6">
        <v>149042</v>
      </c>
      <c r="I8825" t="s">
        <v>43435</v>
      </c>
      <c r="J8825" t="s">
        <v>43436</v>
      </c>
      <c r="K8825" s="1">
        <v>44027</v>
      </c>
    </row>
    <row r="8826" spans="1:11">
      <c r="A8826">
        <v>8825</v>
      </c>
      <c r="B8826" t="s">
        <v>43437</v>
      </c>
      <c r="C8826" t="s">
        <v>2589</v>
      </c>
      <c r="D8826" t="s">
        <v>20289</v>
      </c>
      <c r="E8826" t="s">
        <v>43438</v>
      </c>
      <c r="F8826" t="s">
        <v>43439</v>
      </c>
      <c r="G8826" t="s">
        <v>5708</v>
      </c>
      <c r="H8826" s="6">
        <v>91996</v>
      </c>
      <c r="I8826" t="s">
        <v>43440</v>
      </c>
      <c r="J8826" t="s">
        <v>43441</v>
      </c>
      <c r="K8826" s="1">
        <v>44325</v>
      </c>
    </row>
    <row r="8827" spans="1:11">
      <c r="A8827">
        <v>8826</v>
      </c>
      <c r="B8827" t="s">
        <v>43442</v>
      </c>
      <c r="C8827" t="s">
        <v>3699</v>
      </c>
      <c r="D8827" t="s">
        <v>1123</v>
      </c>
      <c r="E8827" t="s">
        <v>43443</v>
      </c>
      <c r="F8827" t="s">
        <v>43444</v>
      </c>
      <c r="G8827" t="s">
        <v>274</v>
      </c>
      <c r="H8827" s="6">
        <v>225980</v>
      </c>
      <c r="I8827" t="s">
        <v>43445</v>
      </c>
      <c r="J8827" t="s">
        <v>43446</v>
      </c>
      <c r="K8827" s="1">
        <v>44468</v>
      </c>
    </row>
    <row r="8828" spans="1:11">
      <c r="A8828">
        <v>8827</v>
      </c>
      <c r="B8828" t="s">
        <v>43447</v>
      </c>
      <c r="C8828" t="s">
        <v>2074</v>
      </c>
      <c r="D8828" t="s">
        <v>573</v>
      </c>
      <c r="E8828" t="s">
        <v>43448</v>
      </c>
      <c r="F8828" t="s">
        <v>42785</v>
      </c>
      <c r="G8828" t="s">
        <v>4061</v>
      </c>
      <c r="H8828" s="6">
        <v>117151</v>
      </c>
      <c r="I8828" t="s">
        <v>43449</v>
      </c>
      <c r="J8828" t="s">
        <v>43450</v>
      </c>
      <c r="K8828" s="1">
        <v>44515</v>
      </c>
    </row>
    <row r="8829" spans="1:11">
      <c r="A8829">
        <v>8828</v>
      </c>
      <c r="B8829" t="s">
        <v>43451</v>
      </c>
      <c r="C8829" t="s">
        <v>654</v>
      </c>
      <c r="D8829" t="s">
        <v>514</v>
      </c>
      <c r="E8829" t="s">
        <v>43452</v>
      </c>
      <c r="F8829" t="s">
        <v>43453</v>
      </c>
      <c r="G8829" t="s">
        <v>6088</v>
      </c>
      <c r="H8829" s="6">
        <v>230667</v>
      </c>
      <c r="I8829" t="s">
        <v>43454</v>
      </c>
      <c r="J8829" t="s">
        <v>43455</v>
      </c>
      <c r="K8829" s="1">
        <v>44046</v>
      </c>
    </row>
    <row r="8830" spans="1:11">
      <c r="A8830">
        <v>8829</v>
      </c>
      <c r="B8830" t="s">
        <v>43456</v>
      </c>
      <c r="C8830" t="s">
        <v>9299</v>
      </c>
      <c r="D8830" t="s">
        <v>4613</v>
      </c>
      <c r="E8830" t="s">
        <v>43457</v>
      </c>
      <c r="F8830" t="s">
        <v>3305</v>
      </c>
      <c r="G8830" t="s">
        <v>1418</v>
      </c>
      <c r="H8830" s="6">
        <v>153986</v>
      </c>
      <c r="I8830" t="s">
        <v>43458</v>
      </c>
      <c r="J8830" t="s">
        <v>43459</v>
      </c>
      <c r="K8830" s="1">
        <v>44484</v>
      </c>
    </row>
    <row r="8831" spans="1:11">
      <c r="A8831">
        <v>8830</v>
      </c>
      <c r="B8831" t="s">
        <v>43460</v>
      </c>
      <c r="C8831" t="s">
        <v>5805</v>
      </c>
      <c r="D8831" t="s">
        <v>2348</v>
      </c>
      <c r="E8831" t="s">
        <v>43461</v>
      </c>
      <c r="F8831" t="s">
        <v>27605</v>
      </c>
      <c r="G8831" t="s">
        <v>696</v>
      </c>
      <c r="H8831" s="6">
        <v>273948</v>
      </c>
      <c r="I8831" t="s">
        <v>43462</v>
      </c>
      <c r="J8831" t="s">
        <v>43463</v>
      </c>
      <c r="K8831" s="1">
        <v>44604</v>
      </c>
    </row>
    <row r="8832" spans="1:11">
      <c r="A8832">
        <v>8831</v>
      </c>
      <c r="B8832" t="s">
        <v>43464</v>
      </c>
      <c r="C8832" t="s">
        <v>1462</v>
      </c>
      <c r="D8832" t="s">
        <v>311</v>
      </c>
      <c r="E8832" t="s">
        <v>25947</v>
      </c>
      <c r="F8832" t="s">
        <v>22954</v>
      </c>
      <c r="G8832" t="s">
        <v>2351</v>
      </c>
      <c r="H8832" s="6">
        <v>224984</v>
      </c>
      <c r="I8832" t="s">
        <v>43465</v>
      </c>
      <c r="J8832" t="s">
        <v>43466</v>
      </c>
      <c r="K8832" s="1">
        <v>43960</v>
      </c>
    </row>
    <row r="8833" spans="1:11">
      <c r="A8833">
        <v>8832</v>
      </c>
      <c r="B8833" t="s">
        <v>43467</v>
      </c>
      <c r="C8833" t="s">
        <v>593</v>
      </c>
      <c r="D8833" t="s">
        <v>3714</v>
      </c>
      <c r="E8833" t="s">
        <v>43468</v>
      </c>
      <c r="F8833" t="s">
        <v>27964</v>
      </c>
      <c r="G8833" t="s">
        <v>3449</v>
      </c>
      <c r="H8833" s="6">
        <v>52389</v>
      </c>
      <c r="I8833" t="s">
        <v>43469</v>
      </c>
      <c r="J8833" t="s">
        <v>43470</v>
      </c>
      <c r="K8833" s="1">
        <v>44379</v>
      </c>
    </row>
    <row r="8834" spans="1:11">
      <c r="A8834">
        <v>8833</v>
      </c>
      <c r="B8834" t="s">
        <v>43471</v>
      </c>
      <c r="C8834" t="s">
        <v>8309</v>
      </c>
      <c r="D8834" t="s">
        <v>19128</v>
      </c>
      <c r="E8834" t="s">
        <v>43472</v>
      </c>
      <c r="F8834" t="s">
        <v>43473</v>
      </c>
      <c r="G8834" t="s">
        <v>2272</v>
      </c>
      <c r="H8834" s="6">
        <v>246769</v>
      </c>
      <c r="I8834" t="s">
        <v>43474</v>
      </c>
      <c r="J8834" t="s">
        <v>43475</v>
      </c>
      <c r="K8834" s="1">
        <v>44128</v>
      </c>
    </row>
    <row r="8835" spans="1:11">
      <c r="A8835">
        <v>8834</v>
      </c>
      <c r="B8835" t="s">
        <v>43476</v>
      </c>
      <c r="C8835" t="s">
        <v>811</v>
      </c>
      <c r="D8835" t="s">
        <v>6164</v>
      </c>
      <c r="E8835" t="s">
        <v>43477</v>
      </c>
      <c r="F8835" t="s">
        <v>43478</v>
      </c>
      <c r="G8835" t="s">
        <v>80</v>
      </c>
      <c r="H8835" s="6">
        <v>249106</v>
      </c>
      <c r="I8835">
        <v>4645996218</v>
      </c>
      <c r="J8835" t="s">
        <v>43479</v>
      </c>
      <c r="K8835" s="1">
        <v>44045</v>
      </c>
    </row>
    <row r="8836" spans="1:11">
      <c r="A8836">
        <v>8835</v>
      </c>
      <c r="B8836" t="s">
        <v>43480</v>
      </c>
      <c r="C8836" t="s">
        <v>3248</v>
      </c>
      <c r="D8836" t="s">
        <v>1686</v>
      </c>
      <c r="E8836" t="s">
        <v>43481</v>
      </c>
      <c r="F8836" t="s">
        <v>43482</v>
      </c>
      <c r="G8836" t="s">
        <v>546</v>
      </c>
      <c r="H8836" s="6">
        <v>219464</v>
      </c>
      <c r="I8836">
        <v>329334615</v>
      </c>
      <c r="J8836" t="s">
        <v>43483</v>
      </c>
      <c r="K8836" s="1">
        <v>44086</v>
      </c>
    </row>
    <row r="8837" spans="1:11">
      <c r="A8837">
        <v>8836</v>
      </c>
      <c r="B8837" t="s">
        <v>43484</v>
      </c>
      <c r="C8837" t="s">
        <v>302</v>
      </c>
      <c r="D8837" t="s">
        <v>7043</v>
      </c>
      <c r="E8837" t="s">
        <v>43485</v>
      </c>
      <c r="F8837" t="s">
        <v>43486</v>
      </c>
      <c r="G8837" t="s">
        <v>1652</v>
      </c>
      <c r="H8837" s="6">
        <v>275735</v>
      </c>
      <c r="I8837" t="s">
        <v>43487</v>
      </c>
      <c r="J8837" t="s">
        <v>43488</v>
      </c>
      <c r="K8837" s="1">
        <v>44557</v>
      </c>
    </row>
    <row r="8838" spans="1:11">
      <c r="A8838">
        <v>8837</v>
      </c>
      <c r="B8838" t="s">
        <v>43489</v>
      </c>
      <c r="C8838" t="s">
        <v>917</v>
      </c>
      <c r="D8838" t="s">
        <v>5664</v>
      </c>
      <c r="E8838" t="s">
        <v>43490</v>
      </c>
      <c r="F8838" t="s">
        <v>17611</v>
      </c>
      <c r="G8838" t="s">
        <v>80</v>
      </c>
      <c r="H8838" s="6">
        <v>158504</v>
      </c>
      <c r="I8838">
        <v>5694971350</v>
      </c>
      <c r="J8838" t="s">
        <v>43491</v>
      </c>
      <c r="K8838" s="1">
        <v>44118</v>
      </c>
    </row>
    <row r="8839" spans="1:11">
      <c r="A8839">
        <v>8838</v>
      </c>
      <c r="B8839" t="s">
        <v>43492</v>
      </c>
      <c r="C8839" t="s">
        <v>8663</v>
      </c>
      <c r="D8839" t="s">
        <v>5300</v>
      </c>
      <c r="E8839" t="s">
        <v>43493</v>
      </c>
      <c r="F8839" t="s">
        <v>43494</v>
      </c>
      <c r="G8839" t="s">
        <v>337</v>
      </c>
      <c r="H8839" s="6">
        <v>219006</v>
      </c>
      <c r="I8839" t="s">
        <v>43495</v>
      </c>
      <c r="J8839" t="s">
        <v>43496</v>
      </c>
      <c r="K8839" s="1">
        <v>44620</v>
      </c>
    </row>
    <row r="8840" spans="1:11">
      <c r="A8840">
        <v>8839</v>
      </c>
      <c r="B8840" t="s">
        <v>43497</v>
      </c>
      <c r="C8840" t="s">
        <v>3656</v>
      </c>
      <c r="D8840" t="s">
        <v>4423</v>
      </c>
      <c r="E8840" t="s">
        <v>43498</v>
      </c>
      <c r="F8840" t="s">
        <v>43499</v>
      </c>
      <c r="G8840" t="s">
        <v>190</v>
      </c>
      <c r="H8840" s="6">
        <v>132654</v>
      </c>
      <c r="I8840" t="s">
        <v>43500</v>
      </c>
      <c r="J8840" t="s">
        <v>43501</v>
      </c>
      <c r="K8840" s="1">
        <v>43962</v>
      </c>
    </row>
    <row r="8841" spans="1:11">
      <c r="A8841">
        <v>8840</v>
      </c>
      <c r="B8841" t="s">
        <v>43502</v>
      </c>
      <c r="C8841" t="s">
        <v>1071</v>
      </c>
      <c r="D8841" t="s">
        <v>15985</v>
      </c>
      <c r="E8841" t="s">
        <v>43503</v>
      </c>
      <c r="F8841" t="s">
        <v>27871</v>
      </c>
      <c r="G8841" t="s">
        <v>1095</v>
      </c>
      <c r="H8841" s="6">
        <v>248571</v>
      </c>
      <c r="I8841" t="s">
        <v>43504</v>
      </c>
      <c r="J8841" t="s">
        <v>43505</v>
      </c>
      <c r="K8841" s="1">
        <v>43977</v>
      </c>
    </row>
    <row r="8842" spans="1:11">
      <c r="A8842">
        <v>8841</v>
      </c>
      <c r="B8842" t="s">
        <v>43506</v>
      </c>
      <c r="C8842" t="s">
        <v>390</v>
      </c>
      <c r="D8842" t="s">
        <v>2452</v>
      </c>
      <c r="E8842" t="s">
        <v>43507</v>
      </c>
      <c r="F8842" t="s">
        <v>43508</v>
      </c>
      <c r="G8842" t="s">
        <v>517</v>
      </c>
      <c r="H8842" s="6">
        <v>259636</v>
      </c>
      <c r="I8842" t="s">
        <v>43509</v>
      </c>
      <c r="J8842" t="s">
        <v>43510</v>
      </c>
      <c r="K8842" s="1">
        <v>43921</v>
      </c>
    </row>
    <row r="8843" spans="1:11">
      <c r="A8843">
        <v>8842</v>
      </c>
      <c r="B8843" t="s">
        <v>43511</v>
      </c>
      <c r="C8843" t="s">
        <v>6362</v>
      </c>
      <c r="D8843" t="s">
        <v>7494</v>
      </c>
      <c r="E8843" t="s">
        <v>43512</v>
      </c>
      <c r="F8843" t="s">
        <v>25559</v>
      </c>
      <c r="G8843" t="s">
        <v>2317</v>
      </c>
      <c r="H8843" s="6">
        <v>46068</v>
      </c>
      <c r="I8843">
        <v>3593661900</v>
      </c>
      <c r="J8843" t="s">
        <v>43513</v>
      </c>
      <c r="K8843" s="1">
        <v>43956</v>
      </c>
    </row>
    <row r="8844" spans="1:11">
      <c r="A8844">
        <v>8843</v>
      </c>
      <c r="B8844" t="s">
        <v>43514</v>
      </c>
      <c r="C8844" t="s">
        <v>1129</v>
      </c>
      <c r="D8844" t="s">
        <v>13429</v>
      </c>
      <c r="E8844" t="s">
        <v>43515</v>
      </c>
      <c r="F8844" t="s">
        <v>43516</v>
      </c>
      <c r="G8844" t="s">
        <v>1795</v>
      </c>
      <c r="H8844" s="6">
        <v>219742</v>
      </c>
      <c r="I8844" t="s">
        <v>43517</v>
      </c>
      <c r="J8844" t="s">
        <v>43518</v>
      </c>
      <c r="K8844" s="1">
        <v>44526</v>
      </c>
    </row>
    <row r="8845" spans="1:11">
      <c r="A8845">
        <v>8844</v>
      </c>
      <c r="B8845" t="s">
        <v>43519</v>
      </c>
      <c r="C8845" t="s">
        <v>9648</v>
      </c>
      <c r="D8845" t="s">
        <v>11593</v>
      </c>
      <c r="E8845" t="s">
        <v>43520</v>
      </c>
      <c r="F8845" t="s">
        <v>43521</v>
      </c>
      <c r="G8845" t="s">
        <v>298</v>
      </c>
      <c r="H8845" s="6">
        <v>173039</v>
      </c>
      <c r="I8845" t="s">
        <v>43522</v>
      </c>
      <c r="J8845" t="s">
        <v>43523</v>
      </c>
      <c r="K8845" s="1">
        <v>43863</v>
      </c>
    </row>
    <row r="8846" spans="1:11">
      <c r="A8846">
        <v>8845</v>
      </c>
      <c r="B8846" t="s">
        <v>43524</v>
      </c>
      <c r="C8846" t="s">
        <v>8789</v>
      </c>
      <c r="D8846" t="s">
        <v>2814</v>
      </c>
      <c r="E8846" t="s">
        <v>43525</v>
      </c>
      <c r="F8846" t="s">
        <v>43526</v>
      </c>
      <c r="G8846" t="s">
        <v>2927</v>
      </c>
      <c r="H8846" s="6">
        <v>102060</v>
      </c>
      <c r="I8846" t="s">
        <v>43527</v>
      </c>
      <c r="J8846" t="s">
        <v>43528</v>
      </c>
      <c r="K8846" s="1">
        <v>43954</v>
      </c>
    </row>
    <row r="8847" spans="1:11">
      <c r="A8847">
        <v>8846</v>
      </c>
      <c r="B8847" t="s">
        <v>43529</v>
      </c>
      <c r="C8847" t="s">
        <v>1364</v>
      </c>
      <c r="D8847" t="s">
        <v>8636</v>
      </c>
      <c r="E8847" t="s">
        <v>43530</v>
      </c>
      <c r="F8847" t="s">
        <v>43531</v>
      </c>
      <c r="G8847" t="s">
        <v>998</v>
      </c>
      <c r="H8847" s="6">
        <v>103517</v>
      </c>
      <c r="I8847" t="s">
        <v>43532</v>
      </c>
      <c r="J8847" t="s">
        <v>43533</v>
      </c>
      <c r="K8847" s="1">
        <v>44245</v>
      </c>
    </row>
    <row r="8848" spans="1:11">
      <c r="A8848">
        <v>8847</v>
      </c>
      <c r="B8848" t="s">
        <v>43534</v>
      </c>
      <c r="C8848" t="s">
        <v>1877</v>
      </c>
      <c r="D8848" t="s">
        <v>3331</v>
      </c>
      <c r="E8848" t="s">
        <v>43535</v>
      </c>
      <c r="F8848" t="s">
        <v>43536</v>
      </c>
      <c r="G8848" t="s">
        <v>823</v>
      </c>
      <c r="H8848" s="6">
        <v>107412</v>
      </c>
      <c r="I8848" t="s">
        <v>43537</v>
      </c>
      <c r="J8848" t="s">
        <v>43538</v>
      </c>
      <c r="K8848" s="1">
        <v>44267</v>
      </c>
    </row>
    <row r="8849" spans="1:11">
      <c r="A8849">
        <v>8848</v>
      </c>
      <c r="B8849" t="s">
        <v>43539</v>
      </c>
      <c r="C8849" t="s">
        <v>3533</v>
      </c>
      <c r="D8849" t="s">
        <v>609</v>
      </c>
      <c r="E8849" t="s">
        <v>43540</v>
      </c>
      <c r="F8849" t="s">
        <v>43541</v>
      </c>
      <c r="G8849" t="s">
        <v>2297</v>
      </c>
      <c r="H8849" s="6">
        <v>246099</v>
      </c>
      <c r="I8849">
        <v>9313302703</v>
      </c>
      <c r="J8849" t="s">
        <v>43542</v>
      </c>
      <c r="K8849" s="1">
        <v>44654</v>
      </c>
    </row>
    <row r="8850" spans="1:11">
      <c r="A8850">
        <v>8849</v>
      </c>
      <c r="B8850" t="s">
        <v>43543</v>
      </c>
      <c r="C8850" t="s">
        <v>1349</v>
      </c>
      <c r="D8850" t="s">
        <v>1314</v>
      </c>
      <c r="E8850" t="s">
        <v>43544</v>
      </c>
      <c r="F8850" t="s">
        <v>43545</v>
      </c>
      <c r="G8850" t="s">
        <v>2392</v>
      </c>
      <c r="H8850" s="6">
        <v>100416</v>
      </c>
      <c r="I8850" t="s">
        <v>43546</v>
      </c>
      <c r="J8850" t="s">
        <v>43547</v>
      </c>
      <c r="K8850" s="1">
        <v>44120</v>
      </c>
    </row>
    <row r="8851" spans="1:11">
      <c r="A8851">
        <v>8850</v>
      </c>
      <c r="B8851" t="s">
        <v>43548</v>
      </c>
      <c r="C8851" t="s">
        <v>1663</v>
      </c>
      <c r="D8851" t="s">
        <v>586</v>
      </c>
      <c r="E8851" t="s">
        <v>8240</v>
      </c>
      <c r="F8851" t="s">
        <v>43549</v>
      </c>
      <c r="G8851" t="s">
        <v>1824</v>
      </c>
      <c r="H8851" s="6">
        <v>125821</v>
      </c>
      <c r="I8851" t="s">
        <v>43550</v>
      </c>
      <c r="J8851" t="s">
        <v>43551</v>
      </c>
      <c r="K8851" s="1">
        <v>44158</v>
      </c>
    </row>
    <row r="8852" spans="1:11">
      <c r="A8852">
        <v>8851</v>
      </c>
      <c r="B8852" t="s">
        <v>43552</v>
      </c>
      <c r="C8852" t="s">
        <v>4456</v>
      </c>
      <c r="D8852" t="s">
        <v>5346</v>
      </c>
      <c r="E8852" t="s">
        <v>43553</v>
      </c>
      <c r="F8852" t="s">
        <v>2681</v>
      </c>
      <c r="G8852" t="s">
        <v>1536</v>
      </c>
      <c r="H8852" s="6">
        <v>50031</v>
      </c>
      <c r="I8852" t="s">
        <v>43554</v>
      </c>
      <c r="J8852" t="s">
        <v>43555</v>
      </c>
      <c r="K8852" s="1">
        <v>44492</v>
      </c>
    </row>
    <row r="8853" spans="1:11">
      <c r="A8853">
        <v>8852</v>
      </c>
      <c r="B8853" t="s">
        <v>43556</v>
      </c>
      <c r="C8853" t="s">
        <v>1038</v>
      </c>
      <c r="D8853" t="s">
        <v>35091</v>
      </c>
      <c r="E8853" t="s">
        <v>43557</v>
      </c>
      <c r="F8853" t="s">
        <v>43558</v>
      </c>
      <c r="G8853" t="s">
        <v>1345</v>
      </c>
      <c r="H8853" s="6">
        <v>255972</v>
      </c>
      <c r="I8853" t="s">
        <v>43559</v>
      </c>
      <c r="J8853" t="s">
        <v>43560</v>
      </c>
      <c r="K8853" s="1">
        <v>44492</v>
      </c>
    </row>
    <row r="8854" spans="1:11">
      <c r="A8854">
        <v>8853</v>
      </c>
      <c r="B8854" t="s">
        <v>43561</v>
      </c>
      <c r="C8854" t="s">
        <v>1578</v>
      </c>
      <c r="D8854" t="s">
        <v>1253</v>
      </c>
      <c r="E8854" t="s">
        <v>43562</v>
      </c>
      <c r="F8854" t="s">
        <v>43563</v>
      </c>
      <c r="G8854" t="s">
        <v>3207</v>
      </c>
      <c r="H8854" s="6">
        <v>104029</v>
      </c>
      <c r="I8854" t="s">
        <v>43564</v>
      </c>
      <c r="J8854" t="s">
        <v>43565</v>
      </c>
      <c r="K8854" s="1">
        <v>44012</v>
      </c>
    </row>
    <row r="8855" spans="1:11">
      <c r="A8855">
        <v>8854</v>
      </c>
      <c r="B8855" t="s">
        <v>43566</v>
      </c>
      <c r="C8855" t="s">
        <v>4568</v>
      </c>
      <c r="D8855" t="s">
        <v>3043</v>
      </c>
      <c r="E8855" t="s">
        <v>43567</v>
      </c>
      <c r="F8855" t="s">
        <v>43568</v>
      </c>
      <c r="G8855" t="s">
        <v>221</v>
      </c>
      <c r="H8855" s="6">
        <v>286285</v>
      </c>
      <c r="I8855" t="s">
        <v>43569</v>
      </c>
      <c r="J8855" t="s">
        <v>43570</v>
      </c>
      <c r="K8855" s="1">
        <v>44603</v>
      </c>
    </row>
    <row r="8856" spans="1:11">
      <c r="A8856">
        <v>8855</v>
      </c>
      <c r="B8856" t="s">
        <v>43571</v>
      </c>
      <c r="C8856" t="s">
        <v>1565</v>
      </c>
      <c r="D8856" t="s">
        <v>6973</v>
      </c>
      <c r="E8856" t="s">
        <v>43572</v>
      </c>
      <c r="F8856" t="s">
        <v>21424</v>
      </c>
      <c r="G8856" t="s">
        <v>906</v>
      </c>
      <c r="H8856" s="6">
        <v>51706</v>
      </c>
      <c r="I8856" t="s">
        <v>43573</v>
      </c>
      <c r="J8856" t="s">
        <v>43574</v>
      </c>
      <c r="K8856" s="1">
        <v>44596</v>
      </c>
    </row>
    <row r="8857" spans="1:11">
      <c r="A8857">
        <v>8856</v>
      </c>
      <c r="B8857" t="s">
        <v>43575</v>
      </c>
      <c r="C8857" t="s">
        <v>1313</v>
      </c>
      <c r="D8857" t="s">
        <v>5906</v>
      </c>
      <c r="E8857" t="s">
        <v>43576</v>
      </c>
      <c r="F8857" t="s">
        <v>43577</v>
      </c>
      <c r="G8857" t="s">
        <v>8517</v>
      </c>
      <c r="H8857" s="6">
        <v>109468</v>
      </c>
      <c r="I8857" t="s">
        <v>43578</v>
      </c>
      <c r="J8857" t="s">
        <v>43579</v>
      </c>
      <c r="K8857" s="1">
        <v>44662</v>
      </c>
    </row>
    <row r="8858" spans="1:11">
      <c r="A8858">
        <v>8857</v>
      </c>
      <c r="B8858" t="s">
        <v>43580</v>
      </c>
      <c r="C8858" t="s">
        <v>4184</v>
      </c>
      <c r="D8858" t="s">
        <v>21098</v>
      </c>
      <c r="E8858" t="s">
        <v>43581</v>
      </c>
      <c r="F8858" t="s">
        <v>43582</v>
      </c>
      <c r="G8858" t="s">
        <v>3095</v>
      </c>
      <c r="H8858" s="6">
        <v>142276</v>
      </c>
      <c r="I8858" t="s">
        <v>43583</v>
      </c>
      <c r="J8858" t="s">
        <v>43584</v>
      </c>
      <c r="K8858" s="1">
        <v>44584</v>
      </c>
    </row>
    <row r="8859" spans="1:11">
      <c r="A8859">
        <v>8858</v>
      </c>
      <c r="B8859" t="s">
        <v>43585</v>
      </c>
      <c r="C8859" t="s">
        <v>5636</v>
      </c>
      <c r="D8859" t="s">
        <v>5061</v>
      </c>
      <c r="E8859" t="s">
        <v>43586</v>
      </c>
      <c r="F8859" t="s">
        <v>43587</v>
      </c>
      <c r="G8859" t="s">
        <v>282</v>
      </c>
      <c r="H8859" s="6">
        <v>273936</v>
      </c>
      <c r="I8859" t="s">
        <v>43588</v>
      </c>
      <c r="J8859" t="s">
        <v>43589</v>
      </c>
      <c r="K8859" s="1">
        <v>44672</v>
      </c>
    </row>
    <row r="8860" spans="1:11">
      <c r="A8860">
        <v>8859</v>
      </c>
      <c r="B8860" t="s">
        <v>43590</v>
      </c>
      <c r="C8860" t="s">
        <v>3106</v>
      </c>
      <c r="D8860" t="s">
        <v>4209</v>
      </c>
      <c r="E8860" t="s">
        <v>43591</v>
      </c>
      <c r="F8860" t="s">
        <v>43592</v>
      </c>
      <c r="G8860" t="s">
        <v>2351</v>
      </c>
      <c r="H8860" s="6">
        <v>43361</v>
      </c>
      <c r="I8860" t="s">
        <v>43593</v>
      </c>
      <c r="J8860" t="s">
        <v>43594</v>
      </c>
      <c r="K8860" s="1">
        <v>44449</v>
      </c>
    </row>
    <row r="8861" spans="1:11">
      <c r="A8861">
        <v>8860</v>
      </c>
      <c r="B8861" t="s">
        <v>43595</v>
      </c>
      <c r="C8861" t="s">
        <v>482</v>
      </c>
      <c r="D8861" t="s">
        <v>355</v>
      </c>
      <c r="E8861" t="s">
        <v>8073</v>
      </c>
      <c r="F8861" t="s">
        <v>43596</v>
      </c>
      <c r="G8861" t="s">
        <v>1666</v>
      </c>
      <c r="H8861" s="6">
        <v>217201</v>
      </c>
      <c r="I8861" t="s">
        <v>43597</v>
      </c>
      <c r="J8861" t="s">
        <v>43598</v>
      </c>
      <c r="K8861" s="1">
        <v>44105</v>
      </c>
    </row>
    <row r="8862" spans="1:11">
      <c r="A8862">
        <v>8861</v>
      </c>
      <c r="B8862" t="s">
        <v>43599</v>
      </c>
      <c r="C8862" t="s">
        <v>7732</v>
      </c>
      <c r="D8862" t="s">
        <v>9685</v>
      </c>
      <c r="E8862" t="s">
        <v>43600</v>
      </c>
      <c r="F8862" t="s">
        <v>43601</v>
      </c>
      <c r="G8862" t="s">
        <v>763</v>
      </c>
      <c r="H8862" s="6">
        <v>287536</v>
      </c>
      <c r="I8862">
        <v>8723292156</v>
      </c>
      <c r="J8862" t="s">
        <v>43602</v>
      </c>
      <c r="K8862" s="1">
        <v>43862</v>
      </c>
    </row>
    <row r="8863" spans="1:11">
      <c r="A8863">
        <v>8862</v>
      </c>
      <c r="B8863" t="s">
        <v>43603</v>
      </c>
      <c r="C8863" t="s">
        <v>6158</v>
      </c>
      <c r="D8863" t="s">
        <v>2541</v>
      </c>
      <c r="E8863" t="s">
        <v>43604</v>
      </c>
      <c r="F8863" t="s">
        <v>43605</v>
      </c>
      <c r="G8863" t="s">
        <v>898</v>
      </c>
      <c r="H8863" s="6">
        <v>233511</v>
      </c>
      <c r="I8863" t="s">
        <v>43606</v>
      </c>
      <c r="J8863" t="s">
        <v>43607</v>
      </c>
      <c r="K8863" s="1">
        <v>44551</v>
      </c>
    </row>
    <row r="8864" spans="1:11">
      <c r="A8864">
        <v>8863</v>
      </c>
      <c r="B8864" t="s">
        <v>43608</v>
      </c>
      <c r="C8864" t="s">
        <v>4342</v>
      </c>
      <c r="D8864" t="s">
        <v>7131</v>
      </c>
      <c r="E8864" t="s">
        <v>43609</v>
      </c>
      <c r="F8864" t="s">
        <v>43610</v>
      </c>
      <c r="G8864" t="s">
        <v>33</v>
      </c>
      <c r="H8864" s="6">
        <v>86863</v>
      </c>
      <c r="I8864" t="s">
        <v>43611</v>
      </c>
      <c r="J8864" t="s">
        <v>43612</v>
      </c>
      <c r="K8864" s="1">
        <v>43858</v>
      </c>
    </row>
    <row r="8865" spans="1:11">
      <c r="A8865">
        <v>8864</v>
      </c>
      <c r="B8865" t="s">
        <v>43613</v>
      </c>
      <c r="C8865" t="s">
        <v>5286</v>
      </c>
      <c r="D8865" t="s">
        <v>2368</v>
      </c>
      <c r="E8865" t="s">
        <v>43614</v>
      </c>
      <c r="F8865" t="s">
        <v>43615</v>
      </c>
      <c r="G8865" t="s">
        <v>650</v>
      </c>
      <c r="H8865" s="6">
        <v>264174</v>
      </c>
      <c r="I8865">
        <v>6329386752</v>
      </c>
      <c r="J8865" t="s">
        <v>43616</v>
      </c>
      <c r="K8865" s="1">
        <v>44594</v>
      </c>
    </row>
    <row r="8866" spans="1:11">
      <c r="A8866">
        <v>8865</v>
      </c>
      <c r="B8866" t="s">
        <v>43617</v>
      </c>
      <c r="C8866" t="s">
        <v>1885</v>
      </c>
      <c r="D8866" t="s">
        <v>458</v>
      </c>
      <c r="E8866" t="s">
        <v>43618</v>
      </c>
      <c r="F8866" t="s">
        <v>43619</v>
      </c>
      <c r="G8866" t="s">
        <v>890</v>
      </c>
      <c r="H8866" s="6">
        <v>213941</v>
      </c>
      <c r="I8866" t="s">
        <v>43620</v>
      </c>
      <c r="J8866" t="s">
        <v>43621</v>
      </c>
      <c r="K8866" s="1">
        <v>44100</v>
      </c>
    </row>
    <row r="8867" spans="1:11">
      <c r="A8867">
        <v>8866</v>
      </c>
      <c r="B8867" t="s">
        <v>43622</v>
      </c>
      <c r="C8867" t="s">
        <v>1091</v>
      </c>
      <c r="D8867" t="s">
        <v>2548</v>
      </c>
      <c r="E8867" t="s">
        <v>43623</v>
      </c>
      <c r="F8867" t="s">
        <v>43624</v>
      </c>
      <c r="G8867" t="s">
        <v>462</v>
      </c>
      <c r="H8867" s="6">
        <v>273567</v>
      </c>
      <c r="I8867" t="s">
        <v>43625</v>
      </c>
      <c r="J8867" t="s">
        <v>43626</v>
      </c>
      <c r="K8867" s="1">
        <v>44556</v>
      </c>
    </row>
    <row r="8868" spans="1:11">
      <c r="A8868">
        <v>8867</v>
      </c>
      <c r="B8868" t="s">
        <v>43627</v>
      </c>
      <c r="C8868" t="s">
        <v>1662</v>
      </c>
      <c r="D8868" t="s">
        <v>8001</v>
      </c>
      <c r="E8868" t="s">
        <v>43628</v>
      </c>
      <c r="F8868" t="s">
        <v>43629</v>
      </c>
      <c r="G8868" t="s">
        <v>2524</v>
      </c>
      <c r="H8868" s="6">
        <v>208894</v>
      </c>
      <c r="I8868" t="s">
        <v>43630</v>
      </c>
      <c r="J8868" t="s">
        <v>43631</v>
      </c>
      <c r="K8868" s="1">
        <v>43919</v>
      </c>
    </row>
    <row r="8869" spans="1:11">
      <c r="A8869">
        <v>8868</v>
      </c>
      <c r="B8869" t="s">
        <v>43632</v>
      </c>
      <c r="C8869" t="s">
        <v>1834</v>
      </c>
      <c r="D8869" t="s">
        <v>22157</v>
      </c>
      <c r="E8869" t="s">
        <v>43633</v>
      </c>
      <c r="F8869" t="s">
        <v>43634</v>
      </c>
      <c r="G8869" t="s">
        <v>13278</v>
      </c>
      <c r="H8869" s="6">
        <v>106741</v>
      </c>
      <c r="I8869" t="s">
        <v>43635</v>
      </c>
      <c r="J8869" t="s">
        <v>43636</v>
      </c>
      <c r="K8869" s="1">
        <v>43868</v>
      </c>
    </row>
    <row r="8870" spans="1:11">
      <c r="A8870">
        <v>8869</v>
      </c>
      <c r="B8870" t="s">
        <v>43637</v>
      </c>
      <c r="C8870" t="s">
        <v>1828</v>
      </c>
      <c r="D8870" t="s">
        <v>6580</v>
      </c>
      <c r="E8870" t="s">
        <v>26123</v>
      </c>
      <c r="F8870" t="s">
        <v>43638</v>
      </c>
      <c r="G8870" t="s">
        <v>2195</v>
      </c>
      <c r="H8870" s="6">
        <v>216308</v>
      </c>
      <c r="I8870" t="s">
        <v>43639</v>
      </c>
      <c r="J8870" t="s">
        <v>43640</v>
      </c>
      <c r="K8870" s="1">
        <v>44349</v>
      </c>
    </row>
    <row r="8871" spans="1:11">
      <c r="A8871">
        <v>8870</v>
      </c>
      <c r="B8871" t="s">
        <v>43641</v>
      </c>
      <c r="C8871" t="s">
        <v>13305</v>
      </c>
      <c r="D8871" t="s">
        <v>1235</v>
      </c>
      <c r="E8871" t="s">
        <v>43642</v>
      </c>
      <c r="F8871" t="s">
        <v>23934</v>
      </c>
      <c r="G8871" t="s">
        <v>5475</v>
      </c>
      <c r="H8871" s="6">
        <v>131410</v>
      </c>
      <c r="I8871" t="s">
        <v>43643</v>
      </c>
      <c r="J8871" t="s">
        <v>43644</v>
      </c>
      <c r="K8871" s="1">
        <v>43845</v>
      </c>
    </row>
    <row r="8872" spans="1:11">
      <c r="A8872">
        <v>8871</v>
      </c>
      <c r="B8872" t="s">
        <v>43645</v>
      </c>
      <c r="C8872" t="s">
        <v>3337</v>
      </c>
      <c r="D8872" t="s">
        <v>593</v>
      </c>
      <c r="E8872" t="s">
        <v>43646</v>
      </c>
      <c r="F8872" t="s">
        <v>43647</v>
      </c>
      <c r="G8872" t="s">
        <v>1689</v>
      </c>
      <c r="H8872" s="6">
        <v>211097</v>
      </c>
      <c r="I8872" t="s">
        <v>43648</v>
      </c>
      <c r="J8872" t="s">
        <v>43649</v>
      </c>
      <c r="K8872" s="1">
        <v>43859</v>
      </c>
    </row>
    <row r="8873" spans="1:11">
      <c r="A8873">
        <v>8872</v>
      </c>
      <c r="B8873" t="s">
        <v>43650</v>
      </c>
      <c r="C8873" t="s">
        <v>7142</v>
      </c>
      <c r="D8873" t="s">
        <v>10386</v>
      </c>
      <c r="E8873" t="s">
        <v>43651</v>
      </c>
      <c r="F8873" t="s">
        <v>43652</v>
      </c>
      <c r="G8873" t="s">
        <v>3449</v>
      </c>
      <c r="H8873" s="6">
        <v>46093</v>
      </c>
      <c r="I8873" t="s">
        <v>43653</v>
      </c>
      <c r="J8873" t="s">
        <v>43654</v>
      </c>
      <c r="K8873" s="1">
        <v>44051</v>
      </c>
    </row>
    <row r="8874" spans="1:11">
      <c r="A8874">
        <v>8873</v>
      </c>
      <c r="B8874" t="s">
        <v>43655</v>
      </c>
      <c r="C8874" t="s">
        <v>2521</v>
      </c>
      <c r="D8874" t="s">
        <v>8205</v>
      </c>
      <c r="E8874" t="s">
        <v>43656</v>
      </c>
      <c r="F8874" t="s">
        <v>43657</v>
      </c>
      <c r="G8874" t="s">
        <v>337</v>
      </c>
      <c r="H8874" s="6">
        <v>258800</v>
      </c>
      <c r="I8874" t="s">
        <v>43658</v>
      </c>
      <c r="J8874" t="s">
        <v>43659</v>
      </c>
      <c r="K8874" s="1">
        <v>44631</v>
      </c>
    </row>
    <row r="8875" spans="1:11">
      <c r="A8875">
        <v>8874</v>
      </c>
      <c r="B8875" t="s">
        <v>43660</v>
      </c>
      <c r="C8875" t="s">
        <v>2184</v>
      </c>
      <c r="D8875" t="s">
        <v>2200</v>
      </c>
      <c r="E8875" t="s">
        <v>43661</v>
      </c>
      <c r="F8875" t="s">
        <v>43662</v>
      </c>
      <c r="G8875" t="s">
        <v>2710</v>
      </c>
      <c r="H8875" s="6">
        <v>199815</v>
      </c>
      <c r="I8875" t="s">
        <v>43663</v>
      </c>
      <c r="J8875" t="s">
        <v>43664</v>
      </c>
      <c r="K8875" s="1">
        <v>43891</v>
      </c>
    </row>
    <row r="8876" spans="1:11">
      <c r="A8876">
        <v>8875</v>
      </c>
      <c r="B8876" t="s">
        <v>43665</v>
      </c>
      <c r="C8876" t="s">
        <v>879</v>
      </c>
      <c r="D8876" t="s">
        <v>3563</v>
      </c>
      <c r="E8876" t="s">
        <v>43666</v>
      </c>
      <c r="F8876" t="s">
        <v>43667</v>
      </c>
      <c r="G8876" t="s">
        <v>1013</v>
      </c>
      <c r="H8876" s="6">
        <v>225930</v>
      </c>
      <c r="I8876" t="s">
        <v>43668</v>
      </c>
      <c r="J8876" t="s">
        <v>43669</v>
      </c>
      <c r="K8876" s="1">
        <v>44429</v>
      </c>
    </row>
    <row r="8877" spans="1:11">
      <c r="A8877">
        <v>8876</v>
      </c>
      <c r="B8877" t="s">
        <v>43670</v>
      </c>
      <c r="C8877" t="s">
        <v>2776</v>
      </c>
      <c r="D8877" t="s">
        <v>5012</v>
      </c>
      <c r="E8877" t="s">
        <v>43671</v>
      </c>
      <c r="F8877" t="s">
        <v>43672</v>
      </c>
      <c r="G8877" t="s">
        <v>3770</v>
      </c>
      <c r="H8877" s="6">
        <v>96449</v>
      </c>
      <c r="I8877" t="s">
        <v>43673</v>
      </c>
      <c r="J8877" t="s">
        <v>43674</v>
      </c>
      <c r="K8877" s="1">
        <v>43973</v>
      </c>
    </row>
    <row r="8878" spans="1:11">
      <c r="A8878">
        <v>8877</v>
      </c>
      <c r="B8878" t="s">
        <v>43675</v>
      </c>
      <c r="C8878" t="s">
        <v>2706</v>
      </c>
      <c r="D8878" t="s">
        <v>6927</v>
      </c>
      <c r="E8878" t="s">
        <v>43676</v>
      </c>
      <c r="F8878" t="s">
        <v>32064</v>
      </c>
      <c r="G8878" t="s">
        <v>1273</v>
      </c>
      <c r="H8878" s="6">
        <v>129342</v>
      </c>
      <c r="I8878" t="s">
        <v>43677</v>
      </c>
      <c r="J8878" t="s">
        <v>43678</v>
      </c>
      <c r="K8878" s="1">
        <v>44321</v>
      </c>
    </row>
    <row r="8879" spans="1:11">
      <c r="A8879">
        <v>8878</v>
      </c>
      <c r="B8879" t="s">
        <v>43679</v>
      </c>
      <c r="C8879" t="s">
        <v>9051</v>
      </c>
      <c r="D8879" t="s">
        <v>6047</v>
      </c>
      <c r="E8879" t="s">
        <v>12048</v>
      </c>
      <c r="F8879" t="s">
        <v>43680</v>
      </c>
      <c r="G8879" t="s">
        <v>748</v>
      </c>
      <c r="H8879" s="6">
        <v>136383</v>
      </c>
      <c r="I8879" t="s">
        <v>43681</v>
      </c>
      <c r="J8879" t="s">
        <v>43682</v>
      </c>
      <c r="K8879" s="1">
        <v>44522</v>
      </c>
    </row>
    <row r="8880" spans="1:11">
      <c r="A8880">
        <v>8879</v>
      </c>
      <c r="B8880" t="s">
        <v>43683</v>
      </c>
      <c r="C8880" t="s">
        <v>2625</v>
      </c>
      <c r="D8880" t="s">
        <v>310</v>
      </c>
      <c r="E8880" t="s">
        <v>43684</v>
      </c>
      <c r="F8880" t="s">
        <v>43685</v>
      </c>
      <c r="G8880" t="s">
        <v>666</v>
      </c>
      <c r="H8880" s="6">
        <v>224394</v>
      </c>
      <c r="I8880" t="s">
        <v>43686</v>
      </c>
      <c r="J8880" t="s">
        <v>43687</v>
      </c>
      <c r="K8880" s="1">
        <v>44529</v>
      </c>
    </row>
    <row r="8881" spans="1:11">
      <c r="A8881">
        <v>8880</v>
      </c>
      <c r="B8881" t="s">
        <v>43688</v>
      </c>
      <c r="C8881" t="s">
        <v>3695</v>
      </c>
      <c r="D8881" t="s">
        <v>6434</v>
      </c>
      <c r="E8881" t="s">
        <v>43689</v>
      </c>
      <c r="F8881" t="s">
        <v>43690</v>
      </c>
      <c r="G8881" t="s">
        <v>134</v>
      </c>
      <c r="H8881" s="6">
        <v>238771</v>
      </c>
      <c r="I8881" t="s">
        <v>43691</v>
      </c>
      <c r="J8881" t="s">
        <v>43692</v>
      </c>
      <c r="K8881" s="1">
        <v>43942</v>
      </c>
    </row>
    <row r="8882" spans="1:11">
      <c r="A8882">
        <v>8881</v>
      </c>
      <c r="B8882" t="s">
        <v>43693</v>
      </c>
      <c r="C8882" t="s">
        <v>2769</v>
      </c>
      <c r="D8882" t="s">
        <v>3379</v>
      </c>
      <c r="E8882" t="s">
        <v>43694</v>
      </c>
      <c r="F8882" t="s">
        <v>43695</v>
      </c>
      <c r="G8882" t="s">
        <v>89</v>
      </c>
      <c r="H8882" s="6">
        <v>89934</v>
      </c>
      <c r="I8882" t="s">
        <v>43696</v>
      </c>
      <c r="J8882" t="s">
        <v>43697</v>
      </c>
      <c r="K8882" s="1">
        <v>44152</v>
      </c>
    </row>
    <row r="8883" spans="1:11">
      <c r="A8883">
        <v>8882</v>
      </c>
      <c r="B8883" t="s">
        <v>43698</v>
      </c>
      <c r="C8883" t="s">
        <v>25374</v>
      </c>
      <c r="D8883" t="s">
        <v>8384</v>
      </c>
      <c r="E8883" t="s">
        <v>43699</v>
      </c>
      <c r="F8883" t="s">
        <v>43700</v>
      </c>
      <c r="G8883" t="s">
        <v>95</v>
      </c>
      <c r="H8883" s="6">
        <v>90422</v>
      </c>
      <c r="I8883" t="s">
        <v>43701</v>
      </c>
      <c r="J8883" t="s">
        <v>43702</v>
      </c>
      <c r="K8883" s="1">
        <v>44046</v>
      </c>
    </row>
    <row r="8884" spans="1:11">
      <c r="A8884">
        <v>8883</v>
      </c>
      <c r="B8884" t="s">
        <v>43703</v>
      </c>
      <c r="C8884" t="s">
        <v>1305</v>
      </c>
      <c r="D8884" t="s">
        <v>8692</v>
      </c>
      <c r="E8884" t="s">
        <v>43704</v>
      </c>
      <c r="F8884" t="s">
        <v>43705</v>
      </c>
      <c r="G8884" t="s">
        <v>8517</v>
      </c>
      <c r="H8884" s="6">
        <v>273831</v>
      </c>
      <c r="I8884" t="s">
        <v>43706</v>
      </c>
      <c r="J8884" t="s">
        <v>43707</v>
      </c>
      <c r="K8884" s="1">
        <v>44304</v>
      </c>
    </row>
    <row r="8885" spans="1:11">
      <c r="A8885">
        <v>8884</v>
      </c>
      <c r="B8885" t="s">
        <v>43708</v>
      </c>
      <c r="C8885" t="s">
        <v>3533</v>
      </c>
      <c r="D8885" t="s">
        <v>3869</v>
      </c>
      <c r="E8885" t="s">
        <v>43709</v>
      </c>
      <c r="F8885" t="s">
        <v>43710</v>
      </c>
      <c r="G8885" t="s">
        <v>1243</v>
      </c>
      <c r="H8885" s="6">
        <v>207536</v>
      </c>
      <c r="I8885" t="s">
        <v>43711</v>
      </c>
      <c r="J8885" t="s">
        <v>43712</v>
      </c>
      <c r="K8885" s="1">
        <v>44501</v>
      </c>
    </row>
    <row r="8886" spans="1:11">
      <c r="A8886">
        <v>8885</v>
      </c>
      <c r="B8886" t="s">
        <v>43713</v>
      </c>
      <c r="C8886" t="s">
        <v>1828</v>
      </c>
      <c r="D8886" t="s">
        <v>2866</v>
      </c>
      <c r="E8886" t="s">
        <v>15949</v>
      </c>
      <c r="F8886" t="s">
        <v>43714</v>
      </c>
      <c r="G8886" t="s">
        <v>711</v>
      </c>
      <c r="H8886" s="6">
        <v>256796</v>
      </c>
      <c r="I8886" t="s">
        <v>43715</v>
      </c>
      <c r="J8886" t="s">
        <v>43716</v>
      </c>
      <c r="K8886" s="1">
        <v>44128</v>
      </c>
    </row>
    <row r="8887" spans="1:11">
      <c r="A8887">
        <v>8886</v>
      </c>
      <c r="B8887" t="s">
        <v>43717</v>
      </c>
      <c r="C8887" t="s">
        <v>1064</v>
      </c>
      <c r="D8887" t="s">
        <v>11104</v>
      </c>
      <c r="E8887" t="s">
        <v>43718</v>
      </c>
      <c r="F8887" t="s">
        <v>43719</v>
      </c>
      <c r="G8887" t="s">
        <v>1367</v>
      </c>
      <c r="H8887" s="6">
        <v>232556</v>
      </c>
      <c r="I8887" t="s">
        <v>43720</v>
      </c>
      <c r="J8887" t="s">
        <v>43721</v>
      </c>
      <c r="K8887" s="1">
        <v>44292</v>
      </c>
    </row>
    <row r="8888" spans="1:11">
      <c r="A8888">
        <v>8887</v>
      </c>
      <c r="B8888" t="s">
        <v>43722</v>
      </c>
      <c r="C8888" t="s">
        <v>5028</v>
      </c>
      <c r="D8888" t="s">
        <v>4882</v>
      </c>
      <c r="E8888" t="s">
        <v>43723</v>
      </c>
      <c r="F8888" t="s">
        <v>43724</v>
      </c>
      <c r="G8888" t="s">
        <v>2772</v>
      </c>
      <c r="H8888" s="6">
        <v>94670</v>
      </c>
      <c r="I8888" t="s">
        <v>43725</v>
      </c>
      <c r="J8888" t="s">
        <v>43726</v>
      </c>
      <c r="K8888" s="1">
        <v>44218</v>
      </c>
    </row>
    <row r="8889" spans="1:11">
      <c r="A8889">
        <v>8888</v>
      </c>
      <c r="B8889" t="s">
        <v>43727</v>
      </c>
      <c r="C8889" t="s">
        <v>1953</v>
      </c>
      <c r="D8889" t="s">
        <v>594</v>
      </c>
      <c r="E8889" t="s">
        <v>43728</v>
      </c>
      <c r="F8889" t="s">
        <v>43729</v>
      </c>
      <c r="G8889" t="s">
        <v>33</v>
      </c>
      <c r="H8889" s="6">
        <v>232514</v>
      </c>
      <c r="I8889" t="s">
        <v>43730</v>
      </c>
      <c r="J8889" t="s">
        <v>43731</v>
      </c>
      <c r="K8889" s="1">
        <v>44280</v>
      </c>
    </row>
    <row r="8890" spans="1:11">
      <c r="A8890">
        <v>8889</v>
      </c>
      <c r="B8890" t="s">
        <v>43732</v>
      </c>
      <c r="C8890" t="s">
        <v>10555</v>
      </c>
      <c r="D8890" t="s">
        <v>1870</v>
      </c>
      <c r="E8890" t="s">
        <v>43733</v>
      </c>
      <c r="F8890" t="s">
        <v>43734</v>
      </c>
      <c r="G8890" t="s">
        <v>883</v>
      </c>
      <c r="H8890" s="6">
        <v>209193</v>
      </c>
      <c r="I8890" t="s">
        <v>43735</v>
      </c>
      <c r="J8890" t="s">
        <v>43736</v>
      </c>
      <c r="K8890" s="1">
        <v>44010</v>
      </c>
    </row>
    <row r="8891" spans="1:11">
      <c r="A8891">
        <v>8890</v>
      </c>
      <c r="B8891" t="s">
        <v>43737</v>
      </c>
      <c r="C8891" t="s">
        <v>2865</v>
      </c>
      <c r="D8891" t="s">
        <v>10939</v>
      </c>
      <c r="E8891" t="s">
        <v>43738</v>
      </c>
      <c r="F8891" t="s">
        <v>43739</v>
      </c>
      <c r="G8891" t="s">
        <v>111</v>
      </c>
      <c r="H8891" s="6">
        <v>58871</v>
      </c>
      <c r="I8891">
        <v>6639319032</v>
      </c>
      <c r="J8891" t="s">
        <v>43740</v>
      </c>
      <c r="K8891" s="1">
        <v>43915</v>
      </c>
    </row>
    <row r="8892" spans="1:11">
      <c r="A8892">
        <v>8891</v>
      </c>
      <c r="B8892" t="s">
        <v>43741</v>
      </c>
      <c r="C8892" t="s">
        <v>4714</v>
      </c>
      <c r="D8892" t="s">
        <v>451</v>
      </c>
      <c r="E8892" t="s">
        <v>43742</v>
      </c>
      <c r="F8892" t="s">
        <v>43743</v>
      </c>
      <c r="G8892" t="s">
        <v>86</v>
      </c>
      <c r="H8892" s="6">
        <v>51843</v>
      </c>
      <c r="I8892" t="s">
        <v>43744</v>
      </c>
      <c r="J8892" t="s">
        <v>43745</v>
      </c>
      <c r="K8892" s="1">
        <v>44429</v>
      </c>
    </row>
    <row r="8893" spans="1:11">
      <c r="A8893">
        <v>8892</v>
      </c>
      <c r="B8893" t="s">
        <v>43746</v>
      </c>
      <c r="C8893" t="s">
        <v>201</v>
      </c>
      <c r="D8893" t="s">
        <v>1024</v>
      </c>
      <c r="E8893" t="s">
        <v>43747</v>
      </c>
      <c r="F8893" t="s">
        <v>41302</v>
      </c>
      <c r="G8893" t="s">
        <v>1273</v>
      </c>
      <c r="H8893" s="6">
        <v>69821</v>
      </c>
      <c r="I8893" t="s">
        <v>43748</v>
      </c>
      <c r="J8893" t="s">
        <v>43749</v>
      </c>
      <c r="K8893" s="1">
        <v>44573</v>
      </c>
    </row>
    <row r="8894" spans="1:11">
      <c r="A8894">
        <v>8893</v>
      </c>
      <c r="B8894" t="s">
        <v>43750</v>
      </c>
      <c r="C8894" t="s">
        <v>8121</v>
      </c>
      <c r="D8894" t="s">
        <v>858</v>
      </c>
      <c r="E8894" t="s">
        <v>43751</v>
      </c>
      <c r="F8894" t="s">
        <v>43752</v>
      </c>
      <c r="G8894" t="s">
        <v>1020</v>
      </c>
      <c r="H8894" s="6">
        <v>250947</v>
      </c>
      <c r="I8894" t="s">
        <v>43753</v>
      </c>
      <c r="J8894" t="s">
        <v>43754</v>
      </c>
      <c r="K8894" s="1">
        <v>44242</v>
      </c>
    </row>
    <row r="8895" spans="1:11">
      <c r="A8895">
        <v>8894</v>
      </c>
      <c r="B8895" t="s">
        <v>43755</v>
      </c>
      <c r="C8895" t="s">
        <v>10038</v>
      </c>
      <c r="D8895" t="s">
        <v>3639</v>
      </c>
      <c r="E8895" t="s">
        <v>43756</v>
      </c>
      <c r="F8895" t="s">
        <v>43757</v>
      </c>
      <c r="G8895" t="s">
        <v>446</v>
      </c>
      <c r="H8895" s="6">
        <v>145583</v>
      </c>
      <c r="I8895" t="s">
        <v>43758</v>
      </c>
      <c r="J8895" t="s">
        <v>43759</v>
      </c>
      <c r="K8895" s="1">
        <v>44091</v>
      </c>
    </row>
    <row r="8896" spans="1:11">
      <c r="A8896">
        <v>8895</v>
      </c>
      <c r="B8896" t="s">
        <v>43760</v>
      </c>
      <c r="C8896" t="s">
        <v>2100</v>
      </c>
      <c r="D8896" t="s">
        <v>8001</v>
      </c>
      <c r="E8896" t="s">
        <v>43761</v>
      </c>
      <c r="F8896" t="s">
        <v>43762</v>
      </c>
      <c r="G8896" t="s">
        <v>174</v>
      </c>
      <c r="H8896" s="6">
        <v>133236</v>
      </c>
      <c r="I8896" t="s">
        <v>43763</v>
      </c>
      <c r="J8896" t="s">
        <v>43764</v>
      </c>
      <c r="K8896" s="1">
        <v>44578</v>
      </c>
    </row>
    <row r="8897" spans="1:11">
      <c r="A8897">
        <v>8896</v>
      </c>
      <c r="B8897" t="s">
        <v>43765</v>
      </c>
      <c r="C8897" t="s">
        <v>8267</v>
      </c>
      <c r="D8897" t="s">
        <v>4077</v>
      </c>
      <c r="E8897" t="s">
        <v>43766</v>
      </c>
      <c r="F8897" t="s">
        <v>43767</v>
      </c>
      <c r="G8897" t="s">
        <v>314</v>
      </c>
      <c r="H8897" s="6">
        <v>210789</v>
      </c>
      <c r="I8897">
        <f>1-802-235-3552</f>
        <v>-4588</v>
      </c>
      <c r="J8897" t="s">
        <v>43768</v>
      </c>
      <c r="K8897" s="1">
        <v>43958</v>
      </c>
    </row>
    <row r="8898" spans="1:11">
      <c r="A8898">
        <v>8897</v>
      </c>
      <c r="B8898" t="s">
        <v>43769</v>
      </c>
      <c r="C8898" t="s">
        <v>2206</v>
      </c>
      <c r="D8898" t="s">
        <v>11593</v>
      </c>
      <c r="E8898" t="s">
        <v>43770</v>
      </c>
      <c r="F8898" t="s">
        <v>43771</v>
      </c>
      <c r="G8898" t="s">
        <v>998</v>
      </c>
      <c r="H8898" s="6">
        <v>274260</v>
      </c>
      <c r="I8898" t="s">
        <v>43772</v>
      </c>
      <c r="J8898" t="s">
        <v>43773</v>
      </c>
      <c r="K8898" s="1">
        <v>44559</v>
      </c>
    </row>
    <row r="8899" spans="1:11">
      <c r="A8899">
        <v>8898</v>
      </c>
      <c r="B8899" t="s">
        <v>43774</v>
      </c>
      <c r="C8899" t="s">
        <v>2782</v>
      </c>
      <c r="D8899" t="s">
        <v>2919</v>
      </c>
      <c r="E8899" t="s">
        <v>43775</v>
      </c>
      <c r="F8899" t="s">
        <v>43776</v>
      </c>
      <c r="G8899" t="s">
        <v>553</v>
      </c>
      <c r="H8899" s="6">
        <v>50732</v>
      </c>
      <c r="I8899" t="s">
        <v>43777</v>
      </c>
      <c r="J8899" t="s">
        <v>43778</v>
      </c>
      <c r="K8899" s="1">
        <v>43840</v>
      </c>
    </row>
    <row r="8900" spans="1:11">
      <c r="A8900">
        <v>8899</v>
      </c>
      <c r="B8900" t="s">
        <v>43779</v>
      </c>
      <c r="C8900" t="s">
        <v>7337</v>
      </c>
      <c r="D8900" t="s">
        <v>3949</v>
      </c>
      <c r="E8900" t="s">
        <v>43780</v>
      </c>
      <c r="F8900" t="s">
        <v>43781</v>
      </c>
      <c r="G8900" t="s">
        <v>2509</v>
      </c>
      <c r="H8900" s="6">
        <v>241523</v>
      </c>
      <c r="I8900" t="s">
        <v>43782</v>
      </c>
      <c r="J8900" t="s">
        <v>43783</v>
      </c>
      <c r="K8900" s="1">
        <v>44261</v>
      </c>
    </row>
    <row r="8901" spans="1:11">
      <c r="A8901">
        <v>8900</v>
      </c>
      <c r="B8901" t="s">
        <v>43784</v>
      </c>
      <c r="C8901" t="s">
        <v>3440</v>
      </c>
      <c r="D8901" t="s">
        <v>7899</v>
      </c>
      <c r="E8901" t="s">
        <v>43785</v>
      </c>
      <c r="F8901" t="s">
        <v>43786</v>
      </c>
      <c r="G8901" t="s">
        <v>1881</v>
      </c>
      <c r="H8901" s="6">
        <v>61439</v>
      </c>
      <c r="I8901" t="s">
        <v>43787</v>
      </c>
      <c r="J8901" t="s">
        <v>43788</v>
      </c>
      <c r="K8901" s="1">
        <v>43860</v>
      </c>
    </row>
    <row r="8902" spans="1:11">
      <c r="A8902">
        <v>8901</v>
      </c>
      <c r="B8902" t="s">
        <v>43789</v>
      </c>
      <c r="C8902" t="s">
        <v>13692</v>
      </c>
      <c r="D8902" t="s">
        <v>2487</v>
      </c>
      <c r="E8902" t="s">
        <v>20217</v>
      </c>
      <c r="F8902" t="s">
        <v>43790</v>
      </c>
      <c r="G8902" t="s">
        <v>2496</v>
      </c>
      <c r="H8902" s="6">
        <v>156828</v>
      </c>
      <c r="I8902" t="s">
        <v>43791</v>
      </c>
      <c r="J8902" t="s">
        <v>43792</v>
      </c>
      <c r="K8902" s="1">
        <v>43895</v>
      </c>
    </row>
    <row r="8903" spans="1:11">
      <c r="A8903">
        <v>8902</v>
      </c>
      <c r="B8903" t="s">
        <v>43793</v>
      </c>
      <c r="C8903" t="s">
        <v>5148</v>
      </c>
      <c r="D8903" t="s">
        <v>1314</v>
      </c>
      <c r="E8903" t="s">
        <v>43794</v>
      </c>
      <c r="F8903" t="s">
        <v>43795</v>
      </c>
      <c r="G8903" t="s">
        <v>1696</v>
      </c>
      <c r="H8903" s="6">
        <v>287226</v>
      </c>
      <c r="I8903">
        <v>3836063976</v>
      </c>
      <c r="J8903" t="s">
        <v>43796</v>
      </c>
      <c r="K8903" s="1">
        <v>44492</v>
      </c>
    </row>
    <row r="8904" spans="1:11">
      <c r="A8904">
        <v>8903</v>
      </c>
      <c r="B8904" t="s">
        <v>43797</v>
      </c>
      <c r="C8904" t="s">
        <v>2662</v>
      </c>
      <c r="D8904" t="s">
        <v>5782</v>
      </c>
      <c r="E8904" t="s">
        <v>43798</v>
      </c>
      <c r="F8904" t="s">
        <v>30655</v>
      </c>
      <c r="G8904" t="s">
        <v>861</v>
      </c>
      <c r="H8904" s="6">
        <v>76883</v>
      </c>
      <c r="I8904" t="s">
        <v>43799</v>
      </c>
      <c r="J8904" t="s">
        <v>43800</v>
      </c>
      <c r="K8904" s="1">
        <v>43924</v>
      </c>
    </row>
    <row r="8905" spans="1:11">
      <c r="A8905">
        <v>8904</v>
      </c>
      <c r="B8905" t="s">
        <v>43801</v>
      </c>
      <c r="C8905" t="s">
        <v>670</v>
      </c>
      <c r="D8905" t="s">
        <v>34494</v>
      </c>
      <c r="E8905" t="s">
        <v>43802</v>
      </c>
      <c r="F8905" t="s">
        <v>43803</v>
      </c>
      <c r="G8905" t="s">
        <v>2817</v>
      </c>
      <c r="H8905" s="6">
        <v>171554</v>
      </c>
      <c r="I8905" t="s">
        <v>43804</v>
      </c>
      <c r="J8905" t="s">
        <v>43805</v>
      </c>
      <c r="K8905" s="1">
        <v>44031</v>
      </c>
    </row>
    <row r="8906" spans="1:11">
      <c r="A8906">
        <v>8905</v>
      </c>
      <c r="B8906" t="s">
        <v>43806</v>
      </c>
      <c r="C8906" t="s">
        <v>2962</v>
      </c>
      <c r="D8906" t="s">
        <v>5183</v>
      </c>
      <c r="E8906" t="s">
        <v>43807</v>
      </c>
      <c r="F8906" t="s">
        <v>43808</v>
      </c>
      <c r="G8906" t="s">
        <v>1696</v>
      </c>
      <c r="H8906" s="6">
        <v>236612</v>
      </c>
      <c r="I8906" t="s">
        <v>43809</v>
      </c>
      <c r="J8906" t="s">
        <v>43810</v>
      </c>
      <c r="K8906" s="1">
        <v>44487</v>
      </c>
    </row>
    <row r="8907" spans="1:11">
      <c r="A8907">
        <v>8906</v>
      </c>
      <c r="B8907" t="s">
        <v>43811</v>
      </c>
      <c r="C8907" t="s">
        <v>4444</v>
      </c>
      <c r="D8907" t="s">
        <v>8739</v>
      </c>
      <c r="E8907" t="s">
        <v>43812</v>
      </c>
      <c r="F8907" t="s">
        <v>43813</v>
      </c>
      <c r="G8907" t="s">
        <v>3095</v>
      </c>
      <c r="H8907" s="6">
        <v>149451</v>
      </c>
      <c r="I8907" t="s">
        <v>43814</v>
      </c>
      <c r="J8907" t="s">
        <v>43815</v>
      </c>
      <c r="K8907" s="1">
        <v>43958</v>
      </c>
    </row>
    <row r="8908" spans="1:11">
      <c r="A8908">
        <v>8907</v>
      </c>
      <c r="B8908" t="s">
        <v>43816</v>
      </c>
      <c r="C8908" t="s">
        <v>5815</v>
      </c>
      <c r="D8908" t="s">
        <v>9685</v>
      </c>
      <c r="E8908" t="s">
        <v>43817</v>
      </c>
      <c r="F8908" t="s">
        <v>43818</v>
      </c>
      <c r="G8908" t="s">
        <v>3058</v>
      </c>
      <c r="H8908" s="6">
        <v>253257</v>
      </c>
      <c r="I8908" t="s">
        <v>43819</v>
      </c>
      <c r="J8908" t="s">
        <v>43820</v>
      </c>
      <c r="K8908" s="1">
        <v>44363</v>
      </c>
    </row>
    <row r="8909" spans="1:11">
      <c r="A8909">
        <v>8908</v>
      </c>
      <c r="B8909" t="s">
        <v>43821</v>
      </c>
      <c r="C8909" t="s">
        <v>3545</v>
      </c>
      <c r="D8909" t="s">
        <v>15942</v>
      </c>
      <c r="E8909" t="s">
        <v>43822</v>
      </c>
      <c r="F8909" t="s">
        <v>25092</v>
      </c>
      <c r="G8909" t="s">
        <v>875</v>
      </c>
      <c r="H8909" s="6">
        <v>186221</v>
      </c>
      <c r="I8909">
        <f>1-690-620-6446</f>
        <v>-7755</v>
      </c>
      <c r="J8909" t="s">
        <v>43823</v>
      </c>
      <c r="K8909" s="1">
        <v>44552</v>
      </c>
    </row>
    <row r="8910" spans="1:11">
      <c r="A8910">
        <v>8909</v>
      </c>
      <c r="B8910" t="s">
        <v>43824</v>
      </c>
      <c r="C8910" t="s">
        <v>2206</v>
      </c>
      <c r="D8910" t="s">
        <v>836</v>
      </c>
      <c r="E8910" t="s">
        <v>43825</v>
      </c>
      <c r="F8910" t="s">
        <v>43826</v>
      </c>
      <c r="G8910" t="s">
        <v>1075</v>
      </c>
      <c r="H8910" s="6">
        <v>174003</v>
      </c>
      <c r="I8910" t="s">
        <v>43827</v>
      </c>
      <c r="J8910" t="s">
        <v>43828</v>
      </c>
      <c r="K8910" s="1">
        <v>44360</v>
      </c>
    </row>
    <row r="8911" spans="1:11">
      <c r="A8911">
        <v>8910</v>
      </c>
      <c r="B8911" t="s">
        <v>43829</v>
      </c>
      <c r="C8911" t="s">
        <v>1128</v>
      </c>
      <c r="D8911" t="s">
        <v>9141</v>
      </c>
      <c r="E8911" t="s">
        <v>43830</v>
      </c>
      <c r="F8911" t="s">
        <v>43831</v>
      </c>
      <c r="G8911" t="s">
        <v>80</v>
      </c>
      <c r="H8911" s="6">
        <v>68113</v>
      </c>
      <c r="I8911" t="s">
        <v>43832</v>
      </c>
      <c r="J8911" t="s">
        <v>43833</v>
      </c>
      <c r="K8911" s="1">
        <v>44159</v>
      </c>
    </row>
    <row r="8912" spans="1:11">
      <c r="A8912">
        <v>8911</v>
      </c>
      <c r="B8912" t="s">
        <v>43834</v>
      </c>
      <c r="C8912" t="s">
        <v>630</v>
      </c>
      <c r="D8912" t="s">
        <v>1253</v>
      </c>
      <c r="E8912" t="s">
        <v>11501</v>
      </c>
      <c r="F8912" t="s">
        <v>4414</v>
      </c>
      <c r="G8912" t="s">
        <v>5929</v>
      </c>
      <c r="H8912" s="6">
        <v>277301</v>
      </c>
      <c r="I8912" t="s">
        <v>43835</v>
      </c>
      <c r="J8912" t="s">
        <v>43836</v>
      </c>
      <c r="K8912" s="1">
        <v>44632</v>
      </c>
    </row>
    <row r="8913" spans="1:11">
      <c r="A8913">
        <v>8912</v>
      </c>
      <c r="B8913" t="s">
        <v>43837</v>
      </c>
      <c r="C8913" t="s">
        <v>19283</v>
      </c>
      <c r="D8913" t="s">
        <v>21767</v>
      </c>
      <c r="E8913" t="s">
        <v>43838</v>
      </c>
      <c r="F8913" t="s">
        <v>43839</v>
      </c>
      <c r="G8913" t="s">
        <v>1396</v>
      </c>
      <c r="H8913" s="6">
        <v>253986</v>
      </c>
      <c r="I8913" t="s">
        <v>43840</v>
      </c>
      <c r="J8913" t="s">
        <v>43841</v>
      </c>
      <c r="K8913" s="1">
        <v>44313</v>
      </c>
    </row>
    <row r="8914" spans="1:11">
      <c r="A8914">
        <v>8913</v>
      </c>
      <c r="B8914" t="s">
        <v>43842</v>
      </c>
      <c r="C8914" t="s">
        <v>2249</v>
      </c>
      <c r="D8914" t="s">
        <v>663</v>
      </c>
      <c r="E8914" t="s">
        <v>41760</v>
      </c>
      <c r="F8914" t="s">
        <v>43843</v>
      </c>
      <c r="G8914" t="s">
        <v>190</v>
      </c>
      <c r="H8914" s="6">
        <v>158429</v>
      </c>
      <c r="I8914" t="s">
        <v>43844</v>
      </c>
      <c r="J8914" t="s">
        <v>43845</v>
      </c>
      <c r="K8914" s="1">
        <v>44324</v>
      </c>
    </row>
    <row r="8915" spans="1:11">
      <c r="A8915">
        <v>8914</v>
      </c>
      <c r="B8915" t="s">
        <v>43846</v>
      </c>
      <c r="C8915" t="s">
        <v>3295</v>
      </c>
      <c r="D8915" t="s">
        <v>15284</v>
      </c>
      <c r="E8915" t="s">
        <v>43847</v>
      </c>
      <c r="F8915" t="s">
        <v>43848</v>
      </c>
      <c r="G8915" t="s">
        <v>985</v>
      </c>
      <c r="H8915" s="6">
        <v>227960</v>
      </c>
      <c r="I8915" t="s">
        <v>43849</v>
      </c>
      <c r="J8915" t="s">
        <v>43850</v>
      </c>
      <c r="K8915" s="1">
        <v>44506</v>
      </c>
    </row>
    <row r="8916" spans="1:11">
      <c r="A8916">
        <v>8915</v>
      </c>
      <c r="B8916" t="s">
        <v>43851</v>
      </c>
      <c r="C8916" t="s">
        <v>3255</v>
      </c>
      <c r="D8916" t="s">
        <v>5018</v>
      </c>
      <c r="E8916" t="s">
        <v>27136</v>
      </c>
      <c r="F8916" t="s">
        <v>43852</v>
      </c>
      <c r="G8916" t="s">
        <v>2078</v>
      </c>
      <c r="H8916" s="6">
        <v>46547</v>
      </c>
      <c r="I8916">
        <f>1-256-958-9745</f>
        <v>-10958</v>
      </c>
      <c r="J8916" t="s">
        <v>43853</v>
      </c>
      <c r="K8916" s="1">
        <v>44258</v>
      </c>
    </row>
    <row r="8917" spans="1:11">
      <c r="A8917">
        <v>8916</v>
      </c>
      <c r="B8917" t="s">
        <v>43854</v>
      </c>
      <c r="C8917" t="s">
        <v>3460</v>
      </c>
      <c r="D8917" t="s">
        <v>13923</v>
      </c>
      <c r="E8917" t="s">
        <v>43855</v>
      </c>
      <c r="F8917" t="s">
        <v>43856</v>
      </c>
      <c r="G8917" t="s">
        <v>1075</v>
      </c>
      <c r="H8917" s="6">
        <v>104001</v>
      </c>
      <c r="I8917" t="s">
        <v>43857</v>
      </c>
      <c r="J8917" t="s">
        <v>43858</v>
      </c>
      <c r="K8917" s="1">
        <v>44230</v>
      </c>
    </row>
    <row r="8918" spans="1:11">
      <c r="A8918">
        <v>8917</v>
      </c>
      <c r="B8918" t="s">
        <v>43859</v>
      </c>
      <c r="C8918" t="s">
        <v>3926</v>
      </c>
      <c r="D8918" t="s">
        <v>7625</v>
      </c>
      <c r="E8918" t="s">
        <v>43860</v>
      </c>
      <c r="F8918" t="s">
        <v>43861</v>
      </c>
      <c r="G8918" t="s">
        <v>1367</v>
      </c>
      <c r="H8918" s="6">
        <v>263485</v>
      </c>
      <c r="I8918" t="s">
        <v>43862</v>
      </c>
      <c r="J8918" t="s">
        <v>43863</v>
      </c>
      <c r="K8918" s="1">
        <v>44492</v>
      </c>
    </row>
    <row r="8919" spans="1:11">
      <c r="A8919">
        <v>8918</v>
      </c>
      <c r="B8919" t="s">
        <v>43864</v>
      </c>
      <c r="C8919" t="s">
        <v>7619</v>
      </c>
      <c r="D8919" t="s">
        <v>6208</v>
      </c>
      <c r="E8919" t="s">
        <v>43865</v>
      </c>
      <c r="F8919" t="s">
        <v>43866</v>
      </c>
      <c r="G8919" t="s">
        <v>906</v>
      </c>
      <c r="H8919" s="6">
        <v>258080</v>
      </c>
      <c r="I8919" t="s">
        <v>43867</v>
      </c>
      <c r="J8919" t="s">
        <v>43868</v>
      </c>
      <c r="K8919" s="1">
        <v>44087</v>
      </c>
    </row>
    <row r="8920" spans="1:11">
      <c r="A8920">
        <v>8919</v>
      </c>
      <c r="B8920" t="s">
        <v>43869</v>
      </c>
      <c r="C8920" t="s">
        <v>20693</v>
      </c>
      <c r="D8920" t="s">
        <v>708</v>
      </c>
      <c r="E8920" t="s">
        <v>40645</v>
      </c>
      <c r="F8920" t="s">
        <v>43870</v>
      </c>
      <c r="G8920" t="s">
        <v>1501</v>
      </c>
      <c r="H8920" s="6">
        <v>222043</v>
      </c>
      <c r="I8920" t="s">
        <v>43871</v>
      </c>
      <c r="J8920" t="s">
        <v>43872</v>
      </c>
      <c r="K8920" s="1">
        <v>44069</v>
      </c>
    </row>
    <row r="8921" spans="1:11">
      <c r="A8921">
        <v>8920</v>
      </c>
      <c r="B8921" t="s">
        <v>43873</v>
      </c>
      <c r="C8921" t="s">
        <v>752</v>
      </c>
      <c r="D8921" t="s">
        <v>6030</v>
      </c>
      <c r="E8921" t="s">
        <v>43874</v>
      </c>
      <c r="F8921" t="s">
        <v>43875</v>
      </c>
      <c r="G8921" t="s">
        <v>1367</v>
      </c>
      <c r="H8921" s="6">
        <v>89841</v>
      </c>
      <c r="I8921" t="s">
        <v>43876</v>
      </c>
      <c r="J8921" t="s">
        <v>43877</v>
      </c>
      <c r="K8921" s="1">
        <v>44292</v>
      </c>
    </row>
    <row r="8922" spans="1:11">
      <c r="A8922">
        <v>8921</v>
      </c>
      <c r="B8922" t="s">
        <v>43878</v>
      </c>
      <c r="C8922" t="s">
        <v>1662</v>
      </c>
      <c r="D8922" t="s">
        <v>2127</v>
      </c>
      <c r="E8922" t="s">
        <v>43879</v>
      </c>
      <c r="F8922" t="s">
        <v>43880</v>
      </c>
      <c r="G8922" t="s">
        <v>134</v>
      </c>
      <c r="H8922" s="6">
        <v>66979</v>
      </c>
      <c r="I8922">
        <f>1-863-491-8049</f>
        <v>-9402</v>
      </c>
      <c r="J8922" t="s">
        <v>43881</v>
      </c>
      <c r="K8922" s="1">
        <v>43930</v>
      </c>
    </row>
    <row r="8923" spans="1:11">
      <c r="A8923">
        <v>8922</v>
      </c>
      <c r="B8923" t="s">
        <v>43882</v>
      </c>
      <c r="C8923" t="s">
        <v>6214</v>
      </c>
      <c r="D8923" t="s">
        <v>6552</v>
      </c>
      <c r="E8923" t="s">
        <v>24503</v>
      </c>
      <c r="F8923" t="s">
        <v>43883</v>
      </c>
      <c r="G8923" t="s">
        <v>1152</v>
      </c>
      <c r="H8923" s="6">
        <v>121967</v>
      </c>
      <c r="I8923" t="s">
        <v>43884</v>
      </c>
      <c r="J8923" t="s">
        <v>43885</v>
      </c>
      <c r="K8923" s="1">
        <v>44246</v>
      </c>
    </row>
    <row r="8924" spans="1:11">
      <c r="A8924">
        <v>8923</v>
      </c>
      <c r="B8924" t="s">
        <v>43886</v>
      </c>
      <c r="C8924" t="s">
        <v>1596</v>
      </c>
      <c r="D8924" t="s">
        <v>1513</v>
      </c>
      <c r="E8924" t="s">
        <v>43887</v>
      </c>
      <c r="F8924" t="s">
        <v>43888</v>
      </c>
      <c r="G8924" t="s">
        <v>2378</v>
      </c>
      <c r="H8924" s="6">
        <v>106388</v>
      </c>
      <c r="I8924" t="s">
        <v>43889</v>
      </c>
      <c r="J8924" t="s">
        <v>43890</v>
      </c>
      <c r="K8924" s="1">
        <v>44189</v>
      </c>
    </row>
    <row r="8925" spans="1:11">
      <c r="A8925">
        <v>8924</v>
      </c>
      <c r="B8925" t="s">
        <v>43891</v>
      </c>
      <c r="C8925" t="s">
        <v>4530</v>
      </c>
      <c r="D8925" t="s">
        <v>17421</v>
      </c>
      <c r="E8925" t="s">
        <v>43892</v>
      </c>
      <c r="F8925" t="s">
        <v>43893</v>
      </c>
      <c r="G8925" t="s">
        <v>778</v>
      </c>
      <c r="H8925" s="6">
        <v>44621</v>
      </c>
      <c r="I8925" t="s">
        <v>43894</v>
      </c>
      <c r="J8925" t="s">
        <v>43895</v>
      </c>
      <c r="K8925" s="1">
        <v>44183</v>
      </c>
    </row>
    <row r="8926" spans="1:11">
      <c r="A8926">
        <v>8925</v>
      </c>
      <c r="B8926" t="s">
        <v>43896</v>
      </c>
      <c r="C8926" t="s">
        <v>4568</v>
      </c>
      <c r="D8926" t="s">
        <v>18699</v>
      </c>
      <c r="E8926" t="s">
        <v>13967</v>
      </c>
      <c r="F8926" t="s">
        <v>43897</v>
      </c>
      <c r="G8926" t="s">
        <v>998</v>
      </c>
      <c r="H8926" s="6">
        <v>186303</v>
      </c>
      <c r="I8926" t="s">
        <v>43898</v>
      </c>
      <c r="J8926" t="s">
        <v>43899</v>
      </c>
      <c r="K8926" s="1">
        <v>44466</v>
      </c>
    </row>
    <row r="8927" spans="1:11">
      <c r="A8927">
        <v>8926</v>
      </c>
      <c r="B8927" t="s">
        <v>43900</v>
      </c>
      <c r="C8927" t="s">
        <v>759</v>
      </c>
      <c r="D8927" t="s">
        <v>40</v>
      </c>
      <c r="E8927" t="s">
        <v>43901</v>
      </c>
      <c r="F8927" t="s">
        <v>34777</v>
      </c>
      <c r="G8927" t="s">
        <v>642</v>
      </c>
      <c r="H8927" s="6">
        <v>213253</v>
      </c>
      <c r="I8927" t="s">
        <v>43902</v>
      </c>
      <c r="J8927" t="s">
        <v>43903</v>
      </c>
      <c r="K8927" s="1">
        <v>44696</v>
      </c>
    </row>
    <row r="8928" spans="1:11">
      <c r="A8928">
        <v>8927</v>
      </c>
      <c r="B8928" t="s">
        <v>43904</v>
      </c>
      <c r="C8928" t="s">
        <v>4964</v>
      </c>
      <c r="D8928" t="s">
        <v>1193</v>
      </c>
      <c r="E8928" t="s">
        <v>43905</v>
      </c>
      <c r="F8928" t="s">
        <v>43906</v>
      </c>
      <c r="G8928" t="s">
        <v>71</v>
      </c>
      <c r="H8928" s="6">
        <v>172211</v>
      </c>
      <c r="I8928" t="s">
        <v>43907</v>
      </c>
      <c r="J8928" t="s">
        <v>43908</v>
      </c>
      <c r="K8928" s="1">
        <v>44123</v>
      </c>
    </row>
    <row r="8929" spans="1:11">
      <c r="A8929">
        <v>8928</v>
      </c>
      <c r="B8929" t="s">
        <v>43909</v>
      </c>
      <c r="C8929" t="s">
        <v>2059</v>
      </c>
      <c r="D8929" t="s">
        <v>7270</v>
      </c>
      <c r="E8929" t="s">
        <v>43910</v>
      </c>
      <c r="F8929" t="s">
        <v>43911</v>
      </c>
      <c r="G8929" t="s">
        <v>3394</v>
      </c>
      <c r="H8929" s="6">
        <v>125902</v>
      </c>
      <c r="I8929">
        <f>1-26-220-6575</f>
        <v>-6820</v>
      </c>
      <c r="J8929" t="s">
        <v>43912</v>
      </c>
      <c r="K8929" s="1">
        <v>44638</v>
      </c>
    </row>
    <row r="8930" spans="1:11">
      <c r="A8930">
        <v>8929</v>
      </c>
      <c r="B8930" t="s">
        <v>43913</v>
      </c>
      <c r="C8930" t="s">
        <v>498</v>
      </c>
      <c r="D8930" t="s">
        <v>3325</v>
      </c>
      <c r="E8930" t="s">
        <v>10058</v>
      </c>
      <c r="F8930" t="s">
        <v>43914</v>
      </c>
      <c r="G8930" t="s">
        <v>379</v>
      </c>
      <c r="H8930" s="6">
        <v>242359</v>
      </c>
      <c r="I8930" t="s">
        <v>43915</v>
      </c>
      <c r="J8930" t="s">
        <v>43916</v>
      </c>
      <c r="K8930" s="1">
        <v>44425</v>
      </c>
    </row>
    <row r="8931" spans="1:11">
      <c r="A8931">
        <v>8930</v>
      </c>
      <c r="B8931" t="s">
        <v>43917</v>
      </c>
      <c r="C8931" t="s">
        <v>5070</v>
      </c>
      <c r="D8931" t="s">
        <v>5061</v>
      </c>
      <c r="E8931" t="s">
        <v>43918</v>
      </c>
      <c r="F8931" t="s">
        <v>43919</v>
      </c>
      <c r="G8931" t="s">
        <v>748</v>
      </c>
      <c r="H8931" s="6">
        <v>160644</v>
      </c>
      <c r="I8931">
        <v>4544952912</v>
      </c>
      <c r="J8931" t="s">
        <v>43920</v>
      </c>
      <c r="K8931" s="1">
        <v>44544</v>
      </c>
    </row>
    <row r="8932" spans="1:11">
      <c r="A8932">
        <v>8931</v>
      </c>
      <c r="B8932" t="s">
        <v>43921</v>
      </c>
      <c r="C8932" t="s">
        <v>774</v>
      </c>
      <c r="D8932" t="s">
        <v>2226</v>
      </c>
      <c r="E8932" t="s">
        <v>43922</v>
      </c>
      <c r="F8932" t="s">
        <v>3775</v>
      </c>
      <c r="G8932" t="s">
        <v>1075</v>
      </c>
      <c r="H8932" s="6">
        <v>252749</v>
      </c>
      <c r="I8932" t="s">
        <v>43923</v>
      </c>
      <c r="J8932" t="s">
        <v>43924</v>
      </c>
      <c r="K8932" s="1">
        <v>43858</v>
      </c>
    </row>
    <row r="8933" spans="1:11">
      <c r="A8933">
        <v>8932</v>
      </c>
      <c r="B8933" t="s">
        <v>43925</v>
      </c>
      <c r="C8933" t="s">
        <v>2388</v>
      </c>
      <c r="D8933" t="s">
        <v>1723</v>
      </c>
      <c r="E8933" t="s">
        <v>43926</v>
      </c>
      <c r="F8933" t="s">
        <v>43927</v>
      </c>
      <c r="G8933" t="s">
        <v>33</v>
      </c>
      <c r="H8933" s="6">
        <v>143451</v>
      </c>
      <c r="I8933" t="s">
        <v>43928</v>
      </c>
      <c r="J8933" t="s">
        <v>43929</v>
      </c>
      <c r="K8933" s="1">
        <v>44523</v>
      </c>
    </row>
    <row r="8934" spans="1:11">
      <c r="A8934">
        <v>8933</v>
      </c>
      <c r="B8934" t="s">
        <v>43930</v>
      </c>
      <c r="C8934" t="s">
        <v>929</v>
      </c>
      <c r="D8934" t="s">
        <v>2213</v>
      </c>
      <c r="E8934" t="s">
        <v>43931</v>
      </c>
      <c r="F8934" t="s">
        <v>43932</v>
      </c>
      <c r="G8934" t="s">
        <v>2905</v>
      </c>
      <c r="H8934" s="6">
        <v>264571</v>
      </c>
      <c r="I8934" t="s">
        <v>43933</v>
      </c>
      <c r="J8934" t="s">
        <v>43934</v>
      </c>
      <c r="K8934" s="1">
        <v>43866</v>
      </c>
    </row>
    <row r="8935" spans="1:11">
      <c r="A8935">
        <v>8934</v>
      </c>
      <c r="B8935" t="s">
        <v>43935</v>
      </c>
      <c r="C8935" t="s">
        <v>902</v>
      </c>
      <c r="D8935" t="s">
        <v>1079</v>
      </c>
      <c r="E8935" t="s">
        <v>43936</v>
      </c>
      <c r="F8935" t="s">
        <v>42641</v>
      </c>
      <c r="G8935" t="s">
        <v>3554</v>
      </c>
      <c r="H8935" s="6">
        <v>201934</v>
      </c>
      <c r="I8935" t="s">
        <v>43937</v>
      </c>
      <c r="J8935" t="s">
        <v>43938</v>
      </c>
      <c r="K8935" s="1">
        <v>44274</v>
      </c>
    </row>
    <row r="8936" spans="1:11">
      <c r="A8936">
        <v>8935</v>
      </c>
      <c r="B8936" t="s">
        <v>43939</v>
      </c>
      <c r="C8936" t="s">
        <v>4456</v>
      </c>
      <c r="D8936" t="s">
        <v>5126</v>
      </c>
      <c r="E8936" t="s">
        <v>43940</v>
      </c>
      <c r="F8936" t="s">
        <v>43941</v>
      </c>
      <c r="G8936" t="s">
        <v>1473</v>
      </c>
      <c r="H8936" s="6">
        <v>84251</v>
      </c>
      <c r="I8936">
        <v>7445930888</v>
      </c>
      <c r="J8936" t="s">
        <v>43942</v>
      </c>
      <c r="K8936" s="1">
        <v>43945</v>
      </c>
    </row>
    <row r="8937" spans="1:11">
      <c r="A8937">
        <v>8936</v>
      </c>
      <c r="B8937" t="s">
        <v>43943</v>
      </c>
      <c r="C8937" t="s">
        <v>7732</v>
      </c>
      <c r="D8937" t="s">
        <v>13238</v>
      </c>
      <c r="E8937" t="s">
        <v>43944</v>
      </c>
      <c r="F8937" t="s">
        <v>43945</v>
      </c>
      <c r="G8937" t="s">
        <v>2966</v>
      </c>
      <c r="H8937" s="6">
        <v>259011</v>
      </c>
      <c r="I8937">
        <v>4220918701</v>
      </c>
      <c r="J8937" t="s">
        <v>43946</v>
      </c>
      <c r="K8937" s="1">
        <v>44576</v>
      </c>
    </row>
    <row r="8938" spans="1:11">
      <c r="A8938">
        <v>8937</v>
      </c>
      <c r="B8938" t="s">
        <v>43947</v>
      </c>
      <c r="C8938" t="s">
        <v>3551</v>
      </c>
      <c r="D8938" t="s">
        <v>19991</v>
      </c>
      <c r="E8938" t="s">
        <v>43948</v>
      </c>
      <c r="F8938" t="s">
        <v>43949</v>
      </c>
      <c r="G8938" t="s">
        <v>4632</v>
      </c>
      <c r="H8938" s="6">
        <v>79230</v>
      </c>
      <c r="I8938" t="s">
        <v>43950</v>
      </c>
      <c r="J8938" t="s">
        <v>43951</v>
      </c>
      <c r="K8938" s="1">
        <v>44685</v>
      </c>
    </row>
    <row r="8939" spans="1:11">
      <c r="A8939">
        <v>8938</v>
      </c>
      <c r="B8939" t="s">
        <v>43952</v>
      </c>
      <c r="C8939" t="s">
        <v>383</v>
      </c>
      <c r="D8939" t="s">
        <v>7148</v>
      </c>
      <c r="E8939" t="s">
        <v>43953</v>
      </c>
      <c r="F8939" t="s">
        <v>43954</v>
      </c>
      <c r="G8939" t="s">
        <v>1404</v>
      </c>
      <c r="H8939" s="6">
        <v>284442</v>
      </c>
      <c r="I8939" t="s">
        <v>43955</v>
      </c>
      <c r="J8939" t="s">
        <v>43956</v>
      </c>
      <c r="K8939" s="1">
        <v>44406</v>
      </c>
    </row>
    <row r="8940" spans="1:11">
      <c r="A8940">
        <v>8939</v>
      </c>
      <c r="B8940" t="s">
        <v>43957</v>
      </c>
      <c r="C8940" t="s">
        <v>368</v>
      </c>
      <c r="D8940" t="s">
        <v>10917</v>
      </c>
      <c r="E8940" t="s">
        <v>43958</v>
      </c>
      <c r="F8940" t="s">
        <v>43959</v>
      </c>
      <c r="G8940" t="s">
        <v>3046</v>
      </c>
      <c r="H8940" s="6">
        <v>238521</v>
      </c>
      <c r="I8940" t="s">
        <v>43960</v>
      </c>
      <c r="J8940" t="s">
        <v>43961</v>
      </c>
      <c r="K8940" s="1">
        <v>44361</v>
      </c>
    </row>
    <row r="8941" spans="1:11">
      <c r="A8941">
        <v>8940</v>
      </c>
      <c r="B8941" t="s">
        <v>43962</v>
      </c>
      <c r="C8941" t="s">
        <v>1616</v>
      </c>
      <c r="D8941" t="s">
        <v>1386</v>
      </c>
      <c r="E8941" t="s">
        <v>43963</v>
      </c>
      <c r="F8941" t="s">
        <v>43964</v>
      </c>
      <c r="G8941" t="s">
        <v>688</v>
      </c>
      <c r="H8941" s="6">
        <v>87963</v>
      </c>
      <c r="I8941" t="s">
        <v>43965</v>
      </c>
      <c r="J8941" t="s">
        <v>43966</v>
      </c>
      <c r="K8941" s="1">
        <v>44330</v>
      </c>
    </row>
    <row r="8942" spans="1:11">
      <c r="A8942">
        <v>8941</v>
      </c>
      <c r="B8942" t="s">
        <v>43967</v>
      </c>
      <c r="C8942" t="s">
        <v>752</v>
      </c>
      <c r="D8942" t="s">
        <v>514</v>
      </c>
      <c r="E8942" t="s">
        <v>43968</v>
      </c>
      <c r="F8942" t="s">
        <v>30774</v>
      </c>
      <c r="G8942" t="s">
        <v>539</v>
      </c>
      <c r="H8942" s="6">
        <v>62108</v>
      </c>
      <c r="I8942" t="s">
        <v>43969</v>
      </c>
      <c r="J8942" t="s">
        <v>43970</v>
      </c>
      <c r="K8942" s="1">
        <v>43994</v>
      </c>
    </row>
    <row r="8943" spans="1:11">
      <c r="A8943">
        <v>8942</v>
      </c>
      <c r="B8943" t="s">
        <v>43971</v>
      </c>
      <c r="C8943" t="s">
        <v>3994</v>
      </c>
      <c r="D8943" t="s">
        <v>1541</v>
      </c>
      <c r="E8943" t="s">
        <v>43972</v>
      </c>
      <c r="F8943" t="s">
        <v>43973</v>
      </c>
      <c r="G8943" t="s">
        <v>337</v>
      </c>
      <c r="H8943" s="6">
        <v>263873</v>
      </c>
      <c r="I8943" t="s">
        <v>43974</v>
      </c>
      <c r="J8943" t="s">
        <v>43975</v>
      </c>
      <c r="K8943" s="1">
        <v>44060</v>
      </c>
    </row>
    <row r="8944" spans="1:11">
      <c r="A8944">
        <v>8943</v>
      </c>
      <c r="B8944" t="s">
        <v>43976</v>
      </c>
      <c r="C8944" t="s">
        <v>894</v>
      </c>
      <c r="D8944" t="s">
        <v>6301</v>
      </c>
      <c r="E8944" t="s">
        <v>43977</v>
      </c>
      <c r="F8944" t="s">
        <v>43978</v>
      </c>
      <c r="G8944" t="s">
        <v>1726</v>
      </c>
      <c r="H8944" s="6">
        <v>55632</v>
      </c>
      <c r="I8944" t="s">
        <v>43979</v>
      </c>
      <c r="J8944" t="s">
        <v>43980</v>
      </c>
      <c r="K8944" s="1">
        <v>44519</v>
      </c>
    </row>
    <row r="8945" spans="1:11">
      <c r="A8945">
        <v>8944</v>
      </c>
      <c r="B8945" t="s">
        <v>43981</v>
      </c>
      <c r="C8945" t="s">
        <v>9051</v>
      </c>
      <c r="D8945" t="s">
        <v>745</v>
      </c>
      <c r="E8945" t="s">
        <v>43982</v>
      </c>
      <c r="F8945" t="s">
        <v>43983</v>
      </c>
      <c r="G8945" t="s">
        <v>2809</v>
      </c>
      <c r="H8945" s="6">
        <v>123399</v>
      </c>
      <c r="I8945" t="s">
        <v>43984</v>
      </c>
      <c r="J8945" t="s">
        <v>43985</v>
      </c>
      <c r="K8945" s="1">
        <v>44094</v>
      </c>
    </row>
    <row r="8946" spans="1:11">
      <c r="A8946">
        <v>8945</v>
      </c>
      <c r="B8946" t="s">
        <v>43986</v>
      </c>
      <c r="C8946" t="s">
        <v>9832</v>
      </c>
      <c r="D8946" t="s">
        <v>2481</v>
      </c>
      <c r="E8946" t="s">
        <v>43987</v>
      </c>
      <c r="F8946" t="s">
        <v>43988</v>
      </c>
      <c r="G8946" t="s">
        <v>386</v>
      </c>
      <c r="H8946" s="6">
        <v>111858</v>
      </c>
      <c r="I8946" t="s">
        <v>43989</v>
      </c>
      <c r="J8946" t="s">
        <v>43990</v>
      </c>
      <c r="K8946" s="1">
        <v>44543</v>
      </c>
    </row>
    <row r="8947" spans="1:11">
      <c r="A8947">
        <v>8946</v>
      </c>
      <c r="B8947" t="s">
        <v>43991</v>
      </c>
      <c r="C8947" t="s">
        <v>670</v>
      </c>
      <c r="D8947" t="s">
        <v>5822</v>
      </c>
      <c r="E8947" t="s">
        <v>43992</v>
      </c>
      <c r="F8947" t="s">
        <v>43993</v>
      </c>
      <c r="G8947" t="s">
        <v>3046</v>
      </c>
      <c r="H8947" s="6">
        <v>134303</v>
      </c>
      <c r="I8947" t="s">
        <v>43994</v>
      </c>
      <c r="J8947" t="s">
        <v>43995</v>
      </c>
      <c r="K8947" s="1">
        <v>44241</v>
      </c>
    </row>
    <row r="8948" spans="1:11">
      <c r="A8948">
        <v>8947</v>
      </c>
      <c r="B8948" t="s">
        <v>43996</v>
      </c>
      <c r="C8948" t="s">
        <v>2520</v>
      </c>
      <c r="D8948" t="s">
        <v>6314</v>
      </c>
      <c r="E8948" t="s">
        <v>43997</v>
      </c>
      <c r="F8948" t="s">
        <v>43998</v>
      </c>
      <c r="G8948" t="s">
        <v>221</v>
      </c>
      <c r="H8948" s="6">
        <v>254106</v>
      </c>
      <c r="I8948" t="s">
        <v>43999</v>
      </c>
      <c r="J8948" t="s">
        <v>44000</v>
      </c>
      <c r="K8948" s="1">
        <v>44114</v>
      </c>
    </row>
    <row r="8949" spans="1:11">
      <c r="A8949">
        <v>8948</v>
      </c>
      <c r="B8949" t="s">
        <v>44001</v>
      </c>
      <c r="C8949" t="s">
        <v>8309</v>
      </c>
      <c r="D8949" t="s">
        <v>543</v>
      </c>
      <c r="E8949" t="s">
        <v>44002</v>
      </c>
      <c r="F8949" t="s">
        <v>44003</v>
      </c>
      <c r="G8949" t="s">
        <v>2496</v>
      </c>
      <c r="H8949" s="6">
        <v>194068</v>
      </c>
      <c r="I8949" t="s">
        <v>44004</v>
      </c>
      <c r="J8949" t="s">
        <v>44005</v>
      </c>
      <c r="K8949" s="1">
        <v>44485</v>
      </c>
    </row>
    <row r="8950" spans="1:11">
      <c r="A8950">
        <v>8949</v>
      </c>
      <c r="B8950" t="s">
        <v>44006</v>
      </c>
      <c r="C8950" t="s">
        <v>12505</v>
      </c>
      <c r="D8950" t="s">
        <v>5544</v>
      </c>
      <c r="E8950" t="s">
        <v>10053</v>
      </c>
      <c r="F8950" t="s">
        <v>32375</v>
      </c>
      <c r="G8950" t="s">
        <v>1418</v>
      </c>
      <c r="H8950" s="6">
        <v>206421</v>
      </c>
      <c r="I8950" t="s">
        <v>44007</v>
      </c>
      <c r="J8950" t="s">
        <v>44008</v>
      </c>
      <c r="K8950" s="1">
        <v>44136</v>
      </c>
    </row>
    <row r="8951" spans="1:11">
      <c r="A8951">
        <v>8950</v>
      </c>
      <c r="B8951" t="s">
        <v>44009</v>
      </c>
      <c r="C8951" t="s">
        <v>7784</v>
      </c>
      <c r="D8951" t="s">
        <v>2397</v>
      </c>
      <c r="E8951" t="s">
        <v>44010</v>
      </c>
      <c r="F8951" t="s">
        <v>44011</v>
      </c>
      <c r="G8951" t="s">
        <v>3449</v>
      </c>
      <c r="H8951" s="6">
        <v>67873</v>
      </c>
      <c r="I8951" t="s">
        <v>44012</v>
      </c>
      <c r="J8951" t="s">
        <v>44013</v>
      </c>
      <c r="K8951" s="1">
        <v>44163</v>
      </c>
    </row>
    <row r="8952" spans="1:11">
      <c r="A8952">
        <v>8951</v>
      </c>
      <c r="B8952" t="s">
        <v>44014</v>
      </c>
      <c r="C8952" t="s">
        <v>2457</v>
      </c>
      <c r="D8952" t="s">
        <v>8115</v>
      </c>
      <c r="E8952" t="s">
        <v>44015</v>
      </c>
      <c r="F8952" t="s">
        <v>44016</v>
      </c>
      <c r="G8952" t="s">
        <v>890</v>
      </c>
      <c r="H8952" s="6">
        <v>226053</v>
      </c>
      <c r="I8952" t="s">
        <v>44017</v>
      </c>
      <c r="J8952" t="s">
        <v>44018</v>
      </c>
      <c r="K8952" s="1">
        <v>44004</v>
      </c>
    </row>
    <row r="8953" spans="1:11">
      <c r="A8953">
        <v>8952</v>
      </c>
      <c r="B8953" t="s">
        <v>44019</v>
      </c>
      <c r="C8953" t="s">
        <v>684</v>
      </c>
      <c r="D8953" t="s">
        <v>3187</v>
      </c>
      <c r="E8953" t="s">
        <v>44020</v>
      </c>
      <c r="F8953" t="s">
        <v>44021</v>
      </c>
      <c r="G8953" t="s">
        <v>1696</v>
      </c>
      <c r="H8953" s="6">
        <v>113409</v>
      </c>
      <c r="I8953" t="s">
        <v>44022</v>
      </c>
      <c r="J8953" t="s">
        <v>44023</v>
      </c>
      <c r="K8953" s="1">
        <v>43876</v>
      </c>
    </row>
    <row r="8954" spans="1:11">
      <c r="A8954">
        <v>8953</v>
      </c>
      <c r="B8954" t="s">
        <v>44024</v>
      </c>
      <c r="C8954" t="s">
        <v>2662</v>
      </c>
      <c r="D8954" t="s">
        <v>2277</v>
      </c>
      <c r="E8954" t="s">
        <v>44025</v>
      </c>
      <c r="F8954" t="s">
        <v>44026</v>
      </c>
      <c r="G8954" t="s">
        <v>329</v>
      </c>
      <c r="H8954" s="6">
        <v>260392</v>
      </c>
      <c r="I8954" t="s">
        <v>44027</v>
      </c>
      <c r="J8954" t="s">
        <v>44028</v>
      </c>
      <c r="K8954" s="1">
        <v>43995</v>
      </c>
    </row>
    <row r="8955" spans="1:11">
      <c r="A8955">
        <v>8954</v>
      </c>
      <c r="B8955" t="s">
        <v>44029</v>
      </c>
      <c r="C8955" t="s">
        <v>3230</v>
      </c>
      <c r="D8955" t="s">
        <v>8499</v>
      </c>
      <c r="E8955" t="s">
        <v>44030</v>
      </c>
      <c r="F8955" t="s">
        <v>18013</v>
      </c>
      <c r="G8955" t="s">
        <v>1110</v>
      </c>
      <c r="H8955" s="6">
        <v>52476</v>
      </c>
      <c r="I8955">
        <v>4037606499</v>
      </c>
      <c r="J8955" t="s">
        <v>44031</v>
      </c>
      <c r="K8955" s="1">
        <v>44136</v>
      </c>
    </row>
    <row r="8956" spans="1:11">
      <c r="A8956">
        <v>8955</v>
      </c>
      <c r="B8956" t="s">
        <v>44032</v>
      </c>
      <c r="C8956" t="s">
        <v>2457</v>
      </c>
      <c r="D8956" t="s">
        <v>2725</v>
      </c>
      <c r="E8956" t="s">
        <v>44033</v>
      </c>
      <c r="F8956" t="s">
        <v>44034</v>
      </c>
      <c r="G8956" t="s">
        <v>158</v>
      </c>
      <c r="H8956" s="6">
        <v>220478</v>
      </c>
      <c r="I8956" t="s">
        <v>44035</v>
      </c>
      <c r="J8956" t="s">
        <v>44036</v>
      </c>
      <c r="K8956" s="1">
        <v>43920</v>
      </c>
    </row>
    <row r="8957" spans="1:11">
      <c r="A8957">
        <v>8956</v>
      </c>
      <c r="B8957" t="s">
        <v>44037</v>
      </c>
      <c r="C8957" t="s">
        <v>4376</v>
      </c>
      <c r="D8957" t="s">
        <v>279</v>
      </c>
      <c r="E8957" t="s">
        <v>44038</v>
      </c>
      <c r="F8957" t="s">
        <v>44039</v>
      </c>
      <c r="G8957" t="s">
        <v>3207</v>
      </c>
      <c r="H8957" s="6">
        <v>45846</v>
      </c>
      <c r="I8957" t="s">
        <v>44040</v>
      </c>
      <c r="J8957" t="s">
        <v>44041</v>
      </c>
      <c r="K8957" s="1">
        <v>44243</v>
      </c>
    </row>
    <row r="8958" spans="1:11">
      <c r="A8958">
        <v>8957</v>
      </c>
      <c r="B8958" t="s">
        <v>44042</v>
      </c>
      <c r="C8958" t="s">
        <v>630</v>
      </c>
      <c r="D8958" t="s">
        <v>1752</v>
      </c>
      <c r="E8958" t="s">
        <v>44043</v>
      </c>
      <c r="F8958" t="s">
        <v>44044</v>
      </c>
      <c r="G8958" t="s">
        <v>4919</v>
      </c>
      <c r="H8958" s="6">
        <v>64757</v>
      </c>
      <c r="I8958" t="s">
        <v>44045</v>
      </c>
      <c r="J8958" t="s">
        <v>44046</v>
      </c>
      <c r="K8958" s="1">
        <v>43848</v>
      </c>
    </row>
    <row r="8959" spans="1:11">
      <c r="A8959">
        <v>8958</v>
      </c>
      <c r="B8959" t="s">
        <v>44047</v>
      </c>
      <c r="C8959" t="s">
        <v>2262</v>
      </c>
      <c r="D8959" t="s">
        <v>286</v>
      </c>
      <c r="E8959" t="s">
        <v>44048</v>
      </c>
      <c r="F8959" t="s">
        <v>44049</v>
      </c>
      <c r="G8959" t="s">
        <v>150</v>
      </c>
      <c r="H8959" s="6">
        <v>149023</v>
      </c>
      <c r="I8959" t="s">
        <v>44050</v>
      </c>
      <c r="J8959" t="s">
        <v>44051</v>
      </c>
      <c r="K8959" s="1">
        <v>43900</v>
      </c>
    </row>
    <row r="8960" spans="1:11">
      <c r="A8960">
        <v>8959</v>
      </c>
      <c r="B8960" t="s">
        <v>44052</v>
      </c>
      <c r="C8960" t="s">
        <v>1211</v>
      </c>
      <c r="D8960" t="s">
        <v>383</v>
      </c>
      <c r="E8960" t="s">
        <v>44053</v>
      </c>
      <c r="F8960" t="s">
        <v>44054</v>
      </c>
      <c r="G8960" t="s">
        <v>726</v>
      </c>
      <c r="H8960" s="6">
        <v>119883</v>
      </c>
      <c r="I8960" t="s">
        <v>44055</v>
      </c>
      <c r="J8960" t="s">
        <v>44056</v>
      </c>
      <c r="K8960" s="1">
        <v>43908</v>
      </c>
    </row>
    <row r="8961" spans="1:11">
      <c r="A8961">
        <v>8960</v>
      </c>
      <c r="B8961" t="s">
        <v>44057</v>
      </c>
      <c r="C8961" t="s">
        <v>2388</v>
      </c>
      <c r="D8961" t="s">
        <v>2101</v>
      </c>
      <c r="E8961" t="s">
        <v>44058</v>
      </c>
      <c r="F8961" t="s">
        <v>44059</v>
      </c>
      <c r="G8961" t="s">
        <v>2070</v>
      </c>
      <c r="H8961" s="6">
        <v>266444</v>
      </c>
      <c r="I8961" t="s">
        <v>44060</v>
      </c>
      <c r="J8961" t="s">
        <v>44061</v>
      </c>
      <c r="K8961" s="1">
        <v>43881</v>
      </c>
    </row>
    <row r="8962" spans="1:11">
      <c r="A8962">
        <v>8961</v>
      </c>
      <c r="B8962" t="s">
        <v>44062</v>
      </c>
      <c r="C8962" t="s">
        <v>4260</v>
      </c>
      <c r="D8962" t="s">
        <v>4377</v>
      </c>
      <c r="E8962" t="s">
        <v>44063</v>
      </c>
      <c r="F8962" t="s">
        <v>44064</v>
      </c>
      <c r="G8962" t="s">
        <v>51</v>
      </c>
      <c r="H8962" s="6">
        <v>268665</v>
      </c>
      <c r="I8962" t="s">
        <v>44065</v>
      </c>
      <c r="J8962" t="s">
        <v>44066</v>
      </c>
      <c r="K8962" s="1">
        <v>44039</v>
      </c>
    </row>
    <row r="8963" spans="1:11">
      <c r="A8963">
        <v>8962</v>
      </c>
      <c r="B8963" t="s">
        <v>44067</v>
      </c>
      <c r="C8963" t="s">
        <v>936</v>
      </c>
      <c r="D8963" t="s">
        <v>3995</v>
      </c>
      <c r="E8963" t="s">
        <v>44068</v>
      </c>
      <c r="F8963" t="s">
        <v>44069</v>
      </c>
      <c r="G8963" t="s">
        <v>1374</v>
      </c>
      <c r="H8963" s="6">
        <v>111020</v>
      </c>
      <c r="I8963" t="s">
        <v>44070</v>
      </c>
      <c r="J8963" t="s">
        <v>44071</v>
      </c>
      <c r="K8963" s="1">
        <v>44652</v>
      </c>
    </row>
    <row r="8964" spans="1:11">
      <c r="A8964">
        <v>8963</v>
      </c>
      <c r="B8964" t="s">
        <v>44072</v>
      </c>
      <c r="C8964" t="s">
        <v>3295</v>
      </c>
      <c r="D8964" t="s">
        <v>17063</v>
      </c>
      <c r="E8964" t="s">
        <v>20783</v>
      </c>
      <c r="F8964" t="s">
        <v>44073</v>
      </c>
      <c r="G8964" t="s">
        <v>3095</v>
      </c>
      <c r="H8964" s="6">
        <v>62014</v>
      </c>
      <c r="I8964" t="s">
        <v>44074</v>
      </c>
      <c r="J8964" t="s">
        <v>44075</v>
      </c>
      <c r="K8964" s="1">
        <v>44566</v>
      </c>
    </row>
    <row r="8965" spans="1:11">
      <c r="A8965">
        <v>8964</v>
      </c>
      <c r="B8965" t="s">
        <v>44076</v>
      </c>
      <c r="C8965" t="s">
        <v>7344</v>
      </c>
      <c r="D8965" t="s">
        <v>14541</v>
      </c>
      <c r="E8965" t="s">
        <v>44077</v>
      </c>
      <c r="F8965" t="s">
        <v>44078</v>
      </c>
      <c r="G8965" t="s">
        <v>2966</v>
      </c>
      <c r="H8965" s="6">
        <v>247320</v>
      </c>
      <c r="I8965">
        <v>6045349457</v>
      </c>
      <c r="J8965" t="s">
        <v>44079</v>
      </c>
      <c r="K8965" s="1">
        <v>44039</v>
      </c>
    </row>
    <row r="8966" spans="1:11">
      <c r="A8966">
        <v>8965</v>
      </c>
      <c r="B8966" t="s">
        <v>44080</v>
      </c>
      <c r="C8966" t="s">
        <v>1385</v>
      </c>
      <c r="D8966" t="s">
        <v>4172</v>
      </c>
      <c r="E8966" t="s">
        <v>44081</v>
      </c>
      <c r="F8966" t="s">
        <v>44082</v>
      </c>
      <c r="G8966" t="s">
        <v>1189</v>
      </c>
      <c r="H8966" s="6">
        <v>127333</v>
      </c>
      <c r="I8966" t="s">
        <v>44083</v>
      </c>
      <c r="J8966" t="s">
        <v>44084</v>
      </c>
      <c r="K8966" s="1">
        <v>44348</v>
      </c>
    </row>
    <row r="8967" spans="1:11">
      <c r="A8967">
        <v>8966</v>
      </c>
      <c r="B8967" t="s">
        <v>44085</v>
      </c>
      <c r="C8967" t="s">
        <v>2625</v>
      </c>
      <c r="D8967" t="s">
        <v>1010</v>
      </c>
      <c r="E8967" t="s">
        <v>2167</v>
      </c>
      <c r="F8967" t="s">
        <v>44086</v>
      </c>
      <c r="G8967" t="s">
        <v>1222</v>
      </c>
      <c r="H8967" s="6">
        <v>263538</v>
      </c>
      <c r="I8967" t="s">
        <v>44087</v>
      </c>
      <c r="J8967" t="s">
        <v>44088</v>
      </c>
      <c r="K8967" s="1">
        <v>44536</v>
      </c>
    </row>
    <row r="8968" spans="1:11">
      <c r="A8968">
        <v>8967</v>
      </c>
      <c r="B8968" t="s">
        <v>44089</v>
      </c>
      <c r="C8968" t="s">
        <v>3175</v>
      </c>
      <c r="D8968" t="s">
        <v>2822</v>
      </c>
      <c r="E8968" t="s">
        <v>44090</v>
      </c>
      <c r="F8968" t="s">
        <v>44091</v>
      </c>
      <c r="G8968" t="s">
        <v>3594</v>
      </c>
      <c r="H8968" s="6">
        <v>165256</v>
      </c>
      <c r="I8968" t="s">
        <v>44092</v>
      </c>
      <c r="J8968" t="s">
        <v>44093</v>
      </c>
      <c r="K8968" s="1">
        <v>44546</v>
      </c>
    </row>
    <row r="8969" spans="1:11">
      <c r="A8969">
        <v>8968</v>
      </c>
      <c r="B8969" t="s">
        <v>44094</v>
      </c>
      <c r="C8969" t="s">
        <v>1016</v>
      </c>
      <c r="D8969" t="s">
        <v>6164</v>
      </c>
      <c r="E8969" t="s">
        <v>44095</v>
      </c>
      <c r="F8969" t="s">
        <v>44096</v>
      </c>
      <c r="G8969" t="s">
        <v>969</v>
      </c>
      <c r="H8969" s="6">
        <v>238065</v>
      </c>
      <c r="I8969" t="s">
        <v>44097</v>
      </c>
      <c r="J8969" t="s">
        <v>44098</v>
      </c>
      <c r="K8969" s="1">
        <v>43926</v>
      </c>
    </row>
    <row r="8970" spans="1:11">
      <c r="A8970">
        <v>8969</v>
      </c>
      <c r="B8970" t="s">
        <v>44099</v>
      </c>
      <c r="C8970" t="s">
        <v>23653</v>
      </c>
      <c r="D8970" t="s">
        <v>29724</v>
      </c>
      <c r="E8970" t="s">
        <v>44100</v>
      </c>
      <c r="F8970" t="s">
        <v>44101</v>
      </c>
      <c r="G8970" t="s">
        <v>650</v>
      </c>
      <c r="H8970" s="6">
        <v>72766</v>
      </c>
      <c r="I8970">
        <v>1332936881</v>
      </c>
      <c r="J8970" t="s">
        <v>44102</v>
      </c>
      <c r="K8970" s="1">
        <v>44635</v>
      </c>
    </row>
    <row r="8971" spans="1:11">
      <c r="A8971">
        <v>8970</v>
      </c>
      <c r="B8971" t="s">
        <v>44103</v>
      </c>
      <c r="C8971" t="s">
        <v>1678</v>
      </c>
      <c r="D8971" t="s">
        <v>1024</v>
      </c>
      <c r="E8971" t="s">
        <v>44104</v>
      </c>
      <c r="F8971" t="s">
        <v>44105</v>
      </c>
      <c r="G8971" t="s">
        <v>1013</v>
      </c>
      <c r="H8971" s="6">
        <v>77053</v>
      </c>
      <c r="I8971" t="s">
        <v>44106</v>
      </c>
      <c r="J8971" t="s">
        <v>44107</v>
      </c>
      <c r="K8971" s="1">
        <v>44227</v>
      </c>
    </row>
    <row r="8972" spans="1:11">
      <c r="A8972">
        <v>8971</v>
      </c>
      <c r="B8972" t="s">
        <v>44108</v>
      </c>
      <c r="C8972" t="s">
        <v>715</v>
      </c>
      <c r="D8972" t="s">
        <v>9184</v>
      </c>
      <c r="E8972" t="s">
        <v>44109</v>
      </c>
      <c r="F8972" t="s">
        <v>44110</v>
      </c>
      <c r="G8972" t="s">
        <v>60</v>
      </c>
      <c r="H8972" s="6">
        <v>270200</v>
      </c>
      <c r="I8972" t="s">
        <v>44111</v>
      </c>
      <c r="J8972" t="s">
        <v>44112</v>
      </c>
      <c r="K8972" s="1">
        <v>44357</v>
      </c>
    </row>
    <row r="8973" spans="1:11">
      <c r="A8973">
        <v>8972</v>
      </c>
      <c r="B8973" t="s">
        <v>44113</v>
      </c>
      <c r="C8973" t="s">
        <v>1071</v>
      </c>
      <c r="D8973" t="s">
        <v>820</v>
      </c>
      <c r="E8973" t="s">
        <v>44114</v>
      </c>
      <c r="F8973" t="s">
        <v>44115</v>
      </c>
      <c r="G8973" t="s">
        <v>3382</v>
      </c>
      <c r="H8973" s="6">
        <v>162511</v>
      </c>
      <c r="I8973" t="s">
        <v>44116</v>
      </c>
      <c r="J8973" t="s">
        <v>44117</v>
      </c>
      <c r="K8973" s="1">
        <v>43956</v>
      </c>
    </row>
    <row r="8974" spans="1:11">
      <c r="A8974">
        <v>8973</v>
      </c>
      <c r="B8974" t="s">
        <v>44118</v>
      </c>
      <c r="C8974" t="s">
        <v>2133</v>
      </c>
      <c r="D8974" t="s">
        <v>5985</v>
      </c>
      <c r="E8974" t="s">
        <v>31458</v>
      </c>
      <c r="F8974" t="s">
        <v>44119</v>
      </c>
      <c r="G8974" t="s">
        <v>1189</v>
      </c>
      <c r="H8974" s="6">
        <v>221515</v>
      </c>
      <c r="I8974" t="s">
        <v>44120</v>
      </c>
      <c r="J8974" t="s">
        <v>44121</v>
      </c>
      <c r="K8974" s="1">
        <v>43930</v>
      </c>
    </row>
    <row r="8975" spans="1:11">
      <c r="A8975">
        <v>8974</v>
      </c>
      <c r="B8975" t="s">
        <v>44122</v>
      </c>
      <c r="C8975" t="s">
        <v>2047</v>
      </c>
      <c r="D8975" t="s">
        <v>1136</v>
      </c>
      <c r="E8975" t="s">
        <v>27173</v>
      </c>
      <c r="F8975" t="s">
        <v>44123</v>
      </c>
      <c r="G8975" t="s">
        <v>1152</v>
      </c>
      <c r="H8975" s="6">
        <v>41230</v>
      </c>
      <c r="I8975" t="s">
        <v>44124</v>
      </c>
      <c r="J8975" t="s">
        <v>44125</v>
      </c>
      <c r="K8975" s="1">
        <v>43865</v>
      </c>
    </row>
    <row r="8976" spans="1:11">
      <c r="A8976">
        <v>8975</v>
      </c>
      <c r="B8976" t="s">
        <v>44126</v>
      </c>
      <c r="C8976" t="s">
        <v>2396</v>
      </c>
      <c r="D8976" t="s">
        <v>1735</v>
      </c>
      <c r="E8976" t="s">
        <v>44127</v>
      </c>
      <c r="F8976" t="s">
        <v>44128</v>
      </c>
      <c r="G8976" t="s">
        <v>1674</v>
      </c>
      <c r="H8976" s="6">
        <v>152068</v>
      </c>
      <c r="I8976">
        <v>1590543838</v>
      </c>
      <c r="J8976" t="s">
        <v>44129</v>
      </c>
      <c r="K8976" s="1">
        <v>44501</v>
      </c>
    </row>
    <row r="8977" spans="1:11">
      <c r="A8977">
        <v>8976</v>
      </c>
      <c r="B8977" t="s">
        <v>44130</v>
      </c>
      <c r="C8977" t="s">
        <v>8734</v>
      </c>
      <c r="D8977" t="s">
        <v>3676</v>
      </c>
      <c r="E8977" t="s">
        <v>44131</v>
      </c>
      <c r="F8977" t="s">
        <v>44132</v>
      </c>
      <c r="G8977" t="s">
        <v>3945</v>
      </c>
      <c r="H8977" s="6">
        <v>42606</v>
      </c>
      <c r="I8977" t="s">
        <v>44133</v>
      </c>
      <c r="J8977" t="s">
        <v>44134</v>
      </c>
      <c r="K8977" s="1">
        <v>44407</v>
      </c>
    </row>
    <row r="8978" spans="1:11">
      <c r="A8978">
        <v>8977</v>
      </c>
      <c r="B8978" t="s">
        <v>44135</v>
      </c>
      <c r="C8978" t="s">
        <v>5602</v>
      </c>
      <c r="D8978" t="s">
        <v>28201</v>
      </c>
      <c r="E8978" t="s">
        <v>44136</v>
      </c>
      <c r="F8978" t="s">
        <v>44137</v>
      </c>
      <c r="G8978" t="s">
        <v>314</v>
      </c>
      <c r="H8978" s="6">
        <v>227743</v>
      </c>
      <c r="I8978" t="s">
        <v>44138</v>
      </c>
      <c r="J8978" t="s">
        <v>44139</v>
      </c>
      <c r="K8978" s="1">
        <v>43851</v>
      </c>
    </row>
    <row r="8979" spans="1:11">
      <c r="A8979">
        <v>8978</v>
      </c>
      <c r="B8979" t="s">
        <v>44140</v>
      </c>
      <c r="C8979" t="s">
        <v>5933</v>
      </c>
      <c r="D8979" t="s">
        <v>2763</v>
      </c>
      <c r="E8979" t="s">
        <v>44141</v>
      </c>
      <c r="F8979" t="s">
        <v>33834</v>
      </c>
      <c r="G8979" t="s">
        <v>2195</v>
      </c>
      <c r="H8979" s="6">
        <v>181919</v>
      </c>
      <c r="I8979" t="s">
        <v>44142</v>
      </c>
      <c r="J8979" t="s">
        <v>44143</v>
      </c>
      <c r="K8979" s="1">
        <v>44327</v>
      </c>
    </row>
    <row r="8980" spans="1:11">
      <c r="A8980">
        <v>8979</v>
      </c>
      <c r="B8980" t="s">
        <v>44144</v>
      </c>
      <c r="C8980" t="s">
        <v>2119</v>
      </c>
      <c r="D8980" t="s">
        <v>1877</v>
      </c>
      <c r="E8980" t="s">
        <v>32685</v>
      </c>
      <c r="F8980" t="s">
        <v>44145</v>
      </c>
      <c r="G8980" t="s">
        <v>337</v>
      </c>
      <c r="H8980" s="6">
        <v>137394</v>
      </c>
      <c r="I8980">
        <v>8068322720</v>
      </c>
      <c r="J8980" t="s">
        <v>44146</v>
      </c>
      <c r="K8980" s="1">
        <v>44702</v>
      </c>
    </row>
    <row r="8981" spans="1:11">
      <c r="A8981">
        <v>8980</v>
      </c>
      <c r="B8981" t="s">
        <v>44147</v>
      </c>
      <c r="C8981" t="s">
        <v>513</v>
      </c>
      <c r="D8981" t="s">
        <v>15985</v>
      </c>
      <c r="E8981" t="s">
        <v>44148</v>
      </c>
      <c r="F8981" t="s">
        <v>44149</v>
      </c>
      <c r="G8981" t="s">
        <v>371</v>
      </c>
      <c r="H8981" s="6">
        <v>98836</v>
      </c>
      <c r="I8981" t="s">
        <v>44150</v>
      </c>
      <c r="J8981" t="s">
        <v>44151</v>
      </c>
      <c r="K8981" s="1">
        <v>43977</v>
      </c>
    </row>
    <row r="8982" spans="1:11">
      <c r="A8982">
        <v>8981</v>
      </c>
      <c r="B8982" t="s">
        <v>44152</v>
      </c>
      <c r="C8982" t="s">
        <v>2612</v>
      </c>
      <c r="D8982" t="s">
        <v>6279</v>
      </c>
      <c r="E8982" t="s">
        <v>44153</v>
      </c>
      <c r="F8982" t="s">
        <v>44154</v>
      </c>
      <c r="G8982" t="s">
        <v>2905</v>
      </c>
      <c r="H8982" s="6">
        <v>173579</v>
      </c>
      <c r="I8982" t="s">
        <v>44155</v>
      </c>
      <c r="J8982" t="s">
        <v>44156</v>
      </c>
      <c r="K8982" s="1">
        <v>44013</v>
      </c>
    </row>
    <row r="8983" spans="1:11">
      <c r="A8983">
        <v>8982</v>
      </c>
      <c r="B8983" t="s">
        <v>44157</v>
      </c>
      <c r="C8983" t="s">
        <v>1485</v>
      </c>
      <c r="D8983" t="s">
        <v>2469</v>
      </c>
      <c r="E8983" t="s">
        <v>44158</v>
      </c>
      <c r="F8983" t="s">
        <v>44159</v>
      </c>
      <c r="G8983" t="s">
        <v>815</v>
      </c>
      <c r="H8983" s="6">
        <v>191601</v>
      </c>
      <c r="I8983" t="s">
        <v>44160</v>
      </c>
      <c r="J8983" t="s">
        <v>44161</v>
      </c>
      <c r="K8983" s="1">
        <v>43882</v>
      </c>
    </row>
    <row r="8984" spans="1:11">
      <c r="A8984">
        <v>8983</v>
      </c>
      <c r="B8984" t="s">
        <v>44162</v>
      </c>
      <c r="C8984" t="s">
        <v>91</v>
      </c>
      <c r="D8984" t="s">
        <v>11895</v>
      </c>
      <c r="E8984" t="s">
        <v>44163</v>
      </c>
      <c r="F8984" t="s">
        <v>44164</v>
      </c>
      <c r="G8984" t="s">
        <v>778</v>
      </c>
      <c r="H8984" s="6">
        <v>94426</v>
      </c>
      <c r="I8984">
        <v>6020746781</v>
      </c>
      <c r="J8984" t="s">
        <v>44165</v>
      </c>
      <c r="K8984" s="1">
        <v>43891</v>
      </c>
    </row>
    <row r="8985" spans="1:11">
      <c r="A8985">
        <v>8984</v>
      </c>
      <c r="B8985" t="s">
        <v>44166</v>
      </c>
      <c r="C8985" t="s">
        <v>1218</v>
      </c>
      <c r="D8985" t="s">
        <v>4210</v>
      </c>
      <c r="E8985" t="s">
        <v>44167</v>
      </c>
      <c r="F8985" t="s">
        <v>8074</v>
      </c>
      <c r="G8985" t="s">
        <v>839</v>
      </c>
      <c r="H8985" s="6">
        <v>91895</v>
      </c>
      <c r="I8985" t="s">
        <v>44168</v>
      </c>
      <c r="J8985" t="s">
        <v>44169</v>
      </c>
      <c r="K8985" s="1">
        <v>43966</v>
      </c>
    </row>
    <row r="8986" spans="1:11">
      <c r="A8986">
        <v>8985</v>
      </c>
      <c r="B8986" t="s">
        <v>44170</v>
      </c>
      <c r="C8986" t="s">
        <v>9051</v>
      </c>
      <c r="D8986" t="s">
        <v>1227</v>
      </c>
      <c r="E8986" t="s">
        <v>44171</v>
      </c>
      <c r="F8986" t="s">
        <v>30659</v>
      </c>
      <c r="G8986" t="s">
        <v>3449</v>
      </c>
      <c r="H8986" s="6">
        <v>174239</v>
      </c>
      <c r="I8986" t="s">
        <v>44172</v>
      </c>
      <c r="J8986" t="s">
        <v>44173</v>
      </c>
      <c r="K8986" s="1">
        <v>44293</v>
      </c>
    </row>
    <row r="8987" spans="1:11">
      <c r="A8987">
        <v>8986</v>
      </c>
      <c r="B8987" t="s">
        <v>44174</v>
      </c>
      <c r="C8987" t="s">
        <v>2872</v>
      </c>
      <c r="D8987" t="s">
        <v>1968</v>
      </c>
      <c r="E8987" t="s">
        <v>44175</v>
      </c>
      <c r="F8987" t="s">
        <v>44176</v>
      </c>
      <c r="G8987" t="s">
        <v>1396</v>
      </c>
      <c r="H8987" s="6">
        <v>258942</v>
      </c>
      <c r="I8987">
        <v>4205273240</v>
      </c>
      <c r="J8987" t="s">
        <v>44177</v>
      </c>
      <c r="K8987" s="1">
        <v>44273</v>
      </c>
    </row>
    <row r="8988" spans="1:11">
      <c r="A8988">
        <v>8987</v>
      </c>
      <c r="B8988" t="s">
        <v>44178</v>
      </c>
      <c r="C8988" t="s">
        <v>630</v>
      </c>
      <c r="D8988" t="s">
        <v>11060</v>
      </c>
      <c r="E8988" t="s">
        <v>44179</v>
      </c>
      <c r="F8988" t="s">
        <v>44180</v>
      </c>
      <c r="G8988" t="s">
        <v>1309</v>
      </c>
      <c r="H8988" s="6">
        <v>86346</v>
      </c>
      <c r="I8988" t="s">
        <v>44181</v>
      </c>
      <c r="J8988" t="s">
        <v>44182</v>
      </c>
      <c r="K8988" s="1">
        <v>44232</v>
      </c>
    </row>
    <row r="8989" spans="1:11">
      <c r="A8989">
        <v>8988</v>
      </c>
      <c r="B8989" t="s">
        <v>44183</v>
      </c>
      <c r="C8989" t="s">
        <v>1960</v>
      </c>
      <c r="D8989" t="s">
        <v>1541</v>
      </c>
      <c r="E8989" t="s">
        <v>44184</v>
      </c>
      <c r="F8989" t="s">
        <v>18936</v>
      </c>
      <c r="G8989" t="s">
        <v>2885</v>
      </c>
      <c r="H8989" s="6">
        <v>134600</v>
      </c>
      <c r="I8989" t="s">
        <v>44185</v>
      </c>
      <c r="J8989" t="s">
        <v>44186</v>
      </c>
      <c r="K8989" s="1">
        <v>44708</v>
      </c>
    </row>
    <row r="8990" spans="1:11">
      <c r="A8990">
        <v>8989</v>
      </c>
      <c r="B8990" t="s">
        <v>44187</v>
      </c>
      <c r="C8990" t="s">
        <v>482</v>
      </c>
      <c r="D8990" t="s">
        <v>5190</v>
      </c>
      <c r="E8990" t="s">
        <v>44188</v>
      </c>
      <c r="F8990" t="s">
        <v>44189</v>
      </c>
      <c r="G8990" t="s">
        <v>1824</v>
      </c>
      <c r="H8990" s="6">
        <v>87564</v>
      </c>
      <c r="I8990" t="s">
        <v>44190</v>
      </c>
      <c r="J8990" t="s">
        <v>44191</v>
      </c>
      <c r="K8990" s="1">
        <v>44682</v>
      </c>
    </row>
    <row r="8991" spans="1:11">
      <c r="A8991">
        <v>8990</v>
      </c>
      <c r="B8991" t="s">
        <v>44192</v>
      </c>
      <c r="C8991" t="s">
        <v>1114</v>
      </c>
      <c r="D8991" t="s">
        <v>5061</v>
      </c>
      <c r="E8991" t="s">
        <v>44193</v>
      </c>
      <c r="F8991" t="s">
        <v>44194</v>
      </c>
      <c r="G8991" t="s">
        <v>3792</v>
      </c>
      <c r="H8991" s="6">
        <v>96380</v>
      </c>
      <c r="I8991" t="s">
        <v>44195</v>
      </c>
      <c r="J8991" t="s">
        <v>44196</v>
      </c>
      <c r="K8991" s="1">
        <v>44325</v>
      </c>
    </row>
    <row r="8992" spans="1:11">
      <c r="A8992">
        <v>8991</v>
      </c>
      <c r="B8992" t="s">
        <v>44197</v>
      </c>
      <c r="C8992" t="s">
        <v>3851</v>
      </c>
      <c r="D8992" t="s">
        <v>6916</v>
      </c>
      <c r="E8992" t="s">
        <v>44198</v>
      </c>
      <c r="F8992" t="s">
        <v>44199</v>
      </c>
      <c r="G8992" t="s">
        <v>868</v>
      </c>
      <c r="H8992" s="6">
        <v>211232</v>
      </c>
      <c r="I8992" t="s">
        <v>44200</v>
      </c>
      <c r="J8992" t="s">
        <v>44201</v>
      </c>
      <c r="K8992" s="1">
        <v>44141</v>
      </c>
    </row>
    <row r="8993" spans="1:11">
      <c r="A8993">
        <v>8992</v>
      </c>
      <c r="B8993" t="s">
        <v>44202</v>
      </c>
      <c r="C8993" t="s">
        <v>82</v>
      </c>
      <c r="D8993" t="s">
        <v>11768</v>
      </c>
      <c r="E8993" t="s">
        <v>44203</v>
      </c>
      <c r="F8993" t="s">
        <v>9535</v>
      </c>
      <c r="G8993" t="s">
        <v>2885</v>
      </c>
      <c r="H8993" s="6">
        <v>42313</v>
      </c>
      <c r="I8993" t="s">
        <v>44204</v>
      </c>
      <c r="J8993" t="s">
        <v>44205</v>
      </c>
      <c r="K8993" s="1">
        <v>44262</v>
      </c>
    </row>
    <row r="8994" spans="1:11">
      <c r="A8994">
        <v>8993</v>
      </c>
      <c r="B8994" t="s">
        <v>44206</v>
      </c>
      <c r="C8994" t="s">
        <v>7609</v>
      </c>
      <c r="D8994" t="s">
        <v>5287</v>
      </c>
      <c r="E8994" t="s">
        <v>44207</v>
      </c>
      <c r="F8994" t="s">
        <v>44208</v>
      </c>
      <c r="G8994" t="s">
        <v>103</v>
      </c>
      <c r="H8994" s="6">
        <v>111489</v>
      </c>
      <c r="I8994" t="s">
        <v>44209</v>
      </c>
      <c r="J8994" t="s">
        <v>44210</v>
      </c>
      <c r="K8994" s="1">
        <v>44446</v>
      </c>
    </row>
    <row r="8995" spans="1:11">
      <c r="A8995">
        <v>8994</v>
      </c>
      <c r="B8995" t="s">
        <v>44211</v>
      </c>
      <c r="C8995" t="s">
        <v>5945</v>
      </c>
      <c r="D8995" t="s">
        <v>1386</v>
      </c>
      <c r="E8995" t="s">
        <v>44212</v>
      </c>
      <c r="F8995" t="s">
        <v>44213</v>
      </c>
      <c r="G8995" t="s">
        <v>1013</v>
      </c>
      <c r="H8995" s="6">
        <v>55572</v>
      </c>
      <c r="I8995" t="s">
        <v>44214</v>
      </c>
      <c r="J8995" t="s">
        <v>44215</v>
      </c>
      <c r="K8995" s="1">
        <v>44559</v>
      </c>
    </row>
    <row r="8996" spans="1:11">
      <c r="A8996">
        <v>8995</v>
      </c>
      <c r="B8996" t="s">
        <v>44216</v>
      </c>
      <c r="C8996" t="s">
        <v>638</v>
      </c>
      <c r="D8996" t="s">
        <v>459</v>
      </c>
      <c r="E8996" t="s">
        <v>44217</v>
      </c>
      <c r="F8996" t="s">
        <v>44218</v>
      </c>
      <c r="G8996" t="s">
        <v>612</v>
      </c>
      <c r="H8996" s="6">
        <v>126976</v>
      </c>
      <c r="I8996" t="s">
        <v>44219</v>
      </c>
      <c r="J8996" t="s">
        <v>44220</v>
      </c>
      <c r="K8996" s="1">
        <v>44576</v>
      </c>
    </row>
    <row r="8997" spans="1:11">
      <c r="A8997">
        <v>8996</v>
      </c>
      <c r="B8997" t="s">
        <v>44221</v>
      </c>
      <c r="C8997" t="s">
        <v>7609</v>
      </c>
      <c r="D8997" t="s">
        <v>271</v>
      </c>
      <c r="E8997" t="s">
        <v>44222</v>
      </c>
      <c r="F8997" t="s">
        <v>44223</v>
      </c>
      <c r="G8997" t="s">
        <v>1674</v>
      </c>
      <c r="H8997" s="6">
        <v>176593</v>
      </c>
      <c r="I8997" t="s">
        <v>44224</v>
      </c>
      <c r="J8997" t="s">
        <v>44225</v>
      </c>
      <c r="K8997" s="1">
        <v>44582</v>
      </c>
    </row>
    <row r="8998" spans="1:11">
      <c r="A8998">
        <v>8997</v>
      </c>
      <c r="B8998" t="s">
        <v>44226</v>
      </c>
      <c r="C8998" t="s">
        <v>2026</v>
      </c>
      <c r="D8998" t="s">
        <v>2334</v>
      </c>
      <c r="E8998" t="s">
        <v>44227</v>
      </c>
      <c r="F8998" t="s">
        <v>44228</v>
      </c>
      <c r="G8998" t="s">
        <v>4188</v>
      </c>
      <c r="H8998" s="6">
        <v>268135</v>
      </c>
      <c r="I8998" t="s">
        <v>44229</v>
      </c>
      <c r="J8998" t="s">
        <v>44230</v>
      </c>
      <c r="K8998" s="1">
        <v>44571</v>
      </c>
    </row>
    <row r="8999" spans="1:11">
      <c r="A8999">
        <v>8998</v>
      </c>
      <c r="B8999" t="s">
        <v>44231</v>
      </c>
      <c r="C8999" t="s">
        <v>115</v>
      </c>
      <c r="D8999" t="s">
        <v>5097</v>
      </c>
      <c r="E8999" t="s">
        <v>44232</v>
      </c>
      <c r="F8999" t="s">
        <v>11805</v>
      </c>
      <c r="G8999" t="s">
        <v>7497</v>
      </c>
      <c r="H8999" s="6">
        <v>156863</v>
      </c>
      <c r="I8999" t="s">
        <v>44233</v>
      </c>
      <c r="J8999" t="s">
        <v>44234</v>
      </c>
      <c r="K8999" s="1">
        <v>44692</v>
      </c>
    </row>
    <row r="9000" spans="1:11">
      <c r="A9000">
        <v>8999</v>
      </c>
      <c r="B9000" t="s">
        <v>44235</v>
      </c>
      <c r="C9000" t="s">
        <v>24834</v>
      </c>
      <c r="D9000" t="s">
        <v>4637</v>
      </c>
      <c r="E9000" t="s">
        <v>44236</v>
      </c>
      <c r="F9000" t="s">
        <v>44237</v>
      </c>
      <c r="G9000" t="s">
        <v>898</v>
      </c>
      <c r="H9000" s="6">
        <v>178110</v>
      </c>
      <c r="I9000" t="s">
        <v>44238</v>
      </c>
      <c r="J9000" t="s">
        <v>44239</v>
      </c>
      <c r="K9000" s="1">
        <v>44153</v>
      </c>
    </row>
    <row r="9001" spans="1:11">
      <c r="A9001">
        <v>9000</v>
      </c>
      <c r="B9001" t="s">
        <v>44240</v>
      </c>
      <c r="C9001" t="s">
        <v>843</v>
      </c>
      <c r="D9001" t="s">
        <v>12904</v>
      </c>
      <c r="E9001" t="s">
        <v>44241</v>
      </c>
      <c r="F9001" t="s">
        <v>44242</v>
      </c>
      <c r="G9001" t="s">
        <v>688</v>
      </c>
      <c r="H9001" s="6">
        <v>88625</v>
      </c>
      <c r="I9001" t="s">
        <v>44243</v>
      </c>
      <c r="J9001" t="s">
        <v>44244</v>
      </c>
      <c r="K9001" s="1">
        <v>44671</v>
      </c>
    </row>
    <row r="9002" spans="1:11">
      <c r="A9002">
        <v>9001</v>
      </c>
      <c r="B9002" t="s">
        <v>44245</v>
      </c>
      <c r="C9002" t="s">
        <v>434</v>
      </c>
      <c r="D9002" t="s">
        <v>4613</v>
      </c>
      <c r="E9002" t="s">
        <v>44246</v>
      </c>
      <c r="F9002" t="s">
        <v>44247</v>
      </c>
      <c r="G9002" t="s">
        <v>977</v>
      </c>
      <c r="H9002" s="6">
        <v>74267</v>
      </c>
      <c r="I9002" t="s">
        <v>44248</v>
      </c>
      <c r="J9002" t="s">
        <v>44249</v>
      </c>
      <c r="K9002" s="1">
        <v>43888</v>
      </c>
    </row>
    <row r="9003" spans="1:11">
      <c r="A9003">
        <v>9002</v>
      </c>
      <c r="B9003" t="s">
        <v>44250</v>
      </c>
      <c r="C9003" t="s">
        <v>5996</v>
      </c>
      <c r="D9003" t="s">
        <v>4070</v>
      </c>
      <c r="E9003" t="s">
        <v>44251</v>
      </c>
      <c r="F9003" t="s">
        <v>32384</v>
      </c>
      <c r="G9003" t="s">
        <v>808</v>
      </c>
      <c r="H9003" s="6">
        <v>164075</v>
      </c>
      <c r="I9003" t="s">
        <v>44252</v>
      </c>
      <c r="J9003" t="s">
        <v>44253</v>
      </c>
      <c r="K9003" s="1">
        <v>43885</v>
      </c>
    </row>
    <row r="9004" spans="1:11">
      <c r="A9004">
        <v>9003</v>
      </c>
      <c r="B9004" t="s">
        <v>44254</v>
      </c>
      <c r="C9004" t="s">
        <v>1211</v>
      </c>
      <c r="D9004" t="s">
        <v>19128</v>
      </c>
      <c r="E9004" t="s">
        <v>44255</v>
      </c>
      <c r="F9004" t="s">
        <v>44256</v>
      </c>
      <c r="G9004" t="s">
        <v>2966</v>
      </c>
      <c r="H9004" s="6">
        <v>51735</v>
      </c>
      <c r="I9004" t="s">
        <v>44257</v>
      </c>
      <c r="J9004" t="s">
        <v>44258</v>
      </c>
      <c r="K9004" s="1">
        <v>44245</v>
      </c>
    </row>
    <row r="9005" spans="1:11">
      <c r="A9005">
        <v>9004</v>
      </c>
      <c r="B9005" t="s">
        <v>44259</v>
      </c>
      <c r="C9005" t="s">
        <v>3287</v>
      </c>
      <c r="D9005" t="s">
        <v>2226</v>
      </c>
      <c r="E9005" t="s">
        <v>44260</v>
      </c>
      <c r="F9005" t="s">
        <v>44261</v>
      </c>
      <c r="G9005" t="s">
        <v>402</v>
      </c>
      <c r="H9005" s="6">
        <v>153007</v>
      </c>
      <c r="I9005">
        <f>1-652-18-2734</f>
        <v>-3403</v>
      </c>
      <c r="J9005" t="s">
        <v>44262</v>
      </c>
      <c r="K9005" s="1">
        <v>44057</v>
      </c>
    </row>
    <row r="9006" spans="1:11">
      <c r="A9006">
        <v>9005</v>
      </c>
      <c r="B9006" t="s">
        <v>44263</v>
      </c>
      <c r="C9006" t="s">
        <v>9763</v>
      </c>
      <c r="D9006" t="s">
        <v>17431</v>
      </c>
      <c r="E9006" t="s">
        <v>44264</v>
      </c>
      <c r="F9006" t="s">
        <v>44265</v>
      </c>
      <c r="G9006" t="s">
        <v>1273</v>
      </c>
      <c r="H9006" s="6">
        <v>112369</v>
      </c>
      <c r="I9006" t="s">
        <v>44266</v>
      </c>
      <c r="J9006" t="s">
        <v>44267</v>
      </c>
      <c r="K9006" s="1">
        <v>43962</v>
      </c>
    </row>
    <row r="9007" spans="1:11">
      <c r="A9007">
        <v>9006</v>
      </c>
      <c r="B9007" t="s">
        <v>44268</v>
      </c>
      <c r="C9007" t="s">
        <v>1792</v>
      </c>
      <c r="D9007" t="s">
        <v>3639</v>
      </c>
      <c r="E9007" t="s">
        <v>44269</v>
      </c>
      <c r="F9007" t="s">
        <v>44270</v>
      </c>
      <c r="G9007" t="s">
        <v>205</v>
      </c>
      <c r="H9007" s="6">
        <v>264046</v>
      </c>
      <c r="I9007" t="s">
        <v>44271</v>
      </c>
      <c r="J9007" t="s">
        <v>44272</v>
      </c>
      <c r="K9007" s="1">
        <v>44137</v>
      </c>
    </row>
    <row r="9008" spans="1:11">
      <c r="A9008">
        <v>9007</v>
      </c>
      <c r="B9008" t="s">
        <v>44273</v>
      </c>
      <c r="C9008" t="s">
        <v>15877</v>
      </c>
      <c r="D9008" t="s">
        <v>1716</v>
      </c>
      <c r="E9008" t="s">
        <v>44274</v>
      </c>
      <c r="F9008" t="s">
        <v>44275</v>
      </c>
      <c r="G9008" t="s">
        <v>1795</v>
      </c>
      <c r="H9008" s="6">
        <v>45532</v>
      </c>
      <c r="I9008" t="s">
        <v>44276</v>
      </c>
      <c r="J9008" t="s">
        <v>44277</v>
      </c>
      <c r="K9008" s="1">
        <v>43902</v>
      </c>
    </row>
    <row r="9009" spans="1:11">
      <c r="A9009">
        <v>9008</v>
      </c>
      <c r="B9009" t="s">
        <v>44278</v>
      </c>
      <c r="C9009" t="s">
        <v>5686</v>
      </c>
      <c r="D9009" t="s">
        <v>4738</v>
      </c>
      <c r="E9009" t="s">
        <v>44279</v>
      </c>
      <c r="F9009" t="s">
        <v>8568</v>
      </c>
      <c r="G9009" t="s">
        <v>3183</v>
      </c>
      <c r="H9009" s="6">
        <v>61629</v>
      </c>
      <c r="I9009">
        <v>1778723538</v>
      </c>
      <c r="J9009" t="s">
        <v>44280</v>
      </c>
      <c r="K9009" s="1">
        <v>44561</v>
      </c>
    </row>
    <row r="9010" spans="1:11">
      <c r="A9010">
        <v>9009</v>
      </c>
      <c r="B9010" t="s">
        <v>44281</v>
      </c>
      <c r="C9010" t="s">
        <v>9832</v>
      </c>
      <c r="D9010" t="s">
        <v>1609</v>
      </c>
      <c r="E9010" t="s">
        <v>44282</v>
      </c>
      <c r="F9010" t="s">
        <v>44283</v>
      </c>
      <c r="G9010" t="s">
        <v>1481</v>
      </c>
      <c r="H9010" s="6">
        <v>280274</v>
      </c>
      <c r="I9010" t="s">
        <v>44284</v>
      </c>
      <c r="J9010" t="s">
        <v>44285</v>
      </c>
      <c r="K9010" s="1">
        <v>43890</v>
      </c>
    </row>
    <row r="9011" spans="1:11">
      <c r="A9011">
        <v>9010</v>
      </c>
      <c r="B9011" t="s">
        <v>44286</v>
      </c>
      <c r="C9011" t="s">
        <v>264</v>
      </c>
      <c r="D9011" t="s">
        <v>8839</v>
      </c>
      <c r="E9011" t="s">
        <v>3646</v>
      </c>
      <c r="F9011" t="s">
        <v>44287</v>
      </c>
      <c r="G9011" t="s">
        <v>926</v>
      </c>
      <c r="H9011" s="6">
        <v>185717</v>
      </c>
      <c r="I9011" t="s">
        <v>44288</v>
      </c>
      <c r="J9011" t="s">
        <v>44289</v>
      </c>
      <c r="K9011" s="1">
        <v>44036</v>
      </c>
    </row>
    <row r="9012" spans="1:11">
      <c r="A9012">
        <v>9011</v>
      </c>
      <c r="B9012" t="s">
        <v>44290</v>
      </c>
      <c r="C9012" t="s">
        <v>3024</v>
      </c>
      <c r="D9012" t="s">
        <v>7171</v>
      </c>
      <c r="E9012" t="s">
        <v>29907</v>
      </c>
      <c r="F9012" t="s">
        <v>44291</v>
      </c>
      <c r="G9012" t="s">
        <v>80</v>
      </c>
      <c r="H9012" s="6">
        <v>222346</v>
      </c>
      <c r="I9012" t="s">
        <v>44292</v>
      </c>
      <c r="J9012" t="s">
        <v>44293</v>
      </c>
      <c r="K9012" s="1">
        <v>43978</v>
      </c>
    </row>
    <row r="9013" spans="1:11">
      <c r="A9013">
        <v>9012</v>
      </c>
      <c r="B9013" t="s">
        <v>44294</v>
      </c>
      <c r="C9013" t="s">
        <v>572</v>
      </c>
      <c r="D9013" t="s">
        <v>7186</v>
      </c>
      <c r="E9013" t="s">
        <v>44295</v>
      </c>
      <c r="F9013" t="s">
        <v>44296</v>
      </c>
      <c r="G9013" t="s">
        <v>800</v>
      </c>
      <c r="H9013" s="6">
        <v>264695</v>
      </c>
      <c r="I9013" t="s">
        <v>44297</v>
      </c>
      <c r="J9013" t="s">
        <v>44298</v>
      </c>
      <c r="K9013" s="1">
        <v>44374</v>
      </c>
    </row>
    <row r="9014" spans="1:11">
      <c r="A9014">
        <v>9013</v>
      </c>
      <c r="B9014" t="s">
        <v>44299</v>
      </c>
      <c r="C9014" t="s">
        <v>5317</v>
      </c>
      <c r="D9014" t="s">
        <v>3972</v>
      </c>
      <c r="E9014" t="s">
        <v>44300</v>
      </c>
      <c r="F9014" t="s">
        <v>44301</v>
      </c>
      <c r="G9014" t="s">
        <v>174</v>
      </c>
      <c r="H9014" s="6">
        <v>87429</v>
      </c>
      <c r="I9014" t="s">
        <v>44302</v>
      </c>
      <c r="J9014" t="s">
        <v>44303</v>
      </c>
      <c r="K9014" s="1">
        <v>43854</v>
      </c>
    </row>
    <row r="9015" spans="1:11">
      <c r="A9015">
        <v>9014</v>
      </c>
      <c r="B9015" t="s">
        <v>44304</v>
      </c>
      <c r="C9015" t="s">
        <v>1526</v>
      </c>
      <c r="D9015" t="s">
        <v>903</v>
      </c>
      <c r="E9015" t="s">
        <v>44305</v>
      </c>
      <c r="F9015" t="s">
        <v>44306</v>
      </c>
      <c r="G9015" t="s">
        <v>985</v>
      </c>
      <c r="H9015" s="6">
        <v>171323</v>
      </c>
      <c r="I9015" t="s">
        <v>44307</v>
      </c>
      <c r="J9015" t="s">
        <v>44308</v>
      </c>
      <c r="K9015" s="1">
        <v>44346</v>
      </c>
    </row>
    <row r="9016" spans="1:11">
      <c r="A9016">
        <v>9015</v>
      </c>
      <c r="B9016" t="s">
        <v>44309</v>
      </c>
      <c r="C9016" t="s">
        <v>2821</v>
      </c>
      <c r="D9016" t="s">
        <v>5789</v>
      </c>
      <c r="E9016" t="s">
        <v>44310</v>
      </c>
      <c r="F9016" t="s">
        <v>44311</v>
      </c>
      <c r="G9016" t="s">
        <v>3306</v>
      </c>
      <c r="H9016" s="6">
        <v>148625</v>
      </c>
      <c r="I9016" t="s">
        <v>44312</v>
      </c>
      <c r="J9016" t="s">
        <v>44313</v>
      </c>
      <c r="K9016" s="1">
        <v>44190</v>
      </c>
    </row>
    <row r="9017" spans="1:11">
      <c r="A9017">
        <v>9016</v>
      </c>
      <c r="B9017" t="s">
        <v>44314</v>
      </c>
      <c r="C9017" t="s">
        <v>1628</v>
      </c>
      <c r="D9017" t="s">
        <v>12904</v>
      </c>
      <c r="E9017" t="s">
        <v>44315</v>
      </c>
      <c r="F9017" t="s">
        <v>44316</v>
      </c>
      <c r="G9017" t="s">
        <v>43</v>
      </c>
      <c r="H9017" s="6">
        <v>116067</v>
      </c>
      <c r="I9017" t="s">
        <v>44317</v>
      </c>
      <c r="J9017" t="s">
        <v>44318</v>
      </c>
      <c r="K9017" s="1">
        <v>43839</v>
      </c>
    </row>
    <row r="9018" spans="1:11">
      <c r="A9018">
        <v>9017</v>
      </c>
      <c r="B9018" t="s">
        <v>44319</v>
      </c>
      <c r="C9018" t="s">
        <v>1485</v>
      </c>
      <c r="D9018" t="s">
        <v>2801</v>
      </c>
      <c r="E9018" t="s">
        <v>34723</v>
      </c>
      <c r="F9018" t="s">
        <v>44320</v>
      </c>
      <c r="G9018" t="s">
        <v>126</v>
      </c>
      <c r="H9018" s="6">
        <v>77976</v>
      </c>
      <c r="I9018" t="s">
        <v>44321</v>
      </c>
      <c r="J9018" t="s">
        <v>44322</v>
      </c>
      <c r="K9018" s="1">
        <v>44352</v>
      </c>
    </row>
    <row r="9019" spans="1:11">
      <c r="A9019">
        <v>9018</v>
      </c>
      <c r="B9019" t="s">
        <v>44323</v>
      </c>
      <c r="C9019" t="s">
        <v>4058</v>
      </c>
      <c r="D9019" t="s">
        <v>14039</v>
      </c>
      <c r="E9019" t="s">
        <v>44324</v>
      </c>
      <c r="F9019" t="s">
        <v>44325</v>
      </c>
      <c r="G9019" t="s">
        <v>847</v>
      </c>
      <c r="H9019" s="6">
        <v>247370</v>
      </c>
      <c r="I9019" t="s">
        <v>44326</v>
      </c>
      <c r="J9019" t="s">
        <v>44327</v>
      </c>
      <c r="K9019" s="1">
        <v>44574</v>
      </c>
    </row>
    <row r="9020" spans="1:11">
      <c r="A9020">
        <v>9019</v>
      </c>
      <c r="B9020" t="s">
        <v>44328</v>
      </c>
      <c r="C9020" t="s">
        <v>6493</v>
      </c>
      <c r="D9020" t="s">
        <v>341</v>
      </c>
      <c r="E9020" t="s">
        <v>44329</v>
      </c>
      <c r="F9020" t="s">
        <v>44330</v>
      </c>
      <c r="G9020" t="s">
        <v>680</v>
      </c>
      <c r="H9020" s="6">
        <v>183906</v>
      </c>
      <c r="I9020" t="s">
        <v>44331</v>
      </c>
      <c r="J9020" t="s">
        <v>44332</v>
      </c>
      <c r="K9020" s="1">
        <v>44055</v>
      </c>
    </row>
    <row r="9021" spans="1:11">
      <c r="A9021">
        <v>9020</v>
      </c>
      <c r="B9021" t="s">
        <v>44333</v>
      </c>
      <c r="C9021" t="s">
        <v>1261</v>
      </c>
      <c r="D9021" t="s">
        <v>1848</v>
      </c>
      <c r="E9021" t="s">
        <v>44334</v>
      </c>
      <c r="F9021" t="s">
        <v>8579</v>
      </c>
      <c r="G9021" t="s">
        <v>926</v>
      </c>
      <c r="H9021" s="6">
        <v>264478</v>
      </c>
      <c r="I9021" t="s">
        <v>44335</v>
      </c>
      <c r="J9021" t="s">
        <v>44336</v>
      </c>
      <c r="K9021" s="1">
        <v>43900</v>
      </c>
    </row>
    <row r="9022" spans="1:11">
      <c r="A9022">
        <v>9021</v>
      </c>
      <c r="B9022" t="s">
        <v>44337</v>
      </c>
      <c r="C9022" t="s">
        <v>1045</v>
      </c>
      <c r="D9022" t="s">
        <v>4002</v>
      </c>
      <c r="E9022" t="s">
        <v>44338</v>
      </c>
      <c r="F9022" t="s">
        <v>44339</v>
      </c>
      <c r="G9022" t="s">
        <v>410</v>
      </c>
      <c r="H9022" s="6">
        <v>68430</v>
      </c>
      <c r="I9022">
        <v>5171125529</v>
      </c>
      <c r="J9022" t="s">
        <v>44340</v>
      </c>
      <c r="K9022" s="1">
        <v>44260</v>
      </c>
    </row>
    <row r="9023" spans="1:11">
      <c r="A9023">
        <v>9022</v>
      </c>
      <c r="B9023" t="s">
        <v>44341</v>
      </c>
      <c r="C9023" t="s">
        <v>11767</v>
      </c>
      <c r="D9023" t="s">
        <v>4496</v>
      </c>
      <c r="E9023" t="s">
        <v>44342</v>
      </c>
      <c r="F9023" t="s">
        <v>44343</v>
      </c>
      <c r="G9023" t="s">
        <v>553</v>
      </c>
      <c r="H9023" s="6">
        <v>183495</v>
      </c>
      <c r="I9023" t="s">
        <v>44344</v>
      </c>
      <c r="J9023" t="s">
        <v>44345</v>
      </c>
      <c r="K9023" s="1">
        <v>43941</v>
      </c>
    </row>
    <row r="9024" spans="1:11">
      <c r="A9024">
        <v>9023</v>
      </c>
      <c r="B9024" t="s">
        <v>44346</v>
      </c>
      <c r="C9024" t="s">
        <v>2821</v>
      </c>
      <c r="D9024" t="s">
        <v>475</v>
      </c>
      <c r="E9024" t="s">
        <v>38766</v>
      </c>
      <c r="F9024" t="s">
        <v>44347</v>
      </c>
      <c r="G9024" t="s">
        <v>268</v>
      </c>
      <c r="H9024" s="6">
        <v>92018</v>
      </c>
      <c r="I9024" t="s">
        <v>44348</v>
      </c>
      <c r="J9024" t="s">
        <v>44349</v>
      </c>
      <c r="K9024" s="1">
        <v>44157</v>
      </c>
    </row>
    <row r="9025" spans="1:11">
      <c r="A9025">
        <v>9024</v>
      </c>
      <c r="B9025" t="s">
        <v>44350</v>
      </c>
      <c r="C9025" t="s">
        <v>8078</v>
      </c>
      <c r="D9025" t="s">
        <v>11895</v>
      </c>
      <c r="E9025" t="s">
        <v>44351</v>
      </c>
      <c r="F9025" t="s">
        <v>44352</v>
      </c>
      <c r="G9025" t="s">
        <v>86</v>
      </c>
      <c r="H9025" s="6">
        <v>129881</v>
      </c>
      <c r="I9025" t="s">
        <v>44353</v>
      </c>
      <c r="J9025" t="s">
        <v>44354</v>
      </c>
      <c r="K9025" s="1">
        <v>44098</v>
      </c>
    </row>
    <row r="9026" spans="1:11">
      <c r="A9026">
        <v>9025</v>
      </c>
      <c r="B9026" t="s">
        <v>44355</v>
      </c>
      <c r="C9026" t="s">
        <v>1752</v>
      </c>
      <c r="D9026" t="s">
        <v>4774</v>
      </c>
      <c r="E9026" t="s">
        <v>44356</v>
      </c>
      <c r="F9026" t="s">
        <v>44357</v>
      </c>
      <c r="G9026" t="s">
        <v>1605</v>
      </c>
      <c r="H9026" s="6">
        <v>244746</v>
      </c>
      <c r="I9026" t="s">
        <v>44358</v>
      </c>
      <c r="J9026" t="s">
        <v>44359</v>
      </c>
      <c r="K9026" s="1">
        <v>44249</v>
      </c>
    </row>
    <row r="9027" spans="1:11">
      <c r="A9027">
        <v>9026</v>
      </c>
      <c r="B9027" t="s">
        <v>44360</v>
      </c>
      <c r="C9027" t="s">
        <v>3310</v>
      </c>
      <c r="D9027" t="s">
        <v>2172</v>
      </c>
      <c r="E9027" t="s">
        <v>44361</v>
      </c>
      <c r="F9027" t="s">
        <v>44362</v>
      </c>
      <c r="G9027" t="s">
        <v>33</v>
      </c>
      <c r="H9027" s="6">
        <v>58190</v>
      </c>
      <c r="I9027" t="s">
        <v>44363</v>
      </c>
      <c r="J9027" t="s">
        <v>44364</v>
      </c>
      <c r="K9027" s="1">
        <v>44445</v>
      </c>
    </row>
    <row r="9028" spans="1:11">
      <c r="A9028">
        <v>9027</v>
      </c>
      <c r="B9028" t="s">
        <v>44365</v>
      </c>
      <c r="C9028" t="s">
        <v>415</v>
      </c>
      <c r="D9028" t="s">
        <v>4320</v>
      </c>
      <c r="E9028" t="s">
        <v>44366</v>
      </c>
      <c r="F9028" t="s">
        <v>44367</v>
      </c>
      <c r="G9028" t="s">
        <v>23</v>
      </c>
      <c r="H9028" s="6">
        <v>56486</v>
      </c>
      <c r="I9028" t="s">
        <v>44368</v>
      </c>
      <c r="J9028" t="s">
        <v>44369</v>
      </c>
      <c r="K9028" s="1">
        <v>43955</v>
      </c>
    </row>
    <row r="9029" spans="1:11">
      <c r="A9029">
        <v>9028</v>
      </c>
      <c r="B9029" t="s">
        <v>44370</v>
      </c>
      <c r="C9029" t="s">
        <v>6900</v>
      </c>
      <c r="D9029" t="s">
        <v>17063</v>
      </c>
      <c r="E9029" t="s">
        <v>44371</v>
      </c>
      <c r="F9029" t="s">
        <v>13151</v>
      </c>
      <c r="G9029" t="s">
        <v>1536</v>
      </c>
      <c r="H9029" s="6">
        <v>71916</v>
      </c>
      <c r="I9029" t="s">
        <v>44372</v>
      </c>
      <c r="J9029" t="s">
        <v>44373</v>
      </c>
      <c r="K9029" s="1">
        <v>44549</v>
      </c>
    </row>
    <row r="9030" spans="1:11">
      <c r="A9030">
        <v>9029</v>
      </c>
      <c r="B9030" t="s">
        <v>44374</v>
      </c>
      <c r="C9030" t="s">
        <v>3113</v>
      </c>
      <c r="D9030" t="s">
        <v>6208</v>
      </c>
      <c r="E9030" t="s">
        <v>44375</v>
      </c>
      <c r="F9030" t="s">
        <v>44376</v>
      </c>
      <c r="G9030" t="s">
        <v>1445</v>
      </c>
      <c r="H9030" s="6">
        <v>179019</v>
      </c>
      <c r="I9030">
        <v>7007454605</v>
      </c>
      <c r="J9030" t="s">
        <v>44377</v>
      </c>
      <c r="K9030" s="1">
        <v>44591</v>
      </c>
    </row>
    <row r="9031" spans="1:11">
      <c r="A9031">
        <v>9030</v>
      </c>
      <c r="B9031" t="s">
        <v>44378</v>
      </c>
      <c r="C9031" t="s">
        <v>950</v>
      </c>
      <c r="D9031" t="s">
        <v>3198</v>
      </c>
      <c r="E9031" t="s">
        <v>44379</v>
      </c>
      <c r="F9031" t="s">
        <v>19549</v>
      </c>
      <c r="G9031" t="s">
        <v>306</v>
      </c>
      <c r="H9031" s="6">
        <v>259077</v>
      </c>
      <c r="I9031" t="s">
        <v>44380</v>
      </c>
      <c r="J9031" t="s">
        <v>44381</v>
      </c>
      <c r="K9031" s="1">
        <v>44010</v>
      </c>
    </row>
    <row r="9032" spans="1:11">
      <c r="A9032">
        <v>9031</v>
      </c>
      <c r="B9032" t="s">
        <v>44382</v>
      </c>
      <c r="C9032" t="s">
        <v>707</v>
      </c>
      <c r="D9032" t="s">
        <v>6634</v>
      </c>
      <c r="E9032" t="s">
        <v>38982</v>
      </c>
      <c r="F9032" t="s">
        <v>44383</v>
      </c>
      <c r="G9032" t="s">
        <v>1795</v>
      </c>
      <c r="H9032" s="6">
        <v>241128</v>
      </c>
      <c r="I9032" t="s">
        <v>44384</v>
      </c>
      <c r="J9032" t="s">
        <v>44385</v>
      </c>
      <c r="K9032" s="1">
        <v>44375</v>
      </c>
    </row>
    <row r="9033" spans="1:11">
      <c r="A9033">
        <v>9032</v>
      </c>
      <c r="B9033" t="s">
        <v>44386</v>
      </c>
      <c r="C9033" t="s">
        <v>8871</v>
      </c>
      <c r="D9033" t="s">
        <v>7714</v>
      </c>
      <c r="E9033" t="s">
        <v>6685</v>
      </c>
      <c r="F9033" t="s">
        <v>19472</v>
      </c>
      <c r="G9033" t="s">
        <v>1881</v>
      </c>
      <c r="H9033" s="6">
        <v>68451</v>
      </c>
      <c r="I9033" t="s">
        <v>44387</v>
      </c>
      <c r="J9033" t="s">
        <v>44388</v>
      </c>
      <c r="K9033" s="1">
        <v>44267</v>
      </c>
    </row>
    <row r="9034" spans="1:11">
      <c r="A9034">
        <v>9033</v>
      </c>
      <c r="B9034" t="s">
        <v>44389</v>
      </c>
      <c r="C9034" t="s">
        <v>8819</v>
      </c>
      <c r="D9034" t="s">
        <v>499</v>
      </c>
      <c r="E9034" t="s">
        <v>44390</v>
      </c>
      <c r="F9034" t="s">
        <v>44391</v>
      </c>
      <c r="G9034" t="s">
        <v>4061</v>
      </c>
      <c r="H9034" s="6">
        <v>80670</v>
      </c>
      <c r="I9034" t="s">
        <v>44392</v>
      </c>
      <c r="J9034" t="s">
        <v>44393</v>
      </c>
      <c r="K9034" s="1">
        <v>44128</v>
      </c>
    </row>
    <row r="9035" spans="1:11">
      <c r="A9035">
        <v>9034</v>
      </c>
      <c r="B9035" t="s">
        <v>44394</v>
      </c>
      <c r="C9035" t="s">
        <v>3903</v>
      </c>
      <c r="D9035" t="s">
        <v>19923</v>
      </c>
      <c r="E9035" t="s">
        <v>44395</v>
      </c>
      <c r="F9035" t="s">
        <v>44396</v>
      </c>
      <c r="G9035" t="s">
        <v>1337</v>
      </c>
      <c r="H9035" s="6">
        <v>165689</v>
      </c>
      <c r="I9035" t="s">
        <v>44397</v>
      </c>
      <c r="J9035" t="s">
        <v>44398</v>
      </c>
      <c r="K9035" s="1">
        <v>44321</v>
      </c>
    </row>
    <row r="9036" spans="1:11">
      <c r="A9036">
        <v>9035</v>
      </c>
      <c r="B9036" t="s">
        <v>44399</v>
      </c>
      <c r="C9036" t="s">
        <v>744</v>
      </c>
      <c r="D9036" t="s">
        <v>9178</v>
      </c>
      <c r="E9036" t="s">
        <v>7688</v>
      </c>
      <c r="F9036" t="s">
        <v>44400</v>
      </c>
      <c r="G9036" t="s">
        <v>3058</v>
      </c>
      <c r="H9036" s="6">
        <v>275933</v>
      </c>
      <c r="I9036" t="s">
        <v>44401</v>
      </c>
      <c r="J9036" t="s">
        <v>44402</v>
      </c>
      <c r="K9036" s="1">
        <v>44325</v>
      </c>
    </row>
    <row r="9037" spans="1:11">
      <c r="A9037">
        <v>9036</v>
      </c>
      <c r="B9037" t="s">
        <v>44403</v>
      </c>
      <c r="C9037" t="s">
        <v>5324</v>
      </c>
      <c r="D9037" t="s">
        <v>4354</v>
      </c>
      <c r="E9037" t="s">
        <v>44404</v>
      </c>
      <c r="F9037" t="s">
        <v>44405</v>
      </c>
      <c r="G9037" t="s">
        <v>2638</v>
      </c>
      <c r="H9037" s="6">
        <v>49457</v>
      </c>
      <c r="I9037" t="s">
        <v>44406</v>
      </c>
      <c r="J9037" t="s">
        <v>44407</v>
      </c>
      <c r="K9037" s="1">
        <v>44475</v>
      </c>
    </row>
    <row r="9038" spans="1:11">
      <c r="A9038">
        <v>9037</v>
      </c>
      <c r="B9038" t="s">
        <v>44408</v>
      </c>
      <c r="C9038" t="s">
        <v>5494</v>
      </c>
      <c r="D9038" t="s">
        <v>1735</v>
      </c>
      <c r="E9038" t="s">
        <v>44409</v>
      </c>
      <c r="F9038" t="s">
        <v>44410</v>
      </c>
      <c r="G9038" t="s">
        <v>3058</v>
      </c>
      <c r="H9038" s="6">
        <v>99712</v>
      </c>
      <c r="I9038" t="s">
        <v>44411</v>
      </c>
      <c r="J9038" t="s">
        <v>44412</v>
      </c>
      <c r="K9038" s="1">
        <v>44218</v>
      </c>
    </row>
    <row r="9039" spans="1:11">
      <c r="A9039">
        <v>9038</v>
      </c>
      <c r="B9039" t="s">
        <v>44413</v>
      </c>
      <c r="C9039" t="s">
        <v>10052</v>
      </c>
      <c r="D9039" t="s">
        <v>6041</v>
      </c>
      <c r="E9039" t="s">
        <v>4899</v>
      </c>
      <c r="F9039" t="s">
        <v>44414</v>
      </c>
      <c r="G9039" t="s">
        <v>1445</v>
      </c>
      <c r="H9039" s="6">
        <v>62778</v>
      </c>
      <c r="I9039" t="s">
        <v>44415</v>
      </c>
      <c r="J9039" t="s">
        <v>44416</v>
      </c>
      <c r="K9039" s="1">
        <v>44458</v>
      </c>
    </row>
    <row r="9040" spans="1:11">
      <c r="A9040">
        <v>9039</v>
      </c>
      <c r="B9040" t="s">
        <v>44417</v>
      </c>
      <c r="C9040" t="s">
        <v>8882</v>
      </c>
      <c r="D9040" t="s">
        <v>1212</v>
      </c>
      <c r="E9040" t="s">
        <v>44418</v>
      </c>
      <c r="F9040" t="s">
        <v>44419</v>
      </c>
      <c r="G9040" t="s">
        <v>4919</v>
      </c>
      <c r="H9040" s="6">
        <v>114028</v>
      </c>
      <c r="I9040">
        <v>9989082866</v>
      </c>
      <c r="J9040" t="s">
        <v>44420</v>
      </c>
      <c r="K9040" s="1">
        <v>44640</v>
      </c>
    </row>
    <row r="9041" spans="1:11">
      <c r="A9041">
        <v>9040</v>
      </c>
      <c r="B9041" t="s">
        <v>44421</v>
      </c>
      <c r="C9041" t="s">
        <v>5456</v>
      </c>
      <c r="D9041" t="s">
        <v>2416</v>
      </c>
      <c r="E9041" t="s">
        <v>44422</v>
      </c>
      <c r="F9041" t="s">
        <v>44423</v>
      </c>
      <c r="G9041" t="s">
        <v>5708</v>
      </c>
      <c r="H9041" s="6">
        <v>187759</v>
      </c>
      <c r="I9041" t="s">
        <v>44424</v>
      </c>
      <c r="J9041" t="s">
        <v>44425</v>
      </c>
      <c r="K9041" s="1">
        <v>43945</v>
      </c>
    </row>
    <row r="9042" spans="1:11">
      <c r="A9042">
        <v>9041</v>
      </c>
      <c r="B9042" t="s">
        <v>44426</v>
      </c>
      <c r="C9042" t="s">
        <v>2962</v>
      </c>
      <c r="D9042" t="s">
        <v>6536</v>
      </c>
      <c r="E9042" t="s">
        <v>44427</v>
      </c>
      <c r="F9042" t="s">
        <v>44428</v>
      </c>
      <c r="G9042" t="s">
        <v>906</v>
      </c>
      <c r="H9042" s="6">
        <v>91406</v>
      </c>
      <c r="I9042" t="s">
        <v>44429</v>
      </c>
      <c r="J9042" t="s">
        <v>44430</v>
      </c>
      <c r="K9042" s="1">
        <v>44455</v>
      </c>
    </row>
    <row r="9043" spans="1:11">
      <c r="A9043">
        <v>9042</v>
      </c>
      <c r="B9043" t="s">
        <v>44431</v>
      </c>
      <c r="C9043" t="s">
        <v>6013</v>
      </c>
      <c r="D9043" t="s">
        <v>9089</v>
      </c>
      <c r="E9043" t="s">
        <v>44432</v>
      </c>
      <c r="F9043" t="s">
        <v>44433</v>
      </c>
      <c r="G9043" t="s">
        <v>3968</v>
      </c>
      <c r="H9043" s="6">
        <v>47494</v>
      </c>
      <c r="I9043">
        <v>7275517486</v>
      </c>
      <c r="J9043" t="s">
        <v>44434</v>
      </c>
      <c r="K9043" s="1">
        <v>44286</v>
      </c>
    </row>
    <row r="9044" spans="1:11">
      <c r="A9044">
        <v>9043</v>
      </c>
      <c r="B9044" t="s">
        <v>44435</v>
      </c>
      <c r="C9044" t="s">
        <v>4568</v>
      </c>
      <c r="D9044" t="s">
        <v>8404</v>
      </c>
      <c r="E9044" t="s">
        <v>44436</v>
      </c>
      <c r="F9044" t="s">
        <v>44437</v>
      </c>
      <c r="G9044" t="s">
        <v>23</v>
      </c>
      <c r="H9044" s="6">
        <v>278441</v>
      </c>
      <c r="I9044" t="s">
        <v>44438</v>
      </c>
      <c r="J9044" t="s">
        <v>44439</v>
      </c>
      <c r="K9044" s="1">
        <v>43962</v>
      </c>
    </row>
    <row r="9045" spans="1:11">
      <c r="A9045">
        <v>9044</v>
      </c>
      <c r="B9045" t="s">
        <v>44440</v>
      </c>
      <c r="C9045" t="s">
        <v>2806</v>
      </c>
      <c r="D9045" t="s">
        <v>1786</v>
      </c>
      <c r="E9045" t="s">
        <v>44441</v>
      </c>
      <c r="F9045" t="s">
        <v>44442</v>
      </c>
      <c r="G9045" t="s">
        <v>985</v>
      </c>
      <c r="H9045" s="6">
        <v>114452</v>
      </c>
      <c r="I9045" t="s">
        <v>44443</v>
      </c>
      <c r="J9045" t="s">
        <v>44444</v>
      </c>
      <c r="K9045" s="1">
        <v>44369</v>
      </c>
    </row>
    <row r="9046" spans="1:11">
      <c r="A9046">
        <v>9045</v>
      </c>
      <c r="B9046" t="s">
        <v>44445</v>
      </c>
      <c r="C9046" t="s">
        <v>1064</v>
      </c>
      <c r="D9046" t="s">
        <v>2452</v>
      </c>
      <c r="E9046" t="s">
        <v>44446</v>
      </c>
      <c r="F9046" t="s">
        <v>27516</v>
      </c>
      <c r="G9046" t="s">
        <v>3945</v>
      </c>
      <c r="H9046" s="6">
        <v>227145</v>
      </c>
      <c r="I9046" t="s">
        <v>44447</v>
      </c>
      <c r="J9046" t="s">
        <v>44448</v>
      </c>
      <c r="K9046" s="1">
        <v>44219</v>
      </c>
    </row>
    <row r="9047" spans="1:11">
      <c r="A9047">
        <v>9046</v>
      </c>
      <c r="B9047" t="s">
        <v>44449</v>
      </c>
      <c r="C9047" t="s">
        <v>4995</v>
      </c>
      <c r="D9047" t="s">
        <v>13881</v>
      </c>
      <c r="E9047" t="s">
        <v>15819</v>
      </c>
      <c r="F9047" t="s">
        <v>44450</v>
      </c>
      <c r="G9047" t="s">
        <v>2861</v>
      </c>
      <c r="H9047" s="6">
        <v>198909</v>
      </c>
      <c r="I9047">
        <v>3064300351</v>
      </c>
      <c r="J9047" t="s">
        <v>44451</v>
      </c>
      <c r="K9047" s="1">
        <v>44547</v>
      </c>
    </row>
    <row r="9048" spans="1:11">
      <c r="A9048">
        <v>9047</v>
      </c>
      <c r="B9048" t="s">
        <v>44452</v>
      </c>
      <c r="C9048" t="s">
        <v>4720</v>
      </c>
      <c r="D9048" t="s">
        <v>3069</v>
      </c>
      <c r="E9048" t="s">
        <v>44453</v>
      </c>
      <c r="F9048" t="s">
        <v>44454</v>
      </c>
      <c r="G9048" t="s">
        <v>778</v>
      </c>
      <c r="H9048" s="6">
        <v>260892</v>
      </c>
      <c r="I9048" t="s">
        <v>44455</v>
      </c>
      <c r="J9048" t="s">
        <v>44456</v>
      </c>
      <c r="K9048" s="1">
        <v>43893</v>
      </c>
    </row>
    <row r="9049" spans="1:11">
      <c r="A9049">
        <v>9048</v>
      </c>
      <c r="B9049" t="s">
        <v>44457</v>
      </c>
      <c r="C9049" t="s">
        <v>662</v>
      </c>
      <c r="D9049" t="s">
        <v>6307</v>
      </c>
      <c r="E9049" t="s">
        <v>41368</v>
      </c>
      <c r="F9049" t="s">
        <v>44458</v>
      </c>
      <c r="G9049" t="s">
        <v>1095</v>
      </c>
      <c r="H9049" s="6">
        <v>191582</v>
      </c>
      <c r="I9049" t="s">
        <v>44459</v>
      </c>
      <c r="J9049" t="s">
        <v>44460</v>
      </c>
      <c r="K9049" s="1">
        <v>44541</v>
      </c>
    </row>
    <row r="9050" spans="1:11">
      <c r="A9050">
        <v>9049</v>
      </c>
      <c r="B9050" t="s">
        <v>44461</v>
      </c>
      <c r="C9050" t="s">
        <v>2361</v>
      </c>
      <c r="D9050" t="s">
        <v>13552</v>
      </c>
      <c r="E9050" t="s">
        <v>44462</v>
      </c>
      <c r="F9050" t="s">
        <v>44463</v>
      </c>
      <c r="G9050" t="s">
        <v>3594</v>
      </c>
      <c r="H9050" s="6">
        <v>273793</v>
      </c>
      <c r="I9050" t="s">
        <v>44464</v>
      </c>
      <c r="J9050" t="s">
        <v>44465</v>
      </c>
      <c r="K9050" s="1">
        <v>44200</v>
      </c>
    </row>
    <row r="9051" spans="1:11">
      <c r="A9051">
        <v>9050</v>
      </c>
      <c r="B9051" t="s">
        <v>44466</v>
      </c>
      <c r="C9051" t="s">
        <v>2307</v>
      </c>
      <c r="D9051" t="s">
        <v>5789</v>
      </c>
      <c r="E9051" t="s">
        <v>44467</v>
      </c>
      <c r="F9051" t="s">
        <v>44468</v>
      </c>
      <c r="G9051" t="s">
        <v>763</v>
      </c>
      <c r="H9051" s="6">
        <v>74278</v>
      </c>
      <c r="I9051" t="s">
        <v>44469</v>
      </c>
      <c r="J9051" t="s">
        <v>44470</v>
      </c>
      <c r="K9051" s="1">
        <v>44322</v>
      </c>
    </row>
    <row r="9052" spans="1:11">
      <c r="A9052">
        <v>9051</v>
      </c>
      <c r="B9052" t="s">
        <v>44471</v>
      </c>
      <c r="C9052" t="s">
        <v>8514</v>
      </c>
      <c r="D9052" t="s">
        <v>7186</v>
      </c>
      <c r="E9052" t="s">
        <v>44472</v>
      </c>
      <c r="F9052" t="s">
        <v>44473</v>
      </c>
      <c r="G9052" t="s">
        <v>3968</v>
      </c>
      <c r="H9052" s="6">
        <v>193741</v>
      </c>
      <c r="I9052" t="s">
        <v>44474</v>
      </c>
      <c r="J9052" t="s">
        <v>44475</v>
      </c>
      <c r="K9052" s="1">
        <v>44340</v>
      </c>
    </row>
    <row r="9053" spans="1:11">
      <c r="A9053">
        <v>9052</v>
      </c>
      <c r="B9053" t="s">
        <v>44476</v>
      </c>
      <c r="C9053" t="s">
        <v>3903</v>
      </c>
      <c r="D9053" t="s">
        <v>10138</v>
      </c>
      <c r="E9053" t="s">
        <v>44477</v>
      </c>
      <c r="F9053" t="s">
        <v>44478</v>
      </c>
      <c r="G9053" t="s">
        <v>831</v>
      </c>
      <c r="H9053" s="6">
        <v>89875</v>
      </c>
      <c r="I9053" t="s">
        <v>44479</v>
      </c>
      <c r="J9053" t="s">
        <v>44480</v>
      </c>
      <c r="K9053" s="1">
        <v>44635</v>
      </c>
    </row>
    <row r="9054" spans="1:11">
      <c r="A9054">
        <v>9053</v>
      </c>
      <c r="B9054" t="s">
        <v>44481</v>
      </c>
      <c r="C9054" t="s">
        <v>9299</v>
      </c>
      <c r="D9054" t="s">
        <v>3617</v>
      </c>
      <c r="E9054" t="s">
        <v>44482</v>
      </c>
      <c r="F9054" t="s">
        <v>44483</v>
      </c>
      <c r="G9054" t="s">
        <v>410</v>
      </c>
      <c r="H9054" s="6">
        <v>108998</v>
      </c>
      <c r="I9054" t="s">
        <v>44484</v>
      </c>
      <c r="J9054" t="s">
        <v>44485</v>
      </c>
      <c r="K9054" s="1">
        <v>44286</v>
      </c>
    </row>
    <row r="9055" spans="1:11">
      <c r="A9055">
        <v>9054</v>
      </c>
      <c r="B9055" t="s">
        <v>44486</v>
      </c>
      <c r="C9055" t="s">
        <v>1414</v>
      </c>
      <c r="D9055" t="s">
        <v>12584</v>
      </c>
      <c r="E9055" t="s">
        <v>37688</v>
      </c>
      <c r="F9055" t="s">
        <v>44487</v>
      </c>
      <c r="G9055" t="s">
        <v>823</v>
      </c>
      <c r="H9055" s="6">
        <v>281140</v>
      </c>
      <c r="I9055" t="s">
        <v>44488</v>
      </c>
      <c r="J9055" t="s">
        <v>44489</v>
      </c>
      <c r="K9055" s="1">
        <v>43848</v>
      </c>
    </row>
    <row r="9056" spans="1:11">
      <c r="A9056">
        <v>9055</v>
      </c>
      <c r="B9056" t="s">
        <v>44490</v>
      </c>
      <c r="C9056" t="s">
        <v>4076</v>
      </c>
      <c r="D9056" t="s">
        <v>5870</v>
      </c>
      <c r="E9056" t="s">
        <v>44491</v>
      </c>
      <c r="F9056" t="s">
        <v>44492</v>
      </c>
      <c r="G9056" t="s">
        <v>3102</v>
      </c>
      <c r="H9056" s="6">
        <v>101449</v>
      </c>
      <c r="I9056" t="s">
        <v>44493</v>
      </c>
      <c r="J9056" t="s">
        <v>44494</v>
      </c>
      <c r="K9056" s="1">
        <v>43889</v>
      </c>
    </row>
    <row r="9057" spans="1:11">
      <c r="A9057">
        <v>9056</v>
      </c>
      <c r="B9057" t="s">
        <v>44495</v>
      </c>
      <c r="C9057" t="s">
        <v>2133</v>
      </c>
      <c r="D9057" t="s">
        <v>467</v>
      </c>
      <c r="E9057" t="s">
        <v>44496</v>
      </c>
      <c r="F9057" t="s">
        <v>44497</v>
      </c>
      <c r="G9057" t="s">
        <v>3009</v>
      </c>
      <c r="H9057" s="6">
        <v>284561</v>
      </c>
      <c r="I9057" t="s">
        <v>44498</v>
      </c>
      <c r="J9057" t="s">
        <v>44499</v>
      </c>
      <c r="K9057" s="1">
        <v>44384</v>
      </c>
    </row>
    <row r="9058" spans="1:11">
      <c r="A9058">
        <v>9057</v>
      </c>
      <c r="B9058" t="s">
        <v>44500</v>
      </c>
      <c r="C9058" t="s">
        <v>1414</v>
      </c>
      <c r="D9058" t="s">
        <v>782</v>
      </c>
      <c r="E9058" t="s">
        <v>5783</v>
      </c>
      <c r="F9058" t="s">
        <v>44501</v>
      </c>
      <c r="G9058" t="s">
        <v>1418</v>
      </c>
      <c r="H9058" s="6">
        <v>221344</v>
      </c>
      <c r="I9058" t="s">
        <v>44502</v>
      </c>
      <c r="J9058" t="s">
        <v>44503</v>
      </c>
      <c r="K9058" s="1">
        <v>44543</v>
      </c>
    </row>
    <row r="9059" spans="1:11">
      <c r="A9059">
        <v>9058</v>
      </c>
      <c r="B9059" t="s">
        <v>44504</v>
      </c>
      <c r="C9059" t="s">
        <v>2019</v>
      </c>
      <c r="D9059" t="s">
        <v>3006</v>
      </c>
      <c r="E9059" t="s">
        <v>44505</v>
      </c>
      <c r="F9059" t="s">
        <v>44506</v>
      </c>
      <c r="G9059" t="s">
        <v>1508</v>
      </c>
      <c r="H9059" s="6">
        <v>180520</v>
      </c>
      <c r="I9059" t="s">
        <v>44507</v>
      </c>
      <c r="J9059" t="s">
        <v>44508</v>
      </c>
      <c r="K9059" s="1">
        <v>44223</v>
      </c>
    </row>
    <row r="9060" spans="1:11">
      <c r="A9060">
        <v>9059</v>
      </c>
      <c r="B9060" t="s">
        <v>44509</v>
      </c>
      <c r="C9060" t="s">
        <v>2577</v>
      </c>
      <c r="D9060" t="s">
        <v>65</v>
      </c>
      <c r="E9060" t="s">
        <v>44510</v>
      </c>
      <c r="F9060" t="s">
        <v>44511</v>
      </c>
      <c r="G9060" t="s">
        <v>80</v>
      </c>
      <c r="H9060" s="6">
        <v>243237</v>
      </c>
      <c r="I9060" t="s">
        <v>44512</v>
      </c>
      <c r="J9060" t="s">
        <v>44513</v>
      </c>
      <c r="K9060" s="1">
        <v>43887</v>
      </c>
    </row>
    <row r="9061" spans="1:11">
      <c r="A9061">
        <v>9060</v>
      </c>
      <c r="B9061" t="s">
        <v>44514</v>
      </c>
      <c r="C9061" t="s">
        <v>759</v>
      </c>
      <c r="D9061" t="s">
        <v>1129</v>
      </c>
      <c r="E9061" t="s">
        <v>44515</v>
      </c>
      <c r="F9061" t="s">
        <v>44516</v>
      </c>
      <c r="G9061" t="s">
        <v>642</v>
      </c>
      <c r="H9061" s="6">
        <v>101356</v>
      </c>
      <c r="I9061" t="s">
        <v>44517</v>
      </c>
      <c r="J9061" t="s">
        <v>44518</v>
      </c>
      <c r="K9061" s="1">
        <v>43866</v>
      </c>
    </row>
    <row r="9062" spans="1:11">
      <c r="A9062">
        <v>9061</v>
      </c>
      <c r="B9062" t="s">
        <v>44519</v>
      </c>
      <c r="C9062" t="s">
        <v>843</v>
      </c>
      <c r="D9062" t="s">
        <v>8102</v>
      </c>
      <c r="E9062" t="s">
        <v>44520</v>
      </c>
      <c r="F9062" t="s">
        <v>44521</v>
      </c>
      <c r="G9062" t="s">
        <v>3264</v>
      </c>
      <c r="H9062" s="6">
        <v>40921</v>
      </c>
      <c r="I9062" t="s">
        <v>44522</v>
      </c>
      <c r="J9062" t="s">
        <v>44523</v>
      </c>
      <c r="K9062" s="1">
        <v>44420</v>
      </c>
    </row>
    <row r="9063" spans="1:11">
      <c r="A9063">
        <v>9062</v>
      </c>
      <c r="B9063" t="s">
        <v>44524</v>
      </c>
      <c r="C9063" t="s">
        <v>3230</v>
      </c>
      <c r="D9063" t="s">
        <v>2619</v>
      </c>
      <c r="E9063" t="s">
        <v>44525</v>
      </c>
      <c r="F9063" t="s">
        <v>21487</v>
      </c>
      <c r="G9063" t="s">
        <v>666</v>
      </c>
      <c r="H9063" s="6">
        <v>235529</v>
      </c>
      <c r="I9063" t="s">
        <v>44526</v>
      </c>
      <c r="J9063" t="s">
        <v>44527</v>
      </c>
      <c r="K9063" s="1">
        <v>44701</v>
      </c>
    </row>
    <row r="9064" spans="1:11">
      <c r="A9064">
        <v>9063</v>
      </c>
      <c r="B9064" t="s">
        <v>44528</v>
      </c>
      <c r="C9064" t="s">
        <v>5028</v>
      </c>
      <c r="D9064" t="s">
        <v>2307</v>
      </c>
      <c r="E9064" t="s">
        <v>44529</v>
      </c>
      <c r="F9064" t="s">
        <v>44530</v>
      </c>
      <c r="G9064" t="s">
        <v>1473</v>
      </c>
      <c r="H9064" s="6">
        <v>44802</v>
      </c>
      <c r="I9064" t="s">
        <v>44531</v>
      </c>
      <c r="J9064" t="s">
        <v>44532</v>
      </c>
      <c r="K9064" s="1">
        <v>44101</v>
      </c>
    </row>
    <row r="9065" spans="1:11">
      <c r="A9065">
        <v>9064</v>
      </c>
      <c r="B9065" t="s">
        <v>44533</v>
      </c>
      <c r="C9065" t="s">
        <v>1572</v>
      </c>
      <c r="D9065" t="s">
        <v>147</v>
      </c>
      <c r="E9065" t="s">
        <v>44534</v>
      </c>
      <c r="F9065" t="s">
        <v>44535</v>
      </c>
      <c r="G9065" t="s">
        <v>1230</v>
      </c>
      <c r="H9065" s="6">
        <v>66359</v>
      </c>
      <c r="I9065" t="s">
        <v>44536</v>
      </c>
      <c r="J9065" t="s">
        <v>44537</v>
      </c>
      <c r="K9065" s="1">
        <v>44042</v>
      </c>
    </row>
    <row r="9066" spans="1:11">
      <c r="A9066">
        <v>9065</v>
      </c>
      <c r="B9066" t="s">
        <v>44538</v>
      </c>
      <c r="C9066" t="s">
        <v>375</v>
      </c>
      <c r="D9066" t="s">
        <v>13881</v>
      </c>
      <c r="E9066" t="s">
        <v>44539</v>
      </c>
      <c r="F9066" t="s">
        <v>44540</v>
      </c>
      <c r="G9066" t="s">
        <v>1280</v>
      </c>
      <c r="H9066" s="6">
        <v>241645</v>
      </c>
      <c r="I9066" t="s">
        <v>44541</v>
      </c>
      <c r="J9066" t="s">
        <v>44542</v>
      </c>
      <c r="K9066" s="1">
        <v>44658</v>
      </c>
    </row>
    <row r="9067" spans="1:11">
      <c r="A9067">
        <v>9066</v>
      </c>
      <c r="B9067" t="s">
        <v>44543</v>
      </c>
      <c r="C9067" t="s">
        <v>542</v>
      </c>
      <c r="D9067" t="s">
        <v>5979</v>
      </c>
      <c r="E9067" t="s">
        <v>37721</v>
      </c>
      <c r="F9067" t="s">
        <v>44544</v>
      </c>
      <c r="G9067" t="s">
        <v>961</v>
      </c>
      <c r="H9067" s="6">
        <v>244239</v>
      </c>
      <c r="I9067" t="s">
        <v>44545</v>
      </c>
      <c r="J9067" t="s">
        <v>44546</v>
      </c>
      <c r="K9067" s="1">
        <v>44140</v>
      </c>
    </row>
    <row r="9068" spans="1:11">
      <c r="A9068">
        <v>9067</v>
      </c>
      <c r="B9068" t="s">
        <v>44547</v>
      </c>
      <c r="C9068" t="s">
        <v>3713</v>
      </c>
      <c r="D9068" t="s">
        <v>451</v>
      </c>
      <c r="E9068" t="s">
        <v>44548</v>
      </c>
      <c r="F9068" t="s">
        <v>44549</v>
      </c>
      <c r="G9068" t="s">
        <v>666</v>
      </c>
      <c r="H9068" s="6">
        <v>67406</v>
      </c>
      <c r="I9068">
        <v>2326444838</v>
      </c>
      <c r="J9068" t="s">
        <v>44550</v>
      </c>
      <c r="K9068" s="1">
        <v>43997</v>
      </c>
    </row>
    <row r="9069" spans="1:11">
      <c r="A9069">
        <v>9068</v>
      </c>
      <c r="B9069" t="s">
        <v>44551</v>
      </c>
      <c r="C9069" t="s">
        <v>8315</v>
      </c>
      <c r="D9069" t="s">
        <v>2763</v>
      </c>
      <c r="E9069" t="s">
        <v>44552</v>
      </c>
      <c r="F9069" t="s">
        <v>28033</v>
      </c>
      <c r="G9069" t="s">
        <v>4729</v>
      </c>
      <c r="H9069" s="6">
        <v>168359</v>
      </c>
      <c r="I9069" t="s">
        <v>44553</v>
      </c>
      <c r="J9069" t="s">
        <v>44554</v>
      </c>
      <c r="K9069" s="1">
        <v>44294</v>
      </c>
    </row>
    <row r="9070" spans="1:11">
      <c r="A9070">
        <v>9069</v>
      </c>
      <c r="B9070" t="s">
        <v>44555</v>
      </c>
      <c r="C9070" t="s">
        <v>6648</v>
      </c>
      <c r="D9070" t="s">
        <v>22893</v>
      </c>
      <c r="E9070" t="s">
        <v>44556</v>
      </c>
      <c r="F9070" t="s">
        <v>44557</v>
      </c>
      <c r="G9070" t="s">
        <v>1522</v>
      </c>
      <c r="H9070" s="6">
        <v>230642</v>
      </c>
      <c r="I9070" t="s">
        <v>44558</v>
      </c>
      <c r="J9070" t="s">
        <v>44559</v>
      </c>
      <c r="K9070" s="1">
        <v>44561</v>
      </c>
    </row>
    <row r="9071" spans="1:11">
      <c r="A9071">
        <v>9070</v>
      </c>
      <c r="B9071" t="s">
        <v>44560</v>
      </c>
      <c r="C9071" t="s">
        <v>7532</v>
      </c>
      <c r="D9071" t="s">
        <v>2606</v>
      </c>
      <c r="E9071" t="s">
        <v>44561</v>
      </c>
      <c r="F9071" t="s">
        <v>44562</v>
      </c>
      <c r="G9071" t="s">
        <v>2817</v>
      </c>
      <c r="H9071" s="6">
        <v>269846</v>
      </c>
      <c r="I9071">
        <f>1-869-316-1412</f>
        <v>-2596</v>
      </c>
      <c r="J9071" t="s">
        <v>44563</v>
      </c>
      <c r="K9071" s="1">
        <v>44223</v>
      </c>
    </row>
    <row r="9072" spans="1:11">
      <c r="A9072">
        <v>9071</v>
      </c>
      <c r="B9072" t="s">
        <v>44564</v>
      </c>
      <c r="C9072" t="s">
        <v>6476</v>
      </c>
      <c r="D9072" t="s">
        <v>1450</v>
      </c>
      <c r="E9072" t="s">
        <v>44565</v>
      </c>
      <c r="F9072" t="s">
        <v>21651</v>
      </c>
      <c r="G9072" t="s">
        <v>134</v>
      </c>
      <c r="H9072" s="6">
        <v>281873</v>
      </c>
      <c r="I9072" t="s">
        <v>44566</v>
      </c>
      <c r="J9072" t="s">
        <v>44567</v>
      </c>
      <c r="K9072" s="1">
        <v>44363</v>
      </c>
    </row>
    <row r="9073" spans="1:11">
      <c r="A9073">
        <v>9072</v>
      </c>
      <c r="B9073" t="s">
        <v>44568</v>
      </c>
      <c r="C9073" t="s">
        <v>1572</v>
      </c>
      <c r="D9073" t="s">
        <v>4241</v>
      </c>
      <c r="E9073" t="s">
        <v>44569</v>
      </c>
      <c r="F9073" t="s">
        <v>13161</v>
      </c>
      <c r="G9073" t="s">
        <v>1243</v>
      </c>
      <c r="H9073" s="6">
        <v>60503</v>
      </c>
      <c r="I9073" t="s">
        <v>44570</v>
      </c>
      <c r="J9073" t="s">
        <v>44571</v>
      </c>
      <c r="K9073" s="1">
        <v>43933</v>
      </c>
    </row>
    <row r="9074" spans="1:11">
      <c r="A9074">
        <v>9073</v>
      </c>
      <c r="B9074" t="s">
        <v>44572</v>
      </c>
      <c r="C9074" t="s">
        <v>1023</v>
      </c>
      <c r="D9074" t="s">
        <v>3909</v>
      </c>
      <c r="E9074" t="s">
        <v>44573</v>
      </c>
      <c r="F9074" t="s">
        <v>44574</v>
      </c>
      <c r="G9074" t="s">
        <v>1102</v>
      </c>
      <c r="H9074" s="6">
        <v>173741</v>
      </c>
      <c r="I9074" t="s">
        <v>44575</v>
      </c>
      <c r="J9074" t="s">
        <v>44576</v>
      </c>
      <c r="K9074" s="1">
        <v>44373</v>
      </c>
    </row>
    <row r="9075" spans="1:11">
      <c r="A9075">
        <v>9074</v>
      </c>
      <c r="B9075" t="s">
        <v>44577</v>
      </c>
      <c r="C9075" t="s">
        <v>7931</v>
      </c>
      <c r="D9075" t="s">
        <v>3319</v>
      </c>
      <c r="E9075" t="s">
        <v>44578</v>
      </c>
      <c r="F9075" t="s">
        <v>44579</v>
      </c>
      <c r="G9075" t="s">
        <v>642</v>
      </c>
      <c r="H9075" s="6">
        <v>201622</v>
      </c>
      <c r="I9075" t="s">
        <v>44580</v>
      </c>
      <c r="J9075" t="s">
        <v>44581</v>
      </c>
      <c r="K9075" s="1">
        <v>44004</v>
      </c>
    </row>
    <row r="9076" spans="1:11">
      <c r="A9076">
        <v>9075</v>
      </c>
      <c r="B9076" t="s">
        <v>44582</v>
      </c>
      <c r="C9076" t="s">
        <v>804</v>
      </c>
      <c r="D9076" t="s">
        <v>1371</v>
      </c>
      <c r="E9076" t="s">
        <v>44583</v>
      </c>
      <c r="F9076" t="s">
        <v>44584</v>
      </c>
      <c r="G9076" t="s">
        <v>1418</v>
      </c>
      <c r="H9076" s="6">
        <v>104437</v>
      </c>
      <c r="I9076" t="s">
        <v>44585</v>
      </c>
      <c r="J9076" t="s">
        <v>44586</v>
      </c>
      <c r="K9076" s="1">
        <v>43921</v>
      </c>
    </row>
    <row r="9077" spans="1:11">
      <c r="A9077">
        <v>9076</v>
      </c>
      <c r="B9077" t="s">
        <v>44587</v>
      </c>
      <c r="C9077" t="s">
        <v>5805</v>
      </c>
      <c r="D9077" t="s">
        <v>15872</v>
      </c>
      <c r="E9077" t="s">
        <v>44588</v>
      </c>
      <c r="F9077" t="s">
        <v>44589</v>
      </c>
      <c r="G9077" t="s">
        <v>1189</v>
      </c>
      <c r="H9077" s="6">
        <v>40361</v>
      </c>
      <c r="I9077" t="s">
        <v>44590</v>
      </c>
      <c r="J9077" t="s">
        <v>44591</v>
      </c>
      <c r="K9077" s="1">
        <v>44300</v>
      </c>
    </row>
    <row r="9078" spans="1:11">
      <c r="A9078">
        <v>9077</v>
      </c>
      <c r="B9078" t="s">
        <v>44592</v>
      </c>
      <c r="C9078" t="s">
        <v>5160</v>
      </c>
      <c r="D9078" t="s">
        <v>543</v>
      </c>
      <c r="E9078" t="s">
        <v>44593</v>
      </c>
      <c r="F9078" t="s">
        <v>44594</v>
      </c>
      <c r="G9078" t="s">
        <v>205</v>
      </c>
      <c r="H9078" s="6">
        <v>224239</v>
      </c>
      <c r="I9078" t="s">
        <v>44595</v>
      </c>
      <c r="J9078" t="s">
        <v>44596</v>
      </c>
      <c r="K9078" s="1">
        <v>44177</v>
      </c>
    </row>
    <row r="9079" spans="1:11">
      <c r="A9079">
        <v>9078</v>
      </c>
      <c r="B9079" t="s">
        <v>44597</v>
      </c>
      <c r="C9079" t="s">
        <v>1752</v>
      </c>
      <c r="D9079" t="s">
        <v>3099</v>
      </c>
      <c r="E9079" t="s">
        <v>44598</v>
      </c>
      <c r="F9079" t="s">
        <v>13825</v>
      </c>
      <c r="G9079" t="s">
        <v>1689</v>
      </c>
      <c r="H9079" s="6">
        <v>163345</v>
      </c>
      <c r="I9079" t="s">
        <v>44599</v>
      </c>
      <c r="J9079" t="s">
        <v>44600</v>
      </c>
      <c r="K9079" s="1">
        <v>44332</v>
      </c>
    </row>
    <row r="9080" spans="1:11">
      <c r="A9080">
        <v>9079</v>
      </c>
      <c r="B9080" t="s">
        <v>44601</v>
      </c>
      <c r="C9080" t="s">
        <v>12505</v>
      </c>
      <c r="D9080" t="s">
        <v>15979</v>
      </c>
      <c r="E9080" t="s">
        <v>44602</v>
      </c>
      <c r="F9080" t="s">
        <v>44603</v>
      </c>
      <c r="G9080" t="s">
        <v>726</v>
      </c>
      <c r="H9080" s="6">
        <v>55947</v>
      </c>
      <c r="I9080" t="s">
        <v>44604</v>
      </c>
      <c r="J9080" t="s">
        <v>44605</v>
      </c>
      <c r="K9080" s="1">
        <v>44164</v>
      </c>
    </row>
    <row r="9081" spans="1:11">
      <c r="A9081">
        <v>9080</v>
      </c>
      <c r="B9081" t="s">
        <v>44606</v>
      </c>
      <c r="C9081" t="s">
        <v>8663</v>
      </c>
      <c r="D9081" t="s">
        <v>8981</v>
      </c>
      <c r="E9081" t="s">
        <v>44607</v>
      </c>
      <c r="F9081" t="s">
        <v>44608</v>
      </c>
      <c r="G9081" t="s">
        <v>1182</v>
      </c>
      <c r="H9081" s="6">
        <v>76329</v>
      </c>
      <c r="I9081" t="s">
        <v>44609</v>
      </c>
      <c r="J9081" t="s">
        <v>44610</v>
      </c>
      <c r="K9081" s="1">
        <v>43982</v>
      </c>
    </row>
    <row r="9082" spans="1:11">
      <c r="A9082">
        <v>9081</v>
      </c>
      <c r="B9082" t="s">
        <v>44611</v>
      </c>
      <c r="C9082" t="s">
        <v>1792</v>
      </c>
      <c r="D9082" t="s">
        <v>162</v>
      </c>
      <c r="E9082" t="s">
        <v>44612</v>
      </c>
      <c r="F9082" t="s">
        <v>44613</v>
      </c>
      <c r="G9082" t="s">
        <v>402</v>
      </c>
      <c r="H9082" s="6">
        <v>279968</v>
      </c>
      <c r="I9082" t="s">
        <v>44614</v>
      </c>
      <c r="J9082" t="s">
        <v>44615</v>
      </c>
      <c r="K9082" s="1">
        <v>44141</v>
      </c>
    </row>
    <row r="9083" spans="1:11">
      <c r="A9083">
        <v>9082</v>
      </c>
      <c r="B9083" t="s">
        <v>44616</v>
      </c>
      <c r="C9083" t="s">
        <v>2166</v>
      </c>
      <c r="D9083" t="s">
        <v>1584</v>
      </c>
      <c r="E9083" t="s">
        <v>29897</v>
      </c>
      <c r="F9083" t="s">
        <v>44617</v>
      </c>
      <c r="G9083" t="s">
        <v>1569</v>
      </c>
      <c r="H9083" s="6">
        <v>168633</v>
      </c>
      <c r="I9083" t="s">
        <v>44618</v>
      </c>
      <c r="J9083" t="s">
        <v>44619</v>
      </c>
      <c r="K9083" s="1">
        <v>44249</v>
      </c>
    </row>
    <row r="9084" spans="1:11">
      <c r="A9084">
        <v>9083</v>
      </c>
      <c r="B9084" t="s">
        <v>44620</v>
      </c>
      <c r="C9084" t="s">
        <v>2577</v>
      </c>
      <c r="D9084" t="s">
        <v>11900</v>
      </c>
      <c r="E9084" t="s">
        <v>44621</v>
      </c>
      <c r="F9084" t="s">
        <v>22525</v>
      </c>
      <c r="G9084" t="s">
        <v>150</v>
      </c>
      <c r="H9084" s="6">
        <v>123791</v>
      </c>
      <c r="I9084" t="s">
        <v>44622</v>
      </c>
      <c r="J9084" t="s">
        <v>44623</v>
      </c>
      <c r="K9084" s="1">
        <v>44380</v>
      </c>
    </row>
    <row r="9085" spans="1:11">
      <c r="A9085">
        <v>9084</v>
      </c>
      <c r="B9085" t="s">
        <v>44624</v>
      </c>
      <c r="C9085" t="s">
        <v>722</v>
      </c>
      <c r="D9085" t="s">
        <v>8657</v>
      </c>
      <c r="E9085" t="s">
        <v>44625</v>
      </c>
      <c r="F9085" t="s">
        <v>44626</v>
      </c>
      <c r="G9085" t="s">
        <v>410</v>
      </c>
      <c r="H9085" s="6">
        <v>45501</v>
      </c>
      <c r="I9085">
        <f>1-461-84-6696</f>
        <v>-7240</v>
      </c>
      <c r="J9085" t="s">
        <v>44627</v>
      </c>
      <c r="K9085" s="1">
        <v>44551</v>
      </c>
    </row>
    <row r="9086" spans="1:11">
      <c r="A9086">
        <v>9085</v>
      </c>
      <c r="B9086" t="s">
        <v>44628</v>
      </c>
      <c r="C9086" t="s">
        <v>1913</v>
      </c>
      <c r="D9086" t="s">
        <v>19917</v>
      </c>
      <c r="E9086" t="s">
        <v>44629</v>
      </c>
      <c r="F9086" t="s">
        <v>44630</v>
      </c>
      <c r="G9086" t="s">
        <v>2195</v>
      </c>
      <c r="H9086" s="6">
        <v>196059</v>
      </c>
      <c r="I9086" t="s">
        <v>44631</v>
      </c>
      <c r="J9086" t="s">
        <v>44632</v>
      </c>
      <c r="K9086" s="1">
        <v>44430</v>
      </c>
    </row>
    <row r="9087" spans="1:11">
      <c r="A9087">
        <v>9086</v>
      </c>
      <c r="B9087" t="s">
        <v>44633</v>
      </c>
      <c r="C9087" t="s">
        <v>186</v>
      </c>
      <c r="D9087" t="s">
        <v>11055</v>
      </c>
      <c r="E9087" t="s">
        <v>44634</v>
      </c>
      <c r="F9087" t="s">
        <v>16796</v>
      </c>
      <c r="G9087" t="s">
        <v>71</v>
      </c>
      <c r="H9087" s="6">
        <v>248946</v>
      </c>
      <c r="I9087">
        <v>7359307397</v>
      </c>
      <c r="J9087" t="s">
        <v>44635</v>
      </c>
      <c r="K9087" s="1">
        <v>44164</v>
      </c>
    </row>
    <row r="9088" spans="1:11">
      <c r="A9088">
        <v>9087</v>
      </c>
      <c r="B9088" t="s">
        <v>44636</v>
      </c>
      <c r="C9088" t="s">
        <v>2206</v>
      </c>
      <c r="D9088" t="s">
        <v>2481</v>
      </c>
      <c r="E9088" t="s">
        <v>21053</v>
      </c>
      <c r="F9088" t="s">
        <v>44637</v>
      </c>
      <c r="G9088" t="s">
        <v>2378</v>
      </c>
      <c r="H9088" s="6">
        <v>87514</v>
      </c>
      <c r="I9088">
        <v>3065885883</v>
      </c>
      <c r="J9088" t="s">
        <v>44638</v>
      </c>
      <c r="K9088" s="1">
        <v>44037</v>
      </c>
    </row>
    <row r="9089" spans="1:11">
      <c r="A9089">
        <v>9088</v>
      </c>
      <c r="B9089" t="s">
        <v>44639</v>
      </c>
      <c r="C9089" t="s">
        <v>3663</v>
      </c>
      <c r="D9089" t="s">
        <v>311</v>
      </c>
      <c r="E9089" t="s">
        <v>44640</v>
      </c>
      <c r="F9089" t="s">
        <v>44641</v>
      </c>
      <c r="G9089" t="s">
        <v>1569</v>
      </c>
      <c r="H9089" s="6">
        <v>265137</v>
      </c>
      <c r="I9089" t="s">
        <v>44642</v>
      </c>
      <c r="J9089" t="s">
        <v>44643</v>
      </c>
      <c r="K9089" s="1">
        <v>44240</v>
      </c>
    </row>
    <row r="9090" spans="1:11">
      <c r="A9090">
        <v>9089</v>
      </c>
      <c r="B9090" t="s">
        <v>44644</v>
      </c>
      <c r="C9090" t="s">
        <v>9763</v>
      </c>
      <c r="D9090" t="s">
        <v>3706</v>
      </c>
      <c r="E9090" t="s">
        <v>39748</v>
      </c>
      <c r="F9090" t="s">
        <v>21482</v>
      </c>
      <c r="G9090" t="s">
        <v>7497</v>
      </c>
      <c r="H9090" s="6">
        <v>161112</v>
      </c>
      <c r="I9090" t="s">
        <v>44645</v>
      </c>
      <c r="J9090" t="s">
        <v>44646</v>
      </c>
      <c r="K9090" s="1">
        <v>44473</v>
      </c>
    </row>
    <row r="9091" spans="1:11">
      <c r="A9091">
        <v>9090</v>
      </c>
      <c r="B9091" t="s">
        <v>44647</v>
      </c>
      <c r="C9091" t="s">
        <v>4444</v>
      </c>
      <c r="D9091" t="s">
        <v>35091</v>
      </c>
      <c r="E9091" t="s">
        <v>8805</v>
      </c>
      <c r="F9091" t="s">
        <v>37171</v>
      </c>
      <c r="G9091" t="s">
        <v>2378</v>
      </c>
      <c r="H9091" s="6">
        <v>197783</v>
      </c>
      <c r="I9091">
        <v>7645759366</v>
      </c>
      <c r="J9091" t="s">
        <v>44648</v>
      </c>
      <c r="K9091" s="1">
        <v>44694</v>
      </c>
    </row>
    <row r="9092" spans="1:11">
      <c r="A9092">
        <v>9091</v>
      </c>
      <c r="B9092" t="s">
        <v>44649</v>
      </c>
      <c r="C9092" t="s">
        <v>7262</v>
      </c>
      <c r="D9092" t="s">
        <v>2375</v>
      </c>
      <c r="E9092" t="s">
        <v>44650</v>
      </c>
      <c r="F9092" t="s">
        <v>44651</v>
      </c>
      <c r="G9092" t="s">
        <v>696</v>
      </c>
      <c r="H9092" s="6">
        <v>66462</v>
      </c>
      <c r="I9092" t="s">
        <v>44652</v>
      </c>
      <c r="J9092" t="s">
        <v>44653</v>
      </c>
      <c r="K9092" s="1">
        <v>43978</v>
      </c>
    </row>
    <row r="9093" spans="1:11">
      <c r="A9093">
        <v>9092</v>
      </c>
      <c r="B9093" t="s">
        <v>44654</v>
      </c>
      <c r="C9093" t="s">
        <v>10591</v>
      </c>
      <c r="D9093" t="s">
        <v>2155</v>
      </c>
      <c r="E9093" t="s">
        <v>44655</v>
      </c>
      <c r="F9093" t="s">
        <v>44656</v>
      </c>
      <c r="G9093" t="s">
        <v>926</v>
      </c>
      <c r="H9093" s="6">
        <v>228875</v>
      </c>
      <c r="I9093" t="s">
        <v>44657</v>
      </c>
      <c r="J9093" t="s">
        <v>44658</v>
      </c>
      <c r="K9093" s="1">
        <v>43840</v>
      </c>
    </row>
    <row r="9094" spans="1:11">
      <c r="A9094">
        <v>9093</v>
      </c>
      <c r="B9094" t="s">
        <v>44659</v>
      </c>
      <c r="C9094" t="s">
        <v>2800</v>
      </c>
      <c r="D9094" t="s">
        <v>19991</v>
      </c>
      <c r="E9094" t="s">
        <v>44660</v>
      </c>
      <c r="F9094" t="s">
        <v>44661</v>
      </c>
      <c r="G9094" t="s">
        <v>158</v>
      </c>
      <c r="H9094" s="6">
        <v>125886</v>
      </c>
      <c r="I9094" t="s">
        <v>44662</v>
      </c>
      <c r="J9094" t="s">
        <v>44663</v>
      </c>
      <c r="K9094" s="1">
        <v>44421</v>
      </c>
    </row>
    <row r="9095" spans="1:11">
      <c r="A9095">
        <v>9094</v>
      </c>
      <c r="B9095" t="s">
        <v>44664</v>
      </c>
      <c r="C9095" t="s">
        <v>2970</v>
      </c>
      <c r="D9095" t="s">
        <v>6968</v>
      </c>
      <c r="E9095" t="s">
        <v>44665</v>
      </c>
      <c r="F9095" t="s">
        <v>12451</v>
      </c>
      <c r="G9095" t="s">
        <v>4632</v>
      </c>
      <c r="H9095" s="6">
        <v>258652</v>
      </c>
      <c r="I9095" t="s">
        <v>44666</v>
      </c>
      <c r="J9095" t="s">
        <v>44667</v>
      </c>
      <c r="K9095" s="1">
        <v>44162</v>
      </c>
    </row>
    <row r="9096" spans="1:11">
      <c r="A9096">
        <v>9095</v>
      </c>
      <c r="B9096" t="s">
        <v>44668</v>
      </c>
      <c r="C9096" t="s">
        <v>91</v>
      </c>
      <c r="D9096" t="s">
        <v>995</v>
      </c>
      <c r="E9096" t="s">
        <v>12943</v>
      </c>
      <c r="F9096" t="s">
        <v>44669</v>
      </c>
      <c r="G9096" t="s">
        <v>1189</v>
      </c>
      <c r="H9096" s="6">
        <v>201719</v>
      </c>
      <c r="I9096" t="s">
        <v>44670</v>
      </c>
      <c r="J9096" t="s">
        <v>44671</v>
      </c>
      <c r="K9096" s="1">
        <v>44429</v>
      </c>
    </row>
    <row r="9097" spans="1:11">
      <c r="A9097">
        <v>9096</v>
      </c>
      <c r="B9097" t="s">
        <v>44672</v>
      </c>
      <c r="C9097" t="s">
        <v>278</v>
      </c>
      <c r="D9097" t="s">
        <v>4893</v>
      </c>
      <c r="E9097" t="s">
        <v>44673</v>
      </c>
      <c r="F9097" t="s">
        <v>9808</v>
      </c>
      <c r="G9097" t="s">
        <v>2297</v>
      </c>
      <c r="H9097" s="6">
        <v>172110</v>
      </c>
      <c r="I9097">
        <v>9231867516</v>
      </c>
      <c r="J9097" t="s">
        <v>44674</v>
      </c>
      <c r="K9097" s="1">
        <v>44279</v>
      </c>
    </row>
    <row r="9098" spans="1:11">
      <c r="A9098">
        <v>9097</v>
      </c>
      <c r="B9098" t="s">
        <v>44675</v>
      </c>
      <c r="C9098" t="s">
        <v>1662</v>
      </c>
      <c r="D9098" t="s">
        <v>4708</v>
      </c>
      <c r="E9098" t="s">
        <v>44676</v>
      </c>
      <c r="F9098" t="s">
        <v>44677</v>
      </c>
      <c r="G9098" t="s">
        <v>1243</v>
      </c>
      <c r="H9098" s="6">
        <v>282733</v>
      </c>
      <c r="I9098">
        <v>3244133293</v>
      </c>
      <c r="J9098" t="s">
        <v>44678</v>
      </c>
      <c r="K9098" s="1">
        <v>44468</v>
      </c>
    </row>
    <row r="9099" spans="1:11">
      <c r="A9099">
        <v>9098</v>
      </c>
      <c r="B9099" t="s">
        <v>44679</v>
      </c>
      <c r="C9099" t="s">
        <v>3080</v>
      </c>
      <c r="D9099" t="s">
        <v>9299</v>
      </c>
      <c r="E9099" t="s">
        <v>44680</v>
      </c>
      <c r="F9099" t="s">
        <v>44681</v>
      </c>
      <c r="G9099" t="s">
        <v>2158</v>
      </c>
      <c r="H9099" s="6">
        <v>156571</v>
      </c>
      <c r="I9099" t="s">
        <v>44682</v>
      </c>
      <c r="J9099" t="s">
        <v>44683</v>
      </c>
      <c r="K9099" s="1">
        <v>43901</v>
      </c>
    </row>
    <row r="9100" spans="1:11">
      <c r="A9100">
        <v>9099</v>
      </c>
      <c r="B9100" t="s">
        <v>44684</v>
      </c>
      <c r="C9100" t="s">
        <v>1615</v>
      </c>
      <c r="D9100" t="s">
        <v>4423</v>
      </c>
      <c r="E9100" t="s">
        <v>44685</v>
      </c>
      <c r="F9100" t="s">
        <v>44686</v>
      </c>
      <c r="G9100" t="s">
        <v>1637</v>
      </c>
      <c r="H9100" s="6">
        <v>69238</v>
      </c>
      <c r="I9100" t="s">
        <v>44687</v>
      </c>
      <c r="J9100" t="s">
        <v>44688</v>
      </c>
      <c r="K9100" s="1">
        <v>44083</v>
      </c>
    </row>
    <row r="9101" spans="1:11">
      <c r="A9101">
        <v>9100</v>
      </c>
      <c r="B9101" t="s">
        <v>44689</v>
      </c>
      <c r="C9101" t="s">
        <v>3012</v>
      </c>
      <c r="D9101" t="s">
        <v>903</v>
      </c>
      <c r="E9101" t="s">
        <v>44690</v>
      </c>
      <c r="F9101" t="s">
        <v>44691</v>
      </c>
      <c r="G9101" t="s">
        <v>13278</v>
      </c>
      <c r="H9101" s="6">
        <v>83849</v>
      </c>
      <c r="I9101" t="s">
        <v>44692</v>
      </c>
      <c r="J9101" t="s">
        <v>44693</v>
      </c>
      <c r="K9101" s="1">
        <v>44510</v>
      </c>
    </row>
    <row r="9102" spans="1:11">
      <c r="A9102">
        <v>9101</v>
      </c>
      <c r="B9102" t="s">
        <v>44694</v>
      </c>
      <c r="C9102" t="s">
        <v>1616</v>
      </c>
      <c r="D9102" t="s">
        <v>3803</v>
      </c>
      <c r="E9102" t="s">
        <v>44695</v>
      </c>
      <c r="F9102" t="s">
        <v>35541</v>
      </c>
      <c r="G9102" t="s">
        <v>561</v>
      </c>
      <c r="H9102" s="6">
        <v>175089</v>
      </c>
      <c r="I9102" t="s">
        <v>44696</v>
      </c>
      <c r="J9102" t="s">
        <v>44697</v>
      </c>
      <c r="K9102" s="1">
        <v>43959</v>
      </c>
    </row>
    <row r="9103" spans="1:11">
      <c r="A9103">
        <v>9102</v>
      </c>
      <c r="B9103" t="s">
        <v>44698</v>
      </c>
      <c r="C9103" t="s">
        <v>910</v>
      </c>
      <c r="D9103" t="s">
        <v>3657</v>
      </c>
      <c r="E9103" t="s">
        <v>44699</v>
      </c>
      <c r="F9103" t="s">
        <v>44700</v>
      </c>
      <c r="G9103" t="s">
        <v>418</v>
      </c>
      <c r="H9103" s="6">
        <v>288871</v>
      </c>
      <c r="I9103" t="s">
        <v>44701</v>
      </c>
      <c r="J9103" t="s">
        <v>44702</v>
      </c>
      <c r="K9103" s="1">
        <v>44135</v>
      </c>
    </row>
    <row r="9104" spans="1:11">
      <c r="A9104">
        <v>9103</v>
      </c>
      <c r="B9104" t="s">
        <v>44703</v>
      </c>
      <c r="C9104" t="s">
        <v>6586</v>
      </c>
      <c r="D9104" t="s">
        <v>6164</v>
      </c>
      <c r="E9104" t="s">
        <v>44704</v>
      </c>
      <c r="F9104" t="s">
        <v>44705</v>
      </c>
      <c r="G9104" t="s">
        <v>1396</v>
      </c>
      <c r="H9104" s="6">
        <v>283059</v>
      </c>
      <c r="I9104" t="s">
        <v>44706</v>
      </c>
      <c r="J9104" t="s">
        <v>44707</v>
      </c>
      <c r="K9104" s="1">
        <v>44211</v>
      </c>
    </row>
    <row r="9105" spans="1:11">
      <c r="A9105">
        <v>9104</v>
      </c>
      <c r="B9105" t="s">
        <v>44708</v>
      </c>
      <c r="C9105" t="s">
        <v>1293</v>
      </c>
      <c r="D9105" t="s">
        <v>4083</v>
      </c>
      <c r="E9105" t="s">
        <v>8572</v>
      </c>
      <c r="F9105" t="s">
        <v>4060</v>
      </c>
      <c r="G9105" t="s">
        <v>658</v>
      </c>
      <c r="H9105" s="6">
        <v>50166</v>
      </c>
      <c r="I9105" t="s">
        <v>44709</v>
      </c>
      <c r="J9105" t="s">
        <v>44710</v>
      </c>
      <c r="K9105" s="1">
        <v>43989</v>
      </c>
    </row>
    <row r="9106" spans="1:11">
      <c r="A9106">
        <v>9105</v>
      </c>
      <c r="B9106" t="s">
        <v>44711</v>
      </c>
      <c r="C9106" t="s">
        <v>2737</v>
      </c>
      <c r="D9106" t="s">
        <v>8952</v>
      </c>
      <c r="E9106" t="s">
        <v>34067</v>
      </c>
      <c r="F9106" t="s">
        <v>44712</v>
      </c>
      <c r="G9106" t="s">
        <v>1674</v>
      </c>
      <c r="H9106" s="6">
        <v>199138</v>
      </c>
      <c r="I9106">
        <v>4059279575</v>
      </c>
      <c r="J9106" t="s">
        <v>44713</v>
      </c>
      <c r="K9106" s="1">
        <v>43849</v>
      </c>
    </row>
    <row r="9107" spans="1:11">
      <c r="A9107">
        <v>9106</v>
      </c>
      <c r="B9107" t="s">
        <v>44714</v>
      </c>
      <c r="C9107" t="s">
        <v>593</v>
      </c>
      <c r="D9107" t="s">
        <v>3700</v>
      </c>
      <c r="E9107" t="s">
        <v>44715</v>
      </c>
      <c r="F9107" t="s">
        <v>44716</v>
      </c>
      <c r="G9107" t="s">
        <v>696</v>
      </c>
      <c r="H9107" s="6">
        <v>244057</v>
      </c>
      <c r="I9107" t="s">
        <v>44717</v>
      </c>
      <c r="J9107" t="s">
        <v>44718</v>
      </c>
      <c r="K9107" s="1">
        <v>44006</v>
      </c>
    </row>
    <row r="9108" spans="1:11">
      <c r="A9108">
        <v>9107</v>
      </c>
      <c r="B9108" t="s">
        <v>44719</v>
      </c>
      <c r="C9108" t="s">
        <v>12505</v>
      </c>
      <c r="D9108" t="s">
        <v>6259</v>
      </c>
      <c r="E9108" t="s">
        <v>42446</v>
      </c>
      <c r="F9108" t="s">
        <v>44720</v>
      </c>
      <c r="G9108" t="s">
        <v>2885</v>
      </c>
      <c r="H9108" s="6">
        <v>235263</v>
      </c>
      <c r="I9108" t="s">
        <v>44721</v>
      </c>
      <c r="J9108" t="s">
        <v>44722</v>
      </c>
      <c r="K9108" s="1">
        <v>44477</v>
      </c>
    </row>
    <row r="9109" spans="1:11">
      <c r="A9109">
        <v>9108</v>
      </c>
      <c r="B9109" t="s">
        <v>44723</v>
      </c>
      <c r="C9109" t="s">
        <v>4128</v>
      </c>
      <c r="D9109" t="s">
        <v>4052</v>
      </c>
      <c r="E9109" t="s">
        <v>44724</v>
      </c>
      <c r="F9109" t="s">
        <v>44725</v>
      </c>
      <c r="G9109" t="s">
        <v>1605</v>
      </c>
      <c r="H9109" s="6">
        <v>121536</v>
      </c>
      <c r="I9109" t="s">
        <v>44726</v>
      </c>
      <c r="J9109" t="s">
        <v>44727</v>
      </c>
      <c r="K9109" s="1">
        <v>44324</v>
      </c>
    </row>
    <row r="9110" spans="1:11">
      <c r="A9110">
        <v>9109</v>
      </c>
      <c r="B9110" t="s">
        <v>44728</v>
      </c>
      <c r="C9110" t="s">
        <v>8373</v>
      </c>
      <c r="D9110" t="s">
        <v>9839</v>
      </c>
      <c r="E9110" t="s">
        <v>44729</v>
      </c>
      <c r="F9110" t="s">
        <v>44730</v>
      </c>
      <c r="G9110" t="s">
        <v>298</v>
      </c>
      <c r="H9110" s="6">
        <v>248036</v>
      </c>
      <c r="I9110" t="s">
        <v>44731</v>
      </c>
      <c r="J9110" t="s">
        <v>44732</v>
      </c>
      <c r="K9110" s="1">
        <v>43932</v>
      </c>
    </row>
    <row r="9111" spans="1:11">
      <c r="A9111">
        <v>9110</v>
      </c>
      <c r="B9111" t="s">
        <v>44733</v>
      </c>
      <c r="C9111" t="s">
        <v>146</v>
      </c>
      <c r="D9111" t="s">
        <v>8136</v>
      </c>
      <c r="E9111" t="s">
        <v>44734</v>
      </c>
      <c r="F9111" t="s">
        <v>44735</v>
      </c>
      <c r="G9111" t="s">
        <v>597</v>
      </c>
      <c r="H9111" s="6">
        <v>87817</v>
      </c>
      <c r="I9111" t="s">
        <v>44736</v>
      </c>
      <c r="J9111" t="s">
        <v>44737</v>
      </c>
      <c r="K9111" s="1">
        <v>43960</v>
      </c>
    </row>
    <row r="9112" spans="1:11">
      <c r="A9112">
        <v>9111</v>
      </c>
      <c r="B9112" t="s">
        <v>44738</v>
      </c>
      <c r="C9112" t="s">
        <v>2737</v>
      </c>
      <c r="D9112" t="s">
        <v>2382</v>
      </c>
      <c r="E9112" t="s">
        <v>44739</v>
      </c>
      <c r="F9112" t="s">
        <v>44740</v>
      </c>
      <c r="G9112" t="s">
        <v>2844</v>
      </c>
      <c r="H9112" s="6">
        <v>189769</v>
      </c>
      <c r="I9112">
        <v>6194057528</v>
      </c>
      <c r="J9112" t="s">
        <v>44741</v>
      </c>
      <c r="K9112" s="1">
        <v>44636</v>
      </c>
    </row>
    <row r="9113" spans="1:11">
      <c r="A9113">
        <v>9112</v>
      </c>
      <c r="B9113" t="s">
        <v>44742</v>
      </c>
      <c r="C9113" t="s">
        <v>390</v>
      </c>
      <c r="D9113" t="s">
        <v>40</v>
      </c>
      <c r="E9113" t="s">
        <v>44743</v>
      </c>
      <c r="F9113" t="s">
        <v>32926</v>
      </c>
      <c r="G9113" t="s">
        <v>778</v>
      </c>
      <c r="H9113" s="6">
        <v>52129</v>
      </c>
      <c r="I9113" t="s">
        <v>44744</v>
      </c>
      <c r="J9113" t="s">
        <v>44745</v>
      </c>
      <c r="K9113" s="1">
        <v>44426</v>
      </c>
    </row>
    <row r="9114" spans="1:11">
      <c r="A9114">
        <v>9113</v>
      </c>
      <c r="B9114" t="s">
        <v>44746</v>
      </c>
      <c r="C9114" t="s">
        <v>2513</v>
      </c>
      <c r="D9114" t="s">
        <v>7243</v>
      </c>
      <c r="E9114" t="s">
        <v>8216</v>
      </c>
      <c r="F9114" t="s">
        <v>44747</v>
      </c>
      <c r="G9114" t="s">
        <v>1873</v>
      </c>
      <c r="H9114" s="6">
        <v>278757</v>
      </c>
      <c r="I9114" t="s">
        <v>44748</v>
      </c>
      <c r="J9114" t="s">
        <v>44749</v>
      </c>
      <c r="K9114" s="1">
        <v>43858</v>
      </c>
    </row>
    <row r="9115" spans="1:11">
      <c r="A9115">
        <v>9114</v>
      </c>
      <c r="B9115" t="s">
        <v>44750</v>
      </c>
      <c r="C9115" t="s">
        <v>646</v>
      </c>
      <c r="D9115" t="s">
        <v>27250</v>
      </c>
      <c r="E9115" t="s">
        <v>44751</v>
      </c>
      <c r="F9115" t="s">
        <v>4912</v>
      </c>
      <c r="G9115" t="s">
        <v>1605</v>
      </c>
      <c r="H9115" s="6">
        <v>281741</v>
      </c>
      <c r="I9115">
        <v>9475849787</v>
      </c>
      <c r="J9115" t="s">
        <v>44752</v>
      </c>
      <c r="K9115" s="1">
        <v>44531</v>
      </c>
    </row>
    <row r="9116" spans="1:11">
      <c r="A9116">
        <v>9115</v>
      </c>
      <c r="B9116" t="s">
        <v>44753</v>
      </c>
      <c r="C9116" t="s">
        <v>8613</v>
      </c>
      <c r="D9116" t="s">
        <v>6393</v>
      </c>
      <c r="E9116" t="s">
        <v>44754</v>
      </c>
      <c r="F9116" t="s">
        <v>44755</v>
      </c>
      <c r="G9116" t="s">
        <v>1652</v>
      </c>
      <c r="H9116" s="6">
        <v>210296</v>
      </c>
      <c r="I9116" t="s">
        <v>44756</v>
      </c>
      <c r="J9116" t="s">
        <v>44757</v>
      </c>
      <c r="K9116" s="1">
        <v>44386</v>
      </c>
    </row>
    <row r="9117" spans="1:11">
      <c r="A9117">
        <v>9116</v>
      </c>
      <c r="B9117" t="s">
        <v>44758</v>
      </c>
      <c r="C9117" t="s">
        <v>3268</v>
      </c>
      <c r="D9117" t="s">
        <v>287</v>
      </c>
      <c r="E9117" t="s">
        <v>44759</v>
      </c>
      <c r="F9117" t="s">
        <v>44760</v>
      </c>
      <c r="G9117" t="s">
        <v>462</v>
      </c>
      <c r="H9117" s="6">
        <v>90901</v>
      </c>
      <c r="I9117" t="s">
        <v>44761</v>
      </c>
      <c r="J9117" t="s">
        <v>44762</v>
      </c>
      <c r="K9117" s="1">
        <v>44158</v>
      </c>
    </row>
    <row r="9118" spans="1:11">
      <c r="A9118">
        <v>9117</v>
      </c>
      <c r="B9118" t="s">
        <v>44763</v>
      </c>
      <c r="C9118" t="s">
        <v>4400</v>
      </c>
      <c r="D9118" t="s">
        <v>2283</v>
      </c>
      <c r="E9118" t="s">
        <v>44764</v>
      </c>
      <c r="F9118" t="s">
        <v>10748</v>
      </c>
      <c r="G9118" t="s">
        <v>2343</v>
      </c>
      <c r="H9118" s="6">
        <v>146397</v>
      </c>
      <c r="I9118" t="s">
        <v>44765</v>
      </c>
      <c r="J9118" t="s">
        <v>44766</v>
      </c>
      <c r="K9118" s="1">
        <v>44500</v>
      </c>
    </row>
    <row r="9119" spans="1:11">
      <c r="A9119">
        <v>9118</v>
      </c>
      <c r="B9119" t="s">
        <v>44767</v>
      </c>
      <c r="C9119" t="s">
        <v>4977</v>
      </c>
      <c r="D9119" t="s">
        <v>4882</v>
      </c>
      <c r="E9119" t="s">
        <v>5264</v>
      </c>
      <c r="F9119" t="s">
        <v>44768</v>
      </c>
      <c r="G9119" t="s">
        <v>5570</v>
      </c>
      <c r="H9119" s="6">
        <v>131170</v>
      </c>
      <c r="I9119" t="s">
        <v>44769</v>
      </c>
      <c r="J9119" t="s">
        <v>44770</v>
      </c>
      <c r="K9119" s="1">
        <v>44423</v>
      </c>
    </row>
    <row r="9120" spans="1:11">
      <c r="A9120">
        <v>9119</v>
      </c>
      <c r="B9120" t="s">
        <v>44771</v>
      </c>
      <c r="C9120" t="s">
        <v>9664</v>
      </c>
      <c r="D9120" t="s">
        <v>4401</v>
      </c>
      <c r="E9120" t="s">
        <v>44772</v>
      </c>
      <c r="F9120" t="s">
        <v>44773</v>
      </c>
      <c r="G9120" t="s">
        <v>2272</v>
      </c>
      <c r="H9120" s="6">
        <v>143469</v>
      </c>
      <c r="I9120" t="s">
        <v>44774</v>
      </c>
      <c r="J9120" t="s">
        <v>44775</v>
      </c>
      <c r="K9120" s="1">
        <v>44212</v>
      </c>
    </row>
    <row r="9121" spans="1:11">
      <c r="A9121">
        <v>9120</v>
      </c>
      <c r="B9121" s="2" t="s">
        <v>44776</v>
      </c>
      <c r="C9121" t="s">
        <v>64</v>
      </c>
      <c r="D9121" t="s">
        <v>4762</v>
      </c>
      <c r="E9121" t="s">
        <v>25168</v>
      </c>
      <c r="F9121" t="s">
        <v>44777</v>
      </c>
      <c r="G9121" t="s">
        <v>612</v>
      </c>
      <c r="H9121" s="6">
        <v>59475</v>
      </c>
      <c r="I9121" t="s">
        <v>44778</v>
      </c>
      <c r="J9121" t="s">
        <v>44779</v>
      </c>
      <c r="K9121" s="1">
        <v>44451</v>
      </c>
    </row>
    <row r="9122" spans="1:11">
      <c r="A9122">
        <v>9121</v>
      </c>
      <c r="B9122" t="s">
        <v>44780</v>
      </c>
      <c r="C9122" t="s">
        <v>25374</v>
      </c>
      <c r="D9122" t="s">
        <v>3714</v>
      </c>
      <c r="E9122" t="s">
        <v>44781</v>
      </c>
      <c r="F9122" t="s">
        <v>44782</v>
      </c>
      <c r="G9122" t="s">
        <v>351</v>
      </c>
      <c r="H9122" s="6">
        <v>107562</v>
      </c>
      <c r="I9122" t="s">
        <v>44783</v>
      </c>
      <c r="J9122" t="s">
        <v>44784</v>
      </c>
      <c r="K9122" s="1">
        <v>44433</v>
      </c>
    </row>
    <row r="9123" spans="1:11">
      <c r="A9123">
        <v>9122</v>
      </c>
      <c r="B9123" t="s">
        <v>44785</v>
      </c>
      <c r="C9123" t="s">
        <v>11197</v>
      </c>
      <c r="D9123" t="s">
        <v>8850</v>
      </c>
      <c r="E9123" t="s">
        <v>44786</v>
      </c>
      <c r="F9123" t="s">
        <v>44787</v>
      </c>
      <c r="G9123" t="s">
        <v>142</v>
      </c>
      <c r="H9123" s="6">
        <v>57064</v>
      </c>
      <c r="I9123" t="s">
        <v>44788</v>
      </c>
      <c r="J9123" t="s">
        <v>44789</v>
      </c>
      <c r="K9123" s="1">
        <v>44705</v>
      </c>
    </row>
    <row r="9124" spans="1:11">
      <c r="A9124">
        <v>9123</v>
      </c>
      <c r="B9124" t="s">
        <v>44790</v>
      </c>
      <c r="C9124" t="s">
        <v>5602</v>
      </c>
      <c r="D9124" t="s">
        <v>1024</v>
      </c>
      <c r="E9124" t="s">
        <v>44791</v>
      </c>
      <c r="F9124" t="s">
        <v>44792</v>
      </c>
      <c r="G9124" t="s">
        <v>80</v>
      </c>
      <c r="H9124" s="6">
        <v>148036</v>
      </c>
      <c r="I9124" t="s">
        <v>44793</v>
      </c>
      <c r="J9124" t="s">
        <v>44794</v>
      </c>
      <c r="K9124" s="1">
        <v>44314</v>
      </c>
    </row>
    <row r="9125" spans="1:11">
      <c r="A9125">
        <v>9124</v>
      </c>
      <c r="B9125" t="s">
        <v>44795</v>
      </c>
      <c r="C9125" t="s">
        <v>2919</v>
      </c>
      <c r="D9125" t="s">
        <v>14580</v>
      </c>
      <c r="E9125" t="s">
        <v>44796</v>
      </c>
      <c r="F9125" t="s">
        <v>22054</v>
      </c>
      <c r="G9125" t="s">
        <v>977</v>
      </c>
      <c r="H9125" s="6">
        <v>54634</v>
      </c>
      <c r="I9125" t="s">
        <v>44797</v>
      </c>
      <c r="J9125" t="s">
        <v>44798</v>
      </c>
      <c r="K9125" s="1">
        <v>44585</v>
      </c>
    </row>
    <row r="9126" spans="1:11">
      <c r="A9126">
        <v>9125</v>
      </c>
      <c r="B9126" t="s">
        <v>44799</v>
      </c>
      <c r="C9126" t="s">
        <v>835</v>
      </c>
      <c r="D9126" t="s">
        <v>264</v>
      </c>
      <c r="E9126" t="s">
        <v>44800</v>
      </c>
      <c r="F9126" t="s">
        <v>44801</v>
      </c>
      <c r="G9126" t="s">
        <v>3102</v>
      </c>
      <c r="H9126" s="6">
        <v>193688</v>
      </c>
      <c r="I9126" t="s">
        <v>44802</v>
      </c>
      <c r="J9126" t="s">
        <v>44803</v>
      </c>
      <c r="K9126" s="1">
        <v>44139</v>
      </c>
    </row>
    <row r="9127" spans="1:11">
      <c r="A9127">
        <v>9126</v>
      </c>
      <c r="B9127" t="s">
        <v>44804</v>
      </c>
      <c r="C9127" t="s">
        <v>2800</v>
      </c>
      <c r="D9127" t="s">
        <v>6279</v>
      </c>
      <c r="E9127" t="s">
        <v>44805</v>
      </c>
      <c r="F9127" t="s">
        <v>44806</v>
      </c>
      <c r="G9127" t="s">
        <v>268</v>
      </c>
      <c r="H9127" s="6">
        <v>165758</v>
      </c>
      <c r="I9127" t="s">
        <v>44807</v>
      </c>
      <c r="J9127" t="s">
        <v>44808</v>
      </c>
      <c r="K9127" s="1">
        <v>44502</v>
      </c>
    </row>
    <row r="9128" spans="1:11">
      <c r="A9128">
        <v>9127</v>
      </c>
      <c r="B9128" t="s">
        <v>44809</v>
      </c>
      <c r="C9128" t="s">
        <v>7532</v>
      </c>
      <c r="D9128" t="s">
        <v>5132</v>
      </c>
      <c r="E9128" t="s">
        <v>44810</v>
      </c>
      <c r="F9128" t="s">
        <v>44811</v>
      </c>
      <c r="G9128" t="s">
        <v>1473</v>
      </c>
      <c r="H9128" s="6">
        <v>121850</v>
      </c>
      <c r="I9128" t="s">
        <v>44812</v>
      </c>
      <c r="J9128" t="s">
        <v>44813</v>
      </c>
      <c r="K9128" s="1">
        <v>44432</v>
      </c>
    </row>
    <row r="9129" spans="1:11">
      <c r="A9129">
        <v>9128</v>
      </c>
      <c r="B9129" t="s">
        <v>44814</v>
      </c>
      <c r="C9129" t="s">
        <v>6968</v>
      </c>
      <c r="D9129" t="s">
        <v>20832</v>
      </c>
      <c r="E9129" t="s">
        <v>44815</v>
      </c>
      <c r="F9129" t="s">
        <v>44816</v>
      </c>
      <c r="G9129" t="s">
        <v>1857</v>
      </c>
      <c r="H9129" s="6">
        <v>264690</v>
      </c>
      <c r="I9129" t="s">
        <v>44817</v>
      </c>
      <c r="J9129" t="s">
        <v>44818</v>
      </c>
      <c r="K9129" s="1">
        <v>44677</v>
      </c>
    </row>
    <row r="9130" spans="1:11">
      <c r="A9130">
        <v>9129</v>
      </c>
      <c r="B9130" t="s">
        <v>44819</v>
      </c>
      <c r="C9130" t="s">
        <v>3926</v>
      </c>
      <c r="D9130" t="s">
        <v>9067</v>
      </c>
      <c r="E9130" t="s">
        <v>44820</v>
      </c>
      <c r="F9130" t="s">
        <v>44821</v>
      </c>
      <c r="G9130" t="s">
        <v>1418</v>
      </c>
      <c r="H9130" s="6">
        <v>113134</v>
      </c>
      <c r="I9130" t="s">
        <v>44822</v>
      </c>
      <c r="J9130" t="s">
        <v>44823</v>
      </c>
      <c r="K9130" s="1">
        <v>43834</v>
      </c>
    </row>
    <row r="9131" spans="1:11">
      <c r="A9131">
        <v>9130</v>
      </c>
      <c r="B9131" t="s">
        <v>44824</v>
      </c>
      <c r="C9131" t="s">
        <v>2225</v>
      </c>
      <c r="D9131" t="s">
        <v>6455</v>
      </c>
      <c r="E9131" t="s">
        <v>44825</v>
      </c>
      <c r="F9131" t="s">
        <v>44826</v>
      </c>
      <c r="G9131" t="s">
        <v>229</v>
      </c>
      <c r="H9131" s="6">
        <v>183528</v>
      </c>
      <c r="I9131" t="s">
        <v>44827</v>
      </c>
      <c r="J9131" t="s">
        <v>44828</v>
      </c>
      <c r="K9131" s="1">
        <v>44133</v>
      </c>
    </row>
    <row r="9132" spans="1:11">
      <c r="A9132">
        <v>9131</v>
      </c>
      <c r="B9132" t="s">
        <v>44829</v>
      </c>
      <c r="C9132" t="s">
        <v>2147</v>
      </c>
      <c r="D9132" t="s">
        <v>1848</v>
      </c>
      <c r="E9132" t="s">
        <v>44830</v>
      </c>
      <c r="F9132" t="s">
        <v>44831</v>
      </c>
      <c r="G9132" t="s">
        <v>8517</v>
      </c>
      <c r="H9132" s="6">
        <v>81278</v>
      </c>
      <c r="I9132" t="s">
        <v>44832</v>
      </c>
      <c r="J9132" t="s">
        <v>44833</v>
      </c>
      <c r="K9132" s="1">
        <v>44472</v>
      </c>
    </row>
    <row r="9133" spans="1:11">
      <c r="A9133">
        <v>9132</v>
      </c>
      <c r="B9133" t="s">
        <v>44834</v>
      </c>
      <c r="C9133" t="s">
        <v>995</v>
      </c>
      <c r="D9133" t="s">
        <v>8061</v>
      </c>
      <c r="E9133" t="s">
        <v>44835</v>
      </c>
      <c r="F9133" t="s">
        <v>44836</v>
      </c>
      <c r="G9133" t="s">
        <v>1404</v>
      </c>
      <c r="H9133" s="6">
        <v>66031</v>
      </c>
      <c r="I9133" t="s">
        <v>44837</v>
      </c>
      <c r="J9133" t="s">
        <v>44838</v>
      </c>
      <c r="K9133" s="1">
        <v>43865</v>
      </c>
    </row>
    <row r="9134" spans="1:11">
      <c r="A9134">
        <v>9133</v>
      </c>
      <c r="B9134" t="s">
        <v>44839</v>
      </c>
      <c r="C9134" t="s">
        <v>2249</v>
      </c>
      <c r="D9134" t="s">
        <v>2088</v>
      </c>
      <c r="E9134" t="s">
        <v>44840</v>
      </c>
      <c r="F9134" t="s">
        <v>29592</v>
      </c>
      <c r="G9134" t="s">
        <v>3264</v>
      </c>
      <c r="H9134" s="6">
        <v>238770</v>
      </c>
      <c r="I9134">
        <v>4255996445</v>
      </c>
      <c r="J9134" t="s">
        <v>44841</v>
      </c>
      <c r="K9134" s="1">
        <v>44673</v>
      </c>
    </row>
    <row r="9135" spans="1:11">
      <c r="A9135">
        <v>9134</v>
      </c>
      <c r="B9135" t="s">
        <v>44842</v>
      </c>
      <c r="C9135" t="s">
        <v>14904</v>
      </c>
      <c r="D9135" t="s">
        <v>17862</v>
      </c>
      <c r="E9135" t="s">
        <v>44843</v>
      </c>
      <c r="F9135" t="s">
        <v>44844</v>
      </c>
      <c r="G9135" t="s">
        <v>4805</v>
      </c>
      <c r="H9135" s="6">
        <v>83387</v>
      </c>
      <c r="I9135" t="s">
        <v>44845</v>
      </c>
      <c r="J9135" t="s">
        <v>44846</v>
      </c>
      <c r="K9135" s="1">
        <v>44062</v>
      </c>
    </row>
    <row r="9136" spans="1:11">
      <c r="A9136">
        <v>9135</v>
      </c>
      <c r="B9136" t="s">
        <v>44847</v>
      </c>
      <c r="C9136" t="s">
        <v>2066</v>
      </c>
      <c r="D9136" t="s">
        <v>4479</v>
      </c>
      <c r="E9136" t="s">
        <v>44848</v>
      </c>
      <c r="F9136" t="s">
        <v>15868</v>
      </c>
      <c r="G9136" t="s">
        <v>1110</v>
      </c>
      <c r="H9136" s="6">
        <v>254191</v>
      </c>
      <c r="I9136">
        <f>1-474-530-2821</f>
        <v>-3824</v>
      </c>
      <c r="J9136" t="s">
        <v>44849</v>
      </c>
      <c r="K9136" s="1">
        <v>44584</v>
      </c>
    </row>
    <row r="9137" spans="1:11">
      <c r="A9137">
        <v>9136</v>
      </c>
      <c r="B9137" t="s">
        <v>44850</v>
      </c>
      <c r="C9137" t="s">
        <v>1596</v>
      </c>
      <c r="D9137" t="s">
        <v>28489</v>
      </c>
      <c r="E9137" t="s">
        <v>44851</v>
      </c>
      <c r="F9137" t="s">
        <v>44852</v>
      </c>
      <c r="G9137" t="s">
        <v>954</v>
      </c>
      <c r="H9137" s="6">
        <v>175027</v>
      </c>
      <c r="I9137" t="s">
        <v>44853</v>
      </c>
      <c r="J9137" t="s">
        <v>44854</v>
      </c>
      <c r="K9137" s="1">
        <v>44197</v>
      </c>
    </row>
    <row r="9138" spans="1:11">
      <c r="A9138">
        <v>9137</v>
      </c>
      <c r="B9138" t="s">
        <v>44855</v>
      </c>
      <c r="C9138" t="s">
        <v>5805</v>
      </c>
      <c r="D9138" t="s">
        <v>6444</v>
      </c>
      <c r="E9138" t="s">
        <v>44856</v>
      </c>
      <c r="F9138" t="s">
        <v>44857</v>
      </c>
      <c r="G9138" t="s">
        <v>2297</v>
      </c>
      <c r="H9138" s="6">
        <v>136944</v>
      </c>
      <c r="I9138">
        <f>1-164-123-4688</f>
        <v>-4974</v>
      </c>
      <c r="J9138" t="s">
        <v>44858</v>
      </c>
      <c r="K9138" s="1">
        <v>44706</v>
      </c>
    </row>
    <row r="9139" spans="1:11">
      <c r="A9139">
        <v>9138</v>
      </c>
      <c r="B9139" s="2" t="s">
        <v>44859</v>
      </c>
      <c r="C9139" t="s">
        <v>406</v>
      </c>
      <c r="D9139" t="s">
        <v>18474</v>
      </c>
      <c r="E9139" t="s">
        <v>44860</v>
      </c>
      <c r="F9139" t="s">
        <v>44861</v>
      </c>
      <c r="G9139" t="s">
        <v>3009</v>
      </c>
      <c r="H9139" s="6">
        <v>122102</v>
      </c>
      <c r="I9139" t="s">
        <v>44862</v>
      </c>
      <c r="J9139" t="s">
        <v>44863</v>
      </c>
      <c r="K9139" s="1">
        <v>44160</v>
      </c>
    </row>
    <row r="9140" spans="1:11">
      <c r="A9140">
        <v>9139</v>
      </c>
      <c r="B9140" t="s">
        <v>44864</v>
      </c>
      <c r="C9140" t="s">
        <v>20693</v>
      </c>
      <c r="D9140" t="s">
        <v>2528</v>
      </c>
      <c r="E9140" t="s">
        <v>15473</v>
      </c>
      <c r="F9140" t="s">
        <v>7465</v>
      </c>
      <c r="G9140" t="s">
        <v>190</v>
      </c>
      <c r="H9140" s="6">
        <v>159080</v>
      </c>
      <c r="I9140">
        <v>8041936921</v>
      </c>
      <c r="J9140" t="s">
        <v>44865</v>
      </c>
      <c r="K9140" s="1">
        <v>44067</v>
      </c>
    </row>
    <row r="9141" spans="1:11">
      <c r="A9141">
        <v>9140</v>
      </c>
      <c r="B9141" t="s">
        <v>44866</v>
      </c>
      <c r="C9141" t="s">
        <v>2255</v>
      </c>
      <c r="D9141" t="s">
        <v>13259</v>
      </c>
      <c r="E9141" t="s">
        <v>44867</v>
      </c>
      <c r="F9141" t="s">
        <v>44868</v>
      </c>
      <c r="G9141" t="s">
        <v>3945</v>
      </c>
      <c r="H9141" s="6">
        <v>286257</v>
      </c>
      <c r="I9141" t="s">
        <v>44869</v>
      </c>
      <c r="J9141" t="s">
        <v>44870</v>
      </c>
      <c r="K9141" s="1">
        <v>44130</v>
      </c>
    </row>
    <row r="9142" spans="1:11">
      <c r="A9142">
        <v>9141</v>
      </c>
      <c r="B9142" t="s">
        <v>44871</v>
      </c>
      <c r="C9142" t="s">
        <v>6967</v>
      </c>
      <c r="D9142" t="s">
        <v>17219</v>
      </c>
      <c r="E9142" t="s">
        <v>44872</v>
      </c>
      <c r="F9142" t="s">
        <v>44873</v>
      </c>
      <c r="G9142" t="s">
        <v>1569</v>
      </c>
      <c r="H9142" s="6">
        <v>121118</v>
      </c>
      <c r="I9142">
        <f>1-920-272-6012</f>
        <v>-7203</v>
      </c>
      <c r="J9142" t="s">
        <v>44874</v>
      </c>
      <c r="K9142" s="1">
        <v>44664</v>
      </c>
    </row>
    <row r="9143" spans="1:11">
      <c r="A9143">
        <v>9142</v>
      </c>
      <c r="B9143" t="s">
        <v>44875</v>
      </c>
      <c r="C9143" t="s">
        <v>13070</v>
      </c>
      <c r="D9143" t="s">
        <v>1079</v>
      </c>
      <c r="E9143" t="s">
        <v>44876</v>
      </c>
      <c r="F9143" t="s">
        <v>44877</v>
      </c>
      <c r="G9143" t="s">
        <v>1222</v>
      </c>
      <c r="H9143" s="6">
        <v>155788</v>
      </c>
      <c r="I9143" t="s">
        <v>44878</v>
      </c>
      <c r="J9143" t="s">
        <v>44879</v>
      </c>
      <c r="K9143" s="1">
        <v>44605</v>
      </c>
    </row>
    <row r="9144" spans="1:11">
      <c r="A9144">
        <v>9143</v>
      </c>
      <c r="B9144" t="s">
        <v>44880</v>
      </c>
      <c r="C9144" t="s">
        <v>6202</v>
      </c>
      <c r="D9144" t="s">
        <v>2435</v>
      </c>
      <c r="E9144" t="s">
        <v>4030</v>
      </c>
      <c r="F9144" t="s">
        <v>44881</v>
      </c>
      <c r="G9144" t="s">
        <v>1769</v>
      </c>
      <c r="H9144" s="6">
        <v>213471</v>
      </c>
      <c r="I9144" t="s">
        <v>44882</v>
      </c>
      <c r="J9144" t="s">
        <v>44883</v>
      </c>
      <c r="K9144" s="1">
        <v>44092</v>
      </c>
    </row>
    <row r="9145" spans="1:11">
      <c r="A9145">
        <v>9144</v>
      </c>
      <c r="B9145" t="s">
        <v>44884</v>
      </c>
      <c r="C9145" t="s">
        <v>2457</v>
      </c>
      <c r="D9145" t="s">
        <v>4479</v>
      </c>
      <c r="E9145" t="s">
        <v>44885</v>
      </c>
      <c r="F9145" t="s">
        <v>35134</v>
      </c>
      <c r="G9145" t="s">
        <v>1102</v>
      </c>
      <c r="H9145" s="6">
        <v>97584</v>
      </c>
      <c r="I9145" t="s">
        <v>44886</v>
      </c>
      <c r="J9145" t="s">
        <v>44887</v>
      </c>
      <c r="K9145" s="1">
        <v>44365</v>
      </c>
    </row>
    <row r="9146" spans="1:11">
      <c r="A9146">
        <v>9145</v>
      </c>
      <c r="B9146" t="s">
        <v>44888</v>
      </c>
      <c r="C9146" t="s">
        <v>2087</v>
      </c>
      <c r="D9146" t="s">
        <v>2250</v>
      </c>
      <c r="E9146" t="s">
        <v>959</v>
      </c>
      <c r="F9146" t="s">
        <v>44889</v>
      </c>
      <c r="G9146" t="s">
        <v>5708</v>
      </c>
      <c r="H9146" s="6">
        <v>228904</v>
      </c>
      <c r="I9146" t="s">
        <v>44890</v>
      </c>
      <c r="J9146" t="s">
        <v>44891</v>
      </c>
      <c r="K9146" s="1">
        <v>44402</v>
      </c>
    </row>
    <row r="9147" spans="1:11">
      <c r="A9147">
        <v>9146</v>
      </c>
      <c r="B9147" t="s">
        <v>44892</v>
      </c>
      <c r="C9147" t="s">
        <v>4277</v>
      </c>
      <c r="D9147" t="s">
        <v>3344</v>
      </c>
      <c r="E9147" t="s">
        <v>44893</v>
      </c>
      <c r="F9147" t="s">
        <v>44894</v>
      </c>
      <c r="G9147" t="s">
        <v>5577</v>
      </c>
      <c r="H9147" s="6">
        <v>286680</v>
      </c>
      <c r="I9147" t="s">
        <v>44895</v>
      </c>
      <c r="J9147" t="s">
        <v>44896</v>
      </c>
      <c r="K9147" s="1">
        <v>44612</v>
      </c>
    </row>
    <row r="9148" spans="1:11">
      <c r="A9148">
        <v>9147</v>
      </c>
      <c r="B9148" t="s">
        <v>44897</v>
      </c>
      <c r="C9148" t="s">
        <v>5330</v>
      </c>
      <c r="D9148" t="s">
        <v>580</v>
      </c>
      <c r="E9148" t="s">
        <v>44898</v>
      </c>
      <c r="F9148" t="s">
        <v>44899</v>
      </c>
      <c r="G9148" t="s">
        <v>329</v>
      </c>
      <c r="H9148" s="6">
        <v>40226</v>
      </c>
      <c r="I9148">
        <v>7505518747</v>
      </c>
      <c r="J9148" t="s">
        <v>44900</v>
      </c>
      <c r="K9148" s="1">
        <v>43931</v>
      </c>
    </row>
    <row r="9149" spans="1:11">
      <c r="A9149">
        <v>9148</v>
      </c>
      <c r="B9149" t="s">
        <v>44901</v>
      </c>
      <c r="C9149" t="s">
        <v>4058</v>
      </c>
      <c r="D9149" t="s">
        <v>5222</v>
      </c>
      <c r="E9149" t="s">
        <v>44902</v>
      </c>
      <c r="F9149" t="s">
        <v>9195</v>
      </c>
      <c r="G9149" t="s">
        <v>80</v>
      </c>
      <c r="H9149" s="6">
        <v>86115</v>
      </c>
      <c r="I9149" t="s">
        <v>44903</v>
      </c>
      <c r="J9149" t="s">
        <v>44904</v>
      </c>
      <c r="K9149" s="1">
        <v>44067</v>
      </c>
    </row>
    <row r="9150" spans="1:11">
      <c r="A9150">
        <v>9149</v>
      </c>
      <c r="B9150" t="s">
        <v>44905</v>
      </c>
      <c r="C9150" t="s">
        <v>5456</v>
      </c>
      <c r="D9150" t="s">
        <v>7494</v>
      </c>
      <c r="E9150" t="s">
        <v>44906</v>
      </c>
      <c r="F9150" t="s">
        <v>44907</v>
      </c>
      <c r="G9150" t="s">
        <v>1095</v>
      </c>
      <c r="H9150" s="6">
        <v>59812</v>
      </c>
      <c r="I9150" t="s">
        <v>44908</v>
      </c>
      <c r="J9150" t="s">
        <v>44909</v>
      </c>
      <c r="K9150" s="1">
        <v>43892</v>
      </c>
    </row>
    <row r="9151" spans="1:11">
      <c r="A9151">
        <v>9150</v>
      </c>
      <c r="B9151" t="s">
        <v>44910</v>
      </c>
      <c r="C9151" t="s">
        <v>5253</v>
      </c>
      <c r="D9151" t="s">
        <v>9162</v>
      </c>
      <c r="E9151" t="s">
        <v>44911</v>
      </c>
      <c r="F9151" t="s">
        <v>44912</v>
      </c>
      <c r="G9151" t="s">
        <v>71</v>
      </c>
      <c r="H9151" s="6">
        <v>50976</v>
      </c>
      <c r="I9151" t="s">
        <v>44913</v>
      </c>
      <c r="J9151" t="s">
        <v>44914</v>
      </c>
      <c r="K9151" s="1">
        <v>44037</v>
      </c>
    </row>
    <row r="9152" spans="1:11">
      <c r="A9152">
        <v>9151</v>
      </c>
      <c r="B9152" t="s">
        <v>44915</v>
      </c>
      <c r="C9152" t="s">
        <v>5788</v>
      </c>
      <c r="D9152" t="s">
        <v>5839</v>
      </c>
      <c r="E9152" t="s">
        <v>44916</v>
      </c>
      <c r="F9152" t="s">
        <v>25698</v>
      </c>
      <c r="G9152" t="s">
        <v>3291</v>
      </c>
      <c r="H9152" s="6">
        <v>196687</v>
      </c>
      <c r="I9152" t="s">
        <v>44917</v>
      </c>
      <c r="J9152" t="s">
        <v>44918</v>
      </c>
      <c r="K9152" s="1">
        <v>44159</v>
      </c>
    </row>
    <row r="9153" spans="1:11">
      <c r="A9153">
        <v>9152</v>
      </c>
      <c r="B9153" t="s">
        <v>44919</v>
      </c>
      <c r="C9153" t="s">
        <v>8871</v>
      </c>
      <c r="D9153" t="s">
        <v>1810</v>
      </c>
      <c r="E9153" t="s">
        <v>44920</v>
      </c>
      <c r="F9153" t="s">
        <v>44921</v>
      </c>
      <c r="G9153" t="s">
        <v>1280</v>
      </c>
      <c r="H9153" s="6">
        <v>178662</v>
      </c>
      <c r="I9153" t="s">
        <v>44922</v>
      </c>
      <c r="J9153" t="s">
        <v>44923</v>
      </c>
      <c r="K9153" s="1">
        <v>44608</v>
      </c>
    </row>
    <row r="9154" spans="1:11">
      <c r="A9154">
        <v>9153</v>
      </c>
      <c r="B9154" t="s">
        <v>44924</v>
      </c>
      <c r="C9154" t="s">
        <v>47</v>
      </c>
      <c r="D9154" t="s">
        <v>2088</v>
      </c>
      <c r="E9154" t="s">
        <v>44925</v>
      </c>
      <c r="F9154" t="s">
        <v>44926</v>
      </c>
      <c r="G9154" t="s">
        <v>898</v>
      </c>
      <c r="H9154" s="6">
        <v>113941</v>
      </c>
      <c r="I9154">
        <v>1224880629</v>
      </c>
      <c r="J9154" t="s">
        <v>44927</v>
      </c>
      <c r="K9154" s="1">
        <v>44282</v>
      </c>
    </row>
    <row r="9155" spans="1:11">
      <c r="A9155">
        <v>9154</v>
      </c>
      <c r="B9155" t="s">
        <v>44928</v>
      </c>
      <c r="C9155" t="s">
        <v>1003</v>
      </c>
      <c r="D9155" t="s">
        <v>5957</v>
      </c>
      <c r="E9155" t="s">
        <v>44929</v>
      </c>
      <c r="F9155" t="s">
        <v>44930</v>
      </c>
      <c r="G9155" t="s">
        <v>1865</v>
      </c>
      <c r="H9155" s="6">
        <v>130303</v>
      </c>
      <c r="I9155" t="s">
        <v>44931</v>
      </c>
      <c r="J9155" t="s">
        <v>44932</v>
      </c>
      <c r="K9155" s="1">
        <v>43944</v>
      </c>
    </row>
    <row r="9156" spans="1:11">
      <c r="A9156">
        <v>9155</v>
      </c>
      <c r="B9156" t="s">
        <v>44933</v>
      </c>
      <c r="C9156" t="s">
        <v>2094</v>
      </c>
      <c r="D9156" t="s">
        <v>2744</v>
      </c>
      <c r="E9156" t="s">
        <v>44934</v>
      </c>
      <c r="F9156" t="s">
        <v>8246</v>
      </c>
      <c r="G9156" t="s">
        <v>3449</v>
      </c>
      <c r="H9156" s="6">
        <v>95762</v>
      </c>
      <c r="I9156" t="s">
        <v>44935</v>
      </c>
      <c r="J9156" t="s">
        <v>44936</v>
      </c>
      <c r="K9156" s="1">
        <v>44166</v>
      </c>
    </row>
    <row r="9157" spans="1:11">
      <c r="A9157">
        <v>9156</v>
      </c>
      <c r="B9157" t="s">
        <v>44937</v>
      </c>
      <c r="C9157" t="s">
        <v>943</v>
      </c>
      <c r="D9157" t="s">
        <v>5675</v>
      </c>
      <c r="E9157" t="s">
        <v>44938</v>
      </c>
      <c r="F9157" t="s">
        <v>44939</v>
      </c>
      <c r="G9157" t="s">
        <v>688</v>
      </c>
      <c r="H9157" s="6">
        <v>85510</v>
      </c>
      <c r="I9157" t="s">
        <v>44940</v>
      </c>
      <c r="J9157" t="s">
        <v>44941</v>
      </c>
      <c r="K9157" s="1">
        <v>44669</v>
      </c>
    </row>
    <row r="9158" spans="1:11">
      <c r="A9158">
        <v>9157</v>
      </c>
      <c r="B9158" t="s">
        <v>44942</v>
      </c>
      <c r="C9158" t="s">
        <v>3694</v>
      </c>
      <c r="D9158" t="s">
        <v>44943</v>
      </c>
      <c r="E9158" t="s">
        <v>44944</v>
      </c>
      <c r="F9158" t="s">
        <v>44945</v>
      </c>
      <c r="G9158" t="s">
        <v>4188</v>
      </c>
      <c r="H9158" s="6">
        <v>245182</v>
      </c>
      <c r="I9158">
        <v>8676370400</v>
      </c>
      <c r="J9158" t="s">
        <v>44946</v>
      </c>
      <c r="K9158" s="1">
        <v>43996</v>
      </c>
    </row>
    <row r="9159" spans="1:11">
      <c r="A9159">
        <v>9158</v>
      </c>
      <c r="B9159" t="s">
        <v>44947</v>
      </c>
      <c r="C9159" t="s">
        <v>1211</v>
      </c>
      <c r="D9159" t="s">
        <v>3147</v>
      </c>
      <c r="E9159" t="s">
        <v>44948</v>
      </c>
      <c r="F9159" t="s">
        <v>44949</v>
      </c>
      <c r="G9159" t="s">
        <v>454</v>
      </c>
      <c r="H9159" s="6">
        <v>274938</v>
      </c>
      <c r="I9159" t="s">
        <v>44950</v>
      </c>
      <c r="J9159" t="s">
        <v>44951</v>
      </c>
      <c r="K9159" s="1">
        <v>43959</v>
      </c>
    </row>
    <row r="9160" spans="1:11">
      <c r="A9160">
        <v>9159</v>
      </c>
      <c r="B9160" t="s">
        <v>44952</v>
      </c>
      <c r="C9160" t="s">
        <v>1009</v>
      </c>
      <c r="D9160" t="s">
        <v>1128</v>
      </c>
      <c r="E9160" t="s">
        <v>44953</v>
      </c>
      <c r="F9160" t="s">
        <v>44954</v>
      </c>
      <c r="G9160" t="s">
        <v>23</v>
      </c>
      <c r="H9160" s="6">
        <v>239625</v>
      </c>
      <c r="I9160" t="s">
        <v>44955</v>
      </c>
      <c r="J9160" t="s">
        <v>44956</v>
      </c>
      <c r="K9160" s="1">
        <v>44385</v>
      </c>
    </row>
    <row r="9161" spans="1:11">
      <c r="A9161">
        <v>9160</v>
      </c>
      <c r="B9161" t="s">
        <v>44957</v>
      </c>
      <c r="C9161" t="s">
        <v>1722</v>
      </c>
      <c r="D9161" t="s">
        <v>14730</v>
      </c>
      <c r="E9161" t="s">
        <v>44958</v>
      </c>
      <c r="F9161" t="s">
        <v>44959</v>
      </c>
      <c r="G9161" t="s">
        <v>2638</v>
      </c>
      <c r="H9161" s="6">
        <v>283222</v>
      </c>
      <c r="I9161">
        <f>1-95-848-4660</f>
        <v>-5602</v>
      </c>
      <c r="J9161" t="s">
        <v>44960</v>
      </c>
      <c r="K9161" s="1">
        <v>44033</v>
      </c>
    </row>
    <row r="9162" spans="1:11">
      <c r="A9162">
        <v>9161</v>
      </c>
      <c r="B9162" t="s">
        <v>44961</v>
      </c>
      <c r="C9162" t="s">
        <v>1615</v>
      </c>
      <c r="D9162" t="s">
        <v>17862</v>
      </c>
      <c r="E9162" t="s">
        <v>6372</v>
      </c>
      <c r="F9162" t="s">
        <v>38584</v>
      </c>
      <c r="G9162" t="s">
        <v>142</v>
      </c>
      <c r="H9162" s="6">
        <v>96578</v>
      </c>
      <c r="I9162" t="s">
        <v>44962</v>
      </c>
      <c r="J9162" t="s">
        <v>44963</v>
      </c>
      <c r="K9162" s="1">
        <v>44208</v>
      </c>
    </row>
    <row r="9163" spans="1:11">
      <c r="A9163">
        <v>9162</v>
      </c>
      <c r="B9163" t="s">
        <v>44964</v>
      </c>
      <c r="C9163" t="s">
        <v>5996</v>
      </c>
      <c r="D9163" t="s">
        <v>9928</v>
      </c>
      <c r="E9163" t="s">
        <v>44965</v>
      </c>
      <c r="F9163" t="s">
        <v>44966</v>
      </c>
      <c r="G9163" t="s">
        <v>1095</v>
      </c>
      <c r="H9163" s="6">
        <v>81891</v>
      </c>
      <c r="I9163" t="s">
        <v>44967</v>
      </c>
      <c r="J9163" t="s">
        <v>44968</v>
      </c>
      <c r="K9163" s="1">
        <v>43872</v>
      </c>
    </row>
    <row r="9164" spans="1:11">
      <c r="A9164">
        <v>9163</v>
      </c>
      <c r="B9164" t="s">
        <v>44969</v>
      </c>
      <c r="C9164" t="s">
        <v>5352</v>
      </c>
      <c r="D9164" t="s">
        <v>3325</v>
      </c>
      <c r="E9164" t="s">
        <v>44970</v>
      </c>
      <c r="F9164" t="s">
        <v>44971</v>
      </c>
      <c r="G9164" t="s">
        <v>2317</v>
      </c>
      <c r="H9164" s="6">
        <v>77722</v>
      </c>
      <c r="I9164" t="s">
        <v>44972</v>
      </c>
      <c r="J9164" t="s">
        <v>44973</v>
      </c>
      <c r="K9164" s="1">
        <v>43939</v>
      </c>
    </row>
    <row r="9165" spans="1:11">
      <c r="A9165">
        <v>9164</v>
      </c>
      <c r="B9165" t="s">
        <v>44974</v>
      </c>
      <c r="C9165" t="s">
        <v>7953</v>
      </c>
      <c r="D9165" t="s">
        <v>3815</v>
      </c>
      <c r="E9165" t="s">
        <v>44975</v>
      </c>
      <c r="F9165" t="s">
        <v>44976</v>
      </c>
      <c r="G9165" t="s">
        <v>1404</v>
      </c>
      <c r="H9165" s="6">
        <v>260821</v>
      </c>
      <c r="I9165" t="s">
        <v>44977</v>
      </c>
      <c r="J9165" t="s">
        <v>44978</v>
      </c>
      <c r="K9165" s="1">
        <v>44443</v>
      </c>
    </row>
    <row r="9166" spans="1:11">
      <c r="A9166">
        <v>9165</v>
      </c>
      <c r="B9166" t="s">
        <v>44979</v>
      </c>
      <c r="C9166" t="s">
        <v>11080</v>
      </c>
      <c r="D9166" t="s">
        <v>310</v>
      </c>
      <c r="E9166" t="s">
        <v>44980</v>
      </c>
      <c r="F9166" t="s">
        <v>14032</v>
      </c>
      <c r="G9166" t="s">
        <v>2638</v>
      </c>
      <c r="H9166" s="6">
        <v>95748</v>
      </c>
      <c r="I9166" t="s">
        <v>44981</v>
      </c>
      <c r="J9166" t="s">
        <v>44982</v>
      </c>
      <c r="K9166" s="1">
        <v>44527</v>
      </c>
    </row>
    <row r="9167" spans="1:11">
      <c r="A9167">
        <v>9166</v>
      </c>
      <c r="B9167" t="s">
        <v>44983</v>
      </c>
      <c r="C9167" t="s">
        <v>2595</v>
      </c>
      <c r="D9167" t="s">
        <v>65</v>
      </c>
      <c r="E9167" t="s">
        <v>44984</v>
      </c>
      <c r="F9167" t="s">
        <v>31353</v>
      </c>
      <c r="G9167" t="s">
        <v>3183</v>
      </c>
      <c r="H9167" s="6">
        <v>124622</v>
      </c>
      <c r="I9167" t="s">
        <v>44985</v>
      </c>
      <c r="J9167" t="s">
        <v>44986</v>
      </c>
      <c r="K9167" s="1">
        <v>44587</v>
      </c>
    </row>
    <row r="9168" spans="1:11">
      <c r="A9168">
        <v>9167</v>
      </c>
      <c r="B9168" t="s">
        <v>44987</v>
      </c>
      <c r="C9168" t="s">
        <v>1349</v>
      </c>
      <c r="D9168" t="s">
        <v>1350</v>
      </c>
      <c r="E9168" t="s">
        <v>44988</v>
      </c>
      <c r="F9168" t="s">
        <v>44989</v>
      </c>
      <c r="G9168" t="s">
        <v>696</v>
      </c>
      <c r="H9168" s="6">
        <v>107457</v>
      </c>
      <c r="I9168" t="s">
        <v>44990</v>
      </c>
      <c r="J9168" t="s">
        <v>44991</v>
      </c>
      <c r="K9168" s="1">
        <v>44352</v>
      </c>
    </row>
    <row r="9169" spans="1:11">
      <c r="A9169">
        <v>9168</v>
      </c>
      <c r="B9169" t="s">
        <v>44992</v>
      </c>
      <c r="C9169" t="s">
        <v>2913</v>
      </c>
      <c r="D9169" t="s">
        <v>3706</v>
      </c>
      <c r="E9169" t="s">
        <v>44993</v>
      </c>
      <c r="F9169" t="s">
        <v>44994</v>
      </c>
      <c r="G9169" t="s">
        <v>213</v>
      </c>
      <c r="H9169" s="6">
        <v>182178</v>
      </c>
      <c r="I9169" t="s">
        <v>44995</v>
      </c>
      <c r="J9169" t="s">
        <v>44996</v>
      </c>
      <c r="K9169" s="1">
        <v>44324</v>
      </c>
    </row>
    <row r="9170" spans="1:11">
      <c r="A9170">
        <v>9169</v>
      </c>
      <c r="B9170" t="s">
        <v>44997</v>
      </c>
      <c r="C9170" t="s">
        <v>1752</v>
      </c>
      <c r="D9170" t="s">
        <v>3815</v>
      </c>
      <c r="E9170" t="s">
        <v>44998</v>
      </c>
      <c r="F9170" t="s">
        <v>44999</v>
      </c>
      <c r="G9170" t="s">
        <v>756</v>
      </c>
      <c r="H9170" s="6">
        <v>274637</v>
      </c>
      <c r="I9170" t="s">
        <v>45000</v>
      </c>
      <c r="J9170" t="s">
        <v>45001</v>
      </c>
      <c r="K9170" s="1">
        <v>44178</v>
      </c>
    </row>
    <row r="9171" spans="1:11">
      <c r="A9171">
        <v>9170</v>
      </c>
      <c r="B9171" t="s">
        <v>45002</v>
      </c>
      <c r="C9171" t="s">
        <v>4864</v>
      </c>
      <c r="D9171" t="s">
        <v>1247</v>
      </c>
      <c r="E9171" t="s">
        <v>45003</v>
      </c>
      <c r="F9171" t="s">
        <v>7840</v>
      </c>
      <c r="G9171" t="s">
        <v>763</v>
      </c>
      <c r="H9171" s="6">
        <v>220596</v>
      </c>
      <c r="I9171" t="s">
        <v>45004</v>
      </c>
      <c r="J9171" t="s">
        <v>45005</v>
      </c>
      <c r="K9171" s="1">
        <v>43866</v>
      </c>
    </row>
    <row r="9172" spans="1:11">
      <c r="A9172">
        <v>9171</v>
      </c>
      <c r="B9172" t="s">
        <v>45006</v>
      </c>
      <c r="C9172" t="s">
        <v>8624</v>
      </c>
      <c r="D9172" t="s">
        <v>8981</v>
      </c>
      <c r="E9172" t="s">
        <v>45007</v>
      </c>
      <c r="F9172" t="s">
        <v>45008</v>
      </c>
      <c r="G9172" t="s">
        <v>898</v>
      </c>
      <c r="H9172" s="6">
        <v>192495</v>
      </c>
      <c r="I9172" t="s">
        <v>45009</v>
      </c>
      <c r="J9172" t="s">
        <v>45010</v>
      </c>
      <c r="K9172" s="1">
        <v>44619</v>
      </c>
    </row>
    <row r="9173" spans="1:11">
      <c r="A9173">
        <v>9172</v>
      </c>
      <c r="B9173" t="s">
        <v>45011</v>
      </c>
      <c r="C9173" t="s">
        <v>2218</v>
      </c>
      <c r="D9173" t="s">
        <v>601</v>
      </c>
      <c r="E9173" t="s">
        <v>45012</v>
      </c>
      <c r="F9173" t="s">
        <v>45013</v>
      </c>
      <c r="G9173" t="s">
        <v>2364</v>
      </c>
      <c r="H9173" s="6">
        <v>219251</v>
      </c>
      <c r="I9173" t="s">
        <v>45014</v>
      </c>
      <c r="J9173" t="s">
        <v>45015</v>
      </c>
      <c r="K9173" s="1">
        <v>44666</v>
      </c>
    </row>
    <row r="9174" spans="1:11">
      <c r="A9174">
        <v>9173</v>
      </c>
      <c r="B9174" t="s">
        <v>45016</v>
      </c>
      <c r="C9174" t="s">
        <v>3062</v>
      </c>
      <c r="D9174" t="s">
        <v>3237</v>
      </c>
      <c r="E9174" t="s">
        <v>45017</v>
      </c>
      <c r="F9174" t="s">
        <v>45018</v>
      </c>
      <c r="G9174" t="s">
        <v>1396</v>
      </c>
      <c r="H9174" s="6">
        <v>208108</v>
      </c>
      <c r="I9174" t="s">
        <v>45019</v>
      </c>
      <c r="J9174" t="s">
        <v>45020</v>
      </c>
      <c r="K9174" s="1">
        <v>44627</v>
      </c>
    </row>
    <row r="9175" spans="1:11">
      <c r="A9175">
        <v>9174</v>
      </c>
      <c r="B9175" t="s">
        <v>45021</v>
      </c>
      <c r="C9175" t="s">
        <v>3576</v>
      </c>
      <c r="D9175" t="s">
        <v>3869</v>
      </c>
      <c r="E9175" t="s">
        <v>45022</v>
      </c>
      <c r="F9175" t="s">
        <v>45023</v>
      </c>
      <c r="G9175" t="s">
        <v>260</v>
      </c>
      <c r="H9175" s="6">
        <v>111667</v>
      </c>
      <c r="I9175" t="s">
        <v>45024</v>
      </c>
      <c r="J9175" t="s">
        <v>45025</v>
      </c>
      <c r="K9175" s="1">
        <v>44267</v>
      </c>
    </row>
    <row r="9176" spans="1:11">
      <c r="A9176">
        <v>9175</v>
      </c>
      <c r="B9176" t="s">
        <v>45026</v>
      </c>
      <c r="C9176" t="s">
        <v>2066</v>
      </c>
      <c r="D9176" t="s">
        <v>1408</v>
      </c>
      <c r="E9176" t="s">
        <v>45027</v>
      </c>
      <c r="F9176" t="s">
        <v>9164</v>
      </c>
      <c r="G9176" t="s">
        <v>4632</v>
      </c>
      <c r="H9176" s="6">
        <v>69937</v>
      </c>
      <c r="I9176" t="s">
        <v>45028</v>
      </c>
      <c r="J9176" t="s">
        <v>45029</v>
      </c>
      <c r="K9176" s="1">
        <v>44529</v>
      </c>
    </row>
    <row r="9177" spans="1:11">
      <c r="A9177">
        <v>9176</v>
      </c>
      <c r="B9177" t="s">
        <v>45030</v>
      </c>
      <c r="C9177" t="s">
        <v>2422</v>
      </c>
      <c r="D9177" t="s">
        <v>775</v>
      </c>
      <c r="E9177" t="s">
        <v>45031</v>
      </c>
      <c r="F9177" t="s">
        <v>45032</v>
      </c>
      <c r="G9177" t="s">
        <v>890</v>
      </c>
      <c r="H9177" s="6">
        <v>144940</v>
      </c>
      <c r="I9177" t="s">
        <v>45033</v>
      </c>
      <c r="J9177" t="s">
        <v>45034</v>
      </c>
      <c r="K9177" s="1">
        <v>44618</v>
      </c>
    </row>
    <row r="9178" spans="1:11">
      <c r="A9178">
        <v>9177</v>
      </c>
      <c r="B9178" t="s">
        <v>45035</v>
      </c>
      <c r="C9178" t="s">
        <v>5011</v>
      </c>
      <c r="D9178" t="s">
        <v>1149</v>
      </c>
      <c r="E9178" t="s">
        <v>45036</v>
      </c>
      <c r="F9178" t="s">
        <v>45037</v>
      </c>
      <c r="G9178" t="s">
        <v>800</v>
      </c>
      <c r="H9178" s="6">
        <v>190674</v>
      </c>
      <c r="I9178" t="s">
        <v>45038</v>
      </c>
      <c r="J9178" t="s">
        <v>45039</v>
      </c>
      <c r="K9178" s="1">
        <v>44091</v>
      </c>
    </row>
    <row r="9179" spans="1:11">
      <c r="A9179">
        <v>9178</v>
      </c>
      <c r="B9179" t="s">
        <v>45040</v>
      </c>
      <c r="C9179" t="s">
        <v>4512</v>
      </c>
      <c r="D9179" t="s">
        <v>6973</v>
      </c>
      <c r="E9179" t="s">
        <v>45041</v>
      </c>
      <c r="F9179" t="s">
        <v>45042</v>
      </c>
      <c r="G9179" t="s">
        <v>906</v>
      </c>
      <c r="H9179" s="6">
        <v>204573</v>
      </c>
      <c r="I9179" t="s">
        <v>45043</v>
      </c>
      <c r="J9179" t="s">
        <v>45044</v>
      </c>
      <c r="K9179" s="1">
        <v>44555</v>
      </c>
    </row>
    <row r="9180" spans="1:11">
      <c r="A9180">
        <v>9179</v>
      </c>
      <c r="B9180" t="s">
        <v>45045</v>
      </c>
      <c r="C9180" t="s">
        <v>2589</v>
      </c>
      <c r="D9180" t="s">
        <v>2416</v>
      </c>
      <c r="E9180" t="s">
        <v>45046</v>
      </c>
      <c r="F9180" t="s">
        <v>45047</v>
      </c>
      <c r="G9180" t="s">
        <v>150</v>
      </c>
      <c r="H9180" s="6">
        <v>59646</v>
      </c>
      <c r="I9180">
        <v>6890621136</v>
      </c>
      <c r="J9180" t="s">
        <v>45048</v>
      </c>
      <c r="K9180" s="1">
        <v>44700</v>
      </c>
    </row>
    <row r="9181" spans="1:11">
      <c r="A9181">
        <v>9180</v>
      </c>
      <c r="B9181" t="s">
        <v>45049</v>
      </c>
      <c r="C9181" t="s">
        <v>5574</v>
      </c>
      <c r="D9181" t="s">
        <v>2200</v>
      </c>
      <c r="E9181" t="s">
        <v>45050</v>
      </c>
      <c r="F9181" t="s">
        <v>45051</v>
      </c>
      <c r="G9181" t="s">
        <v>2615</v>
      </c>
      <c r="H9181" s="6">
        <v>130805</v>
      </c>
      <c r="I9181" t="s">
        <v>45052</v>
      </c>
      <c r="J9181" t="s">
        <v>45053</v>
      </c>
      <c r="K9181" s="1">
        <v>44550</v>
      </c>
    </row>
    <row r="9182" spans="1:11">
      <c r="A9182">
        <v>9181</v>
      </c>
      <c r="B9182" s="2" t="s">
        <v>45054</v>
      </c>
      <c r="C9182" t="s">
        <v>2480</v>
      </c>
      <c r="D9182" t="s">
        <v>33353</v>
      </c>
      <c r="E9182" t="s">
        <v>45055</v>
      </c>
      <c r="F9182" t="s">
        <v>45056</v>
      </c>
      <c r="G9182" t="s">
        <v>2419</v>
      </c>
      <c r="H9182" s="6">
        <v>142816</v>
      </c>
      <c r="I9182" t="s">
        <v>45057</v>
      </c>
      <c r="J9182" t="s">
        <v>45058</v>
      </c>
      <c r="K9182" s="1">
        <v>44101</v>
      </c>
    </row>
    <row r="9183" spans="1:11">
      <c r="A9183">
        <v>9182</v>
      </c>
      <c r="B9183" t="s">
        <v>45059</v>
      </c>
      <c r="C9183" t="s">
        <v>973</v>
      </c>
      <c r="D9183" t="s">
        <v>1663</v>
      </c>
      <c r="E9183" t="s">
        <v>45060</v>
      </c>
      <c r="F9183" t="s">
        <v>45061</v>
      </c>
      <c r="G9183" t="s">
        <v>462</v>
      </c>
      <c r="H9183" s="6">
        <v>237693</v>
      </c>
      <c r="I9183" t="s">
        <v>45062</v>
      </c>
      <c r="J9183" t="s">
        <v>45063</v>
      </c>
      <c r="K9183" s="1">
        <v>44134</v>
      </c>
    </row>
    <row r="9184" spans="1:11">
      <c r="A9184">
        <v>9183</v>
      </c>
      <c r="B9184" t="s">
        <v>45064</v>
      </c>
      <c r="C9184" t="s">
        <v>759</v>
      </c>
      <c r="D9184" t="s">
        <v>1992</v>
      </c>
      <c r="E9184" t="s">
        <v>7932</v>
      </c>
      <c r="F9184" t="s">
        <v>27464</v>
      </c>
      <c r="G9184" t="s">
        <v>119</v>
      </c>
      <c r="H9184" s="6">
        <v>277990</v>
      </c>
      <c r="I9184" t="s">
        <v>45065</v>
      </c>
      <c r="J9184" t="s">
        <v>45066</v>
      </c>
      <c r="K9184" s="1">
        <v>44412</v>
      </c>
    </row>
    <row r="9185" spans="1:11">
      <c r="A9185">
        <v>9184</v>
      </c>
      <c r="B9185" t="s">
        <v>45067</v>
      </c>
      <c r="C9185" t="s">
        <v>1364</v>
      </c>
      <c r="D9185" t="s">
        <v>1017</v>
      </c>
      <c r="E9185" t="s">
        <v>45068</v>
      </c>
      <c r="F9185" t="s">
        <v>45069</v>
      </c>
      <c r="G9185" t="s">
        <v>2030</v>
      </c>
      <c r="H9185" s="6">
        <v>58487</v>
      </c>
      <c r="I9185" t="s">
        <v>45070</v>
      </c>
      <c r="J9185" t="s">
        <v>45071</v>
      </c>
      <c r="K9185" s="1">
        <v>44637</v>
      </c>
    </row>
    <row r="9186" spans="1:11">
      <c r="A9186">
        <v>9185</v>
      </c>
      <c r="B9186" t="s">
        <v>45072</v>
      </c>
      <c r="C9186" t="s">
        <v>2570</v>
      </c>
      <c r="D9186" t="s">
        <v>19917</v>
      </c>
      <c r="E9186" t="s">
        <v>45073</v>
      </c>
      <c r="F9186" t="s">
        <v>45074</v>
      </c>
      <c r="G9186" t="s">
        <v>847</v>
      </c>
      <c r="H9186" s="6">
        <v>163564</v>
      </c>
      <c r="I9186" t="s">
        <v>45075</v>
      </c>
      <c r="J9186" t="s">
        <v>45076</v>
      </c>
      <c r="K9186" s="1">
        <v>44140</v>
      </c>
    </row>
    <row r="9187" spans="1:11">
      <c r="A9187">
        <v>9186</v>
      </c>
      <c r="B9187" t="s">
        <v>45077</v>
      </c>
      <c r="C9187" t="s">
        <v>1129</v>
      </c>
      <c r="D9187" t="s">
        <v>1253</v>
      </c>
      <c r="E9187" t="s">
        <v>37451</v>
      </c>
      <c r="F9187" t="s">
        <v>45078</v>
      </c>
      <c r="G9187" t="s">
        <v>1569</v>
      </c>
      <c r="H9187" s="6">
        <v>65005</v>
      </c>
      <c r="I9187" t="s">
        <v>45079</v>
      </c>
      <c r="J9187" t="s">
        <v>45080</v>
      </c>
      <c r="K9187" s="1">
        <v>44079</v>
      </c>
    </row>
    <row r="9188" spans="1:11">
      <c r="A9188">
        <v>9187</v>
      </c>
      <c r="B9188" t="s">
        <v>45081</v>
      </c>
      <c r="C9188" t="s">
        <v>2307</v>
      </c>
      <c r="D9188" t="s">
        <v>18181</v>
      </c>
      <c r="E9188" t="s">
        <v>45082</v>
      </c>
      <c r="F9188" t="s">
        <v>45083</v>
      </c>
      <c r="G9188" t="s">
        <v>2772</v>
      </c>
      <c r="H9188" s="6">
        <v>148114</v>
      </c>
      <c r="I9188" t="s">
        <v>45084</v>
      </c>
      <c r="J9188" t="s">
        <v>45085</v>
      </c>
      <c r="K9188" s="1">
        <v>44631</v>
      </c>
    </row>
    <row r="9189" spans="1:11">
      <c r="A9189">
        <v>9188</v>
      </c>
      <c r="B9189" t="s">
        <v>45086</v>
      </c>
      <c r="C9189" t="s">
        <v>390</v>
      </c>
      <c r="D9189" t="s">
        <v>3198</v>
      </c>
      <c r="E9189" t="s">
        <v>45087</v>
      </c>
      <c r="F9189" t="s">
        <v>45088</v>
      </c>
      <c r="G9189" t="s">
        <v>517</v>
      </c>
      <c r="H9189" s="6">
        <v>186725</v>
      </c>
      <c r="I9189" t="s">
        <v>45089</v>
      </c>
      <c r="J9189" t="s">
        <v>45090</v>
      </c>
      <c r="K9189" s="1">
        <v>44370</v>
      </c>
    </row>
    <row r="9190" spans="1:11">
      <c r="A9190">
        <v>9189</v>
      </c>
      <c r="B9190" t="s">
        <v>45091</v>
      </c>
      <c r="C9190" t="s">
        <v>6679</v>
      </c>
      <c r="D9190" t="s">
        <v>3350</v>
      </c>
      <c r="E9190" t="s">
        <v>45092</v>
      </c>
      <c r="F9190" t="s">
        <v>45093</v>
      </c>
      <c r="G9190" t="s">
        <v>1637</v>
      </c>
      <c r="H9190" s="6">
        <v>209589</v>
      </c>
      <c r="I9190" t="s">
        <v>45094</v>
      </c>
      <c r="J9190" t="s">
        <v>45095</v>
      </c>
      <c r="K9190" s="1">
        <v>44474</v>
      </c>
    </row>
    <row r="9191" spans="1:11">
      <c r="A9191">
        <v>9190</v>
      </c>
      <c r="B9191" t="s">
        <v>45096</v>
      </c>
      <c r="C9191" t="s">
        <v>3713</v>
      </c>
      <c r="D9191" t="s">
        <v>1961</v>
      </c>
      <c r="E9191" t="s">
        <v>45097</v>
      </c>
      <c r="F9191" t="s">
        <v>17142</v>
      </c>
      <c r="G9191" t="s">
        <v>111</v>
      </c>
      <c r="H9191" s="6">
        <v>139941</v>
      </c>
      <c r="I9191" t="s">
        <v>45098</v>
      </c>
      <c r="J9191" t="s">
        <v>45099</v>
      </c>
      <c r="K9191" s="1">
        <v>44612</v>
      </c>
    </row>
    <row r="9192" spans="1:11">
      <c r="A9192">
        <v>9191</v>
      </c>
      <c r="B9192" t="s">
        <v>45100</v>
      </c>
      <c r="C9192" t="s">
        <v>804</v>
      </c>
      <c r="D9192" t="s">
        <v>8278</v>
      </c>
      <c r="E9192" t="s">
        <v>45101</v>
      </c>
      <c r="F9192" t="s">
        <v>45102</v>
      </c>
      <c r="G9192" t="s">
        <v>509</v>
      </c>
      <c r="H9192" s="6">
        <v>188350</v>
      </c>
      <c r="I9192" t="s">
        <v>45103</v>
      </c>
      <c r="J9192" t="s">
        <v>45104</v>
      </c>
      <c r="K9192" s="1">
        <v>43949</v>
      </c>
    </row>
    <row r="9193" spans="1:11">
      <c r="A9193">
        <v>9192</v>
      </c>
      <c r="B9193" t="s">
        <v>45105</v>
      </c>
      <c r="C9193" t="s">
        <v>1540</v>
      </c>
      <c r="D9193" t="s">
        <v>4045</v>
      </c>
      <c r="E9193" t="s">
        <v>45106</v>
      </c>
      <c r="F9193" t="s">
        <v>45107</v>
      </c>
      <c r="G9193" t="s">
        <v>1424</v>
      </c>
      <c r="H9193" s="6">
        <v>203235</v>
      </c>
      <c r="I9193" t="s">
        <v>45108</v>
      </c>
      <c r="J9193" t="s">
        <v>45109</v>
      </c>
      <c r="K9193" s="1">
        <v>43962</v>
      </c>
    </row>
    <row r="9194" spans="1:11">
      <c r="A9194">
        <v>9193</v>
      </c>
      <c r="B9194" t="s">
        <v>45110</v>
      </c>
      <c r="C9194" t="s">
        <v>3106</v>
      </c>
      <c r="D9194" t="s">
        <v>2931</v>
      </c>
      <c r="E9194" t="s">
        <v>45111</v>
      </c>
      <c r="F9194" t="s">
        <v>45112</v>
      </c>
      <c r="G9194" t="s">
        <v>5570</v>
      </c>
      <c r="H9194" s="6">
        <v>136477</v>
      </c>
      <c r="I9194" t="s">
        <v>45113</v>
      </c>
      <c r="J9194" t="s">
        <v>45114</v>
      </c>
      <c r="K9194" s="1">
        <v>44285</v>
      </c>
    </row>
    <row r="9195" spans="1:11">
      <c r="A9195">
        <v>9194</v>
      </c>
      <c r="B9195" t="s">
        <v>45115</v>
      </c>
      <c r="C9195" t="s">
        <v>692</v>
      </c>
      <c r="D9195" t="s">
        <v>5946</v>
      </c>
      <c r="E9195" t="s">
        <v>45116</v>
      </c>
      <c r="F9195" t="s">
        <v>45117</v>
      </c>
      <c r="G9195" t="s">
        <v>142</v>
      </c>
      <c r="H9195" s="6">
        <v>106908</v>
      </c>
      <c r="I9195">
        <v>462350123</v>
      </c>
      <c r="J9195" t="s">
        <v>45118</v>
      </c>
      <c r="K9195" s="1">
        <v>44407</v>
      </c>
    </row>
    <row r="9196" spans="1:11">
      <c r="A9196">
        <v>9195</v>
      </c>
      <c r="B9196" t="s">
        <v>45119</v>
      </c>
      <c r="C9196" t="s">
        <v>3746</v>
      </c>
      <c r="D9196" t="s">
        <v>4904</v>
      </c>
      <c r="E9196" t="s">
        <v>45120</v>
      </c>
      <c r="F9196" t="s">
        <v>45121</v>
      </c>
      <c r="G9196" t="s">
        <v>2317</v>
      </c>
      <c r="H9196" s="6">
        <v>93175</v>
      </c>
      <c r="I9196">
        <v>200853506</v>
      </c>
      <c r="J9196" t="s">
        <v>45122</v>
      </c>
      <c r="K9196" s="1">
        <v>44432</v>
      </c>
    </row>
    <row r="9197" spans="1:11">
      <c r="A9197">
        <v>9196</v>
      </c>
      <c r="B9197" t="s">
        <v>45123</v>
      </c>
      <c r="C9197" t="s">
        <v>4619</v>
      </c>
      <c r="D9197" t="s">
        <v>19370</v>
      </c>
      <c r="E9197" t="s">
        <v>45124</v>
      </c>
      <c r="F9197" t="s">
        <v>45125</v>
      </c>
      <c r="G9197" t="s">
        <v>2392</v>
      </c>
      <c r="H9197" s="6">
        <v>189031</v>
      </c>
      <c r="I9197" t="s">
        <v>45126</v>
      </c>
      <c r="J9197" t="s">
        <v>45127</v>
      </c>
      <c r="K9197" s="1">
        <v>44626</v>
      </c>
    </row>
    <row r="9198" spans="1:11">
      <c r="A9198">
        <v>9197</v>
      </c>
      <c r="B9198" t="s">
        <v>45128</v>
      </c>
      <c r="C9198" t="s">
        <v>2913</v>
      </c>
      <c r="D9198" t="s">
        <v>3995</v>
      </c>
      <c r="E9198" t="s">
        <v>45129</v>
      </c>
      <c r="F9198" t="s">
        <v>45130</v>
      </c>
      <c r="G9198" t="s">
        <v>2838</v>
      </c>
      <c r="H9198" s="6">
        <v>128614</v>
      </c>
      <c r="I9198" t="s">
        <v>45131</v>
      </c>
      <c r="J9198" t="s">
        <v>45132</v>
      </c>
      <c r="K9198" s="1">
        <v>44212</v>
      </c>
    </row>
    <row r="9199" spans="1:11">
      <c r="A9199">
        <v>9198</v>
      </c>
      <c r="B9199" t="s">
        <v>45133</v>
      </c>
      <c r="C9199" t="s">
        <v>4995</v>
      </c>
      <c r="D9199" t="s">
        <v>2238</v>
      </c>
      <c r="E9199" t="s">
        <v>45134</v>
      </c>
      <c r="F9199" t="s">
        <v>10902</v>
      </c>
      <c r="G9199" t="s">
        <v>954</v>
      </c>
      <c r="H9199" s="6">
        <v>150926</v>
      </c>
      <c r="I9199" t="s">
        <v>45135</v>
      </c>
      <c r="J9199" t="s">
        <v>45136</v>
      </c>
      <c r="K9199" s="1">
        <v>44607</v>
      </c>
    </row>
    <row r="9200" spans="1:11">
      <c r="A9200">
        <v>9199</v>
      </c>
      <c r="B9200" t="s">
        <v>45137</v>
      </c>
      <c r="C9200" t="s">
        <v>442</v>
      </c>
      <c r="D9200" t="s">
        <v>22157</v>
      </c>
      <c r="E9200" t="s">
        <v>45138</v>
      </c>
      <c r="F9200" t="s">
        <v>45139</v>
      </c>
      <c r="G9200" t="s">
        <v>1569</v>
      </c>
      <c r="H9200" s="6">
        <v>107769</v>
      </c>
      <c r="I9200" t="s">
        <v>45140</v>
      </c>
      <c r="J9200" t="s">
        <v>45141</v>
      </c>
      <c r="K9200" s="1">
        <v>44534</v>
      </c>
    </row>
    <row r="9201" spans="1:11">
      <c r="A9201">
        <v>9200</v>
      </c>
      <c r="B9201" t="s">
        <v>45142</v>
      </c>
      <c r="C9201" t="s">
        <v>2834</v>
      </c>
      <c r="D9201" t="s">
        <v>937</v>
      </c>
      <c r="E9201" t="s">
        <v>45143</v>
      </c>
      <c r="F9201" t="s">
        <v>45144</v>
      </c>
      <c r="G9201" t="s">
        <v>462</v>
      </c>
      <c r="H9201" s="6">
        <v>67104</v>
      </c>
      <c r="I9201" t="s">
        <v>45145</v>
      </c>
      <c r="J9201" t="s">
        <v>45146</v>
      </c>
      <c r="K9201" s="1">
        <v>44553</v>
      </c>
    </row>
    <row r="9202" spans="1:11">
      <c r="A9202">
        <v>9201</v>
      </c>
      <c r="B9202" t="s">
        <v>45147</v>
      </c>
      <c r="C9202" t="s">
        <v>2865</v>
      </c>
      <c r="D9202" t="s">
        <v>1752</v>
      </c>
      <c r="E9202" t="s">
        <v>45148</v>
      </c>
      <c r="F9202" t="s">
        <v>45149</v>
      </c>
      <c r="G9202" t="s">
        <v>1522</v>
      </c>
      <c r="H9202" s="6">
        <v>246378</v>
      </c>
      <c r="I9202">
        <f>1-186-859-1157</f>
        <v>-2201</v>
      </c>
      <c r="J9202" t="s">
        <v>45150</v>
      </c>
      <c r="K9202" s="1">
        <v>44149</v>
      </c>
    </row>
    <row r="9203" spans="1:11">
      <c r="A9203">
        <v>9202</v>
      </c>
      <c r="B9203" t="s">
        <v>45151</v>
      </c>
      <c r="C9203" t="s">
        <v>4128</v>
      </c>
      <c r="D9203" t="s">
        <v>8921</v>
      </c>
      <c r="E9203" t="s">
        <v>45152</v>
      </c>
      <c r="F9203" t="s">
        <v>5892</v>
      </c>
      <c r="G9203" t="s">
        <v>1265</v>
      </c>
      <c r="H9203" s="6">
        <v>182930</v>
      </c>
      <c r="I9203" t="s">
        <v>45153</v>
      </c>
      <c r="J9203" t="s">
        <v>45154</v>
      </c>
      <c r="K9203" s="1">
        <v>44639</v>
      </c>
    </row>
    <row r="9204" spans="1:11">
      <c r="A9204">
        <v>9203</v>
      </c>
      <c r="B9204" t="s">
        <v>45155</v>
      </c>
      <c r="C9204" t="s">
        <v>1928</v>
      </c>
      <c r="D9204" t="s">
        <v>10965</v>
      </c>
      <c r="E9204" t="s">
        <v>45156</v>
      </c>
      <c r="F9204" t="s">
        <v>31384</v>
      </c>
      <c r="G9204" t="s">
        <v>252</v>
      </c>
      <c r="H9204" s="6">
        <v>77557</v>
      </c>
      <c r="I9204" t="s">
        <v>45157</v>
      </c>
      <c r="J9204" t="s">
        <v>45158</v>
      </c>
      <c r="K9204" s="1">
        <v>43885</v>
      </c>
    </row>
    <row r="9205" spans="1:11">
      <c r="A9205">
        <v>9204</v>
      </c>
      <c r="B9205" t="s">
        <v>45159</v>
      </c>
      <c r="C9205" t="s">
        <v>13070</v>
      </c>
      <c r="D9205" t="s">
        <v>7232</v>
      </c>
      <c r="E9205" t="s">
        <v>45160</v>
      </c>
      <c r="F9205" t="s">
        <v>45161</v>
      </c>
      <c r="G9205" t="s">
        <v>3770</v>
      </c>
      <c r="H9205" s="6">
        <v>54554</v>
      </c>
      <c r="I9205" t="s">
        <v>45162</v>
      </c>
      <c r="J9205" t="s">
        <v>45163</v>
      </c>
      <c r="K9205" s="1">
        <v>44168</v>
      </c>
    </row>
    <row r="9206" spans="1:11">
      <c r="A9206">
        <v>9205</v>
      </c>
      <c r="B9206" t="s">
        <v>45164</v>
      </c>
      <c r="C9206" t="s">
        <v>8663</v>
      </c>
      <c r="D9206" t="s">
        <v>7070</v>
      </c>
      <c r="E9206" t="s">
        <v>45165</v>
      </c>
      <c r="F9206" t="s">
        <v>45166</v>
      </c>
      <c r="G9206" t="s">
        <v>808</v>
      </c>
      <c r="H9206" s="6">
        <v>277318</v>
      </c>
      <c r="I9206">
        <f>1-736-830-7096</f>
        <v>-8661</v>
      </c>
      <c r="J9206" t="s">
        <v>45167</v>
      </c>
      <c r="K9206" s="1">
        <v>44461</v>
      </c>
    </row>
    <row r="9207" spans="1:11">
      <c r="A9207">
        <v>9206</v>
      </c>
      <c r="B9207" t="s">
        <v>45168</v>
      </c>
      <c r="C9207" t="s">
        <v>865</v>
      </c>
      <c r="D9207" t="s">
        <v>2528</v>
      </c>
      <c r="E9207" t="s">
        <v>45169</v>
      </c>
      <c r="F9207" t="s">
        <v>45170</v>
      </c>
      <c r="G9207" t="s">
        <v>1404</v>
      </c>
      <c r="H9207" s="6">
        <v>98659</v>
      </c>
      <c r="I9207" t="s">
        <v>45171</v>
      </c>
      <c r="J9207" t="s">
        <v>45172</v>
      </c>
      <c r="K9207" s="1">
        <v>43895</v>
      </c>
    </row>
    <row r="9208" spans="1:11">
      <c r="A9208">
        <v>9207</v>
      </c>
      <c r="B9208" t="s">
        <v>45173</v>
      </c>
      <c r="C9208" t="s">
        <v>64</v>
      </c>
      <c r="D9208" t="s">
        <v>15074</v>
      </c>
      <c r="E9208" t="s">
        <v>13254</v>
      </c>
      <c r="F9208" t="s">
        <v>14696</v>
      </c>
      <c r="G9208" t="s">
        <v>642</v>
      </c>
      <c r="H9208" s="6">
        <v>229489</v>
      </c>
      <c r="I9208" t="s">
        <v>45174</v>
      </c>
      <c r="J9208" t="s">
        <v>45175</v>
      </c>
      <c r="K9208" s="1">
        <v>44543</v>
      </c>
    </row>
    <row r="9209" spans="1:11">
      <c r="A9209">
        <v>9208</v>
      </c>
      <c r="B9209" t="s">
        <v>45176</v>
      </c>
      <c r="C9209" t="s">
        <v>1809</v>
      </c>
      <c r="D9209" t="s">
        <v>1752</v>
      </c>
      <c r="E9209" t="s">
        <v>45177</v>
      </c>
      <c r="F9209" t="s">
        <v>45178</v>
      </c>
      <c r="G9209" t="s">
        <v>1508</v>
      </c>
      <c r="H9209" s="6">
        <v>145075</v>
      </c>
      <c r="I9209" t="s">
        <v>45179</v>
      </c>
      <c r="J9209" t="s">
        <v>45180</v>
      </c>
      <c r="K9209" s="1">
        <v>43893</v>
      </c>
    </row>
    <row r="9210" spans="1:11">
      <c r="A9210">
        <v>9209</v>
      </c>
      <c r="B9210" t="s">
        <v>45181</v>
      </c>
      <c r="C9210" t="s">
        <v>4953</v>
      </c>
      <c r="D9210" t="s">
        <v>4637</v>
      </c>
      <c r="E9210" t="s">
        <v>37573</v>
      </c>
      <c r="F9210" t="s">
        <v>45182</v>
      </c>
      <c r="G9210" t="s">
        <v>890</v>
      </c>
      <c r="H9210" s="6">
        <v>164048</v>
      </c>
      <c r="I9210" t="s">
        <v>45183</v>
      </c>
      <c r="J9210" t="s">
        <v>45184</v>
      </c>
      <c r="K9210" s="1">
        <v>44017</v>
      </c>
    </row>
    <row r="9211" spans="1:11">
      <c r="A9211">
        <v>9210</v>
      </c>
      <c r="B9211" t="s">
        <v>45185</v>
      </c>
      <c r="C9211" t="s">
        <v>5160</v>
      </c>
      <c r="D9211" t="s">
        <v>1742</v>
      </c>
      <c r="E9211" t="s">
        <v>45186</v>
      </c>
      <c r="F9211" t="s">
        <v>45187</v>
      </c>
      <c r="G9211" t="s">
        <v>1508</v>
      </c>
      <c r="H9211" s="6">
        <v>232353</v>
      </c>
      <c r="I9211" t="s">
        <v>45188</v>
      </c>
      <c r="J9211" t="s">
        <v>45189</v>
      </c>
      <c r="K9211" s="1">
        <v>44357</v>
      </c>
    </row>
    <row r="9212" spans="1:11">
      <c r="A9212">
        <v>9211</v>
      </c>
      <c r="B9212" t="s">
        <v>45190</v>
      </c>
      <c r="C9212" t="s">
        <v>12372</v>
      </c>
      <c r="D9212" t="s">
        <v>2219</v>
      </c>
      <c r="E9212" t="s">
        <v>45191</v>
      </c>
      <c r="F9212" t="s">
        <v>45192</v>
      </c>
      <c r="G9212" t="s">
        <v>111</v>
      </c>
      <c r="H9212" s="6">
        <v>111251</v>
      </c>
      <c r="I9212" t="s">
        <v>45193</v>
      </c>
      <c r="J9212" t="s">
        <v>45194</v>
      </c>
      <c r="K9212" s="1">
        <v>44367</v>
      </c>
    </row>
    <row r="9213" spans="1:11">
      <c r="A9213">
        <v>9212</v>
      </c>
      <c r="B9213" t="s">
        <v>45195</v>
      </c>
      <c r="C9213" t="s">
        <v>340</v>
      </c>
      <c r="D9213" t="s">
        <v>4815</v>
      </c>
      <c r="E9213" t="s">
        <v>23853</v>
      </c>
      <c r="F9213" t="s">
        <v>45196</v>
      </c>
      <c r="G9213" t="s">
        <v>290</v>
      </c>
      <c r="H9213" s="6">
        <v>269312</v>
      </c>
      <c r="I9213" t="s">
        <v>45197</v>
      </c>
      <c r="J9213" t="s">
        <v>45198</v>
      </c>
      <c r="K9213" s="1">
        <v>44391</v>
      </c>
    </row>
    <row r="9214" spans="1:11">
      <c r="A9214">
        <v>9213</v>
      </c>
      <c r="B9214" t="s">
        <v>45199</v>
      </c>
      <c r="C9214" t="s">
        <v>9664</v>
      </c>
      <c r="D9214" t="s">
        <v>186</v>
      </c>
      <c r="E9214" t="s">
        <v>45200</v>
      </c>
      <c r="F9214" t="s">
        <v>38126</v>
      </c>
      <c r="G9214" t="s">
        <v>3435</v>
      </c>
      <c r="H9214" s="6">
        <v>262520</v>
      </c>
      <c r="I9214" t="s">
        <v>45201</v>
      </c>
      <c r="J9214" t="s">
        <v>45202</v>
      </c>
      <c r="K9214" s="1">
        <v>44374</v>
      </c>
    </row>
    <row r="9215" spans="1:11">
      <c r="A9215">
        <v>9214</v>
      </c>
      <c r="B9215" t="s">
        <v>45203</v>
      </c>
      <c r="C9215" t="s">
        <v>2457</v>
      </c>
      <c r="D9215" t="s">
        <v>1172</v>
      </c>
      <c r="E9215" t="s">
        <v>45204</v>
      </c>
      <c r="F9215" t="s">
        <v>38303</v>
      </c>
      <c r="G9215" t="s">
        <v>126</v>
      </c>
      <c r="H9215" s="6">
        <v>134498</v>
      </c>
      <c r="I9215" t="s">
        <v>45205</v>
      </c>
      <c r="J9215" t="s">
        <v>45206</v>
      </c>
      <c r="K9215" s="1">
        <v>43949</v>
      </c>
    </row>
    <row r="9216" spans="1:11">
      <c r="A9216">
        <v>9215</v>
      </c>
      <c r="B9216" t="s">
        <v>45207</v>
      </c>
      <c r="C9216" t="s">
        <v>3471</v>
      </c>
      <c r="D9216" t="s">
        <v>30</v>
      </c>
      <c r="E9216" t="s">
        <v>45208</v>
      </c>
      <c r="F9216" t="s">
        <v>45209</v>
      </c>
      <c r="G9216" t="s">
        <v>1182</v>
      </c>
      <c r="H9216" s="6">
        <v>183968</v>
      </c>
      <c r="I9216" t="s">
        <v>45210</v>
      </c>
      <c r="J9216" t="s">
        <v>45211</v>
      </c>
      <c r="K9216" s="1">
        <v>44542</v>
      </c>
    </row>
    <row r="9217" spans="1:11">
      <c r="A9217">
        <v>9216</v>
      </c>
      <c r="B9217" t="s">
        <v>45212</v>
      </c>
      <c r="C9217" t="s">
        <v>10814</v>
      </c>
      <c r="D9217" t="s">
        <v>5870</v>
      </c>
      <c r="E9217" t="s">
        <v>45213</v>
      </c>
      <c r="F9217" t="s">
        <v>43062</v>
      </c>
      <c r="G9217" t="s">
        <v>5077</v>
      </c>
      <c r="H9217" s="6">
        <v>225507</v>
      </c>
      <c r="I9217" t="s">
        <v>45214</v>
      </c>
      <c r="J9217" t="s">
        <v>45215</v>
      </c>
      <c r="K9217" s="1">
        <v>43947</v>
      </c>
    </row>
    <row r="9218" spans="1:11">
      <c r="A9218">
        <v>9217</v>
      </c>
      <c r="B9218" t="s">
        <v>45216</v>
      </c>
      <c r="C9218" t="s">
        <v>684</v>
      </c>
      <c r="D9218" t="s">
        <v>6596</v>
      </c>
      <c r="E9218" t="s">
        <v>45217</v>
      </c>
      <c r="F9218" t="s">
        <v>45218</v>
      </c>
      <c r="G9218" t="s">
        <v>2927</v>
      </c>
      <c r="H9218" s="6">
        <v>195274</v>
      </c>
      <c r="I9218" t="s">
        <v>45219</v>
      </c>
      <c r="J9218" t="s">
        <v>45220</v>
      </c>
      <c r="K9218" s="1">
        <v>43984</v>
      </c>
    </row>
    <row r="9219" spans="1:11">
      <c r="A9219">
        <v>9218</v>
      </c>
      <c r="B9219" t="s">
        <v>45221</v>
      </c>
      <c r="C9219" t="s">
        <v>9763</v>
      </c>
      <c r="D9219" t="s">
        <v>459</v>
      </c>
      <c r="E9219" t="s">
        <v>45222</v>
      </c>
      <c r="F9219" t="s">
        <v>45223</v>
      </c>
      <c r="G9219" t="s">
        <v>890</v>
      </c>
      <c r="H9219" s="6">
        <v>132786</v>
      </c>
      <c r="I9219">
        <f>1-559-969-2018</f>
        <v>-3545</v>
      </c>
      <c r="J9219" t="s">
        <v>45224</v>
      </c>
      <c r="K9219" s="1">
        <v>44085</v>
      </c>
    </row>
    <row r="9220" spans="1:11">
      <c r="A9220">
        <v>9219</v>
      </c>
      <c r="B9220" t="s">
        <v>45225</v>
      </c>
      <c r="C9220" t="s">
        <v>2119</v>
      </c>
      <c r="D9220" t="s">
        <v>2020</v>
      </c>
      <c r="E9220" t="s">
        <v>45226</v>
      </c>
      <c r="F9220" t="s">
        <v>45227</v>
      </c>
      <c r="G9220" t="s">
        <v>2392</v>
      </c>
      <c r="H9220" s="6">
        <v>97741</v>
      </c>
      <c r="I9220">
        <v>9779087974</v>
      </c>
      <c r="J9220" t="s">
        <v>45228</v>
      </c>
      <c r="K9220" s="1">
        <v>44082</v>
      </c>
    </row>
    <row r="9221" spans="1:11">
      <c r="A9221">
        <v>9220</v>
      </c>
      <c r="B9221" t="s">
        <v>45229</v>
      </c>
      <c r="C9221" t="s">
        <v>2564</v>
      </c>
      <c r="D9221" t="s">
        <v>15284</v>
      </c>
      <c r="E9221" t="s">
        <v>3753</v>
      </c>
      <c r="F9221" t="s">
        <v>45230</v>
      </c>
      <c r="G9221" t="s">
        <v>883</v>
      </c>
      <c r="H9221" s="6">
        <v>190375</v>
      </c>
      <c r="I9221" t="s">
        <v>45231</v>
      </c>
      <c r="J9221" t="s">
        <v>45232</v>
      </c>
      <c r="K9221" s="1">
        <v>44297</v>
      </c>
    </row>
    <row r="9222" spans="1:11">
      <c r="A9222">
        <v>9221</v>
      </c>
      <c r="B9222" t="s">
        <v>45233</v>
      </c>
      <c r="C9222" t="s">
        <v>2806</v>
      </c>
      <c r="D9222" t="s">
        <v>4786</v>
      </c>
      <c r="E9222" t="s">
        <v>1174</v>
      </c>
      <c r="F9222" t="s">
        <v>45234</v>
      </c>
      <c r="G9222" t="s">
        <v>1726</v>
      </c>
      <c r="H9222" s="6">
        <v>223158</v>
      </c>
      <c r="I9222" t="s">
        <v>45235</v>
      </c>
      <c r="J9222" t="s">
        <v>45236</v>
      </c>
      <c r="K9222" s="1">
        <v>44120</v>
      </c>
    </row>
    <row r="9223" spans="1:11">
      <c r="A9223">
        <v>9222</v>
      </c>
      <c r="B9223" t="s">
        <v>45237</v>
      </c>
      <c r="C9223" t="s">
        <v>6860</v>
      </c>
      <c r="D9223" t="s">
        <v>10475</v>
      </c>
      <c r="E9223" t="s">
        <v>45238</v>
      </c>
      <c r="F9223" t="s">
        <v>39495</v>
      </c>
      <c r="G9223" t="s">
        <v>1067</v>
      </c>
      <c r="H9223" s="6">
        <v>164348</v>
      </c>
      <c r="I9223" t="s">
        <v>45239</v>
      </c>
      <c r="J9223" t="s">
        <v>45240</v>
      </c>
      <c r="K9223" s="1">
        <v>44382</v>
      </c>
    </row>
    <row r="9224" spans="1:11">
      <c r="A9224">
        <v>9223</v>
      </c>
      <c r="B9224" t="s">
        <v>45241</v>
      </c>
      <c r="C9224" t="s">
        <v>2255</v>
      </c>
      <c r="D9224" t="s">
        <v>1254</v>
      </c>
      <c r="E9224" t="s">
        <v>45242</v>
      </c>
      <c r="F9224" t="s">
        <v>45243</v>
      </c>
      <c r="G9224" t="s">
        <v>1824</v>
      </c>
      <c r="H9224" s="6">
        <v>94672</v>
      </c>
      <c r="I9224" t="s">
        <v>45244</v>
      </c>
      <c r="J9224" t="s">
        <v>45245</v>
      </c>
      <c r="K9224" s="1">
        <v>44086</v>
      </c>
    </row>
    <row r="9225" spans="1:11">
      <c r="A9225">
        <v>9224</v>
      </c>
      <c r="B9225" t="s">
        <v>45246</v>
      </c>
      <c r="C9225" t="s">
        <v>6627</v>
      </c>
      <c r="D9225" t="s">
        <v>12401</v>
      </c>
      <c r="E9225" t="s">
        <v>45247</v>
      </c>
      <c r="F9225" t="s">
        <v>45248</v>
      </c>
      <c r="G9225" t="s">
        <v>3314</v>
      </c>
      <c r="H9225" s="6">
        <v>210251</v>
      </c>
      <c r="I9225" t="s">
        <v>45249</v>
      </c>
      <c r="J9225" t="s">
        <v>45250</v>
      </c>
      <c r="K9225" s="1">
        <v>44069</v>
      </c>
    </row>
    <row r="9226" spans="1:11">
      <c r="A9226">
        <v>9225</v>
      </c>
      <c r="B9226" t="s">
        <v>45251</v>
      </c>
      <c r="C9226" t="s">
        <v>662</v>
      </c>
      <c r="D9226" t="s">
        <v>1870</v>
      </c>
      <c r="E9226" t="s">
        <v>45252</v>
      </c>
      <c r="F9226" t="s">
        <v>45253</v>
      </c>
      <c r="G9226" t="s">
        <v>509</v>
      </c>
      <c r="H9226" s="6">
        <v>201617</v>
      </c>
      <c r="I9226" t="s">
        <v>45254</v>
      </c>
      <c r="J9226" t="s">
        <v>45255</v>
      </c>
      <c r="K9226" s="1">
        <v>44190</v>
      </c>
    </row>
    <row r="9227" spans="1:11">
      <c r="A9227">
        <v>9226</v>
      </c>
      <c r="B9227" t="s">
        <v>45256</v>
      </c>
      <c r="C9227" t="s">
        <v>1663</v>
      </c>
      <c r="D9227" t="s">
        <v>7263</v>
      </c>
      <c r="E9227" t="s">
        <v>45257</v>
      </c>
      <c r="F9227" t="s">
        <v>45258</v>
      </c>
      <c r="G9227" t="s">
        <v>1924</v>
      </c>
      <c r="H9227" s="6">
        <v>151456</v>
      </c>
      <c r="I9227" t="s">
        <v>45259</v>
      </c>
      <c r="J9227" t="s">
        <v>45260</v>
      </c>
      <c r="K9227" s="1">
        <v>44367</v>
      </c>
    </row>
    <row r="9228" spans="1:11">
      <c r="A9228">
        <v>9227</v>
      </c>
      <c r="B9228" t="s">
        <v>45261</v>
      </c>
      <c r="C9228" t="s">
        <v>2983</v>
      </c>
      <c r="D9228" t="s">
        <v>5196</v>
      </c>
      <c r="E9228" t="s">
        <v>45262</v>
      </c>
      <c r="F9228" t="s">
        <v>13321</v>
      </c>
      <c r="G9228" t="s">
        <v>142</v>
      </c>
      <c r="H9228" s="6">
        <v>164677</v>
      </c>
      <c r="I9228" t="s">
        <v>45263</v>
      </c>
      <c r="J9228" t="s">
        <v>45264</v>
      </c>
      <c r="K9228" s="1">
        <v>44336</v>
      </c>
    </row>
    <row r="9229" spans="1:11">
      <c r="A9229">
        <v>9228</v>
      </c>
      <c r="B9229" t="s">
        <v>45265</v>
      </c>
      <c r="C9229" t="s">
        <v>4247</v>
      </c>
      <c r="D9229" t="s">
        <v>4680</v>
      </c>
      <c r="E9229" t="s">
        <v>45266</v>
      </c>
      <c r="F9229" t="s">
        <v>45267</v>
      </c>
      <c r="G9229" t="s">
        <v>2496</v>
      </c>
      <c r="H9229" s="6">
        <v>263031</v>
      </c>
      <c r="I9229" t="s">
        <v>45268</v>
      </c>
      <c r="J9229" t="s">
        <v>45269</v>
      </c>
      <c r="K9229" s="1">
        <v>44691</v>
      </c>
    </row>
    <row r="9230" spans="1:11">
      <c r="A9230">
        <v>9229</v>
      </c>
      <c r="B9230" t="s">
        <v>45270</v>
      </c>
      <c r="C9230" t="s">
        <v>3153</v>
      </c>
      <c r="D9230" t="s">
        <v>2178</v>
      </c>
      <c r="E9230" t="s">
        <v>45271</v>
      </c>
      <c r="F9230" t="s">
        <v>45272</v>
      </c>
      <c r="G9230" t="s">
        <v>1182</v>
      </c>
      <c r="H9230" s="6">
        <v>118254</v>
      </c>
      <c r="I9230">
        <f>1-212-85-1429</f>
        <v>-1725</v>
      </c>
      <c r="J9230" t="s">
        <v>45273</v>
      </c>
      <c r="K9230" s="1">
        <v>44663</v>
      </c>
    </row>
    <row r="9231" spans="1:11">
      <c r="A9231">
        <v>9230</v>
      </c>
      <c r="B9231" t="s">
        <v>45274</v>
      </c>
      <c r="C9231" t="s">
        <v>7269</v>
      </c>
      <c r="D9231" t="s">
        <v>4002</v>
      </c>
      <c r="E9231" t="s">
        <v>23219</v>
      </c>
      <c r="F9231" t="s">
        <v>45275</v>
      </c>
      <c r="G9231" t="s">
        <v>3027</v>
      </c>
      <c r="H9231" s="6">
        <v>162246</v>
      </c>
      <c r="I9231" t="s">
        <v>45276</v>
      </c>
      <c r="J9231" t="s">
        <v>45277</v>
      </c>
      <c r="K9231" s="1">
        <v>44124</v>
      </c>
    </row>
    <row r="9232" spans="1:11">
      <c r="A9232">
        <v>9231</v>
      </c>
      <c r="B9232" t="s">
        <v>45278</v>
      </c>
      <c r="C9232" t="s">
        <v>4178</v>
      </c>
      <c r="D9232" t="s">
        <v>1816</v>
      </c>
      <c r="E9232" t="s">
        <v>45279</v>
      </c>
      <c r="F9232" t="s">
        <v>45280</v>
      </c>
      <c r="G9232" t="s">
        <v>2772</v>
      </c>
      <c r="H9232" s="6">
        <v>90873</v>
      </c>
      <c r="I9232" t="s">
        <v>45281</v>
      </c>
      <c r="J9232" t="s">
        <v>45282</v>
      </c>
      <c r="K9232" s="1">
        <v>44532</v>
      </c>
    </row>
    <row r="9233" spans="1:11">
      <c r="A9233">
        <v>9232</v>
      </c>
      <c r="B9233" t="s">
        <v>45283</v>
      </c>
      <c r="C9233" t="s">
        <v>13305</v>
      </c>
      <c r="D9233" t="s">
        <v>4235</v>
      </c>
      <c r="E9233" t="s">
        <v>45284</v>
      </c>
      <c r="F9233" t="s">
        <v>13297</v>
      </c>
      <c r="G9233" t="s">
        <v>3435</v>
      </c>
      <c r="H9233" s="6">
        <v>234639</v>
      </c>
      <c r="I9233">
        <v>140132738</v>
      </c>
      <c r="J9233" t="s">
        <v>45285</v>
      </c>
      <c r="K9233" s="1">
        <v>44364</v>
      </c>
    </row>
    <row r="9234" spans="1:11">
      <c r="A9234">
        <v>9233</v>
      </c>
      <c r="B9234" t="s">
        <v>45286</v>
      </c>
      <c r="C9234" t="s">
        <v>7571</v>
      </c>
      <c r="D9234" t="s">
        <v>797</v>
      </c>
      <c r="E9234" t="s">
        <v>45287</v>
      </c>
      <c r="F9234" t="s">
        <v>45288</v>
      </c>
      <c r="G9234" t="s">
        <v>4587</v>
      </c>
      <c r="H9234" s="6">
        <v>72439</v>
      </c>
      <c r="I9234" t="s">
        <v>45289</v>
      </c>
      <c r="J9234" t="s">
        <v>45290</v>
      </c>
      <c r="K9234" s="1">
        <v>44561</v>
      </c>
    </row>
    <row r="9235" spans="1:11">
      <c r="A9235">
        <v>9234</v>
      </c>
      <c r="B9235" t="s">
        <v>45291</v>
      </c>
      <c r="C9235" t="s">
        <v>2191</v>
      </c>
      <c r="D9235" t="s">
        <v>9569</v>
      </c>
      <c r="E9235" t="s">
        <v>45292</v>
      </c>
      <c r="F9235" t="s">
        <v>45293</v>
      </c>
      <c r="G9235" t="s">
        <v>1637</v>
      </c>
      <c r="H9235" s="6">
        <v>153306</v>
      </c>
      <c r="I9235">
        <v>1837092300</v>
      </c>
      <c r="J9235" t="s">
        <v>45294</v>
      </c>
      <c r="K9235" s="1">
        <v>44339</v>
      </c>
    </row>
    <row r="9236" spans="1:11">
      <c r="A9236">
        <v>9235</v>
      </c>
      <c r="B9236" t="s">
        <v>45295</v>
      </c>
      <c r="C9236" t="s">
        <v>1002</v>
      </c>
      <c r="D9236" t="s">
        <v>745</v>
      </c>
      <c r="E9236" t="s">
        <v>45296</v>
      </c>
      <c r="F9236" t="s">
        <v>45297</v>
      </c>
      <c r="G9236" t="s">
        <v>3968</v>
      </c>
      <c r="H9236" s="6">
        <v>277339</v>
      </c>
      <c r="I9236" t="s">
        <v>45298</v>
      </c>
      <c r="J9236" t="s">
        <v>45299</v>
      </c>
      <c r="K9236" s="1">
        <v>44489</v>
      </c>
    </row>
    <row r="9237" spans="1:11">
      <c r="A9237">
        <v>9236</v>
      </c>
      <c r="B9237" t="s">
        <v>45300</v>
      </c>
      <c r="C9237" t="s">
        <v>819</v>
      </c>
      <c r="D9237" t="s">
        <v>100</v>
      </c>
      <c r="E9237" t="s">
        <v>14983</v>
      </c>
      <c r="F9237" t="s">
        <v>45301</v>
      </c>
      <c r="G9237" t="s">
        <v>142</v>
      </c>
      <c r="H9237" s="6">
        <v>115501</v>
      </c>
      <c r="I9237" t="s">
        <v>45302</v>
      </c>
      <c r="J9237" t="s">
        <v>45303</v>
      </c>
      <c r="K9237" s="1">
        <v>44246</v>
      </c>
    </row>
    <row r="9238" spans="1:11">
      <c r="A9238">
        <v>9237</v>
      </c>
      <c r="B9238" t="s">
        <v>45304</v>
      </c>
      <c r="C9238" t="s">
        <v>490</v>
      </c>
      <c r="D9238" t="s">
        <v>4904</v>
      </c>
      <c r="E9238" t="s">
        <v>45305</v>
      </c>
      <c r="F9238" t="s">
        <v>20844</v>
      </c>
      <c r="G9238" t="s">
        <v>815</v>
      </c>
      <c r="H9238" s="6">
        <v>121346</v>
      </c>
      <c r="I9238" t="s">
        <v>45306</v>
      </c>
      <c r="J9238" t="s">
        <v>45307</v>
      </c>
      <c r="K9238" s="1">
        <v>44151</v>
      </c>
    </row>
    <row r="9239" spans="1:11">
      <c r="A9239">
        <v>9238</v>
      </c>
      <c r="B9239" t="s">
        <v>45308</v>
      </c>
      <c r="C9239" t="s">
        <v>2218</v>
      </c>
      <c r="D9239" t="s">
        <v>3461</v>
      </c>
      <c r="E9239" t="s">
        <v>45309</v>
      </c>
      <c r="F9239" t="s">
        <v>45310</v>
      </c>
      <c r="G9239" t="s">
        <v>898</v>
      </c>
      <c r="H9239" s="6">
        <v>42775</v>
      </c>
      <c r="I9239" t="s">
        <v>45311</v>
      </c>
      <c r="J9239" t="s">
        <v>45312</v>
      </c>
      <c r="K9239" s="1">
        <v>44023</v>
      </c>
    </row>
    <row r="9240" spans="1:11">
      <c r="A9240">
        <v>9239</v>
      </c>
      <c r="B9240" t="s">
        <v>45313</v>
      </c>
      <c r="C9240" t="s">
        <v>3248</v>
      </c>
      <c r="D9240" t="s">
        <v>4904</v>
      </c>
      <c r="E9240" t="s">
        <v>45314</v>
      </c>
      <c r="F9240" t="s">
        <v>45315</v>
      </c>
      <c r="G9240" t="s">
        <v>2861</v>
      </c>
      <c r="H9240" s="6">
        <v>288433</v>
      </c>
      <c r="I9240" t="s">
        <v>45316</v>
      </c>
      <c r="J9240" t="s">
        <v>45317</v>
      </c>
      <c r="K9240" s="1">
        <v>43909</v>
      </c>
    </row>
    <row r="9241" spans="1:11">
      <c r="A9241">
        <v>9240</v>
      </c>
      <c r="B9241" t="s">
        <v>45318</v>
      </c>
      <c r="C9241" t="s">
        <v>383</v>
      </c>
      <c r="D9241" t="s">
        <v>2882</v>
      </c>
      <c r="E9241" t="s">
        <v>45319</v>
      </c>
      <c r="F9241" t="s">
        <v>45320</v>
      </c>
      <c r="G9241" t="s">
        <v>410</v>
      </c>
      <c r="H9241" s="6">
        <v>147115</v>
      </c>
      <c r="I9241" t="s">
        <v>45321</v>
      </c>
      <c r="J9241" t="s">
        <v>45322</v>
      </c>
      <c r="K9241" s="1">
        <v>44425</v>
      </c>
    </row>
    <row r="9242" spans="1:11">
      <c r="A9242">
        <v>9241</v>
      </c>
      <c r="B9242" t="s">
        <v>45323</v>
      </c>
      <c r="C9242" t="s">
        <v>1218</v>
      </c>
      <c r="D9242" t="s">
        <v>8147</v>
      </c>
      <c r="E9242" t="s">
        <v>45324</v>
      </c>
      <c r="F9242" t="s">
        <v>45325</v>
      </c>
      <c r="G9242" t="s">
        <v>134</v>
      </c>
      <c r="H9242" s="6">
        <v>61896</v>
      </c>
      <c r="I9242" t="s">
        <v>45326</v>
      </c>
      <c r="J9242" t="s">
        <v>45327</v>
      </c>
      <c r="K9242" s="1">
        <v>44339</v>
      </c>
    </row>
    <row r="9243" spans="1:11">
      <c r="A9243">
        <v>9242</v>
      </c>
      <c r="B9243" t="s">
        <v>45328</v>
      </c>
      <c r="C9243" t="s">
        <v>23653</v>
      </c>
      <c r="D9243" t="s">
        <v>13238</v>
      </c>
      <c r="E9243" t="s">
        <v>45329</v>
      </c>
      <c r="F9243" t="s">
        <v>45330</v>
      </c>
      <c r="G9243" t="s">
        <v>1367</v>
      </c>
      <c r="H9243" s="6">
        <v>199040</v>
      </c>
      <c r="I9243" t="s">
        <v>45331</v>
      </c>
      <c r="J9243" t="s">
        <v>45332</v>
      </c>
      <c r="K9243" s="1">
        <v>44417</v>
      </c>
    </row>
    <row r="9244" spans="1:11">
      <c r="A9244">
        <v>9243</v>
      </c>
      <c r="B9244" t="s">
        <v>45333</v>
      </c>
      <c r="C9244" t="s">
        <v>12372</v>
      </c>
      <c r="D9244" t="s">
        <v>7131</v>
      </c>
      <c r="E9244" t="s">
        <v>45334</v>
      </c>
      <c r="F9244" t="s">
        <v>45335</v>
      </c>
      <c r="G9244" t="s">
        <v>2297</v>
      </c>
      <c r="H9244" s="6">
        <v>61059</v>
      </c>
      <c r="I9244" t="s">
        <v>45336</v>
      </c>
      <c r="J9244" t="s">
        <v>45337</v>
      </c>
      <c r="K9244" s="1">
        <v>43971</v>
      </c>
    </row>
    <row r="9245" spans="1:11">
      <c r="A9245">
        <v>9244</v>
      </c>
      <c r="B9245" t="s">
        <v>45338</v>
      </c>
      <c r="C9245" t="s">
        <v>9648</v>
      </c>
      <c r="D9245" t="s">
        <v>7667</v>
      </c>
      <c r="E9245" t="s">
        <v>45339</v>
      </c>
      <c r="F9245" t="s">
        <v>32149</v>
      </c>
      <c r="G9245" t="s">
        <v>213</v>
      </c>
      <c r="H9245" s="6">
        <v>65713</v>
      </c>
      <c r="I9245" t="s">
        <v>45340</v>
      </c>
      <c r="J9245" t="s">
        <v>45341</v>
      </c>
      <c r="K9245" s="1">
        <v>44460</v>
      </c>
    </row>
    <row r="9246" spans="1:11">
      <c r="A9246">
        <v>9245</v>
      </c>
      <c r="B9246" t="s">
        <v>45342</v>
      </c>
      <c r="C9246" t="s">
        <v>64</v>
      </c>
      <c r="D9246" t="s">
        <v>7884</v>
      </c>
      <c r="E9246" t="s">
        <v>45343</v>
      </c>
      <c r="F9246" t="s">
        <v>45344</v>
      </c>
      <c r="G9246" t="s">
        <v>410</v>
      </c>
      <c r="H9246" s="6">
        <v>274302</v>
      </c>
      <c r="I9246" t="s">
        <v>45345</v>
      </c>
      <c r="J9246" t="s">
        <v>45346</v>
      </c>
      <c r="K9246" s="1">
        <v>44419</v>
      </c>
    </row>
    <row r="9247" spans="1:11">
      <c r="A9247">
        <v>9246</v>
      </c>
      <c r="B9247" t="s">
        <v>45347</v>
      </c>
      <c r="C9247" t="s">
        <v>1553</v>
      </c>
      <c r="D9247" t="s">
        <v>15979</v>
      </c>
      <c r="E9247" t="s">
        <v>45348</v>
      </c>
      <c r="F9247" t="s">
        <v>45349</v>
      </c>
      <c r="G9247" t="s">
        <v>5708</v>
      </c>
      <c r="H9247" s="6">
        <v>72463</v>
      </c>
      <c r="I9247" t="s">
        <v>45350</v>
      </c>
      <c r="J9247" t="s">
        <v>45351</v>
      </c>
      <c r="K9247" s="1">
        <v>44560</v>
      </c>
    </row>
    <row r="9248" spans="1:11">
      <c r="A9248">
        <v>9247</v>
      </c>
      <c r="B9248" t="s">
        <v>45352</v>
      </c>
      <c r="C9248" t="s">
        <v>1533</v>
      </c>
      <c r="D9248" t="s">
        <v>8147</v>
      </c>
      <c r="E9248" t="s">
        <v>45353</v>
      </c>
      <c r="F9248" t="s">
        <v>45354</v>
      </c>
      <c r="G9248" t="s">
        <v>1034</v>
      </c>
      <c r="H9248" s="6">
        <v>287548</v>
      </c>
      <c r="I9248" t="s">
        <v>45355</v>
      </c>
      <c r="J9248" t="s">
        <v>45356</v>
      </c>
      <c r="K9248" s="1">
        <v>44044</v>
      </c>
    </row>
    <row r="9249" spans="1:11">
      <c r="A9249">
        <v>9248</v>
      </c>
      <c r="B9249" t="s">
        <v>45357</v>
      </c>
      <c r="C9249" t="s">
        <v>9832</v>
      </c>
      <c r="D9249" t="s">
        <v>6968</v>
      </c>
      <c r="E9249" t="s">
        <v>45358</v>
      </c>
      <c r="F9249" t="s">
        <v>45359</v>
      </c>
      <c r="G9249" t="s">
        <v>509</v>
      </c>
      <c r="H9249" s="6">
        <v>191530</v>
      </c>
      <c r="I9249" t="s">
        <v>45360</v>
      </c>
      <c r="J9249" t="s">
        <v>45361</v>
      </c>
      <c r="K9249" s="1">
        <v>44213</v>
      </c>
    </row>
    <row r="9250" spans="1:11">
      <c r="A9250">
        <v>9249</v>
      </c>
      <c r="B9250" t="s">
        <v>45362</v>
      </c>
      <c r="C9250" t="s">
        <v>2756</v>
      </c>
      <c r="D9250" t="s">
        <v>639</v>
      </c>
      <c r="E9250" t="s">
        <v>33472</v>
      </c>
      <c r="F9250" t="s">
        <v>45363</v>
      </c>
      <c r="G9250" t="s">
        <v>634</v>
      </c>
      <c r="H9250" s="6">
        <v>265000</v>
      </c>
      <c r="I9250" t="s">
        <v>45364</v>
      </c>
      <c r="J9250" t="s">
        <v>45365</v>
      </c>
      <c r="K9250" s="1">
        <v>44436</v>
      </c>
    </row>
    <row r="9251" spans="1:11">
      <c r="A9251">
        <v>9250</v>
      </c>
      <c r="B9251" t="s">
        <v>45366</v>
      </c>
      <c r="C9251" t="s">
        <v>7054</v>
      </c>
      <c r="D9251" t="s">
        <v>1179</v>
      </c>
      <c r="E9251" t="s">
        <v>45367</v>
      </c>
      <c r="F9251" t="s">
        <v>42460</v>
      </c>
      <c r="G9251" t="s">
        <v>1619</v>
      </c>
      <c r="H9251" s="6">
        <v>56785</v>
      </c>
      <c r="I9251" t="s">
        <v>45368</v>
      </c>
      <c r="J9251" t="s">
        <v>45369</v>
      </c>
      <c r="K9251" s="1">
        <v>44635</v>
      </c>
    </row>
    <row r="9252" spans="1:11">
      <c r="A9252">
        <v>9251</v>
      </c>
      <c r="B9252" t="s">
        <v>45370</v>
      </c>
      <c r="C9252" t="s">
        <v>8647</v>
      </c>
      <c r="D9252" t="s">
        <v>2397</v>
      </c>
      <c r="E9252" t="s">
        <v>45371</v>
      </c>
      <c r="F9252" t="s">
        <v>45372</v>
      </c>
      <c r="G9252" t="s">
        <v>2844</v>
      </c>
      <c r="H9252" s="6">
        <v>88217</v>
      </c>
      <c r="I9252" t="s">
        <v>45373</v>
      </c>
      <c r="J9252" t="s">
        <v>45374</v>
      </c>
      <c r="K9252" s="1">
        <v>44631</v>
      </c>
    </row>
    <row r="9253" spans="1:11">
      <c r="A9253">
        <v>9252</v>
      </c>
      <c r="B9253" t="s">
        <v>45375</v>
      </c>
      <c r="C9253" t="s">
        <v>1414</v>
      </c>
      <c r="D9253" t="s">
        <v>2307</v>
      </c>
      <c r="E9253" t="s">
        <v>45376</v>
      </c>
      <c r="F9253" t="s">
        <v>32517</v>
      </c>
      <c r="G9253" t="s">
        <v>2898</v>
      </c>
      <c r="H9253" s="6">
        <v>246253</v>
      </c>
      <c r="I9253" t="s">
        <v>45377</v>
      </c>
      <c r="J9253" t="s">
        <v>45378</v>
      </c>
      <c r="K9253" s="1">
        <v>43915</v>
      </c>
    </row>
    <row r="9254" spans="1:11">
      <c r="A9254">
        <v>9253</v>
      </c>
      <c r="B9254" t="s">
        <v>45379</v>
      </c>
      <c r="C9254" t="s">
        <v>12626</v>
      </c>
      <c r="D9254" t="s">
        <v>2977</v>
      </c>
      <c r="E9254" t="s">
        <v>45380</v>
      </c>
      <c r="F9254" t="s">
        <v>45381</v>
      </c>
      <c r="G9254" t="s">
        <v>2844</v>
      </c>
      <c r="H9254" s="6">
        <v>268076</v>
      </c>
      <c r="I9254" t="s">
        <v>45382</v>
      </c>
      <c r="J9254" t="s">
        <v>45383</v>
      </c>
      <c r="K9254" s="1">
        <v>44309</v>
      </c>
    </row>
    <row r="9255" spans="1:11">
      <c r="A9255">
        <v>9254</v>
      </c>
      <c r="B9255" t="s">
        <v>45384</v>
      </c>
      <c r="C9255" t="s">
        <v>1685</v>
      </c>
      <c r="D9255" t="s">
        <v>8409</v>
      </c>
      <c r="E9255" t="s">
        <v>11472</v>
      </c>
      <c r="F9255" t="s">
        <v>45385</v>
      </c>
      <c r="G9255" t="s">
        <v>71</v>
      </c>
      <c r="H9255" s="6">
        <v>99241</v>
      </c>
      <c r="I9255" t="s">
        <v>45386</v>
      </c>
      <c r="J9255" t="s">
        <v>45387</v>
      </c>
      <c r="K9255" s="1">
        <v>44619</v>
      </c>
    </row>
    <row r="9256" spans="1:11">
      <c r="A9256">
        <v>9255</v>
      </c>
      <c r="B9256" t="s">
        <v>45388</v>
      </c>
      <c r="C9256" t="s">
        <v>10591</v>
      </c>
      <c r="D9256" t="s">
        <v>14189</v>
      </c>
      <c r="E9256" t="s">
        <v>45389</v>
      </c>
      <c r="F9256" t="s">
        <v>45390</v>
      </c>
      <c r="G9256" t="s">
        <v>3058</v>
      </c>
      <c r="H9256" s="6">
        <v>43122</v>
      </c>
      <c r="I9256" t="s">
        <v>45391</v>
      </c>
      <c r="J9256" t="s">
        <v>45392</v>
      </c>
      <c r="K9256" s="1">
        <v>44067</v>
      </c>
    </row>
    <row r="9257" spans="1:11">
      <c r="A9257">
        <v>9256</v>
      </c>
      <c r="B9257" t="s">
        <v>45393</v>
      </c>
      <c r="C9257" t="s">
        <v>9299</v>
      </c>
      <c r="D9257" t="s">
        <v>5686</v>
      </c>
      <c r="E9257" t="s">
        <v>45394</v>
      </c>
      <c r="F9257" t="s">
        <v>45395</v>
      </c>
      <c r="G9257" t="s">
        <v>2927</v>
      </c>
      <c r="H9257" s="6">
        <v>165410</v>
      </c>
      <c r="I9257" t="s">
        <v>45396</v>
      </c>
      <c r="J9257" t="s">
        <v>45397</v>
      </c>
      <c r="K9257" s="1">
        <v>44012</v>
      </c>
    </row>
    <row r="9258" spans="1:11">
      <c r="A9258">
        <v>9257</v>
      </c>
      <c r="B9258" t="s">
        <v>45398</v>
      </c>
      <c r="C9258" t="s">
        <v>170</v>
      </c>
      <c r="D9258" t="s">
        <v>2397</v>
      </c>
      <c r="E9258" t="s">
        <v>45399</v>
      </c>
      <c r="F9258" t="s">
        <v>12293</v>
      </c>
      <c r="G9258" t="s">
        <v>734</v>
      </c>
      <c r="H9258" s="6">
        <v>167430</v>
      </c>
      <c r="I9258">
        <f>1-441-40-9009</f>
        <v>-9489</v>
      </c>
      <c r="J9258" t="s">
        <v>45400</v>
      </c>
      <c r="K9258" s="1">
        <v>44633</v>
      </c>
    </row>
    <row r="9259" spans="1:11">
      <c r="A9259">
        <v>9258</v>
      </c>
      <c r="B9259" t="s">
        <v>45401</v>
      </c>
      <c r="C9259" t="s">
        <v>579</v>
      </c>
      <c r="D9259" t="s">
        <v>7969</v>
      </c>
      <c r="E9259" t="s">
        <v>45402</v>
      </c>
      <c r="F9259" t="s">
        <v>24051</v>
      </c>
      <c r="G9259" t="s">
        <v>142</v>
      </c>
      <c r="H9259" s="6">
        <v>236856</v>
      </c>
      <c r="I9259" t="s">
        <v>45403</v>
      </c>
      <c r="J9259" t="s">
        <v>45404</v>
      </c>
      <c r="K9259" s="1">
        <v>43953</v>
      </c>
    </row>
    <row r="9260" spans="1:11">
      <c r="A9260">
        <v>9259</v>
      </c>
      <c r="B9260" t="s">
        <v>45405</v>
      </c>
      <c r="C9260" t="s">
        <v>4216</v>
      </c>
      <c r="D9260" t="s">
        <v>8404</v>
      </c>
      <c r="E9260" t="s">
        <v>45406</v>
      </c>
      <c r="F9260" t="s">
        <v>45407</v>
      </c>
      <c r="G9260" t="s">
        <v>2710</v>
      </c>
      <c r="H9260" s="6">
        <v>268877</v>
      </c>
      <c r="I9260" t="s">
        <v>45408</v>
      </c>
      <c r="J9260" t="s">
        <v>45409</v>
      </c>
      <c r="K9260" s="1">
        <v>44357</v>
      </c>
    </row>
    <row r="9261" spans="1:11">
      <c r="A9261">
        <v>9260</v>
      </c>
      <c r="B9261" t="s">
        <v>45410</v>
      </c>
      <c r="C9261" t="s">
        <v>513</v>
      </c>
      <c r="D9261" t="s">
        <v>5318</v>
      </c>
      <c r="E9261" t="s">
        <v>45411</v>
      </c>
      <c r="F9261" t="s">
        <v>45412</v>
      </c>
      <c r="G9261" t="s">
        <v>386</v>
      </c>
      <c r="H9261" s="6">
        <v>183633</v>
      </c>
      <c r="I9261" t="s">
        <v>45413</v>
      </c>
      <c r="J9261" t="s">
        <v>45414</v>
      </c>
      <c r="K9261" s="1">
        <v>44532</v>
      </c>
    </row>
    <row r="9262" spans="1:11">
      <c r="A9262">
        <v>9261</v>
      </c>
      <c r="B9262" t="s">
        <v>45415</v>
      </c>
      <c r="C9262" t="s">
        <v>3713</v>
      </c>
      <c r="D9262" t="s">
        <v>14646</v>
      </c>
      <c r="E9262" t="s">
        <v>45416</v>
      </c>
      <c r="F9262" t="s">
        <v>45417</v>
      </c>
      <c r="G9262" t="s">
        <v>868</v>
      </c>
      <c r="H9262" s="6">
        <v>263955</v>
      </c>
      <c r="I9262" t="s">
        <v>45418</v>
      </c>
      <c r="J9262" t="s">
        <v>45419</v>
      </c>
      <c r="K9262" s="1">
        <v>44626</v>
      </c>
    </row>
    <row r="9263" spans="1:11">
      <c r="A9263">
        <v>9262</v>
      </c>
      <c r="B9263" t="s">
        <v>45420</v>
      </c>
      <c r="C9263" t="s">
        <v>5317</v>
      </c>
      <c r="D9263" t="s">
        <v>5149</v>
      </c>
      <c r="E9263" t="s">
        <v>45421</v>
      </c>
      <c r="F9263" t="s">
        <v>45422</v>
      </c>
      <c r="G9263" t="s">
        <v>2838</v>
      </c>
      <c r="H9263" s="6">
        <v>70827</v>
      </c>
      <c r="I9263" t="s">
        <v>45423</v>
      </c>
      <c r="J9263" t="s">
        <v>45424</v>
      </c>
      <c r="K9263" s="1">
        <v>43859</v>
      </c>
    </row>
    <row r="9264" spans="1:11">
      <c r="A9264">
        <v>9263</v>
      </c>
      <c r="B9264" t="s">
        <v>45425</v>
      </c>
      <c r="C9264" t="s">
        <v>4910</v>
      </c>
      <c r="D9264" t="s">
        <v>17174</v>
      </c>
      <c r="E9264" t="s">
        <v>45426</v>
      </c>
      <c r="F9264" t="s">
        <v>45427</v>
      </c>
      <c r="G9264" t="s">
        <v>1508</v>
      </c>
      <c r="H9264" s="6">
        <v>234911</v>
      </c>
      <c r="I9264" t="s">
        <v>45428</v>
      </c>
      <c r="J9264" t="s">
        <v>45429</v>
      </c>
      <c r="K9264" s="1">
        <v>44078</v>
      </c>
    </row>
    <row r="9265" spans="1:11">
      <c r="A9265">
        <v>9264</v>
      </c>
      <c r="B9265" t="s">
        <v>45430</v>
      </c>
      <c r="C9265" t="s">
        <v>1615</v>
      </c>
      <c r="D9265" t="s">
        <v>8168</v>
      </c>
      <c r="E9265" t="s">
        <v>45431</v>
      </c>
      <c r="F9265" t="s">
        <v>45432</v>
      </c>
      <c r="G9265" t="s">
        <v>1824</v>
      </c>
      <c r="H9265" s="6">
        <v>85511</v>
      </c>
      <c r="I9265" t="s">
        <v>45433</v>
      </c>
      <c r="J9265" t="s">
        <v>45434</v>
      </c>
      <c r="K9265" s="1">
        <v>44475</v>
      </c>
    </row>
    <row r="9266" spans="1:11">
      <c r="A9266">
        <v>9265</v>
      </c>
      <c r="B9266" t="s">
        <v>45435</v>
      </c>
      <c r="C9266" t="s">
        <v>3302</v>
      </c>
      <c r="D9266" t="s">
        <v>4496</v>
      </c>
      <c r="E9266" t="s">
        <v>45436</v>
      </c>
      <c r="F9266" t="s">
        <v>22634</v>
      </c>
      <c r="G9266" t="s">
        <v>553</v>
      </c>
      <c r="H9266" s="6">
        <v>239899</v>
      </c>
      <c r="I9266" t="s">
        <v>45437</v>
      </c>
      <c r="J9266" t="s">
        <v>45438</v>
      </c>
      <c r="K9266" s="1">
        <v>44139</v>
      </c>
    </row>
    <row r="9267" spans="1:11">
      <c r="A9267">
        <v>9266</v>
      </c>
      <c r="B9267" t="s">
        <v>45439</v>
      </c>
      <c r="C9267" t="s">
        <v>2133</v>
      </c>
      <c r="D9267" t="s">
        <v>6041</v>
      </c>
      <c r="E9267" t="s">
        <v>45440</v>
      </c>
      <c r="F9267" t="s">
        <v>45441</v>
      </c>
      <c r="G9267" t="s">
        <v>394</v>
      </c>
      <c r="H9267" s="6">
        <v>220557</v>
      </c>
      <c r="I9267" t="s">
        <v>45442</v>
      </c>
      <c r="J9267" t="s">
        <v>45443</v>
      </c>
      <c r="K9267" s="1">
        <v>44154</v>
      </c>
    </row>
    <row r="9268" spans="1:11">
      <c r="A9268">
        <v>9267</v>
      </c>
      <c r="B9268" t="s">
        <v>45444</v>
      </c>
      <c r="C9268" t="s">
        <v>3839</v>
      </c>
      <c r="D9268" t="s">
        <v>1616</v>
      </c>
      <c r="E9268" t="s">
        <v>45445</v>
      </c>
      <c r="F9268" t="s">
        <v>23055</v>
      </c>
      <c r="G9268" t="s">
        <v>5179</v>
      </c>
      <c r="H9268" s="6">
        <v>71050</v>
      </c>
      <c r="I9268" t="s">
        <v>45446</v>
      </c>
      <c r="J9268" t="s">
        <v>45447</v>
      </c>
      <c r="K9268" s="1">
        <v>44596</v>
      </c>
    </row>
    <row r="9269" spans="1:11">
      <c r="A9269">
        <v>9268</v>
      </c>
      <c r="B9269" t="s">
        <v>45448</v>
      </c>
      <c r="C9269" t="s">
        <v>958</v>
      </c>
      <c r="D9269" t="s">
        <v>1486</v>
      </c>
      <c r="E9269" t="s">
        <v>45449</v>
      </c>
      <c r="F9269" t="s">
        <v>45450</v>
      </c>
      <c r="G9269" t="s">
        <v>1280</v>
      </c>
      <c r="H9269" s="6">
        <v>238860</v>
      </c>
      <c r="I9269">
        <v>3923791841</v>
      </c>
      <c r="J9269" t="s">
        <v>45451</v>
      </c>
      <c r="K9269" s="1">
        <v>44153</v>
      </c>
    </row>
    <row r="9270" spans="1:11">
      <c r="A9270">
        <v>9269</v>
      </c>
      <c r="B9270" t="s">
        <v>45452</v>
      </c>
      <c r="C9270" t="s">
        <v>4400</v>
      </c>
      <c r="D9270" t="s">
        <v>11622</v>
      </c>
      <c r="E9270" t="s">
        <v>45453</v>
      </c>
      <c r="F9270" t="s">
        <v>45454</v>
      </c>
      <c r="G9270" t="s">
        <v>77</v>
      </c>
      <c r="H9270" s="6">
        <v>129159</v>
      </c>
      <c r="I9270" t="s">
        <v>45455</v>
      </c>
      <c r="J9270" t="s">
        <v>45456</v>
      </c>
      <c r="K9270" s="1">
        <v>44030</v>
      </c>
    </row>
    <row r="9271" spans="1:11">
      <c r="A9271">
        <v>9270</v>
      </c>
      <c r="B9271" t="s">
        <v>45457</v>
      </c>
      <c r="C9271" t="s">
        <v>91</v>
      </c>
      <c r="D9271" t="s">
        <v>1172</v>
      </c>
      <c r="E9271" t="s">
        <v>45458</v>
      </c>
      <c r="F9271" t="s">
        <v>45459</v>
      </c>
      <c r="G9271" t="s">
        <v>658</v>
      </c>
      <c r="H9271" s="6">
        <v>88784</v>
      </c>
      <c r="I9271" t="s">
        <v>45460</v>
      </c>
      <c r="J9271" t="s">
        <v>45461</v>
      </c>
      <c r="K9271" s="1">
        <v>44613</v>
      </c>
    </row>
    <row r="9272" spans="1:11">
      <c r="A9272">
        <v>9271</v>
      </c>
      <c r="B9272" t="s">
        <v>45462</v>
      </c>
      <c r="C9272" t="s">
        <v>1165</v>
      </c>
      <c r="D9272" t="s">
        <v>5985</v>
      </c>
      <c r="E9272" t="s">
        <v>45463</v>
      </c>
      <c r="F9272" t="s">
        <v>45464</v>
      </c>
      <c r="G9272" t="s">
        <v>2078</v>
      </c>
      <c r="H9272" s="6">
        <v>237705</v>
      </c>
      <c r="I9272" t="s">
        <v>45465</v>
      </c>
      <c r="J9272" t="s">
        <v>45466</v>
      </c>
      <c r="K9272" s="1">
        <v>44100</v>
      </c>
    </row>
    <row r="9273" spans="1:11">
      <c r="A9273">
        <v>9272</v>
      </c>
      <c r="B9273" t="s">
        <v>45467</v>
      </c>
      <c r="C9273" t="s">
        <v>3965</v>
      </c>
      <c r="D9273" t="s">
        <v>5906</v>
      </c>
      <c r="E9273" t="s">
        <v>45468</v>
      </c>
      <c r="F9273" t="s">
        <v>45469</v>
      </c>
      <c r="G9273" t="s">
        <v>329</v>
      </c>
      <c r="H9273" s="6">
        <v>104393</v>
      </c>
      <c r="I9273" t="s">
        <v>45470</v>
      </c>
      <c r="J9273" t="s">
        <v>45471</v>
      </c>
      <c r="K9273" s="1">
        <v>44263</v>
      </c>
    </row>
    <row r="9274" spans="1:11">
      <c r="A9274">
        <v>9273</v>
      </c>
      <c r="B9274" t="s">
        <v>45472</v>
      </c>
      <c r="C9274" t="s">
        <v>4977</v>
      </c>
      <c r="D9274" t="s">
        <v>5018</v>
      </c>
      <c r="E9274" t="s">
        <v>45473</v>
      </c>
      <c r="F9274" t="s">
        <v>45474</v>
      </c>
      <c r="G9274" t="s">
        <v>2392</v>
      </c>
      <c r="H9274" s="6">
        <v>250448</v>
      </c>
      <c r="I9274" t="s">
        <v>45475</v>
      </c>
      <c r="J9274" t="s">
        <v>45476</v>
      </c>
      <c r="K9274" s="1">
        <v>44061</v>
      </c>
    </row>
    <row r="9275" spans="1:11">
      <c r="A9275">
        <v>9274</v>
      </c>
      <c r="B9275" t="s">
        <v>45477</v>
      </c>
      <c r="C9275" t="s">
        <v>5945</v>
      </c>
      <c r="D9275" t="s">
        <v>7263</v>
      </c>
      <c r="E9275" t="s">
        <v>45478</v>
      </c>
      <c r="F9275" t="s">
        <v>45479</v>
      </c>
      <c r="G9275" t="s">
        <v>3058</v>
      </c>
      <c r="H9275" s="6">
        <v>218074</v>
      </c>
      <c r="I9275" t="s">
        <v>45480</v>
      </c>
      <c r="J9275" t="s">
        <v>45481</v>
      </c>
      <c r="K9275" s="1">
        <v>44616</v>
      </c>
    </row>
    <row r="9276" spans="1:11">
      <c r="A9276">
        <v>9275</v>
      </c>
      <c r="B9276" t="s">
        <v>45482</v>
      </c>
      <c r="C9276" t="s">
        <v>1441</v>
      </c>
      <c r="D9276" t="s">
        <v>11022</v>
      </c>
      <c r="E9276" t="s">
        <v>17141</v>
      </c>
      <c r="F9276" t="s">
        <v>45483</v>
      </c>
      <c r="G9276" t="s">
        <v>394</v>
      </c>
      <c r="H9276" s="6">
        <v>264648</v>
      </c>
      <c r="I9276">
        <v>6515152224</v>
      </c>
      <c r="J9276" t="s">
        <v>45484</v>
      </c>
      <c r="K9276" s="1">
        <v>43912</v>
      </c>
    </row>
    <row r="9277" spans="1:11">
      <c r="A9277">
        <v>9276</v>
      </c>
      <c r="B9277" t="s">
        <v>45485</v>
      </c>
      <c r="C9277" t="s">
        <v>2199</v>
      </c>
      <c r="D9277" t="s">
        <v>1270</v>
      </c>
      <c r="E9277" t="s">
        <v>45486</v>
      </c>
      <c r="F9277" t="s">
        <v>45487</v>
      </c>
      <c r="G9277" t="s">
        <v>1230</v>
      </c>
      <c r="H9277" s="6">
        <v>254339</v>
      </c>
      <c r="I9277" t="s">
        <v>45488</v>
      </c>
      <c r="J9277" t="s">
        <v>45489</v>
      </c>
      <c r="K9277" s="1">
        <v>44311</v>
      </c>
    </row>
    <row r="9278" spans="1:11">
      <c r="A9278">
        <v>9277</v>
      </c>
      <c r="B9278" t="s">
        <v>45490</v>
      </c>
      <c r="C9278" t="s">
        <v>13740</v>
      </c>
      <c r="D9278" t="s">
        <v>4496</v>
      </c>
      <c r="E9278" t="s">
        <v>45491</v>
      </c>
      <c r="F9278" t="s">
        <v>45492</v>
      </c>
      <c r="G9278" t="s">
        <v>1652</v>
      </c>
      <c r="H9278" s="6">
        <v>74642</v>
      </c>
      <c r="I9278" t="s">
        <v>45493</v>
      </c>
      <c r="J9278" t="s">
        <v>45494</v>
      </c>
      <c r="K9278" s="1">
        <v>44134</v>
      </c>
    </row>
    <row r="9279" spans="1:11">
      <c r="A9279">
        <v>9278</v>
      </c>
      <c r="B9279" t="s">
        <v>45495</v>
      </c>
      <c r="C9279" t="s">
        <v>3526</v>
      </c>
      <c r="D9279" t="s">
        <v>2314</v>
      </c>
      <c r="E9279" t="s">
        <v>45496</v>
      </c>
      <c r="F9279" t="s">
        <v>45497</v>
      </c>
      <c r="G9279" t="s">
        <v>103</v>
      </c>
      <c r="H9279" s="6">
        <v>243294</v>
      </c>
      <c r="I9279" t="s">
        <v>45498</v>
      </c>
      <c r="J9279" t="s">
        <v>45499</v>
      </c>
      <c r="K9279" s="1">
        <v>44502</v>
      </c>
    </row>
    <row r="9280" spans="1:11">
      <c r="A9280">
        <v>9279</v>
      </c>
      <c r="B9280" t="s">
        <v>45500</v>
      </c>
      <c r="C9280" t="s">
        <v>7609</v>
      </c>
      <c r="D9280" t="s">
        <v>4035</v>
      </c>
      <c r="E9280" t="s">
        <v>45501</v>
      </c>
      <c r="F9280" t="s">
        <v>45502</v>
      </c>
      <c r="G9280" t="s">
        <v>604</v>
      </c>
      <c r="H9280" s="6">
        <v>162453</v>
      </c>
      <c r="I9280" t="s">
        <v>45503</v>
      </c>
      <c r="J9280" t="s">
        <v>45504</v>
      </c>
      <c r="K9280" s="1">
        <v>44152</v>
      </c>
    </row>
    <row r="9281" spans="1:11">
      <c r="A9281">
        <v>9280</v>
      </c>
      <c r="B9281" t="s">
        <v>45505</v>
      </c>
      <c r="C9281" t="s">
        <v>4750</v>
      </c>
      <c r="D9281" t="s">
        <v>6002</v>
      </c>
      <c r="E9281" t="s">
        <v>45506</v>
      </c>
      <c r="F9281" t="s">
        <v>45507</v>
      </c>
      <c r="G9281" t="s">
        <v>1418</v>
      </c>
      <c r="H9281" s="6">
        <v>166419</v>
      </c>
      <c r="I9281" t="s">
        <v>45508</v>
      </c>
      <c r="J9281" t="s">
        <v>45509</v>
      </c>
      <c r="K9281" s="1">
        <v>43954</v>
      </c>
    </row>
    <row r="9282" spans="1:11">
      <c r="A9282">
        <v>9281</v>
      </c>
      <c r="B9282" t="s">
        <v>45510</v>
      </c>
      <c r="C9282" t="s">
        <v>1940</v>
      </c>
      <c r="D9282" t="s">
        <v>2120</v>
      </c>
      <c r="E9282" t="s">
        <v>45511</v>
      </c>
      <c r="F9282" t="s">
        <v>20789</v>
      </c>
      <c r="G9282" t="s">
        <v>2615</v>
      </c>
      <c r="H9282" s="6">
        <v>273462</v>
      </c>
      <c r="I9282" t="s">
        <v>45512</v>
      </c>
      <c r="J9282" t="s">
        <v>45513</v>
      </c>
      <c r="K9282" s="1">
        <v>44236</v>
      </c>
    </row>
    <row r="9283" spans="1:11">
      <c r="A9283">
        <v>9282</v>
      </c>
      <c r="B9283" t="s">
        <v>45514</v>
      </c>
      <c r="C9283" t="s">
        <v>9095</v>
      </c>
      <c r="D9283" t="s">
        <v>19128</v>
      </c>
      <c r="E9283" t="s">
        <v>45515</v>
      </c>
      <c r="F9283" t="s">
        <v>45516</v>
      </c>
      <c r="G9283" t="s">
        <v>604</v>
      </c>
      <c r="H9283" s="6">
        <v>219349</v>
      </c>
      <c r="I9283" t="s">
        <v>45517</v>
      </c>
      <c r="J9283" t="s">
        <v>45518</v>
      </c>
      <c r="K9283" s="1">
        <v>43838</v>
      </c>
    </row>
    <row r="9284" spans="1:11">
      <c r="A9284">
        <v>9283</v>
      </c>
      <c r="B9284" t="s">
        <v>45519</v>
      </c>
      <c r="C9284" t="s">
        <v>1379</v>
      </c>
      <c r="D9284" t="s">
        <v>3338</v>
      </c>
      <c r="E9284" t="s">
        <v>45520</v>
      </c>
      <c r="F9284" t="s">
        <v>45521</v>
      </c>
      <c r="G9284" t="s">
        <v>2885</v>
      </c>
      <c r="H9284" s="6">
        <v>120923</v>
      </c>
      <c r="I9284" t="s">
        <v>45522</v>
      </c>
      <c r="J9284" t="s">
        <v>45523</v>
      </c>
      <c r="K9284" s="1">
        <v>44676</v>
      </c>
    </row>
    <row r="9285" spans="1:11">
      <c r="A9285">
        <v>9284</v>
      </c>
      <c r="B9285" t="s">
        <v>45524</v>
      </c>
      <c r="C9285" t="s">
        <v>1428</v>
      </c>
      <c r="D9285" t="s">
        <v>663</v>
      </c>
      <c r="E9285" t="s">
        <v>45525</v>
      </c>
      <c r="F9285" t="s">
        <v>45526</v>
      </c>
      <c r="G9285" t="s">
        <v>268</v>
      </c>
      <c r="H9285" s="6">
        <v>105686</v>
      </c>
      <c r="I9285" t="s">
        <v>45527</v>
      </c>
      <c r="J9285" t="s">
        <v>45528</v>
      </c>
      <c r="K9285" s="1">
        <v>44364</v>
      </c>
    </row>
    <row r="9286" spans="1:11">
      <c r="A9286">
        <v>9285</v>
      </c>
      <c r="B9286" t="s">
        <v>45529</v>
      </c>
      <c r="C9286" t="s">
        <v>3031</v>
      </c>
      <c r="D9286" t="s">
        <v>4965</v>
      </c>
      <c r="E9286" t="s">
        <v>45530</v>
      </c>
      <c r="F9286" t="s">
        <v>45531</v>
      </c>
      <c r="G9286" t="s">
        <v>351</v>
      </c>
      <c r="H9286" s="6">
        <v>207518</v>
      </c>
      <c r="I9286" t="s">
        <v>45532</v>
      </c>
      <c r="J9286" t="s">
        <v>45533</v>
      </c>
      <c r="K9286" s="1">
        <v>44426</v>
      </c>
    </row>
    <row r="9287" spans="1:11">
      <c r="A9287">
        <v>9286</v>
      </c>
      <c r="B9287" t="s">
        <v>45534</v>
      </c>
      <c r="C9287" t="s">
        <v>8108</v>
      </c>
      <c r="D9287" t="s">
        <v>6208</v>
      </c>
      <c r="E9287" t="s">
        <v>45535</v>
      </c>
      <c r="F9287" t="s">
        <v>3742</v>
      </c>
      <c r="G9287" t="s">
        <v>446</v>
      </c>
      <c r="H9287" s="6">
        <v>165680</v>
      </c>
      <c r="I9287" t="s">
        <v>45536</v>
      </c>
      <c r="J9287" t="s">
        <v>45537</v>
      </c>
      <c r="K9287" s="1">
        <v>44150</v>
      </c>
    </row>
    <row r="9288" spans="1:11">
      <c r="A9288">
        <v>9287</v>
      </c>
      <c r="B9288" t="s">
        <v>45538</v>
      </c>
      <c r="C9288" t="s">
        <v>2269</v>
      </c>
      <c r="D9288" t="s">
        <v>14541</v>
      </c>
      <c r="E9288" t="s">
        <v>45539</v>
      </c>
      <c r="F9288" t="s">
        <v>45540</v>
      </c>
      <c r="G9288" t="s">
        <v>2772</v>
      </c>
      <c r="H9288" s="6">
        <v>41358</v>
      </c>
      <c r="I9288" t="s">
        <v>45541</v>
      </c>
      <c r="J9288" t="s">
        <v>45542</v>
      </c>
      <c r="K9288" s="1">
        <v>43895</v>
      </c>
    </row>
    <row r="9289" spans="1:11">
      <c r="A9289">
        <v>9288</v>
      </c>
      <c r="B9289" t="s">
        <v>45543</v>
      </c>
      <c r="C9289" t="s">
        <v>4277</v>
      </c>
      <c r="D9289" t="s">
        <v>1039</v>
      </c>
      <c r="E9289" t="s">
        <v>45544</v>
      </c>
      <c r="F9289" t="s">
        <v>45545</v>
      </c>
      <c r="G9289" t="s">
        <v>190</v>
      </c>
      <c r="H9289" s="6">
        <v>85312</v>
      </c>
      <c r="I9289" t="s">
        <v>45546</v>
      </c>
      <c r="J9289" t="s">
        <v>45547</v>
      </c>
      <c r="K9289" s="1">
        <v>43900</v>
      </c>
    </row>
    <row r="9290" spans="1:11">
      <c r="A9290">
        <v>9289</v>
      </c>
      <c r="B9290" t="s">
        <v>45548</v>
      </c>
      <c r="C9290" t="s">
        <v>7868</v>
      </c>
      <c r="D9290" t="s">
        <v>17063</v>
      </c>
      <c r="E9290" t="s">
        <v>45549</v>
      </c>
      <c r="F9290" t="s">
        <v>45550</v>
      </c>
      <c r="G9290" t="s">
        <v>3792</v>
      </c>
      <c r="H9290" s="6">
        <v>242449</v>
      </c>
      <c r="I9290" t="s">
        <v>45551</v>
      </c>
      <c r="J9290" t="s">
        <v>45552</v>
      </c>
      <c r="K9290" s="1">
        <v>44324</v>
      </c>
    </row>
    <row r="9291" spans="1:11">
      <c r="A9291">
        <v>9290</v>
      </c>
      <c r="B9291" t="s">
        <v>45553</v>
      </c>
      <c r="C9291" t="s">
        <v>5306</v>
      </c>
      <c r="D9291" t="s">
        <v>7070</v>
      </c>
      <c r="E9291" t="s">
        <v>45554</v>
      </c>
      <c r="F9291" t="s">
        <v>45555</v>
      </c>
      <c r="G9291" t="s">
        <v>1637</v>
      </c>
      <c r="H9291" s="6">
        <v>107605</v>
      </c>
      <c r="I9291" t="s">
        <v>45556</v>
      </c>
      <c r="J9291" t="s">
        <v>45557</v>
      </c>
      <c r="K9291" s="1">
        <v>44663</v>
      </c>
    </row>
    <row r="9292" spans="1:11">
      <c r="A9292">
        <v>9291</v>
      </c>
      <c r="B9292" t="s">
        <v>45558</v>
      </c>
      <c r="C9292" t="s">
        <v>2612</v>
      </c>
      <c r="D9292" t="s">
        <v>7232</v>
      </c>
      <c r="E9292" t="s">
        <v>18911</v>
      </c>
      <c r="F9292" t="s">
        <v>45559</v>
      </c>
      <c r="G9292" t="s">
        <v>711</v>
      </c>
      <c r="H9292" s="6">
        <v>226449</v>
      </c>
      <c r="I9292" t="s">
        <v>45560</v>
      </c>
      <c r="J9292" t="s">
        <v>45561</v>
      </c>
      <c r="K9292" s="1">
        <v>43991</v>
      </c>
    </row>
    <row r="9293" spans="1:11">
      <c r="A9293">
        <v>9292</v>
      </c>
      <c r="B9293" t="s">
        <v>45562</v>
      </c>
      <c r="C9293" t="s">
        <v>4636</v>
      </c>
      <c r="D9293" t="s">
        <v>951</v>
      </c>
      <c r="E9293" t="s">
        <v>45563</v>
      </c>
      <c r="F9293" t="s">
        <v>45564</v>
      </c>
      <c r="G9293" t="s">
        <v>7497</v>
      </c>
      <c r="H9293" s="6">
        <v>46453</v>
      </c>
      <c r="I9293" t="s">
        <v>45565</v>
      </c>
      <c r="J9293" t="s">
        <v>45566</v>
      </c>
      <c r="K9293" s="1">
        <v>43931</v>
      </c>
    </row>
    <row r="9294" spans="1:11">
      <c r="A9294">
        <v>9293</v>
      </c>
      <c r="B9294" t="s">
        <v>45567</v>
      </c>
      <c r="C9294" t="s">
        <v>3391</v>
      </c>
      <c r="D9294" t="s">
        <v>1364</v>
      </c>
      <c r="E9294" t="s">
        <v>45568</v>
      </c>
      <c r="F9294" t="s">
        <v>45569</v>
      </c>
      <c r="G9294" t="s">
        <v>539</v>
      </c>
      <c r="H9294" s="6">
        <v>128683</v>
      </c>
      <c r="I9294">
        <v>9241820464</v>
      </c>
      <c r="J9294" t="s">
        <v>45570</v>
      </c>
      <c r="K9294" s="1">
        <v>44445</v>
      </c>
    </row>
    <row r="9295" spans="1:11">
      <c r="A9295">
        <v>9294</v>
      </c>
      <c r="B9295" t="s">
        <v>45571</v>
      </c>
      <c r="C9295" t="s">
        <v>3880</v>
      </c>
      <c r="D9295" t="s">
        <v>14066</v>
      </c>
      <c r="E9295" t="s">
        <v>45572</v>
      </c>
      <c r="F9295" t="s">
        <v>20749</v>
      </c>
      <c r="G9295" t="s">
        <v>494</v>
      </c>
      <c r="H9295" s="6">
        <v>186793</v>
      </c>
      <c r="I9295" t="s">
        <v>45573</v>
      </c>
      <c r="J9295" t="s">
        <v>45574</v>
      </c>
      <c r="K9295" s="1">
        <v>44188</v>
      </c>
    </row>
    <row r="9296" spans="1:11">
      <c r="A9296">
        <v>9295</v>
      </c>
      <c r="B9296" t="s">
        <v>45575</v>
      </c>
      <c r="C9296" t="s">
        <v>1392</v>
      </c>
      <c r="D9296" t="s">
        <v>19752</v>
      </c>
      <c r="E9296" t="s">
        <v>45576</v>
      </c>
      <c r="F9296" t="s">
        <v>29405</v>
      </c>
      <c r="G9296" t="s">
        <v>2158</v>
      </c>
      <c r="H9296" s="6">
        <v>134058</v>
      </c>
      <c r="I9296">
        <v>2692595332</v>
      </c>
      <c r="J9296" t="s">
        <v>45577</v>
      </c>
      <c r="K9296" s="1">
        <v>44136</v>
      </c>
    </row>
    <row r="9297" spans="1:11">
      <c r="A9297">
        <v>9296</v>
      </c>
      <c r="B9297" t="s">
        <v>45578</v>
      </c>
      <c r="C9297" t="s">
        <v>774</v>
      </c>
      <c r="D9297" t="s">
        <v>4159</v>
      </c>
      <c r="E9297" t="s">
        <v>45579</v>
      </c>
      <c r="F9297" t="s">
        <v>45580</v>
      </c>
      <c r="G9297" t="s">
        <v>5179</v>
      </c>
      <c r="H9297" s="6">
        <v>42649</v>
      </c>
      <c r="I9297" t="s">
        <v>45581</v>
      </c>
      <c r="J9297" t="s">
        <v>45582</v>
      </c>
      <c r="K9297" s="1">
        <v>44060</v>
      </c>
    </row>
    <row r="9298" spans="1:11">
      <c r="A9298">
        <v>9297</v>
      </c>
      <c r="B9298" t="s">
        <v>45583</v>
      </c>
      <c r="C9298" t="s">
        <v>5973</v>
      </c>
      <c r="D9298" t="s">
        <v>1961</v>
      </c>
      <c r="E9298" t="s">
        <v>45584</v>
      </c>
      <c r="F9298" t="s">
        <v>45585</v>
      </c>
      <c r="G9298" t="s">
        <v>1345</v>
      </c>
      <c r="H9298" s="6">
        <v>182929</v>
      </c>
      <c r="I9298" t="s">
        <v>45586</v>
      </c>
      <c r="J9298" t="s">
        <v>45587</v>
      </c>
      <c r="K9298" s="1">
        <v>43968</v>
      </c>
    </row>
    <row r="9299" spans="1:11">
      <c r="A9299">
        <v>9298</v>
      </c>
      <c r="B9299" t="s">
        <v>45588</v>
      </c>
      <c r="C9299" t="s">
        <v>4910</v>
      </c>
      <c r="D9299" t="s">
        <v>11022</v>
      </c>
      <c r="E9299" t="s">
        <v>45589</v>
      </c>
      <c r="F9299" t="s">
        <v>45590</v>
      </c>
      <c r="G9299" t="s">
        <v>454</v>
      </c>
      <c r="H9299" s="6">
        <v>239836</v>
      </c>
      <c r="I9299" t="s">
        <v>45591</v>
      </c>
      <c r="J9299" t="s">
        <v>45592</v>
      </c>
      <c r="K9299" s="1">
        <v>44545</v>
      </c>
    </row>
    <row r="9300" spans="1:11">
      <c r="A9300">
        <v>9299</v>
      </c>
      <c r="B9300" t="s">
        <v>45593</v>
      </c>
      <c r="C9300" t="s">
        <v>2895</v>
      </c>
      <c r="D9300" t="s">
        <v>4674</v>
      </c>
      <c r="E9300" t="s">
        <v>45594</v>
      </c>
      <c r="F9300" t="s">
        <v>45595</v>
      </c>
      <c r="G9300" t="s">
        <v>1726</v>
      </c>
      <c r="H9300" s="6">
        <v>279161</v>
      </c>
      <c r="I9300" t="s">
        <v>45596</v>
      </c>
      <c r="J9300" t="s">
        <v>45597</v>
      </c>
      <c r="K9300" s="1">
        <v>43969</v>
      </c>
    </row>
    <row r="9301" spans="1:11">
      <c r="A9301">
        <v>9300</v>
      </c>
      <c r="B9301" t="s">
        <v>45598</v>
      </c>
      <c r="C9301" t="s">
        <v>1834</v>
      </c>
      <c r="D9301" t="s">
        <v>16661</v>
      </c>
      <c r="E9301" t="s">
        <v>45599</v>
      </c>
      <c r="F9301" t="s">
        <v>13987</v>
      </c>
      <c r="G9301" t="s">
        <v>2392</v>
      </c>
      <c r="H9301" s="6">
        <v>195867</v>
      </c>
      <c r="I9301" t="s">
        <v>45600</v>
      </c>
      <c r="J9301" t="s">
        <v>45601</v>
      </c>
      <c r="K9301" s="1">
        <v>44332</v>
      </c>
    </row>
    <row r="9302" spans="1:11">
      <c r="A9302">
        <v>9301</v>
      </c>
      <c r="B9302" t="s">
        <v>45602</v>
      </c>
      <c r="C9302" t="s">
        <v>4247</v>
      </c>
      <c r="D9302" t="s">
        <v>2931</v>
      </c>
      <c r="E9302" t="s">
        <v>45603</v>
      </c>
      <c r="F9302" t="s">
        <v>45604</v>
      </c>
      <c r="G9302" t="s">
        <v>205</v>
      </c>
      <c r="H9302" s="6">
        <v>120335</v>
      </c>
      <c r="I9302" t="s">
        <v>45605</v>
      </c>
      <c r="J9302" t="s">
        <v>45606</v>
      </c>
      <c r="K9302" s="1">
        <v>43957</v>
      </c>
    </row>
    <row r="9303" spans="1:11">
      <c r="A9303">
        <v>9302</v>
      </c>
      <c r="B9303" t="s">
        <v>45607</v>
      </c>
      <c r="C9303" t="s">
        <v>752</v>
      </c>
      <c r="D9303" t="s">
        <v>3706</v>
      </c>
      <c r="E9303" t="s">
        <v>45608</v>
      </c>
      <c r="F9303" t="s">
        <v>13271</v>
      </c>
      <c r="G9303" t="s">
        <v>680</v>
      </c>
      <c r="H9303" s="6">
        <v>122695</v>
      </c>
      <c r="I9303" t="s">
        <v>45609</v>
      </c>
      <c r="J9303" t="s">
        <v>45610</v>
      </c>
      <c r="K9303" s="1">
        <v>44326</v>
      </c>
    </row>
    <row r="9304" spans="1:11">
      <c r="A9304">
        <v>9303</v>
      </c>
      <c r="B9304" t="s">
        <v>45611</v>
      </c>
      <c r="C9304" t="s">
        <v>11767</v>
      </c>
      <c r="D9304" t="s">
        <v>1085</v>
      </c>
      <c r="E9304" t="s">
        <v>45612</v>
      </c>
      <c r="F9304" t="s">
        <v>45613</v>
      </c>
      <c r="G9304" t="s">
        <v>2137</v>
      </c>
      <c r="H9304" s="6">
        <v>153774</v>
      </c>
      <c r="I9304" t="s">
        <v>45614</v>
      </c>
      <c r="J9304" t="s">
        <v>45615</v>
      </c>
      <c r="K9304" s="1">
        <v>44430</v>
      </c>
    </row>
    <row r="9305" spans="1:11">
      <c r="A9305">
        <v>9304</v>
      </c>
      <c r="B9305" t="s">
        <v>45616</v>
      </c>
      <c r="C9305" t="s">
        <v>2750</v>
      </c>
      <c r="D9305" t="s">
        <v>8102</v>
      </c>
      <c r="E9305" t="s">
        <v>45617</v>
      </c>
      <c r="F9305" t="s">
        <v>45618</v>
      </c>
      <c r="G9305" t="s">
        <v>4188</v>
      </c>
      <c r="H9305" s="6">
        <v>143157</v>
      </c>
      <c r="I9305" t="s">
        <v>45619</v>
      </c>
      <c r="J9305" t="s">
        <v>45620</v>
      </c>
      <c r="K9305" s="1">
        <v>44333</v>
      </c>
    </row>
    <row r="9306" spans="1:11">
      <c r="A9306">
        <v>9305</v>
      </c>
      <c r="B9306" t="s">
        <v>45621</v>
      </c>
      <c r="C9306" t="s">
        <v>4714</v>
      </c>
      <c r="D9306" t="s">
        <v>10665</v>
      </c>
      <c r="E9306" t="s">
        <v>45622</v>
      </c>
      <c r="F9306" t="s">
        <v>20369</v>
      </c>
      <c r="G9306" t="s">
        <v>2158</v>
      </c>
      <c r="H9306" s="6">
        <v>136465</v>
      </c>
      <c r="I9306">
        <v>5941442960</v>
      </c>
      <c r="J9306" t="s">
        <v>45623</v>
      </c>
      <c r="K9306" s="1">
        <v>44164</v>
      </c>
    </row>
    <row r="9307" spans="1:11">
      <c r="A9307">
        <v>9306</v>
      </c>
      <c r="B9307" t="s">
        <v>45624</v>
      </c>
      <c r="C9307" t="s">
        <v>5602</v>
      </c>
      <c r="D9307" t="s">
        <v>3288</v>
      </c>
      <c r="E9307" t="s">
        <v>45625</v>
      </c>
      <c r="F9307" t="s">
        <v>31746</v>
      </c>
      <c r="G9307" t="s">
        <v>3009</v>
      </c>
      <c r="H9307" s="6">
        <v>211320</v>
      </c>
      <c r="I9307" t="s">
        <v>45626</v>
      </c>
      <c r="J9307" t="s">
        <v>45627</v>
      </c>
      <c r="K9307" s="1">
        <v>44555</v>
      </c>
    </row>
    <row r="9308" spans="1:11">
      <c r="A9308">
        <v>9307</v>
      </c>
      <c r="B9308" t="s">
        <v>45628</v>
      </c>
      <c r="C9308" t="s">
        <v>670</v>
      </c>
      <c r="D9308" t="s">
        <v>5749</v>
      </c>
      <c r="E9308" t="s">
        <v>41391</v>
      </c>
      <c r="F9308" t="s">
        <v>45629</v>
      </c>
      <c r="G9308" t="s">
        <v>778</v>
      </c>
      <c r="H9308" s="6">
        <v>162881</v>
      </c>
      <c r="I9308" t="s">
        <v>45630</v>
      </c>
      <c r="J9308" t="s">
        <v>45631</v>
      </c>
      <c r="K9308" s="1">
        <v>44049</v>
      </c>
    </row>
    <row r="9309" spans="1:11">
      <c r="A9309">
        <v>9308</v>
      </c>
      <c r="B9309" t="s">
        <v>45632</v>
      </c>
      <c r="C9309" t="s">
        <v>5642</v>
      </c>
      <c r="D9309" t="s">
        <v>1115</v>
      </c>
      <c r="E9309" t="s">
        <v>45633</v>
      </c>
      <c r="F9309" t="s">
        <v>33546</v>
      </c>
      <c r="G9309" t="s">
        <v>1230</v>
      </c>
      <c r="H9309" s="6">
        <v>79989</v>
      </c>
      <c r="I9309" t="s">
        <v>45634</v>
      </c>
      <c r="J9309" t="s">
        <v>45635</v>
      </c>
      <c r="K9309" s="1">
        <v>44045</v>
      </c>
    </row>
    <row r="9310" spans="1:11">
      <c r="A9310">
        <v>9309</v>
      </c>
      <c r="B9310" t="s">
        <v>45636</v>
      </c>
      <c r="C9310" t="s">
        <v>3858</v>
      </c>
      <c r="D9310" t="s">
        <v>10866</v>
      </c>
      <c r="E9310" t="s">
        <v>45637</v>
      </c>
      <c r="F9310" t="s">
        <v>28180</v>
      </c>
      <c r="G9310" t="s">
        <v>1110</v>
      </c>
      <c r="H9310" s="6">
        <v>50488</v>
      </c>
      <c r="I9310" t="s">
        <v>45638</v>
      </c>
      <c r="J9310" t="s">
        <v>45639</v>
      </c>
      <c r="K9310" s="1">
        <v>43960</v>
      </c>
    </row>
    <row r="9311" spans="1:11">
      <c r="A9311">
        <v>9310</v>
      </c>
      <c r="B9311" t="s">
        <v>45640</v>
      </c>
      <c r="C9311" t="s">
        <v>4158</v>
      </c>
      <c r="D9311" t="s">
        <v>9141</v>
      </c>
      <c r="E9311" t="s">
        <v>45641</v>
      </c>
      <c r="F9311" t="s">
        <v>45642</v>
      </c>
      <c r="G9311" t="s">
        <v>2078</v>
      </c>
      <c r="H9311" s="6">
        <v>228991</v>
      </c>
      <c r="I9311" t="s">
        <v>45643</v>
      </c>
      <c r="J9311" t="s">
        <v>45644</v>
      </c>
      <c r="K9311" s="1">
        <v>44052</v>
      </c>
    </row>
    <row r="9312" spans="1:11">
      <c r="A9312">
        <v>9311</v>
      </c>
      <c r="B9312" t="s">
        <v>45645</v>
      </c>
      <c r="C9312" t="s">
        <v>3545</v>
      </c>
      <c r="D9312" t="s">
        <v>383</v>
      </c>
      <c r="E9312" t="s">
        <v>45646</v>
      </c>
      <c r="F9312" t="s">
        <v>45647</v>
      </c>
      <c r="G9312" t="s">
        <v>221</v>
      </c>
      <c r="H9312" s="6">
        <v>86283</v>
      </c>
      <c r="I9312" t="s">
        <v>45648</v>
      </c>
      <c r="J9312" t="s">
        <v>45649</v>
      </c>
      <c r="K9312" s="1">
        <v>44585</v>
      </c>
    </row>
    <row r="9313" spans="1:11">
      <c r="A9313">
        <v>9312</v>
      </c>
      <c r="B9313" t="s">
        <v>45650</v>
      </c>
      <c r="C9313" t="s">
        <v>2126</v>
      </c>
      <c r="D9313" t="s">
        <v>2134</v>
      </c>
      <c r="E9313" t="s">
        <v>45651</v>
      </c>
      <c r="F9313" t="s">
        <v>45652</v>
      </c>
      <c r="G9313" t="s">
        <v>815</v>
      </c>
      <c r="H9313" s="6">
        <v>87475</v>
      </c>
      <c r="I9313" t="s">
        <v>45653</v>
      </c>
      <c r="J9313" t="s">
        <v>45654</v>
      </c>
      <c r="K9313" s="1">
        <v>44671</v>
      </c>
    </row>
    <row r="9314" spans="1:11">
      <c r="A9314">
        <v>9313</v>
      </c>
      <c r="B9314" t="s">
        <v>45655</v>
      </c>
      <c r="C9314" t="s">
        <v>872</v>
      </c>
      <c r="D9314" t="s">
        <v>18474</v>
      </c>
      <c r="E9314" t="s">
        <v>45656</v>
      </c>
      <c r="F9314" t="s">
        <v>45657</v>
      </c>
      <c r="G9314" t="s">
        <v>954</v>
      </c>
      <c r="H9314" s="6">
        <v>247636</v>
      </c>
      <c r="I9314">
        <f>1-707-832-8459</f>
        <v>-9997</v>
      </c>
      <c r="J9314" t="s">
        <v>45658</v>
      </c>
      <c r="K9314" s="1">
        <v>44299</v>
      </c>
    </row>
    <row r="9315" spans="1:11">
      <c r="A9315">
        <v>9314</v>
      </c>
      <c r="B9315" t="s">
        <v>45659</v>
      </c>
      <c r="C9315" t="s">
        <v>3471</v>
      </c>
      <c r="D9315" t="s">
        <v>13923</v>
      </c>
      <c r="E9315" t="s">
        <v>45660</v>
      </c>
      <c r="F9315" t="s">
        <v>45661</v>
      </c>
      <c r="G9315" t="s">
        <v>1273</v>
      </c>
      <c r="H9315" s="6">
        <v>141995</v>
      </c>
      <c r="I9315">
        <f>1-584-9-6430</f>
        <v>-7022</v>
      </c>
      <c r="J9315" t="s">
        <v>45662</v>
      </c>
      <c r="K9315" s="1">
        <v>44557</v>
      </c>
    </row>
    <row r="9316" spans="1:11">
      <c r="A9316">
        <v>9315</v>
      </c>
      <c r="B9316" t="s">
        <v>45663</v>
      </c>
      <c r="C9316" t="s">
        <v>10038</v>
      </c>
      <c r="D9316" t="s">
        <v>3237</v>
      </c>
      <c r="E9316" t="s">
        <v>45664</v>
      </c>
      <c r="F9316" t="s">
        <v>45665</v>
      </c>
      <c r="G9316" t="s">
        <v>875</v>
      </c>
      <c r="H9316" s="6">
        <v>279568</v>
      </c>
      <c r="I9316" t="s">
        <v>45666</v>
      </c>
      <c r="J9316" t="s">
        <v>45667</v>
      </c>
      <c r="K9316" s="1">
        <v>44419</v>
      </c>
    </row>
    <row r="9317" spans="1:11">
      <c r="A9317">
        <v>9316</v>
      </c>
      <c r="B9317" t="s">
        <v>45668</v>
      </c>
      <c r="C9317" t="s">
        <v>47</v>
      </c>
      <c r="D9317" t="s">
        <v>7020</v>
      </c>
      <c r="E9317" t="s">
        <v>45669</v>
      </c>
      <c r="F9317" t="s">
        <v>45670</v>
      </c>
      <c r="G9317" t="s">
        <v>658</v>
      </c>
      <c r="H9317" s="6">
        <v>264333</v>
      </c>
      <c r="I9317" t="s">
        <v>45671</v>
      </c>
      <c r="J9317" t="s">
        <v>45672</v>
      </c>
      <c r="K9317" s="1">
        <v>44266</v>
      </c>
    </row>
    <row r="9318" spans="1:11">
      <c r="A9318">
        <v>9317</v>
      </c>
      <c r="B9318" t="s">
        <v>45673</v>
      </c>
      <c r="C9318" t="s">
        <v>5352</v>
      </c>
      <c r="D9318" t="s">
        <v>2521</v>
      </c>
      <c r="E9318" t="s">
        <v>17717</v>
      </c>
      <c r="F9318" t="s">
        <v>45674</v>
      </c>
      <c r="G9318" t="s">
        <v>1102</v>
      </c>
      <c r="H9318" s="6">
        <v>44138</v>
      </c>
      <c r="I9318" t="s">
        <v>45675</v>
      </c>
      <c r="J9318" t="s">
        <v>45676</v>
      </c>
      <c r="K9318" s="1">
        <v>44482</v>
      </c>
    </row>
    <row r="9319" spans="1:11">
      <c r="A9319">
        <v>9318</v>
      </c>
      <c r="B9319" t="s">
        <v>45677</v>
      </c>
      <c r="C9319" t="s">
        <v>3758</v>
      </c>
      <c r="D9319" t="s">
        <v>24987</v>
      </c>
      <c r="E9319" t="s">
        <v>45678</v>
      </c>
      <c r="F9319" t="s">
        <v>45679</v>
      </c>
      <c r="G9319" t="s">
        <v>43</v>
      </c>
      <c r="H9319" s="6">
        <v>265067</v>
      </c>
      <c r="I9319" t="s">
        <v>45680</v>
      </c>
      <c r="J9319" t="s">
        <v>45681</v>
      </c>
      <c r="K9319" s="1">
        <v>44403</v>
      </c>
    </row>
    <row r="9320" spans="1:11">
      <c r="A9320">
        <v>9319</v>
      </c>
      <c r="B9320" t="s">
        <v>45682</v>
      </c>
      <c r="C9320" t="s">
        <v>1663</v>
      </c>
      <c r="D9320" t="s">
        <v>820</v>
      </c>
      <c r="E9320" t="s">
        <v>45683</v>
      </c>
      <c r="F9320" t="s">
        <v>45684</v>
      </c>
      <c r="G9320" t="s">
        <v>5077</v>
      </c>
      <c r="H9320" s="6">
        <v>230969</v>
      </c>
      <c r="I9320" t="s">
        <v>45685</v>
      </c>
      <c r="J9320" t="s">
        <v>45686</v>
      </c>
      <c r="K9320" s="1">
        <v>44013</v>
      </c>
    </row>
    <row r="9321" spans="1:11">
      <c r="A9321">
        <v>9320</v>
      </c>
      <c r="B9321" t="s">
        <v>45687</v>
      </c>
      <c r="C9321" t="s">
        <v>1526</v>
      </c>
      <c r="D9321" t="s">
        <v>1072</v>
      </c>
      <c r="E9321" t="s">
        <v>45688</v>
      </c>
      <c r="F9321" t="s">
        <v>19972</v>
      </c>
      <c r="G9321" t="s">
        <v>111</v>
      </c>
      <c r="H9321" s="6">
        <v>239723</v>
      </c>
      <c r="I9321" t="s">
        <v>45689</v>
      </c>
      <c r="J9321" t="s">
        <v>45690</v>
      </c>
      <c r="K9321" s="1">
        <v>44453</v>
      </c>
    </row>
    <row r="9322" spans="1:11">
      <c r="A9322">
        <v>9321</v>
      </c>
      <c r="B9322" t="s">
        <v>45691</v>
      </c>
      <c r="C9322" t="s">
        <v>9051</v>
      </c>
      <c r="D9322" t="s">
        <v>8309</v>
      </c>
      <c r="E9322" t="s">
        <v>13358</v>
      </c>
      <c r="F9322" t="s">
        <v>45692</v>
      </c>
      <c r="G9322" t="s">
        <v>205</v>
      </c>
      <c r="H9322" s="6">
        <v>217475</v>
      </c>
      <c r="I9322">
        <v>281312710</v>
      </c>
      <c r="J9322" t="s">
        <v>45693</v>
      </c>
      <c r="K9322" s="1">
        <v>44064</v>
      </c>
    </row>
    <row r="9323" spans="1:11">
      <c r="A9323">
        <v>9322</v>
      </c>
      <c r="B9323" t="s">
        <v>45694</v>
      </c>
      <c r="C9323" t="s">
        <v>1663</v>
      </c>
      <c r="D9323" t="s">
        <v>1379</v>
      </c>
      <c r="E9323" t="s">
        <v>45695</v>
      </c>
      <c r="F9323" t="s">
        <v>45696</v>
      </c>
      <c r="G9323" t="s">
        <v>961</v>
      </c>
      <c r="H9323" s="6">
        <v>220838</v>
      </c>
      <c r="I9323" t="s">
        <v>45697</v>
      </c>
      <c r="J9323" t="s">
        <v>45698</v>
      </c>
      <c r="K9323" s="1">
        <v>43855</v>
      </c>
    </row>
    <row r="9324" spans="1:11">
      <c r="A9324">
        <v>9323</v>
      </c>
      <c r="B9324" t="s">
        <v>45699</v>
      </c>
      <c r="C9324" t="s">
        <v>3415</v>
      </c>
      <c r="D9324" t="s">
        <v>3218</v>
      </c>
      <c r="E9324" t="s">
        <v>45700</v>
      </c>
      <c r="F9324" t="s">
        <v>45701</v>
      </c>
      <c r="G9324" t="s">
        <v>394</v>
      </c>
      <c r="H9324" s="6">
        <v>211378</v>
      </c>
      <c r="I9324" t="s">
        <v>45702</v>
      </c>
      <c r="J9324" t="s">
        <v>45703</v>
      </c>
      <c r="K9324" s="1">
        <v>44662</v>
      </c>
    </row>
    <row r="9325" spans="1:11">
      <c r="A9325">
        <v>9324</v>
      </c>
      <c r="B9325" t="s">
        <v>45704</v>
      </c>
      <c r="C9325" t="s">
        <v>1129</v>
      </c>
      <c r="D9325" t="s">
        <v>15979</v>
      </c>
      <c r="E9325" t="s">
        <v>45705</v>
      </c>
      <c r="F9325" t="s">
        <v>45706</v>
      </c>
      <c r="G9325" t="s">
        <v>213</v>
      </c>
      <c r="H9325" s="6">
        <v>284747</v>
      </c>
      <c r="I9325">
        <v>5056175641</v>
      </c>
      <c r="J9325" t="s">
        <v>45707</v>
      </c>
      <c r="K9325" s="1">
        <v>44677</v>
      </c>
    </row>
    <row r="9326" spans="1:11">
      <c r="A9326">
        <v>9325</v>
      </c>
      <c r="B9326" t="s">
        <v>45708</v>
      </c>
      <c r="C9326" t="s">
        <v>10555</v>
      </c>
      <c r="D9326" t="s">
        <v>7020</v>
      </c>
      <c r="E9326" t="s">
        <v>45709</v>
      </c>
      <c r="F9326" t="s">
        <v>45710</v>
      </c>
      <c r="G9326" t="s">
        <v>1396</v>
      </c>
      <c r="H9326" s="6">
        <v>143829</v>
      </c>
      <c r="I9326" t="s">
        <v>45711</v>
      </c>
      <c r="J9326" t="s">
        <v>45712</v>
      </c>
      <c r="K9326" s="1">
        <v>44710</v>
      </c>
    </row>
    <row r="9327" spans="1:11">
      <c r="A9327">
        <v>9326</v>
      </c>
      <c r="B9327" t="s">
        <v>45713</v>
      </c>
      <c r="C9327" t="s">
        <v>2881</v>
      </c>
      <c r="D9327" t="s">
        <v>1320</v>
      </c>
      <c r="E9327" t="s">
        <v>45714</v>
      </c>
      <c r="F9327" t="s">
        <v>45715</v>
      </c>
      <c r="G9327" t="s">
        <v>2297</v>
      </c>
      <c r="H9327" s="6">
        <v>143966</v>
      </c>
      <c r="I9327" t="s">
        <v>45716</v>
      </c>
      <c r="J9327" t="s">
        <v>45717</v>
      </c>
      <c r="K9327" s="1">
        <v>44590</v>
      </c>
    </row>
    <row r="9328" spans="1:11">
      <c r="A9328">
        <v>9327</v>
      </c>
      <c r="B9328" t="s">
        <v>45718</v>
      </c>
      <c r="C9328" t="s">
        <v>2212</v>
      </c>
      <c r="D9328" t="s">
        <v>4377</v>
      </c>
      <c r="E9328" t="s">
        <v>45719</v>
      </c>
      <c r="F9328" t="s">
        <v>45720</v>
      </c>
      <c r="G9328" t="s">
        <v>553</v>
      </c>
      <c r="H9328" s="6">
        <v>68502</v>
      </c>
      <c r="I9328" t="s">
        <v>45721</v>
      </c>
      <c r="J9328" t="s">
        <v>45722</v>
      </c>
      <c r="K9328" s="1">
        <v>44392</v>
      </c>
    </row>
    <row r="9329" spans="1:11">
      <c r="A9329">
        <v>9328</v>
      </c>
      <c r="B9329" t="s">
        <v>45723</v>
      </c>
      <c r="C9329" t="s">
        <v>1064</v>
      </c>
      <c r="D9329" t="s">
        <v>2663</v>
      </c>
      <c r="E9329" t="s">
        <v>45724</v>
      </c>
      <c r="F9329" t="s">
        <v>45725</v>
      </c>
      <c r="G9329" t="s">
        <v>666</v>
      </c>
      <c r="H9329" s="6">
        <v>199988</v>
      </c>
      <c r="I9329" t="s">
        <v>45726</v>
      </c>
      <c r="J9329" t="s">
        <v>45727</v>
      </c>
      <c r="K9329" s="1">
        <v>44030</v>
      </c>
    </row>
    <row r="9330" spans="1:11">
      <c r="A9330">
        <v>9329</v>
      </c>
      <c r="B9330" t="s">
        <v>45728</v>
      </c>
      <c r="C9330" t="s">
        <v>367</v>
      </c>
      <c r="D9330" t="s">
        <v>9162</v>
      </c>
      <c r="E9330" t="s">
        <v>45729</v>
      </c>
      <c r="F9330" t="s">
        <v>45730</v>
      </c>
      <c r="G9330" t="s">
        <v>2710</v>
      </c>
      <c r="H9330" s="6">
        <v>268981</v>
      </c>
      <c r="I9330">
        <v>8973675831</v>
      </c>
      <c r="J9330" t="s">
        <v>45731</v>
      </c>
      <c r="K9330" s="1">
        <v>44259</v>
      </c>
    </row>
    <row r="9331" spans="1:11">
      <c r="A9331">
        <v>9330</v>
      </c>
      <c r="B9331" t="s">
        <v>45732</v>
      </c>
      <c r="C9331" t="s">
        <v>4284</v>
      </c>
      <c r="D9331" t="s">
        <v>4152</v>
      </c>
      <c r="E9331" t="s">
        <v>45733</v>
      </c>
      <c r="F9331" t="s">
        <v>45734</v>
      </c>
      <c r="G9331" t="s">
        <v>1445</v>
      </c>
      <c r="H9331" s="6">
        <v>276556</v>
      </c>
      <c r="I9331" t="s">
        <v>45735</v>
      </c>
      <c r="J9331" t="s">
        <v>45736</v>
      </c>
      <c r="K9331" s="1">
        <v>44476</v>
      </c>
    </row>
    <row r="9332" spans="1:11">
      <c r="A9332">
        <v>9331</v>
      </c>
      <c r="B9332" t="s">
        <v>45737</v>
      </c>
      <c r="C9332" t="s">
        <v>10591</v>
      </c>
      <c r="D9332" t="s">
        <v>13552</v>
      </c>
      <c r="E9332" t="s">
        <v>45738</v>
      </c>
      <c r="F9332" t="s">
        <v>45739</v>
      </c>
      <c r="G9332" t="s">
        <v>1337</v>
      </c>
      <c r="H9332" s="6">
        <v>124827</v>
      </c>
      <c r="I9332" t="s">
        <v>45740</v>
      </c>
      <c r="J9332" t="s">
        <v>45741</v>
      </c>
      <c r="K9332" s="1">
        <v>44455</v>
      </c>
    </row>
    <row r="9333" spans="1:11">
      <c r="A9333">
        <v>9332</v>
      </c>
      <c r="B9333" t="s">
        <v>45742</v>
      </c>
      <c r="C9333" t="s">
        <v>1512</v>
      </c>
      <c r="D9333" t="s">
        <v>513</v>
      </c>
      <c r="E9333" t="s">
        <v>38575</v>
      </c>
      <c r="F9333" t="s">
        <v>45743</v>
      </c>
      <c r="G9333" t="s">
        <v>1110</v>
      </c>
      <c r="H9333" s="6">
        <v>183358</v>
      </c>
      <c r="I9333">
        <f>1-175-852-6118</f>
        <v>-7144</v>
      </c>
      <c r="J9333" t="s">
        <v>45744</v>
      </c>
      <c r="K9333" s="1">
        <v>44051</v>
      </c>
    </row>
    <row r="9334" spans="1:11">
      <c r="A9334">
        <v>9333</v>
      </c>
      <c r="B9334" t="s">
        <v>45745</v>
      </c>
      <c r="C9334" t="s">
        <v>4121</v>
      </c>
      <c r="D9334" t="s">
        <v>4802</v>
      </c>
      <c r="E9334" t="s">
        <v>45746</v>
      </c>
      <c r="F9334" t="s">
        <v>45747</v>
      </c>
      <c r="G9334" t="s">
        <v>2078</v>
      </c>
      <c r="H9334" s="6">
        <v>280692</v>
      </c>
      <c r="I9334" t="s">
        <v>45748</v>
      </c>
      <c r="J9334" t="s">
        <v>45749</v>
      </c>
      <c r="K9334" s="1">
        <v>44006</v>
      </c>
    </row>
    <row r="9335" spans="1:11">
      <c r="A9335">
        <v>9334</v>
      </c>
      <c r="B9335" t="s">
        <v>45750</v>
      </c>
      <c r="C9335" t="s">
        <v>9747</v>
      </c>
      <c r="D9335" t="s">
        <v>1663</v>
      </c>
      <c r="E9335" t="s">
        <v>45751</v>
      </c>
      <c r="F9335" t="s">
        <v>45752</v>
      </c>
      <c r="G9335" t="s">
        <v>3443</v>
      </c>
      <c r="H9335" s="6">
        <v>172952</v>
      </c>
      <c r="I9335" t="s">
        <v>45753</v>
      </c>
      <c r="J9335" t="s">
        <v>45754</v>
      </c>
      <c r="K9335" s="1">
        <v>43903</v>
      </c>
    </row>
    <row r="9336" spans="1:11">
      <c r="A9336">
        <v>9335</v>
      </c>
      <c r="B9336" t="s">
        <v>45755</v>
      </c>
      <c r="C9336" t="s">
        <v>4636</v>
      </c>
      <c r="D9336" t="s">
        <v>7220</v>
      </c>
      <c r="E9336" t="s">
        <v>45756</v>
      </c>
      <c r="F9336" t="s">
        <v>45757</v>
      </c>
      <c r="G9336" t="s">
        <v>190</v>
      </c>
      <c r="H9336" s="6">
        <v>123378</v>
      </c>
      <c r="I9336" t="s">
        <v>45758</v>
      </c>
      <c r="J9336" t="s">
        <v>45759</v>
      </c>
      <c r="K9336" s="1">
        <v>44551</v>
      </c>
    </row>
    <row r="9337" spans="1:11">
      <c r="A9337">
        <v>9336</v>
      </c>
      <c r="B9337" t="s">
        <v>45760</v>
      </c>
      <c r="C9337" t="s">
        <v>8121</v>
      </c>
      <c r="D9337" t="s">
        <v>12480</v>
      </c>
      <c r="E9337" t="s">
        <v>45761</v>
      </c>
      <c r="F9337" t="s">
        <v>45762</v>
      </c>
      <c r="G9337" t="s">
        <v>60</v>
      </c>
      <c r="H9337" s="6">
        <v>216044</v>
      </c>
      <c r="I9337" t="s">
        <v>45763</v>
      </c>
      <c r="J9337" t="s">
        <v>45764</v>
      </c>
      <c r="K9337" s="1">
        <v>44569</v>
      </c>
    </row>
    <row r="9338" spans="1:11">
      <c r="A9338">
        <v>9337</v>
      </c>
      <c r="B9338" t="s">
        <v>45765</v>
      </c>
      <c r="C9338" t="s">
        <v>3758</v>
      </c>
      <c r="D9338" t="s">
        <v>2794</v>
      </c>
      <c r="E9338" t="s">
        <v>45766</v>
      </c>
      <c r="F9338" t="s">
        <v>45767</v>
      </c>
      <c r="G9338" t="s">
        <v>2078</v>
      </c>
      <c r="H9338" s="6">
        <v>247115</v>
      </c>
      <c r="I9338" t="s">
        <v>45768</v>
      </c>
      <c r="J9338" t="s">
        <v>45769</v>
      </c>
      <c r="K9338" s="1">
        <v>44410</v>
      </c>
    </row>
    <row r="9339" spans="1:11">
      <c r="A9339">
        <v>9338</v>
      </c>
      <c r="B9339" t="s">
        <v>45770</v>
      </c>
      <c r="C9339" t="s">
        <v>2949</v>
      </c>
      <c r="D9339" t="s">
        <v>15616</v>
      </c>
      <c r="E9339" t="s">
        <v>45771</v>
      </c>
      <c r="F9339" t="s">
        <v>45772</v>
      </c>
      <c r="G9339" t="s">
        <v>3314</v>
      </c>
      <c r="H9339" s="6">
        <v>227056</v>
      </c>
      <c r="I9339" t="s">
        <v>45773</v>
      </c>
      <c r="J9339" t="s">
        <v>45774</v>
      </c>
      <c r="K9339" s="1">
        <v>44481</v>
      </c>
    </row>
    <row r="9340" spans="1:11">
      <c r="A9340">
        <v>9339</v>
      </c>
      <c r="B9340" t="s">
        <v>45775</v>
      </c>
      <c r="C9340" t="s">
        <v>1572</v>
      </c>
      <c r="D9340" t="s">
        <v>28201</v>
      </c>
      <c r="E9340" t="s">
        <v>45776</v>
      </c>
      <c r="F9340" t="s">
        <v>45777</v>
      </c>
      <c r="G9340" t="s">
        <v>1944</v>
      </c>
      <c r="H9340" s="6">
        <v>46715</v>
      </c>
      <c r="I9340" t="s">
        <v>45778</v>
      </c>
      <c r="J9340" t="s">
        <v>45779</v>
      </c>
      <c r="K9340" s="1">
        <v>44395</v>
      </c>
    </row>
    <row r="9341" spans="1:11">
      <c r="A9341">
        <v>9340</v>
      </c>
      <c r="B9341" t="s">
        <v>45780</v>
      </c>
      <c r="C9341" t="s">
        <v>2113</v>
      </c>
      <c r="D9341" t="s">
        <v>10939</v>
      </c>
      <c r="E9341" t="s">
        <v>45781</v>
      </c>
      <c r="F9341" t="s">
        <v>45782</v>
      </c>
      <c r="G9341" t="s">
        <v>298</v>
      </c>
      <c r="H9341" s="6">
        <v>229811</v>
      </c>
      <c r="I9341">
        <f>1-480-769-9665</f>
        <v>-10913</v>
      </c>
      <c r="J9341" t="s">
        <v>45783</v>
      </c>
      <c r="K9341" s="1">
        <v>43943</v>
      </c>
    </row>
    <row r="9342" spans="1:11">
      <c r="A9342">
        <v>9341</v>
      </c>
      <c r="B9342" t="s">
        <v>45784</v>
      </c>
      <c r="C9342" t="s">
        <v>5675</v>
      </c>
      <c r="D9342" t="s">
        <v>5749</v>
      </c>
      <c r="E9342" t="s">
        <v>35181</v>
      </c>
      <c r="F9342" t="s">
        <v>45785</v>
      </c>
      <c r="G9342" t="s">
        <v>229</v>
      </c>
      <c r="H9342" s="6">
        <v>91283</v>
      </c>
      <c r="I9342" t="s">
        <v>45786</v>
      </c>
      <c r="J9342" t="s">
        <v>45787</v>
      </c>
      <c r="K9342" s="1">
        <v>44207</v>
      </c>
    </row>
    <row r="9343" spans="1:11">
      <c r="A9343">
        <v>9342</v>
      </c>
      <c r="B9343" t="s">
        <v>45788</v>
      </c>
      <c r="C9343" t="s">
        <v>3362</v>
      </c>
      <c r="D9343" t="s">
        <v>944</v>
      </c>
      <c r="E9343" t="s">
        <v>45789</v>
      </c>
      <c r="F9343" t="s">
        <v>45790</v>
      </c>
      <c r="G9343" t="s">
        <v>126</v>
      </c>
      <c r="H9343" s="6">
        <v>226776</v>
      </c>
      <c r="I9343" t="s">
        <v>45791</v>
      </c>
      <c r="J9343" t="s">
        <v>45792</v>
      </c>
      <c r="K9343" s="1">
        <v>44155</v>
      </c>
    </row>
    <row r="9344" spans="1:11">
      <c r="A9344">
        <v>9343</v>
      </c>
      <c r="B9344" t="s">
        <v>45793</v>
      </c>
      <c r="C9344" t="s">
        <v>4158</v>
      </c>
      <c r="D9344" t="s">
        <v>5506</v>
      </c>
      <c r="E9344" t="s">
        <v>45794</v>
      </c>
      <c r="F9344" t="s">
        <v>14871</v>
      </c>
      <c r="G9344" t="s">
        <v>290</v>
      </c>
      <c r="H9344" s="6">
        <v>281751</v>
      </c>
      <c r="I9344" t="s">
        <v>45795</v>
      </c>
      <c r="J9344" t="s">
        <v>45796</v>
      </c>
      <c r="K9344" s="1">
        <v>43855</v>
      </c>
    </row>
    <row r="9345" spans="1:11">
      <c r="A9345">
        <v>9344</v>
      </c>
      <c r="B9345" t="s">
        <v>45797</v>
      </c>
      <c r="C9345" t="s">
        <v>2374</v>
      </c>
      <c r="D9345" t="s">
        <v>12977</v>
      </c>
      <c r="E9345" t="s">
        <v>45798</v>
      </c>
      <c r="F9345" t="s">
        <v>45799</v>
      </c>
      <c r="G9345" t="s">
        <v>1481</v>
      </c>
      <c r="H9345" s="6">
        <v>85639</v>
      </c>
      <c r="I9345">
        <f>1-506-458-7905</f>
        <v>-8868</v>
      </c>
      <c r="J9345" t="s">
        <v>45800</v>
      </c>
      <c r="K9345" s="1">
        <v>44662</v>
      </c>
    </row>
    <row r="9346" spans="1:11">
      <c r="A9346">
        <v>9345</v>
      </c>
      <c r="B9346" t="s">
        <v>45801</v>
      </c>
      <c r="C9346" t="s">
        <v>466</v>
      </c>
      <c r="D9346" t="s">
        <v>8278</v>
      </c>
      <c r="E9346" t="s">
        <v>45802</v>
      </c>
      <c r="F9346" t="s">
        <v>45803</v>
      </c>
      <c r="G9346" t="s">
        <v>470</v>
      </c>
      <c r="H9346" s="6">
        <v>214563</v>
      </c>
      <c r="I9346" t="s">
        <v>45804</v>
      </c>
      <c r="J9346" t="s">
        <v>45805</v>
      </c>
      <c r="K9346" s="1">
        <v>44386</v>
      </c>
    </row>
    <row r="9347" spans="1:11">
      <c r="A9347">
        <v>9346</v>
      </c>
      <c r="B9347" t="s">
        <v>45806</v>
      </c>
      <c r="C9347" t="s">
        <v>115</v>
      </c>
      <c r="D9347" t="s">
        <v>2307</v>
      </c>
      <c r="E9347" t="s">
        <v>45807</v>
      </c>
      <c r="F9347" t="s">
        <v>45808</v>
      </c>
      <c r="G9347" t="s">
        <v>2364</v>
      </c>
      <c r="H9347" s="6">
        <v>111577</v>
      </c>
      <c r="I9347">
        <f>1-101-400-1318</f>
        <v>-1818</v>
      </c>
      <c r="J9347" t="s">
        <v>45809</v>
      </c>
      <c r="K9347" s="1">
        <v>44121</v>
      </c>
    </row>
    <row r="9348" spans="1:11">
      <c r="A9348">
        <v>9347</v>
      </c>
      <c r="B9348" t="s">
        <v>45810</v>
      </c>
      <c r="C9348" t="s">
        <v>2074</v>
      </c>
      <c r="D9348" t="s">
        <v>4045</v>
      </c>
      <c r="E9348" t="s">
        <v>4841</v>
      </c>
      <c r="F9348" t="s">
        <v>45811</v>
      </c>
      <c r="G9348" t="s">
        <v>2638</v>
      </c>
      <c r="H9348" s="6">
        <v>234763</v>
      </c>
      <c r="I9348" t="s">
        <v>45812</v>
      </c>
      <c r="J9348" t="s">
        <v>45813</v>
      </c>
      <c r="K9348" s="1">
        <v>44318</v>
      </c>
    </row>
    <row r="9349" spans="1:11">
      <c r="A9349">
        <v>9348</v>
      </c>
      <c r="B9349" t="s">
        <v>45814</v>
      </c>
      <c r="C9349" t="s">
        <v>3937</v>
      </c>
      <c r="D9349" t="s">
        <v>6834</v>
      </c>
      <c r="E9349" t="s">
        <v>45815</v>
      </c>
      <c r="F9349" t="s">
        <v>33124</v>
      </c>
      <c r="G9349" t="s">
        <v>1367</v>
      </c>
      <c r="H9349" s="6">
        <v>221958</v>
      </c>
      <c r="I9349" t="s">
        <v>45816</v>
      </c>
      <c r="J9349" t="s">
        <v>45817</v>
      </c>
      <c r="K9349" s="1">
        <v>44268</v>
      </c>
    </row>
    <row r="9350" spans="1:11">
      <c r="A9350">
        <v>9349</v>
      </c>
      <c r="B9350" t="s">
        <v>45818</v>
      </c>
      <c r="C9350" t="s">
        <v>7784</v>
      </c>
      <c r="D9350" t="s">
        <v>2506</v>
      </c>
      <c r="E9350" t="s">
        <v>45819</v>
      </c>
      <c r="F9350" t="s">
        <v>45820</v>
      </c>
      <c r="G9350" t="s">
        <v>847</v>
      </c>
      <c r="H9350" s="6">
        <v>106334</v>
      </c>
      <c r="I9350" t="s">
        <v>45821</v>
      </c>
      <c r="J9350" t="s">
        <v>45822</v>
      </c>
      <c r="K9350" s="1">
        <v>44365</v>
      </c>
    </row>
    <row r="9351" spans="1:11">
      <c r="A9351">
        <v>9350</v>
      </c>
      <c r="B9351" t="s">
        <v>45823</v>
      </c>
      <c r="C9351" t="s">
        <v>6967</v>
      </c>
      <c r="D9351" t="s">
        <v>5012</v>
      </c>
      <c r="E9351" t="s">
        <v>45824</v>
      </c>
      <c r="F9351" t="s">
        <v>43024</v>
      </c>
      <c r="G9351" t="s">
        <v>1337</v>
      </c>
      <c r="H9351" s="6">
        <v>254389</v>
      </c>
      <c r="I9351" t="s">
        <v>45825</v>
      </c>
      <c r="J9351" t="s">
        <v>45826</v>
      </c>
      <c r="K9351" s="1">
        <v>44105</v>
      </c>
    </row>
    <row r="9352" spans="1:11">
      <c r="A9352">
        <v>9351</v>
      </c>
      <c r="B9352" t="s">
        <v>45827</v>
      </c>
      <c r="C9352" t="s">
        <v>442</v>
      </c>
      <c r="D9352" t="s">
        <v>13818</v>
      </c>
      <c r="E9352" t="s">
        <v>45828</v>
      </c>
      <c r="F9352" t="s">
        <v>15799</v>
      </c>
      <c r="G9352" t="s">
        <v>454</v>
      </c>
      <c r="H9352" s="6">
        <v>210370</v>
      </c>
      <c r="I9352" t="s">
        <v>45829</v>
      </c>
      <c r="J9352" t="s">
        <v>45830</v>
      </c>
      <c r="K9352" s="1">
        <v>44410</v>
      </c>
    </row>
    <row r="9353" spans="1:11">
      <c r="A9353">
        <v>9352</v>
      </c>
      <c r="B9353" t="s">
        <v>45831</v>
      </c>
      <c r="C9353" t="s">
        <v>1218</v>
      </c>
      <c r="D9353" t="s">
        <v>6314</v>
      </c>
      <c r="E9353" t="s">
        <v>45832</v>
      </c>
      <c r="F9353" t="s">
        <v>45833</v>
      </c>
      <c r="G9353" t="s">
        <v>1473</v>
      </c>
      <c r="H9353" s="6">
        <v>285877</v>
      </c>
      <c r="I9353" t="s">
        <v>45834</v>
      </c>
      <c r="J9353" t="s">
        <v>45835</v>
      </c>
      <c r="K9353" s="1">
        <v>44320</v>
      </c>
    </row>
    <row r="9354" spans="1:11">
      <c r="A9354">
        <v>9353</v>
      </c>
      <c r="B9354" t="s">
        <v>45836</v>
      </c>
      <c r="C9354" t="s">
        <v>5945</v>
      </c>
      <c r="D9354" t="s">
        <v>1686</v>
      </c>
      <c r="E9354" t="s">
        <v>45837</v>
      </c>
      <c r="F9354" t="s">
        <v>45838</v>
      </c>
      <c r="G9354" t="s">
        <v>2615</v>
      </c>
      <c r="H9354" s="6">
        <v>138634</v>
      </c>
      <c r="I9354" t="s">
        <v>45839</v>
      </c>
      <c r="J9354" t="s">
        <v>45840</v>
      </c>
      <c r="K9354" s="1">
        <v>44056</v>
      </c>
    </row>
    <row r="9355" spans="1:11">
      <c r="A9355">
        <v>9354</v>
      </c>
      <c r="B9355" t="s">
        <v>45841</v>
      </c>
      <c r="C9355" t="s">
        <v>684</v>
      </c>
      <c r="D9355" t="s">
        <v>3887</v>
      </c>
      <c r="E9355" t="s">
        <v>45842</v>
      </c>
      <c r="F9355" t="s">
        <v>40440</v>
      </c>
      <c r="G9355" t="s">
        <v>1857</v>
      </c>
      <c r="H9355" s="6">
        <v>55743</v>
      </c>
      <c r="I9355" t="s">
        <v>45843</v>
      </c>
      <c r="J9355" t="s">
        <v>45844</v>
      </c>
      <c r="K9355" s="1">
        <v>44131</v>
      </c>
    </row>
    <row r="9356" spans="1:11">
      <c r="A9356">
        <v>9355</v>
      </c>
      <c r="B9356" t="s">
        <v>45845</v>
      </c>
      <c r="C9356" t="s">
        <v>2713</v>
      </c>
      <c r="D9356" t="s">
        <v>3063</v>
      </c>
      <c r="E9356" t="s">
        <v>45846</v>
      </c>
      <c r="F9356" t="s">
        <v>45847</v>
      </c>
      <c r="G9356" t="s">
        <v>2524</v>
      </c>
      <c r="H9356" s="6">
        <v>266080</v>
      </c>
      <c r="I9356" t="s">
        <v>45848</v>
      </c>
      <c r="J9356" t="s">
        <v>45849</v>
      </c>
      <c r="K9356" s="1">
        <v>44563</v>
      </c>
    </row>
    <row r="9357" spans="1:11">
      <c r="A9357">
        <v>9356</v>
      </c>
      <c r="B9357" t="s">
        <v>45850</v>
      </c>
      <c r="C9357" t="s">
        <v>15396</v>
      </c>
      <c r="D9357" t="s">
        <v>1934</v>
      </c>
      <c r="E9357" t="s">
        <v>45851</v>
      </c>
      <c r="F9357" t="s">
        <v>45852</v>
      </c>
      <c r="G9357" t="s">
        <v>3709</v>
      </c>
      <c r="H9357" s="6">
        <v>50405</v>
      </c>
      <c r="I9357" t="s">
        <v>45853</v>
      </c>
      <c r="J9357" t="s">
        <v>45854</v>
      </c>
      <c r="K9357" s="1">
        <v>44055</v>
      </c>
    </row>
    <row r="9358" spans="1:11">
      <c r="A9358">
        <v>9357</v>
      </c>
      <c r="B9358" t="s">
        <v>45855</v>
      </c>
      <c r="C9358" t="s">
        <v>1891</v>
      </c>
      <c r="D9358" t="s">
        <v>8309</v>
      </c>
      <c r="E9358" t="s">
        <v>9923</v>
      </c>
      <c r="F9358" t="s">
        <v>31479</v>
      </c>
      <c r="G9358" t="s">
        <v>800</v>
      </c>
      <c r="H9358" s="6">
        <v>255112</v>
      </c>
      <c r="I9358" t="s">
        <v>45856</v>
      </c>
      <c r="J9358" t="s">
        <v>45857</v>
      </c>
      <c r="K9358" s="1">
        <v>44059</v>
      </c>
    </row>
    <row r="9359" spans="1:11">
      <c r="A9359">
        <v>9358</v>
      </c>
      <c r="B9359" t="s">
        <v>45858</v>
      </c>
      <c r="C9359" t="s">
        <v>8309</v>
      </c>
      <c r="D9359" t="s">
        <v>18298</v>
      </c>
      <c r="E9359" t="s">
        <v>45859</v>
      </c>
      <c r="F9359" t="s">
        <v>45860</v>
      </c>
      <c r="G9359" t="s">
        <v>898</v>
      </c>
      <c r="H9359" s="6">
        <v>164557</v>
      </c>
      <c r="I9359" t="s">
        <v>45861</v>
      </c>
      <c r="J9359" t="s">
        <v>45862</v>
      </c>
      <c r="K9359" s="1">
        <v>44199</v>
      </c>
    </row>
    <row r="9360" spans="1:11">
      <c r="A9360">
        <v>9359</v>
      </c>
      <c r="B9360" t="s">
        <v>45863</v>
      </c>
      <c r="C9360" t="s">
        <v>910</v>
      </c>
      <c r="D9360" t="s">
        <v>4377</v>
      </c>
      <c r="E9360" t="s">
        <v>45864</v>
      </c>
      <c r="F9360" t="s">
        <v>45865</v>
      </c>
      <c r="G9360" t="s">
        <v>68</v>
      </c>
      <c r="H9360" s="6">
        <v>101998</v>
      </c>
      <c r="I9360" t="s">
        <v>45866</v>
      </c>
      <c r="J9360" t="s">
        <v>45867</v>
      </c>
      <c r="K9360" s="1">
        <v>44693</v>
      </c>
    </row>
    <row r="9361" spans="1:11">
      <c r="A9361">
        <v>9360</v>
      </c>
      <c r="B9361" t="s">
        <v>45868</v>
      </c>
      <c r="C9361" t="s">
        <v>1293</v>
      </c>
      <c r="D9361" t="s">
        <v>2238</v>
      </c>
      <c r="E9361" t="s">
        <v>45869</v>
      </c>
      <c r="F9361" t="s">
        <v>45870</v>
      </c>
      <c r="G9361" t="s">
        <v>1265</v>
      </c>
      <c r="H9361" s="6">
        <v>256927</v>
      </c>
      <c r="I9361">
        <f>1-324-706-6932</f>
        <v>-7961</v>
      </c>
      <c r="J9361" t="s">
        <v>45871</v>
      </c>
      <c r="K9361" s="1">
        <v>44180</v>
      </c>
    </row>
    <row r="9362" spans="1:11">
      <c r="A9362">
        <v>9361</v>
      </c>
      <c r="B9362" t="s">
        <v>45872</v>
      </c>
      <c r="C9362" t="s">
        <v>3080</v>
      </c>
      <c r="D9362" t="s">
        <v>2684</v>
      </c>
      <c r="E9362" t="s">
        <v>45873</v>
      </c>
      <c r="F9362" t="s">
        <v>45874</v>
      </c>
      <c r="G9362" t="s">
        <v>2844</v>
      </c>
      <c r="H9362" s="6">
        <v>82914</v>
      </c>
      <c r="I9362" t="s">
        <v>45875</v>
      </c>
      <c r="J9362" t="s">
        <v>45876</v>
      </c>
      <c r="K9362" s="1">
        <v>44566</v>
      </c>
    </row>
    <row r="9363" spans="1:11">
      <c r="A9363">
        <v>9362</v>
      </c>
      <c r="B9363" t="s">
        <v>45877</v>
      </c>
      <c r="C9363" t="s">
        <v>2422</v>
      </c>
      <c r="D9363" t="s">
        <v>17355</v>
      </c>
      <c r="E9363" t="s">
        <v>45878</v>
      </c>
      <c r="F9363" t="s">
        <v>45879</v>
      </c>
      <c r="G9363" t="s">
        <v>438</v>
      </c>
      <c r="H9363" s="6">
        <v>266917</v>
      </c>
      <c r="I9363" t="s">
        <v>45880</v>
      </c>
      <c r="J9363" t="s">
        <v>45881</v>
      </c>
      <c r="K9363" s="1">
        <v>44417</v>
      </c>
    </row>
    <row r="9364" spans="1:11">
      <c r="A9364">
        <v>9363</v>
      </c>
      <c r="B9364" t="s">
        <v>45882</v>
      </c>
      <c r="C9364" t="s">
        <v>6596</v>
      </c>
      <c r="D9364" t="s">
        <v>7653</v>
      </c>
      <c r="E9364" t="s">
        <v>45883</v>
      </c>
      <c r="F9364" t="s">
        <v>45884</v>
      </c>
      <c r="G9364" t="s">
        <v>1473</v>
      </c>
      <c r="H9364" s="6">
        <v>170133</v>
      </c>
      <c r="I9364" t="s">
        <v>45885</v>
      </c>
      <c r="J9364" t="s">
        <v>45886</v>
      </c>
      <c r="K9364" s="1">
        <v>44149</v>
      </c>
    </row>
    <row r="9365" spans="1:11">
      <c r="A9365">
        <v>9364</v>
      </c>
      <c r="B9365" t="s">
        <v>45887</v>
      </c>
      <c r="C9365" t="s">
        <v>715</v>
      </c>
      <c r="D9365" t="s">
        <v>1254</v>
      </c>
      <c r="E9365" t="s">
        <v>45888</v>
      </c>
      <c r="F9365" t="s">
        <v>45889</v>
      </c>
      <c r="G9365" t="s">
        <v>5708</v>
      </c>
      <c r="H9365" s="6">
        <v>133086</v>
      </c>
      <c r="I9365" t="s">
        <v>45890</v>
      </c>
      <c r="J9365" t="s">
        <v>45891</v>
      </c>
      <c r="K9365" s="1">
        <v>44223</v>
      </c>
    </row>
    <row r="9366" spans="1:11">
      <c r="A9366">
        <v>9365</v>
      </c>
      <c r="B9366" t="s">
        <v>45892</v>
      </c>
      <c r="C9366" t="s">
        <v>5103</v>
      </c>
      <c r="D9366" t="s">
        <v>1954</v>
      </c>
      <c r="E9366" t="s">
        <v>45893</v>
      </c>
      <c r="F9366" t="s">
        <v>45894</v>
      </c>
      <c r="G9366" t="s">
        <v>1466</v>
      </c>
      <c r="H9366" s="6">
        <v>224935</v>
      </c>
      <c r="I9366" t="s">
        <v>45895</v>
      </c>
      <c r="J9366" t="s">
        <v>45896</v>
      </c>
      <c r="K9366" s="1">
        <v>43954</v>
      </c>
    </row>
    <row r="9367" spans="1:11">
      <c r="A9367">
        <v>9366</v>
      </c>
      <c r="B9367" t="s">
        <v>45897</v>
      </c>
      <c r="C9367" t="s">
        <v>1540</v>
      </c>
      <c r="D9367" t="s">
        <v>8278</v>
      </c>
      <c r="E9367" t="s">
        <v>35234</v>
      </c>
      <c r="F9367" t="s">
        <v>45898</v>
      </c>
      <c r="G9367" t="s">
        <v>329</v>
      </c>
      <c r="H9367" s="6">
        <v>82952</v>
      </c>
      <c r="I9367" t="s">
        <v>45899</v>
      </c>
      <c r="J9367" t="s">
        <v>45900</v>
      </c>
      <c r="K9367" s="1">
        <v>44604</v>
      </c>
    </row>
    <row r="9368" spans="1:11">
      <c r="A9368">
        <v>9367</v>
      </c>
      <c r="B9368" t="s">
        <v>45901</v>
      </c>
      <c r="C9368" t="s">
        <v>879</v>
      </c>
      <c r="D9368" t="s">
        <v>12215</v>
      </c>
      <c r="E9368" t="s">
        <v>45902</v>
      </c>
      <c r="F9368" t="s">
        <v>33004</v>
      </c>
      <c r="G9368" t="s">
        <v>282</v>
      </c>
      <c r="H9368" s="6">
        <v>278477</v>
      </c>
      <c r="I9368" t="s">
        <v>45903</v>
      </c>
      <c r="J9368" t="s">
        <v>45904</v>
      </c>
      <c r="K9368" s="1">
        <v>43870</v>
      </c>
    </row>
    <row r="9369" spans="1:11">
      <c r="A9369">
        <v>9368</v>
      </c>
      <c r="B9369" t="s">
        <v>45905</v>
      </c>
      <c r="C9369" t="s">
        <v>623</v>
      </c>
      <c r="D9369" t="s">
        <v>2213</v>
      </c>
      <c r="E9369" t="s">
        <v>45906</v>
      </c>
      <c r="F9369" t="s">
        <v>13582</v>
      </c>
      <c r="G9369" t="s">
        <v>770</v>
      </c>
      <c r="H9369" s="6">
        <v>200219</v>
      </c>
      <c r="I9369" t="s">
        <v>45907</v>
      </c>
      <c r="J9369" t="s">
        <v>45908</v>
      </c>
      <c r="K9369" s="1">
        <v>44091</v>
      </c>
    </row>
    <row r="9370" spans="1:11">
      <c r="A9370">
        <v>9369</v>
      </c>
      <c r="B9370" t="s">
        <v>45909</v>
      </c>
      <c r="C9370" t="s">
        <v>3713</v>
      </c>
      <c r="D9370" t="s">
        <v>28201</v>
      </c>
      <c r="E9370" t="s">
        <v>45910</v>
      </c>
      <c r="F9370" t="s">
        <v>45911</v>
      </c>
      <c r="G9370" t="s">
        <v>3968</v>
      </c>
      <c r="H9370" s="6">
        <v>73671</v>
      </c>
      <c r="I9370" t="s">
        <v>45912</v>
      </c>
      <c r="J9370" t="s">
        <v>45913</v>
      </c>
      <c r="K9370" s="1">
        <v>44697</v>
      </c>
    </row>
    <row r="9371" spans="1:11">
      <c r="A9371">
        <v>9370</v>
      </c>
      <c r="B9371" t="s">
        <v>45914</v>
      </c>
      <c r="C9371" t="s">
        <v>692</v>
      </c>
      <c r="D9371" t="s">
        <v>21098</v>
      </c>
      <c r="E9371" t="s">
        <v>45915</v>
      </c>
      <c r="F9371" t="s">
        <v>13533</v>
      </c>
      <c r="G9371" t="s">
        <v>158</v>
      </c>
      <c r="H9371" s="6">
        <v>199960</v>
      </c>
      <c r="I9371" t="s">
        <v>45916</v>
      </c>
      <c r="J9371" t="s">
        <v>45917</v>
      </c>
      <c r="K9371" s="1">
        <v>44448</v>
      </c>
    </row>
    <row r="9372" spans="1:11">
      <c r="A9372">
        <v>9371</v>
      </c>
      <c r="B9372" t="s">
        <v>45918</v>
      </c>
      <c r="C9372" t="s">
        <v>981</v>
      </c>
      <c r="D9372" t="s">
        <v>5196</v>
      </c>
      <c r="E9372" t="s">
        <v>45919</v>
      </c>
      <c r="F9372" t="s">
        <v>45920</v>
      </c>
      <c r="G9372" t="s">
        <v>696</v>
      </c>
      <c r="H9372" s="6">
        <v>287696</v>
      </c>
      <c r="I9372">
        <v>2998983042</v>
      </c>
      <c r="J9372" t="s">
        <v>45921</v>
      </c>
      <c r="K9372" s="1">
        <v>44505</v>
      </c>
    </row>
    <row r="9373" spans="1:11">
      <c r="A9373">
        <v>9372</v>
      </c>
      <c r="B9373" t="s">
        <v>45922</v>
      </c>
      <c r="C9373" t="s">
        <v>3821</v>
      </c>
      <c r="D9373" t="s">
        <v>6725</v>
      </c>
      <c r="E9373" t="s">
        <v>45923</v>
      </c>
      <c r="F9373" t="s">
        <v>45924</v>
      </c>
      <c r="G9373" t="s">
        <v>337</v>
      </c>
      <c r="H9373" s="6">
        <v>87774</v>
      </c>
      <c r="I9373" t="s">
        <v>45925</v>
      </c>
      <c r="J9373" t="s">
        <v>45926</v>
      </c>
      <c r="K9373" s="1">
        <v>44399</v>
      </c>
    </row>
    <row r="9374" spans="1:11">
      <c r="A9374">
        <v>9373</v>
      </c>
      <c r="B9374" t="s">
        <v>45927</v>
      </c>
      <c r="C9374" t="s">
        <v>7979</v>
      </c>
      <c r="D9374" t="s">
        <v>6809</v>
      </c>
      <c r="E9374" t="s">
        <v>11318</v>
      </c>
      <c r="F9374" t="s">
        <v>45928</v>
      </c>
      <c r="G9374" t="s">
        <v>89</v>
      </c>
      <c r="H9374" s="6">
        <v>278988</v>
      </c>
      <c r="I9374">
        <v>504932841</v>
      </c>
      <c r="J9374" t="s">
        <v>45929</v>
      </c>
      <c r="K9374" s="1">
        <v>44408</v>
      </c>
    </row>
    <row r="9375" spans="1:11">
      <c r="A9375">
        <v>9374</v>
      </c>
      <c r="B9375" t="s">
        <v>45930</v>
      </c>
      <c r="C9375" t="s">
        <v>981</v>
      </c>
      <c r="D9375" t="s">
        <v>2452</v>
      </c>
      <c r="E9375" t="s">
        <v>45931</v>
      </c>
      <c r="F9375" t="s">
        <v>45932</v>
      </c>
      <c r="G9375" t="s">
        <v>620</v>
      </c>
      <c r="H9375" s="6">
        <v>282669</v>
      </c>
      <c r="I9375" t="s">
        <v>45933</v>
      </c>
      <c r="J9375" t="s">
        <v>45934</v>
      </c>
      <c r="K9375" s="1">
        <v>44630</v>
      </c>
    </row>
    <row r="9376" spans="1:11">
      <c r="A9376">
        <v>9375</v>
      </c>
      <c r="B9376" t="s">
        <v>45935</v>
      </c>
      <c r="C9376" t="s">
        <v>14904</v>
      </c>
      <c r="D9376" t="s">
        <v>4235</v>
      </c>
      <c r="E9376" t="s">
        <v>45936</v>
      </c>
      <c r="F9376" t="s">
        <v>45937</v>
      </c>
      <c r="G9376" t="s">
        <v>306</v>
      </c>
      <c r="H9376" s="6">
        <v>151752</v>
      </c>
      <c r="I9376" t="s">
        <v>45938</v>
      </c>
      <c r="J9376" t="s">
        <v>45939</v>
      </c>
      <c r="K9376" s="1">
        <v>44155</v>
      </c>
    </row>
    <row r="9377" spans="1:11">
      <c r="A9377">
        <v>9376</v>
      </c>
      <c r="B9377" t="s">
        <v>45940</v>
      </c>
      <c r="C9377" t="s">
        <v>73</v>
      </c>
      <c r="D9377" t="s">
        <v>1835</v>
      </c>
      <c r="E9377" t="s">
        <v>45941</v>
      </c>
      <c r="F9377" t="s">
        <v>45942</v>
      </c>
      <c r="G9377" t="s">
        <v>650</v>
      </c>
      <c r="H9377" s="6">
        <v>260965</v>
      </c>
      <c r="I9377" t="s">
        <v>45943</v>
      </c>
      <c r="J9377" t="s">
        <v>45944</v>
      </c>
      <c r="K9377" s="1">
        <v>44145</v>
      </c>
    </row>
    <row r="9378" spans="1:11">
      <c r="A9378">
        <v>9377</v>
      </c>
      <c r="B9378" t="s">
        <v>45945</v>
      </c>
      <c r="C9378" t="s">
        <v>1378</v>
      </c>
      <c r="D9378" t="s">
        <v>2067</v>
      </c>
      <c r="E9378" t="s">
        <v>45946</v>
      </c>
      <c r="F9378" t="s">
        <v>45947</v>
      </c>
      <c r="G9378" t="s">
        <v>890</v>
      </c>
      <c r="H9378" s="6">
        <v>146075</v>
      </c>
      <c r="I9378" t="s">
        <v>45948</v>
      </c>
      <c r="J9378" t="s">
        <v>45949</v>
      </c>
      <c r="K9378" s="1">
        <v>44261</v>
      </c>
    </row>
    <row r="9379" spans="1:11">
      <c r="A9379">
        <v>9378</v>
      </c>
      <c r="B9379" t="s">
        <v>45950</v>
      </c>
      <c r="C9379" t="s">
        <v>1363</v>
      </c>
      <c r="D9379" t="s">
        <v>11386</v>
      </c>
      <c r="E9379" t="s">
        <v>45951</v>
      </c>
      <c r="F9379" t="s">
        <v>45952</v>
      </c>
      <c r="G9379" t="s">
        <v>158</v>
      </c>
      <c r="H9379" s="6">
        <v>233619</v>
      </c>
      <c r="I9379" t="s">
        <v>45953</v>
      </c>
      <c r="J9379" t="s">
        <v>45954</v>
      </c>
      <c r="K9379" s="1">
        <v>44373</v>
      </c>
    </row>
    <row r="9380" spans="1:11">
      <c r="A9380">
        <v>9379</v>
      </c>
      <c r="B9380" t="s">
        <v>45955</v>
      </c>
      <c r="C9380" t="s">
        <v>5011</v>
      </c>
      <c r="D9380" t="s">
        <v>8921</v>
      </c>
      <c r="E9380" t="s">
        <v>45956</v>
      </c>
      <c r="F9380" t="s">
        <v>45957</v>
      </c>
      <c r="G9380" t="s">
        <v>6088</v>
      </c>
      <c r="H9380" s="6">
        <v>110175</v>
      </c>
      <c r="I9380" t="s">
        <v>45958</v>
      </c>
      <c r="J9380" t="s">
        <v>45959</v>
      </c>
      <c r="K9380" s="1">
        <v>44617</v>
      </c>
    </row>
    <row r="9381" spans="1:11">
      <c r="A9381">
        <v>9380</v>
      </c>
      <c r="B9381" t="s">
        <v>45960</v>
      </c>
      <c r="C9381" t="s">
        <v>11767</v>
      </c>
      <c r="D9381" t="s">
        <v>1742</v>
      </c>
      <c r="E9381" t="s">
        <v>45961</v>
      </c>
      <c r="F9381" t="s">
        <v>45962</v>
      </c>
      <c r="G9381" t="s">
        <v>1118</v>
      </c>
      <c r="H9381" s="6">
        <v>124725</v>
      </c>
      <c r="I9381">
        <v>1970702822</v>
      </c>
      <c r="J9381" t="s">
        <v>45963</v>
      </c>
      <c r="K9381" s="1">
        <v>44382</v>
      </c>
    </row>
    <row r="9382" spans="1:11">
      <c r="A9382">
        <v>9381</v>
      </c>
      <c r="B9382" t="s">
        <v>45964</v>
      </c>
      <c r="C9382" t="s">
        <v>4768</v>
      </c>
      <c r="D9382" t="s">
        <v>1835</v>
      </c>
      <c r="E9382" t="s">
        <v>45965</v>
      </c>
      <c r="F9382" t="s">
        <v>45966</v>
      </c>
      <c r="G9382" t="s">
        <v>1445</v>
      </c>
      <c r="H9382" s="6">
        <v>253759</v>
      </c>
      <c r="I9382" t="s">
        <v>45967</v>
      </c>
      <c r="J9382" t="s">
        <v>45968</v>
      </c>
      <c r="K9382" s="1">
        <v>43942</v>
      </c>
    </row>
    <row r="9383" spans="1:11">
      <c r="A9383">
        <v>9382</v>
      </c>
      <c r="B9383" t="s">
        <v>45969</v>
      </c>
      <c r="C9383" t="s">
        <v>3880</v>
      </c>
      <c r="D9383" t="s">
        <v>22596</v>
      </c>
      <c r="E9383" t="s">
        <v>35843</v>
      </c>
      <c r="F9383" t="s">
        <v>45970</v>
      </c>
      <c r="G9383" t="s">
        <v>268</v>
      </c>
      <c r="H9383" s="6">
        <v>62733</v>
      </c>
      <c r="I9383" t="s">
        <v>45971</v>
      </c>
      <c r="J9383" t="s">
        <v>45972</v>
      </c>
      <c r="K9383" s="1">
        <v>44486</v>
      </c>
    </row>
    <row r="9384" spans="1:11">
      <c r="A9384">
        <v>9383</v>
      </c>
      <c r="B9384" t="s">
        <v>45973</v>
      </c>
      <c r="C9384" t="s">
        <v>482</v>
      </c>
      <c r="D9384" t="s">
        <v>8109</v>
      </c>
      <c r="E9384" t="s">
        <v>45974</v>
      </c>
      <c r="F9384" t="s">
        <v>45975</v>
      </c>
      <c r="G9384" t="s">
        <v>815</v>
      </c>
      <c r="H9384" s="6">
        <v>235211</v>
      </c>
      <c r="I9384" t="s">
        <v>45976</v>
      </c>
      <c r="J9384" t="s">
        <v>45977</v>
      </c>
      <c r="K9384" s="1">
        <v>44117</v>
      </c>
    </row>
    <row r="9385" spans="1:11">
      <c r="A9385">
        <v>9384</v>
      </c>
      <c r="B9385" t="s">
        <v>45978</v>
      </c>
      <c r="C9385" t="s">
        <v>1421</v>
      </c>
      <c r="D9385" t="s">
        <v>8109</v>
      </c>
      <c r="E9385" t="s">
        <v>28002</v>
      </c>
      <c r="F9385" t="s">
        <v>7568</v>
      </c>
      <c r="G9385" t="s">
        <v>800</v>
      </c>
      <c r="H9385" s="6">
        <v>176244</v>
      </c>
      <c r="I9385" t="s">
        <v>45979</v>
      </c>
      <c r="J9385" t="s">
        <v>45980</v>
      </c>
      <c r="K9385" s="1">
        <v>44117</v>
      </c>
    </row>
    <row r="9386" spans="1:11">
      <c r="A9386">
        <v>9385</v>
      </c>
      <c r="B9386" t="s">
        <v>45981</v>
      </c>
      <c r="C9386" t="s">
        <v>5336</v>
      </c>
      <c r="D9386" t="s">
        <v>5544</v>
      </c>
      <c r="E9386" t="s">
        <v>36538</v>
      </c>
      <c r="F9386" t="s">
        <v>45982</v>
      </c>
      <c r="G9386" t="s">
        <v>5929</v>
      </c>
      <c r="H9386" s="6">
        <v>155593</v>
      </c>
      <c r="I9386" t="s">
        <v>45983</v>
      </c>
      <c r="J9386" t="s">
        <v>45984</v>
      </c>
      <c r="K9386" s="1">
        <v>44357</v>
      </c>
    </row>
    <row r="9387" spans="1:11">
      <c r="A9387">
        <v>9386</v>
      </c>
      <c r="B9387" t="s">
        <v>45985</v>
      </c>
      <c r="C9387" t="s">
        <v>11080</v>
      </c>
      <c r="D9387" t="s">
        <v>1172</v>
      </c>
      <c r="E9387" t="s">
        <v>45986</v>
      </c>
      <c r="F9387" t="s">
        <v>15017</v>
      </c>
      <c r="G9387" t="s">
        <v>906</v>
      </c>
      <c r="H9387" s="6">
        <v>84172</v>
      </c>
      <c r="I9387" t="s">
        <v>45987</v>
      </c>
      <c r="J9387" t="s">
        <v>45988</v>
      </c>
      <c r="K9387" s="1">
        <v>44463</v>
      </c>
    </row>
    <row r="9388" spans="1:11">
      <c r="A9388">
        <v>9387</v>
      </c>
      <c r="B9388" t="s">
        <v>45989</v>
      </c>
      <c r="C9388" t="s">
        <v>4977</v>
      </c>
      <c r="D9388" t="s">
        <v>13552</v>
      </c>
      <c r="E9388" t="s">
        <v>45990</v>
      </c>
      <c r="F9388" t="s">
        <v>45991</v>
      </c>
      <c r="G9388" t="s">
        <v>2351</v>
      </c>
      <c r="H9388" s="6">
        <v>90333</v>
      </c>
      <c r="I9388" t="s">
        <v>45992</v>
      </c>
      <c r="J9388" t="s">
        <v>45993</v>
      </c>
      <c r="K9388" s="1">
        <v>44661</v>
      </c>
    </row>
    <row r="9389" spans="1:11">
      <c r="A9389">
        <v>9388</v>
      </c>
      <c r="B9389" t="s">
        <v>45994</v>
      </c>
      <c r="C9389" t="s">
        <v>7953</v>
      </c>
      <c r="D9389" t="s">
        <v>1842</v>
      </c>
      <c r="E9389" t="s">
        <v>45995</v>
      </c>
      <c r="F9389" t="s">
        <v>45996</v>
      </c>
      <c r="G9389" t="s">
        <v>2158</v>
      </c>
      <c r="H9389" s="6">
        <v>83256</v>
      </c>
      <c r="I9389" t="s">
        <v>45997</v>
      </c>
      <c r="J9389" t="s">
        <v>45998</v>
      </c>
      <c r="K9389" s="1">
        <v>44491</v>
      </c>
    </row>
    <row r="9390" spans="1:11">
      <c r="A9390">
        <v>9389</v>
      </c>
      <c r="B9390" t="s">
        <v>45999</v>
      </c>
      <c r="C9390" t="s">
        <v>6362</v>
      </c>
      <c r="D9390" t="s">
        <v>8927</v>
      </c>
      <c r="E9390" t="s">
        <v>46000</v>
      </c>
      <c r="F9390" t="s">
        <v>46001</v>
      </c>
      <c r="G9390" t="s">
        <v>221</v>
      </c>
      <c r="H9390" s="6">
        <v>77429</v>
      </c>
      <c r="I9390" t="s">
        <v>46002</v>
      </c>
      <c r="J9390" t="s">
        <v>46003</v>
      </c>
      <c r="K9390" s="1">
        <v>44135</v>
      </c>
    </row>
    <row r="9391" spans="1:11">
      <c r="A9391">
        <v>9390</v>
      </c>
      <c r="B9391" t="s">
        <v>46004</v>
      </c>
      <c r="C9391" t="s">
        <v>1700</v>
      </c>
      <c r="D9391" t="s">
        <v>4726</v>
      </c>
      <c r="E9391" t="s">
        <v>34403</v>
      </c>
      <c r="F9391" t="s">
        <v>46005</v>
      </c>
      <c r="G9391" t="s">
        <v>2817</v>
      </c>
      <c r="H9391" s="6">
        <v>267933</v>
      </c>
      <c r="I9391">
        <v>7901395150</v>
      </c>
      <c r="J9391" t="s">
        <v>46006</v>
      </c>
      <c r="K9391" s="1">
        <v>44048</v>
      </c>
    </row>
    <row r="9392" spans="1:11">
      <c r="A9392">
        <v>9391</v>
      </c>
      <c r="B9392" t="s">
        <v>46007</v>
      </c>
      <c r="C9392" t="s">
        <v>6137</v>
      </c>
      <c r="D9392" t="s">
        <v>12843</v>
      </c>
      <c r="E9392" t="s">
        <v>46008</v>
      </c>
      <c r="F9392" t="s">
        <v>46009</v>
      </c>
      <c r="G9392" t="s">
        <v>868</v>
      </c>
      <c r="H9392" s="6">
        <v>194092</v>
      </c>
      <c r="I9392" t="s">
        <v>46010</v>
      </c>
      <c r="J9392" t="s">
        <v>46011</v>
      </c>
      <c r="K9392" s="1">
        <v>44330</v>
      </c>
    </row>
    <row r="9393" spans="1:11">
      <c r="A9393">
        <v>9392</v>
      </c>
      <c r="B9393" t="s">
        <v>46012</v>
      </c>
      <c r="C9393" t="s">
        <v>8624</v>
      </c>
      <c r="D9393" t="s">
        <v>1314</v>
      </c>
      <c r="E9393" t="s">
        <v>919</v>
      </c>
      <c r="F9393" t="s">
        <v>16677</v>
      </c>
      <c r="G9393" t="s">
        <v>1536</v>
      </c>
      <c r="H9393" s="6">
        <v>177711</v>
      </c>
      <c r="I9393" t="s">
        <v>46013</v>
      </c>
      <c r="J9393" t="s">
        <v>46014</v>
      </c>
      <c r="K9393" s="1">
        <v>44226</v>
      </c>
    </row>
    <row r="9394" spans="1:11">
      <c r="A9394">
        <v>9393</v>
      </c>
      <c r="B9394" t="s">
        <v>46015</v>
      </c>
      <c r="C9394" t="s">
        <v>5045</v>
      </c>
      <c r="D9394" t="s">
        <v>7243</v>
      </c>
      <c r="E9394" t="s">
        <v>46016</v>
      </c>
      <c r="F9394" t="s">
        <v>46017</v>
      </c>
      <c r="G9394" t="s">
        <v>252</v>
      </c>
      <c r="H9394" s="6">
        <v>62688</v>
      </c>
      <c r="I9394" t="s">
        <v>46018</v>
      </c>
      <c r="J9394" t="s">
        <v>46019</v>
      </c>
      <c r="K9394" s="1">
        <v>44519</v>
      </c>
    </row>
    <row r="9395" spans="1:11">
      <c r="A9395">
        <v>9394</v>
      </c>
      <c r="B9395" t="s">
        <v>46020</v>
      </c>
      <c r="C9395" t="s">
        <v>1869</v>
      </c>
      <c r="D9395" t="s">
        <v>3043</v>
      </c>
      <c r="E9395" t="s">
        <v>46021</v>
      </c>
      <c r="F9395" t="s">
        <v>46022</v>
      </c>
      <c r="G9395" t="s">
        <v>770</v>
      </c>
      <c r="H9395" s="6">
        <v>120214</v>
      </c>
      <c r="I9395" t="s">
        <v>46023</v>
      </c>
      <c r="J9395" t="s">
        <v>46024</v>
      </c>
      <c r="K9395" s="1">
        <v>44151</v>
      </c>
    </row>
    <row r="9396" spans="1:11">
      <c r="A9396">
        <v>9395</v>
      </c>
      <c r="B9396" t="s">
        <v>46025</v>
      </c>
      <c r="C9396" t="s">
        <v>715</v>
      </c>
      <c r="D9396" t="s">
        <v>5287</v>
      </c>
      <c r="E9396" t="s">
        <v>46026</v>
      </c>
      <c r="F9396" t="s">
        <v>46027</v>
      </c>
      <c r="G9396" t="s">
        <v>454</v>
      </c>
      <c r="H9396" s="6">
        <v>274672</v>
      </c>
      <c r="I9396" t="s">
        <v>46028</v>
      </c>
      <c r="J9396" t="s">
        <v>46029</v>
      </c>
      <c r="K9396" s="1">
        <v>43909</v>
      </c>
    </row>
    <row r="9397" spans="1:11">
      <c r="A9397">
        <v>9396</v>
      </c>
      <c r="B9397" t="s">
        <v>46030</v>
      </c>
      <c r="C9397" t="s">
        <v>302</v>
      </c>
      <c r="D9397" t="s">
        <v>1527</v>
      </c>
      <c r="E9397" t="s">
        <v>46031</v>
      </c>
      <c r="F9397" t="s">
        <v>46032</v>
      </c>
      <c r="G9397" t="s">
        <v>1034</v>
      </c>
      <c r="H9397" s="6">
        <v>161094</v>
      </c>
      <c r="I9397" t="s">
        <v>46033</v>
      </c>
      <c r="J9397" t="s">
        <v>46034</v>
      </c>
      <c r="K9397" s="1">
        <v>43965</v>
      </c>
    </row>
    <row r="9398" spans="1:11">
      <c r="A9398">
        <v>9397</v>
      </c>
      <c r="B9398" t="s">
        <v>46035</v>
      </c>
      <c r="C9398" t="s">
        <v>3965</v>
      </c>
      <c r="D9398" t="s">
        <v>2382</v>
      </c>
      <c r="E9398" t="s">
        <v>46036</v>
      </c>
      <c r="F9398" t="s">
        <v>46037</v>
      </c>
      <c r="G9398" t="s">
        <v>763</v>
      </c>
      <c r="H9398" s="6">
        <v>88753</v>
      </c>
      <c r="I9398" t="s">
        <v>46038</v>
      </c>
      <c r="J9398" t="s">
        <v>46039</v>
      </c>
      <c r="K9398" s="1">
        <v>44392</v>
      </c>
    </row>
    <row r="9399" spans="1:11">
      <c r="A9399">
        <v>9398</v>
      </c>
      <c r="B9399" t="s">
        <v>46040</v>
      </c>
      <c r="C9399" t="s">
        <v>4714</v>
      </c>
      <c r="D9399" t="s">
        <v>1527</v>
      </c>
      <c r="E9399" t="s">
        <v>46041</v>
      </c>
      <c r="F9399" t="s">
        <v>46042</v>
      </c>
      <c r="G9399" t="s">
        <v>111</v>
      </c>
      <c r="H9399" s="6">
        <v>155814</v>
      </c>
      <c r="I9399">
        <v>5207953813</v>
      </c>
      <c r="J9399" t="s">
        <v>46043</v>
      </c>
      <c r="K9399" s="1">
        <v>44085</v>
      </c>
    </row>
    <row r="9400" spans="1:11">
      <c r="A9400">
        <v>9399</v>
      </c>
      <c r="B9400" t="s">
        <v>46044</v>
      </c>
      <c r="C9400" t="s">
        <v>3303</v>
      </c>
      <c r="D9400" t="s">
        <v>11593</v>
      </c>
      <c r="E9400" t="s">
        <v>46045</v>
      </c>
      <c r="F9400" t="s">
        <v>46046</v>
      </c>
      <c r="G9400" t="s">
        <v>150</v>
      </c>
      <c r="H9400" s="6">
        <v>120351</v>
      </c>
      <c r="I9400" t="s">
        <v>46047</v>
      </c>
      <c r="J9400" t="s">
        <v>46048</v>
      </c>
      <c r="K9400" s="1">
        <v>44187</v>
      </c>
    </row>
    <row r="9401" spans="1:11">
      <c r="A9401">
        <v>9400</v>
      </c>
      <c r="B9401" t="s">
        <v>46049</v>
      </c>
      <c r="C9401" t="s">
        <v>7571</v>
      </c>
      <c r="D9401" t="s">
        <v>3845</v>
      </c>
      <c r="E9401" t="s">
        <v>46050</v>
      </c>
      <c r="F9401" t="s">
        <v>46051</v>
      </c>
      <c r="G9401" t="s">
        <v>1020</v>
      </c>
      <c r="H9401" s="6">
        <v>79859</v>
      </c>
      <c r="I9401" t="s">
        <v>46052</v>
      </c>
      <c r="J9401" t="s">
        <v>46053</v>
      </c>
      <c r="K9401" s="1">
        <v>43855</v>
      </c>
    </row>
    <row r="9402" spans="1:11">
      <c r="A9402">
        <v>9401</v>
      </c>
      <c r="B9402" t="s">
        <v>46054</v>
      </c>
      <c r="C9402" t="s">
        <v>3024</v>
      </c>
      <c r="D9402" t="s">
        <v>407</v>
      </c>
      <c r="E9402" t="s">
        <v>7233</v>
      </c>
      <c r="F9402" t="s">
        <v>46055</v>
      </c>
      <c r="G9402" t="s">
        <v>337</v>
      </c>
      <c r="H9402" s="6">
        <v>181950</v>
      </c>
      <c r="I9402" t="s">
        <v>46056</v>
      </c>
      <c r="J9402" t="s">
        <v>46057</v>
      </c>
      <c r="K9402" s="1">
        <v>44398</v>
      </c>
    </row>
    <row r="9403" spans="1:11">
      <c r="A9403">
        <v>9402</v>
      </c>
      <c r="B9403" t="s">
        <v>46058</v>
      </c>
      <c r="C9403" t="s">
        <v>3175</v>
      </c>
      <c r="D9403" t="s">
        <v>2559</v>
      </c>
      <c r="E9403" t="s">
        <v>46059</v>
      </c>
      <c r="F9403" t="s">
        <v>26676</v>
      </c>
      <c r="G9403" t="s">
        <v>778</v>
      </c>
      <c r="H9403" s="6">
        <v>239957</v>
      </c>
      <c r="I9403">
        <v>5208554746</v>
      </c>
      <c r="J9403" t="s">
        <v>46060</v>
      </c>
      <c r="K9403" s="1">
        <v>44433</v>
      </c>
    </row>
    <row r="9404" spans="1:11">
      <c r="A9404">
        <v>9403</v>
      </c>
      <c r="B9404" t="s">
        <v>46061</v>
      </c>
      <c r="C9404" t="s">
        <v>3186</v>
      </c>
      <c r="D9404" t="s">
        <v>8109</v>
      </c>
      <c r="E9404" t="s">
        <v>46062</v>
      </c>
      <c r="F9404" t="s">
        <v>46063</v>
      </c>
      <c r="G9404" t="s">
        <v>3207</v>
      </c>
      <c r="H9404" s="6">
        <v>125558</v>
      </c>
      <c r="I9404" t="s">
        <v>46064</v>
      </c>
      <c r="J9404" t="s">
        <v>46065</v>
      </c>
      <c r="K9404" s="1">
        <v>44340</v>
      </c>
    </row>
    <row r="9405" spans="1:11">
      <c r="A9405">
        <v>9404</v>
      </c>
      <c r="B9405" t="s">
        <v>46066</v>
      </c>
      <c r="C9405" t="s">
        <v>5461</v>
      </c>
      <c r="D9405" t="s">
        <v>8109</v>
      </c>
      <c r="E9405" t="s">
        <v>46067</v>
      </c>
      <c r="F9405" t="s">
        <v>33216</v>
      </c>
      <c r="G9405" t="s">
        <v>3443</v>
      </c>
      <c r="H9405" s="6">
        <v>90348</v>
      </c>
      <c r="I9405" t="s">
        <v>46068</v>
      </c>
      <c r="J9405" t="s">
        <v>46069</v>
      </c>
      <c r="K9405" s="1">
        <v>44283</v>
      </c>
    </row>
    <row r="9406" spans="1:11">
      <c r="A9406">
        <v>9405</v>
      </c>
      <c r="B9406" t="s">
        <v>46070</v>
      </c>
      <c r="C9406" t="s">
        <v>1002</v>
      </c>
      <c r="D9406" t="s">
        <v>8001</v>
      </c>
      <c r="E9406" t="s">
        <v>43311</v>
      </c>
      <c r="F9406" t="s">
        <v>46071</v>
      </c>
      <c r="G9406" t="s">
        <v>89</v>
      </c>
      <c r="H9406" s="6">
        <v>89742</v>
      </c>
      <c r="I9406" t="s">
        <v>46072</v>
      </c>
      <c r="J9406" t="s">
        <v>46073</v>
      </c>
      <c r="K9406" s="1">
        <v>44645</v>
      </c>
    </row>
    <row r="9407" spans="1:11">
      <c r="A9407">
        <v>9406</v>
      </c>
      <c r="B9407" t="s">
        <v>46074</v>
      </c>
      <c r="C9407" t="s">
        <v>5253</v>
      </c>
      <c r="D9407" t="s">
        <v>3319</v>
      </c>
      <c r="E9407" t="s">
        <v>8825</v>
      </c>
      <c r="F9407" t="s">
        <v>46075</v>
      </c>
      <c r="G9407" t="s">
        <v>954</v>
      </c>
      <c r="H9407" s="6">
        <v>285377</v>
      </c>
      <c r="I9407" t="s">
        <v>46076</v>
      </c>
      <c r="J9407" t="s">
        <v>46077</v>
      </c>
      <c r="K9407" s="1">
        <v>44187</v>
      </c>
    </row>
    <row r="9408" spans="1:11">
      <c r="A9408">
        <v>9407</v>
      </c>
      <c r="B9408" t="s">
        <v>46078</v>
      </c>
      <c r="C9408" t="s">
        <v>7619</v>
      </c>
      <c r="D9408" t="s">
        <v>8894</v>
      </c>
      <c r="E9408" t="s">
        <v>46079</v>
      </c>
      <c r="F9408" t="s">
        <v>46080</v>
      </c>
      <c r="G9408" t="s">
        <v>539</v>
      </c>
      <c r="H9408" s="6">
        <v>198973</v>
      </c>
      <c r="I9408">
        <v>2878427621</v>
      </c>
      <c r="J9408" t="s">
        <v>46081</v>
      </c>
      <c r="K9408" s="1">
        <v>44698</v>
      </c>
    </row>
    <row r="9409" spans="1:11">
      <c r="A9409">
        <v>9408</v>
      </c>
      <c r="B9409" t="s">
        <v>46082</v>
      </c>
      <c r="C9409" t="s">
        <v>1341</v>
      </c>
      <c r="D9409" t="s">
        <v>1071</v>
      </c>
      <c r="E9409" t="s">
        <v>46083</v>
      </c>
      <c r="F9409" t="s">
        <v>46084</v>
      </c>
      <c r="G9409" t="s">
        <v>1873</v>
      </c>
      <c r="H9409" s="6">
        <v>121787</v>
      </c>
      <c r="I9409" t="s">
        <v>46085</v>
      </c>
      <c r="J9409" t="s">
        <v>46086</v>
      </c>
      <c r="K9409" s="1">
        <v>44152</v>
      </c>
    </row>
    <row r="9410" spans="1:11">
      <c r="A9410">
        <v>9409</v>
      </c>
      <c r="B9410" t="s">
        <v>46087</v>
      </c>
      <c r="C9410" t="s">
        <v>466</v>
      </c>
      <c r="D9410" t="s">
        <v>7350</v>
      </c>
      <c r="E9410" t="s">
        <v>46088</v>
      </c>
      <c r="F9410" t="s">
        <v>19192</v>
      </c>
      <c r="G9410" t="s">
        <v>111</v>
      </c>
      <c r="H9410" s="6">
        <v>174800</v>
      </c>
      <c r="I9410">
        <f>1-256-505-7087</f>
        <v>-7847</v>
      </c>
      <c r="J9410" t="s">
        <v>46089</v>
      </c>
      <c r="K9410" s="1">
        <v>44040</v>
      </c>
    </row>
    <row r="9411" spans="1:11">
      <c r="A9411">
        <v>9410</v>
      </c>
      <c r="B9411" t="s">
        <v>46090</v>
      </c>
      <c r="C9411" t="s">
        <v>2834</v>
      </c>
      <c r="D9411" t="s">
        <v>1921</v>
      </c>
      <c r="E9411" t="s">
        <v>29961</v>
      </c>
      <c r="F9411" t="s">
        <v>46091</v>
      </c>
      <c r="G9411" t="s">
        <v>386</v>
      </c>
      <c r="H9411" s="6">
        <v>50464</v>
      </c>
      <c r="I9411" t="s">
        <v>46092</v>
      </c>
      <c r="J9411" t="s">
        <v>46093</v>
      </c>
      <c r="K9411" s="1">
        <v>43994</v>
      </c>
    </row>
    <row r="9412" spans="1:11">
      <c r="A9412">
        <v>9411</v>
      </c>
      <c r="B9412" t="s">
        <v>46094</v>
      </c>
      <c r="C9412" t="s">
        <v>7833</v>
      </c>
      <c r="D9412" t="s">
        <v>789</v>
      </c>
      <c r="E9412" t="s">
        <v>46095</v>
      </c>
      <c r="F9412" t="s">
        <v>46096</v>
      </c>
      <c r="G9412" t="s">
        <v>2885</v>
      </c>
      <c r="H9412" s="6">
        <v>193251</v>
      </c>
      <c r="I9412" t="s">
        <v>46097</v>
      </c>
      <c r="J9412" t="s">
        <v>46098</v>
      </c>
      <c r="K9412" s="1">
        <v>43867</v>
      </c>
    </row>
    <row r="9413" spans="1:11">
      <c r="A9413">
        <v>9412</v>
      </c>
      <c r="B9413" t="s">
        <v>46099</v>
      </c>
      <c r="C9413" t="s">
        <v>5096</v>
      </c>
      <c r="D9413" t="s">
        <v>3461</v>
      </c>
      <c r="E9413" t="s">
        <v>46100</v>
      </c>
      <c r="F9413" t="s">
        <v>43662</v>
      </c>
      <c r="G9413" t="s">
        <v>3566</v>
      </c>
      <c r="H9413" s="6">
        <v>167693</v>
      </c>
      <c r="I9413" t="s">
        <v>46101</v>
      </c>
      <c r="J9413" t="s">
        <v>46102</v>
      </c>
      <c r="K9413" s="1">
        <v>44387</v>
      </c>
    </row>
    <row r="9414" spans="1:11">
      <c r="A9414">
        <v>9413</v>
      </c>
      <c r="B9414" t="s">
        <v>46103</v>
      </c>
      <c r="C9414" t="s">
        <v>8789</v>
      </c>
      <c r="D9414" t="s">
        <v>4490</v>
      </c>
      <c r="E9414" t="s">
        <v>46104</v>
      </c>
      <c r="F9414" t="s">
        <v>46105</v>
      </c>
      <c r="G9414" t="s">
        <v>205</v>
      </c>
      <c r="H9414" s="6">
        <v>154272</v>
      </c>
      <c r="I9414" t="s">
        <v>46106</v>
      </c>
      <c r="J9414" t="s">
        <v>46107</v>
      </c>
      <c r="K9414" s="1">
        <v>43853</v>
      </c>
    </row>
    <row r="9415" spans="1:11">
      <c r="A9415">
        <v>9414</v>
      </c>
      <c r="B9415" t="s">
        <v>46108</v>
      </c>
      <c r="C9415" t="s">
        <v>4247</v>
      </c>
      <c r="D9415" t="s">
        <v>2528</v>
      </c>
      <c r="E9415" t="s">
        <v>46109</v>
      </c>
      <c r="F9415" t="s">
        <v>46110</v>
      </c>
      <c r="G9415" t="s">
        <v>1222</v>
      </c>
      <c r="H9415" s="6">
        <v>107542</v>
      </c>
      <c r="I9415" t="s">
        <v>46111</v>
      </c>
      <c r="J9415" t="s">
        <v>46112</v>
      </c>
      <c r="K9415" s="1">
        <v>44333</v>
      </c>
    </row>
    <row r="9416" spans="1:11">
      <c r="A9416">
        <v>9415</v>
      </c>
      <c r="B9416" t="s">
        <v>46113</v>
      </c>
      <c r="C9416" t="s">
        <v>13086</v>
      </c>
      <c r="D9416" t="s">
        <v>738</v>
      </c>
      <c r="E9416" t="s">
        <v>46114</v>
      </c>
      <c r="F9416" t="s">
        <v>46115</v>
      </c>
      <c r="G9416" t="s">
        <v>1795</v>
      </c>
      <c r="H9416" s="6">
        <v>176467</v>
      </c>
      <c r="I9416" t="s">
        <v>46116</v>
      </c>
      <c r="J9416" t="s">
        <v>46117</v>
      </c>
      <c r="K9416" s="1">
        <v>43864</v>
      </c>
    </row>
    <row r="9417" spans="1:11">
      <c r="A9417">
        <v>9416</v>
      </c>
      <c r="B9417" t="s">
        <v>46118</v>
      </c>
      <c r="C9417" t="s">
        <v>731</v>
      </c>
      <c r="D9417" t="s">
        <v>9889</v>
      </c>
      <c r="E9417" t="s">
        <v>46119</v>
      </c>
      <c r="F9417" t="s">
        <v>46120</v>
      </c>
      <c r="G9417" t="s">
        <v>5077</v>
      </c>
      <c r="H9417" s="6">
        <v>88208</v>
      </c>
      <c r="I9417" t="s">
        <v>46121</v>
      </c>
      <c r="J9417" t="s">
        <v>46122</v>
      </c>
      <c r="K9417" s="1">
        <v>44672</v>
      </c>
    </row>
    <row r="9418" spans="1:11">
      <c r="A9418">
        <v>9417</v>
      </c>
      <c r="B9418" t="s">
        <v>46123</v>
      </c>
      <c r="C9418" t="s">
        <v>1519</v>
      </c>
      <c r="D9418" t="s">
        <v>8067</v>
      </c>
      <c r="E9418" t="s">
        <v>46124</v>
      </c>
      <c r="F9418" t="s">
        <v>13712</v>
      </c>
      <c r="G9418" t="s">
        <v>166</v>
      </c>
      <c r="H9418" s="6">
        <v>236119</v>
      </c>
      <c r="I9418" t="s">
        <v>46125</v>
      </c>
      <c r="J9418" t="s">
        <v>46126</v>
      </c>
      <c r="K9418" s="1">
        <v>44530</v>
      </c>
    </row>
    <row r="9419" spans="1:11">
      <c r="A9419">
        <v>9418</v>
      </c>
      <c r="B9419" t="s">
        <v>46127</v>
      </c>
      <c r="C9419" t="s">
        <v>7794</v>
      </c>
      <c r="D9419" t="s">
        <v>731</v>
      </c>
      <c r="E9419" t="s">
        <v>46128</v>
      </c>
      <c r="F9419" t="s">
        <v>46129</v>
      </c>
      <c r="G9419" t="s">
        <v>43</v>
      </c>
      <c r="H9419" s="6">
        <v>74381</v>
      </c>
      <c r="I9419" t="s">
        <v>46130</v>
      </c>
      <c r="J9419" t="s">
        <v>46131</v>
      </c>
      <c r="K9419" s="1">
        <v>44569</v>
      </c>
    </row>
    <row r="9420" spans="1:11">
      <c r="A9420">
        <v>9419</v>
      </c>
      <c r="B9420" t="s">
        <v>46132</v>
      </c>
      <c r="C9420" t="s">
        <v>6454</v>
      </c>
      <c r="D9420" t="s">
        <v>4978</v>
      </c>
      <c r="E9420" t="s">
        <v>46133</v>
      </c>
      <c r="F9420" t="s">
        <v>46134</v>
      </c>
      <c r="G9420" t="s">
        <v>1243</v>
      </c>
      <c r="H9420" s="6">
        <v>48582</v>
      </c>
      <c r="I9420" t="s">
        <v>46135</v>
      </c>
      <c r="J9420" t="s">
        <v>46136</v>
      </c>
      <c r="K9420" s="1">
        <v>44445</v>
      </c>
    </row>
    <row r="9421" spans="1:11">
      <c r="A9421">
        <v>9420</v>
      </c>
      <c r="B9421" t="s">
        <v>46137</v>
      </c>
      <c r="C9421" t="s">
        <v>2396</v>
      </c>
      <c r="D9421" t="s">
        <v>13996</v>
      </c>
      <c r="E9421" t="s">
        <v>46138</v>
      </c>
      <c r="F9421" t="s">
        <v>46139</v>
      </c>
      <c r="G9421" t="s">
        <v>2419</v>
      </c>
      <c r="H9421" s="6">
        <v>162876</v>
      </c>
      <c r="I9421" t="s">
        <v>46140</v>
      </c>
      <c r="J9421" t="s">
        <v>46141</v>
      </c>
      <c r="K9421" s="1">
        <v>44019</v>
      </c>
    </row>
    <row r="9422" spans="1:11">
      <c r="A9422">
        <v>9421</v>
      </c>
      <c r="B9422" t="s">
        <v>46142</v>
      </c>
      <c r="C9422" t="s">
        <v>3169</v>
      </c>
      <c r="D9422" t="s">
        <v>2397</v>
      </c>
      <c r="E9422" t="s">
        <v>46143</v>
      </c>
      <c r="F9422" t="s">
        <v>16768</v>
      </c>
      <c r="G9422" t="s">
        <v>906</v>
      </c>
      <c r="H9422" s="6">
        <v>266782</v>
      </c>
      <c r="I9422">
        <v>9047761995</v>
      </c>
      <c r="J9422" t="s">
        <v>46144</v>
      </c>
      <c r="K9422" s="1">
        <v>43916</v>
      </c>
    </row>
    <row r="9423" spans="1:11">
      <c r="A9423">
        <v>9422</v>
      </c>
      <c r="B9423" t="s">
        <v>46145</v>
      </c>
      <c r="C9423" t="s">
        <v>233</v>
      </c>
      <c r="D9423" t="s">
        <v>12506</v>
      </c>
      <c r="E9423" t="s">
        <v>46146</v>
      </c>
      <c r="F9423" t="s">
        <v>46147</v>
      </c>
      <c r="G9423" t="s">
        <v>961</v>
      </c>
      <c r="H9423" s="6">
        <v>266857</v>
      </c>
      <c r="I9423" t="s">
        <v>46148</v>
      </c>
      <c r="J9423" t="s">
        <v>46149</v>
      </c>
      <c r="K9423" s="1">
        <v>44702</v>
      </c>
    </row>
    <row r="9424" spans="1:11">
      <c r="A9424">
        <v>9423</v>
      </c>
      <c r="B9424" t="s">
        <v>46150</v>
      </c>
      <c r="C9424" t="s">
        <v>7732</v>
      </c>
      <c r="D9424" t="s">
        <v>4451</v>
      </c>
      <c r="E9424" t="s">
        <v>46151</v>
      </c>
      <c r="F9424" t="s">
        <v>45293</v>
      </c>
      <c r="G9424" t="s">
        <v>961</v>
      </c>
      <c r="H9424" s="6">
        <v>223469</v>
      </c>
      <c r="I9424" t="s">
        <v>46152</v>
      </c>
      <c r="J9424" t="s">
        <v>46153</v>
      </c>
      <c r="K9424" s="1">
        <v>43848</v>
      </c>
    </row>
    <row r="9425" spans="1:11">
      <c r="A9425">
        <v>9424</v>
      </c>
      <c r="B9425" t="s">
        <v>46154</v>
      </c>
      <c r="C9425" t="s">
        <v>1363</v>
      </c>
      <c r="D9425" t="s">
        <v>14646</v>
      </c>
      <c r="E9425" t="s">
        <v>46155</v>
      </c>
      <c r="F9425" t="s">
        <v>46156</v>
      </c>
      <c r="G9425" t="s">
        <v>402</v>
      </c>
      <c r="H9425" s="6">
        <v>68088</v>
      </c>
      <c r="I9425" t="s">
        <v>46157</v>
      </c>
      <c r="J9425" t="s">
        <v>46158</v>
      </c>
      <c r="K9425" s="1">
        <v>44408</v>
      </c>
    </row>
    <row r="9426" spans="1:11">
      <c r="A9426">
        <v>9425</v>
      </c>
      <c r="B9426" t="s">
        <v>46159</v>
      </c>
      <c r="C9426" t="s">
        <v>82</v>
      </c>
      <c r="D9426" t="s">
        <v>5445</v>
      </c>
      <c r="E9426" t="s">
        <v>46160</v>
      </c>
      <c r="F9426" t="s">
        <v>46161</v>
      </c>
      <c r="G9426" t="s">
        <v>5179</v>
      </c>
      <c r="H9426" s="6">
        <v>174913</v>
      </c>
      <c r="I9426" t="s">
        <v>46162</v>
      </c>
      <c r="J9426" t="s">
        <v>46163</v>
      </c>
      <c r="K9426" s="1">
        <v>44663</v>
      </c>
    </row>
    <row r="9427" spans="1:11">
      <c r="A9427">
        <v>9426</v>
      </c>
      <c r="B9427" t="s">
        <v>46164</v>
      </c>
      <c r="C9427" t="s">
        <v>3106</v>
      </c>
      <c r="D9427" t="s">
        <v>15170</v>
      </c>
      <c r="E9427" t="s">
        <v>19168</v>
      </c>
      <c r="F9427" t="s">
        <v>37197</v>
      </c>
      <c r="G9427" t="s">
        <v>778</v>
      </c>
      <c r="H9427" s="6">
        <v>108518</v>
      </c>
      <c r="I9427" t="s">
        <v>46165</v>
      </c>
      <c r="J9427" t="s">
        <v>46166</v>
      </c>
      <c r="K9427" s="1">
        <v>43908</v>
      </c>
    </row>
    <row r="9428" spans="1:11">
      <c r="A9428">
        <v>9427</v>
      </c>
      <c r="B9428" t="s">
        <v>46167</v>
      </c>
      <c r="C9428" t="s">
        <v>2865</v>
      </c>
      <c r="D9428" t="s">
        <v>8883</v>
      </c>
      <c r="E9428" t="s">
        <v>46168</v>
      </c>
      <c r="F9428" t="s">
        <v>46169</v>
      </c>
      <c r="G9428" t="s">
        <v>3709</v>
      </c>
      <c r="H9428" s="6">
        <v>213668</v>
      </c>
      <c r="I9428" t="s">
        <v>46170</v>
      </c>
      <c r="J9428" t="s">
        <v>46171</v>
      </c>
      <c r="K9428" s="1">
        <v>44110</v>
      </c>
    </row>
    <row r="9429" spans="1:11">
      <c r="A9429">
        <v>9428</v>
      </c>
      <c r="B9429" t="s">
        <v>46172</v>
      </c>
      <c r="C9429" t="s">
        <v>1114</v>
      </c>
      <c r="D9429" t="s">
        <v>7899</v>
      </c>
      <c r="E9429" t="s">
        <v>632</v>
      </c>
      <c r="F9429" t="s">
        <v>46173</v>
      </c>
      <c r="G9429" t="s">
        <v>371</v>
      </c>
      <c r="H9429" s="6">
        <v>132546</v>
      </c>
      <c r="I9429" t="s">
        <v>46174</v>
      </c>
      <c r="J9429" t="s">
        <v>46175</v>
      </c>
      <c r="K9429" s="1">
        <v>44120</v>
      </c>
    </row>
    <row r="9430" spans="1:11">
      <c r="A9430">
        <v>9429</v>
      </c>
      <c r="B9430" t="s">
        <v>46176</v>
      </c>
      <c r="C9430" t="s">
        <v>4277</v>
      </c>
      <c r="D9430" t="s">
        <v>7338</v>
      </c>
      <c r="E9430" t="s">
        <v>46177</v>
      </c>
      <c r="F9430" t="s">
        <v>46178</v>
      </c>
      <c r="G9430" t="s">
        <v>3291</v>
      </c>
      <c r="H9430" s="6">
        <v>207740</v>
      </c>
      <c r="I9430" t="s">
        <v>46179</v>
      </c>
      <c r="J9430" t="s">
        <v>46180</v>
      </c>
      <c r="K9430" s="1">
        <v>44501</v>
      </c>
    </row>
    <row r="9431" spans="1:11">
      <c r="A9431">
        <v>9430</v>
      </c>
      <c r="B9431" t="s">
        <v>46181</v>
      </c>
      <c r="C9431" t="s">
        <v>4720</v>
      </c>
      <c r="D9431" t="s">
        <v>475</v>
      </c>
      <c r="E9431" t="s">
        <v>46182</v>
      </c>
      <c r="F9431" t="s">
        <v>46183</v>
      </c>
      <c r="G9431" t="s">
        <v>3009</v>
      </c>
      <c r="H9431" s="6">
        <v>246525</v>
      </c>
      <c r="I9431" t="s">
        <v>46184</v>
      </c>
      <c r="J9431" t="s">
        <v>46185</v>
      </c>
      <c r="K9431" s="1">
        <v>44455</v>
      </c>
    </row>
    <row r="9432" spans="1:11">
      <c r="A9432">
        <v>9431</v>
      </c>
      <c r="B9432" t="s">
        <v>46186</v>
      </c>
      <c r="C9432" t="s">
        <v>894</v>
      </c>
      <c r="D9432" t="s">
        <v>3325</v>
      </c>
      <c r="E9432" t="s">
        <v>46187</v>
      </c>
      <c r="F9432" t="s">
        <v>46188</v>
      </c>
      <c r="G9432" t="s">
        <v>4560</v>
      </c>
      <c r="H9432" s="6">
        <v>133755</v>
      </c>
      <c r="I9432" t="s">
        <v>46189</v>
      </c>
      <c r="J9432" t="s">
        <v>46190</v>
      </c>
      <c r="K9432" s="1">
        <v>44035</v>
      </c>
    </row>
    <row r="9433" spans="1:11">
      <c r="A9433">
        <v>9432</v>
      </c>
      <c r="B9433" t="s">
        <v>46191</v>
      </c>
      <c r="C9433" t="s">
        <v>4757</v>
      </c>
      <c r="D9433" t="s">
        <v>4343</v>
      </c>
      <c r="E9433" t="s">
        <v>46192</v>
      </c>
      <c r="F9433" t="s">
        <v>46193</v>
      </c>
      <c r="G9433" t="s">
        <v>985</v>
      </c>
      <c r="H9433" s="6">
        <v>85025</v>
      </c>
      <c r="I9433" t="s">
        <v>46194</v>
      </c>
      <c r="J9433" t="s">
        <v>46195</v>
      </c>
      <c r="K9433" s="1">
        <v>44664</v>
      </c>
    </row>
    <row r="9434" spans="1:11">
      <c r="A9434">
        <v>9433</v>
      </c>
      <c r="B9434" t="s">
        <v>46196</v>
      </c>
      <c r="C9434" t="s">
        <v>3815</v>
      </c>
      <c r="D9434" t="s">
        <v>6413</v>
      </c>
      <c r="E9434" t="s">
        <v>46197</v>
      </c>
      <c r="F9434" t="s">
        <v>46198</v>
      </c>
      <c r="G9434" t="s">
        <v>561</v>
      </c>
      <c r="H9434" s="6">
        <v>97600</v>
      </c>
      <c r="I9434">
        <v>4806044324</v>
      </c>
      <c r="J9434" t="s">
        <v>46199</v>
      </c>
      <c r="K9434" s="1">
        <v>44164</v>
      </c>
    </row>
    <row r="9435" spans="1:11">
      <c r="A9435">
        <v>9434</v>
      </c>
      <c r="B9435" t="s">
        <v>46200</v>
      </c>
      <c r="C9435" t="s">
        <v>3802</v>
      </c>
      <c r="D9435" t="s">
        <v>16870</v>
      </c>
      <c r="E9435" t="s">
        <v>46201</v>
      </c>
      <c r="F9435" t="s">
        <v>46202</v>
      </c>
      <c r="G9435" t="s">
        <v>1944</v>
      </c>
      <c r="H9435" s="6">
        <v>177366</v>
      </c>
      <c r="I9435" t="s">
        <v>46203</v>
      </c>
      <c r="J9435" t="s">
        <v>46204</v>
      </c>
      <c r="K9435" s="1">
        <v>44081</v>
      </c>
    </row>
    <row r="9436" spans="1:11">
      <c r="A9436">
        <v>9435</v>
      </c>
      <c r="B9436" t="s">
        <v>46205</v>
      </c>
      <c r="C9436" t="s">
        <v>1313</v>
      </c>
      <c r="D9436" t="s">
        <v>3827</v>
      </c>
      <c r="E9436" t="s">
        <v>46206</v>
      </c>
      <c r="F9436" t="s">
        <v>34904</v>
      </c>
      <c r="G9436" t="s">
        <v>7497</v>
      </c>
      <c r="H9436" s="6">
        <v>63330</v>
      </c>
      <c r="I9436" t="s">
        <v>46207</v>
      </c>
      <c r="J9436" t="s">
        <v>46208</v>
      </c>
      <c r="K9436" s="1">
        <v>44220</v>
      </c>
    </row>
    <row r="9437" spans="1:11">
      <c r="A9437">
        <v>9436</v>
      </c>
      <c r="B9437" t="s">
        <v>46209</v>
      </c>
      <c r="C9437" t="s">
        <v>13740</v>
      </c>
      <c r="D9437" t="s">
        <v>2763</v>
      </c>
      <c r="E9437" t="s">
        <v>46210</v>
      </c>
      <c r="F9437" t="s">
        <v>46211</v>
      </c>
      <c r="G9437" t="s">
        <v>1404</v>
      </c>
      <c r="H9437" s="6">
        <v>53807</v>
      </c>
      <c r="I9437" t="s">
        <v>46212</v>
      </c>
      <c r="J9437" t="s">
        <v>46213</v>
      </c>
      <c r="K9437" s="1">
        <v>44471</v>
      </c>
    </row>
    <row r="9438" spans="1:11">
      <c r="A9438">
        <v>9437</v>
      </c>
      <c r="B9438" t="s">
        <v>46214</v>
      </c>
      <c r="C9438" t="s">
        <v>1313</v>
      </c>
      <c r="D9438" t="s">
        <v>8910</v>
      </c>
      <c r="E9438" t="s">
        <v>46215</v>
      </c>
      <c r="F9438" t="s">
        <v>18419</v>
      </c>
      <c r="G9438" t="s">
        <v>3291</v>
      </c>
      <c r="H9438" s="6">
        <v>166745</v>
      </c>
      <c r="I9438" t="s">
        <v>46216</v>
      </c>
      <c r="J9438" t="s">
        <v>46217</v>
      </c>
      <c r="K9438" s="1">
        <v>44352</v>
      </c>
    </row>
    <row r="9439" spans="1:11">
      <c r="A9439">
        <v>9438</v>
      </c>
      <c r="B9439" t="s">
        <v>46218</v>
      </c>
      <c r="C9439" t="s">
        <v>2321</v>
      </c>
      <c r="D9439" t="s">
        <v>6927</v>
      </c>
      <c r="E9439" t="s">
        <v>46219</v>
      </c>
      <c r="F9439" t="s">
        <v>46220</v>
      </c>
      <c r="G9439" t="s">
        <v>634</v>
      </c>
      <c r="H9439" s="6">
        <v>219327</v>
      </c>
      <c r="I9439" t="s">
        <v>46221</v>
      </c>
      <c r="J9439" t="s">
        <v>46222</v>
      </c>
      <c r="K9439" s="1">
        <v>44011</v>
      </c>
    </row>
    <row r="9440" spans="1:11">
      <c r="A9440">
        <v>9439</v>
      </c>
      <c r="B9440" t="s">
        <v>46223</v>
      </c>
      <c r="C9440" t="s">
        <v>3526</v>
      </c>
      <c r="D9440" t="s">
        <v>11578</v>
      </c>
      <c r="E9440" t="s">
        <v>46224</v>
      </c>
      <c r="F9440" t="s">
        <v>46225</v>
      </c>
      <c r="G9440" t="s">
        <v>1418</v>
      </c>
      <c r="H9440" s="6">
        <v>145532</v>
      </c>
      <c r="I9440" t="s">
        <v>46226</v>
      </c>
      <c r="J9440" t="s">
        <v>46227</v>
      </c>
      <c r="K9440" s="1">
        <v>44367</v>
      </c>
    </row>
    <row r="9441" spans="1:11">
      <c r="A9441">
        <v>9440</v>
      </c>
      <c r="B9441" t="s">
        <v>46228</v>
      </c>
      <c r="C9441" t="s">
        <v>466</v>
      </c>
      <c r="D9441" t="s">
        <v>4708</v>
      </c>
      <c r="E9441" t="s">
        <v>46229</v>
      </c>
      <c r="F9441" t="s">
        <v>30279</v>
      </c>
      <c r="G9441" t="s">
        <v>268</v>
      </c>
      <c r="H9441" s="6">
        <v>147687</v>
      </c>
      <c r="I9441" t="s">
        <v>46230</v>
      </c>
      <c r="J9441" t="s">
        <v>46231</v>
      </c>
      <c r="K9441" s="1">
        <v>44168</v>
      </c>
    </row>
    <row r="9442" spans="1:11">
      <c r="A9442">
        <v>9441</v>
      </c>
      <c r="B9442" t="s">
        <v>46232</v>
      </c>
      <c r="C9442" t="s">
        <v>2212</v>
      </c>
      <c r="D9442" t="s">
        <v>9255</v>
      </c>
      <c r="E9442" t="s">
        <v>46233</v>
      </c>
      <c r="F9442" t="s">
        <v>32334</v>
      </c>
      <c r="G9442" t="s">
        <v>898</v>
      </c>
      <c r="H9442" s="6">
        <v>222726</v>
      </c>
      <c r="I9442" t="s">
        <v>46234</v>
      </c>
      <c r="J9442" t="s">
        <v>46235</v>
      </c>
      <c r="K9442" s="1">
        <v>44379</v>
      </c>
    </row>
    <row r="9443" spans="1:11">
      <c r="A9443">
        <v>9442</v>
      </c>
      <c r="B9443" t="s">
        <v>46236</v>
      </c>
      <c r="C9443" t="s">
        <v>2793</v>
      </c>
      <c r="D9443" t="s">
        <v>9249</v>
      </c>
      <c r="E9443" t="s">
        <v>46237</v>
      </c>
      <c r="F9443" t="s">
        <v>46238</v>
      </c>
      <c r="G9443" t="s">
        <v>1118</v>
      </c>
      <c r="H9443" s="6">
        <v>273340</v>
      </c>
      <c r="I9443" t="s">
        <v>46239</v>
      </c>
      <c r="J9443" t="s">
        <v>46240</v>
      </c>
      <c r="K9443" s="1">
        <v>44395</v>
      </c>
    </row>
    <row r="9444" spans="1:11">
      <c r="A9444">
        <v>9443</v>
      </c>
      <c r="B9444" t="s">
        <v>46241</v>
      </c>
      <c r="C9444" t="s">
        <v>5352</v>
      </c>
      <c r="D9444" t="s">
        <v>29724</v>
      </c>
      <c r="E9444" t="s">
        <v>11664</v>
      </c>
      <c r="F9444" t="s">
        <v>3841</v>
      </c>
      <c r="G9444" t="s">
        <v>337</v>
      </c>
      <c r="H9444" s="6">
        <v>68111</v>
      </c>
      <c r="I9444" t="s">
        <v>46242</v>
      </c>
      <c r="J9444" t="s">
        <v>46243</v>
      </c>
      <c r="K9444" s="1">
        <v>44619</v>
      </c>
    </row>
    <row r="9445" spans="1:11">
      <c r="A9445">
        <v>9444</v>
      </c>
      <c r="B9445" t="s">
        <v>46244</v>
      </c>
      <c r="C9445" t="s">
        <v>1226</v>
      </c>
      <c r="D9445" t="s">
        <v>789</v>
      </c>
      <c r="E9445" t="s">
        <v>46245</v>
      </c>
      <c r="F9445" t="s">
        <v>34164</v>
      </c>
      <c r="G9445" t="s">
        <v>282</v>
      </c>
      <c r="H9445" s="6">
        <v>114468</v>
      </c>
      <c r="I9445">
        <v>6135284053</v>
      </c>
      <c r="J9445" t="s">
        <v>46246</v>
      </c>
      <c r="K9445" s="1">
        <v>44407</v>
      </c>
    </row>
    <row r="9446" spans="1:11">
      <c r="A9446">
        <v>9445</v>
      </c>
      <c r="B9446" t="s">
        <v>46247</v>
      </c>
      <c r="C9446" t="s">
        <v>5550</v>
      </c>
      <c r="D9446" t="s">
        <v>16661</v>
      </c>
      <c r="E9446" t="s">
        <v>46248</v>
      </c>
      <c r="F9446" t="s">
        <v>46249</v>
      </c>
      <c r="G9446" t="s">
        <v>43</v>
      </c>
      <c r="H9446" s="6">
        <v>225677</v>
      </c>
      <c r="I9446" t="s">
        <v>46250</v>
      </c>
      <c r="J9446" t="s">
        <v>46251</v>
      </c>
      <c r="K9446" s="1">
        <v>44417</v>
      </c>
    </row>
    <row r="9447" spans="1:11">
      <c r="A9447">
        <v>9446</v>
      </c>
      <c r="B9447" t="s">
        <v>46252</v>
      </c>
      <c r="C9447" t="s">
        <v>1540</v>
      </c>
      <c r="D9447" t="s">
        <v>8948</v>
      </c>
      <c r="E9447" t="s">
        <v>46253</v>
      </c>
      <c r="F9447" t="s">
        <v>46254</v>
      </c>
      <c r="G9447" t="s">
        <v>274</v>
      </c>
      <c r="H9447" s="6">
        <v>162666</v>
      </c>
      <c r="I9447" t="s">
        <v>46255</v>
      </c>
      <c r="J9447" t="s">
        <v>46256</v>
      </c>
      <c r="K9447" s="1">
        <v>44276</v>
      </c>
    </row>
    <row r="9448" spans="1:11">
      <c r="A9448">
        <v>9447</v>
      </c>
      <c r="B9448" t="s">
        <v>46257</v>
      </c>
      <c r="C9448" t="s">
        <v>19283</v>
      </c>
      <c r="D9448" t="s">
        <v>2650</v>
      </c>
      <c r="E9448" t="s">
        <v>46258</v>
      </c>
      <c r="F9448" t="s">
        <v>46259</v>
      </c>
      <c r="G9448" t="s">
        <v>5570</v>
      </c>
      <c r="H9448" s="6">
        <v>179744</v>
      </c>
      <c r="I9448" t="s">
        <v>46260</v>
      </c>
      <c r="J9448" t="s">
        <v>46261</v>
      </c>
      <c r="K9448" s="1">
        <v>44696</v>
      </c>
    </row>
    <row r="9449" spans="1:11">
      <c r="A9449">
        <v>9448</v>
      </c>
      <c r="B9449" t="s">
        <v>46262</v>
      </c>
      <c r="C9449" t="s">
        <v>442</v>
      </c>
      <c r="D9449" t="s">
        <v>7070</v>
      </c>
      <c r="E9449" t="s">
        <v>46263</v>
      </c>
      <c r="F9449" t="s">
        <v>46264</v>
      </c>
      <c r="G9449" t="s">
        <v>815</v>
      </c>
      <c r="H9449" s="6">
        <v>111481</v>
      </c>
      <c r="I9449">
        <f>1-325-394-4233</f>
        <v>-4951</v>
      </c>
      <c r="J9449" t="s">
        <v>46265</v>
      </c>
      <c r="K9449" s="1">
        <v>44437</v>
      </c>
    </row>
    <row r="9450" spans="1:11">
      <c r="A9450">
        <v>9449</v>
      </c>
      <c r="B9450" t="s">
        <v>46266</v>
      </c>
      <c r="C9450" t="s">
        <v>1379</v>
      </c>
      <c r="D9450" t="s">
        <v>4451</v>
      </c>
      <c r="E9450" t="s">
        <v>46267</v>
      </c>
      <c r="F9450" t="s">
        <v>46268</v>
      </c>
      <c r="G9450" t="s">
        <v>861</v>
      </c>
      <c r="H9450" s="6">
        <v>267977</v>
      </c>
      <c r="I9450" t="s">
        <v>46269</v>
      </c>
      <c r="J9450" t="s">
        <v>46270</v>
      </c>
      <c r="K9450" s="1">
        <v>44685</v>
      </c>
    </row>
    <row r="9451" spans="1:11">
      <c r="A9451">
        <v>9450</v>
      </c>
      <c r="B9451" t="s">
        <v>46271</v>
      </c>
      <c r="C9451" t="s">
        <v>3784</v>
      </c>
      <c r="D9451" t="s">
        <v>202</v>
      </c>
      <c r="E9451" t="s">
        <v>46272</v>
      </c>
      <c r="F9451" t="s">
        <v>46273</v>
      </c>
      <c r="G9451" t="s">
        <v>868</v>
      </c>
      <c r="H9451" s="6">
        <v>58025</v>
      </c>
      <c r="I9451" t="s">
        <v>46274</v>
      </c>
      <c r="J9451" t="s">
        <v>46275</v>
      </c>
      <c r="K9451" s="1">
        <v>43854</v>
      </c>
    </row>
    <row r="9452" spans="1:11">
      <c r="A9452">
        <v>9451</v>
      </c>
      <c r="B9452" t="s">
        <v>46276</v>
      </c>
      <c r="C9452" t="s">
        <v>5555</v>
      </c>
      <c r="D9452" t="s">
        <v>923</v>
      </c>
      <c r="E9452" t="s">
        <v>46277</v>
      </c>
      <c r="F9452" t="s">
        <v>46278</v>
      </c>
      <c r="G9452" t="s">
        <v>494</v>
      </c>
      <c r="H9452" s="6">
        <v>175342</v>
      </c>
      <c r="I9452" t="s">
        <v>46279</v>
      </c>
      <c r="J9452" t="s">
        <v>46280</v>
      </c>
      <c r="K9452" s="1">
        <v>44684</v>
      </c>
    </row>
    <row r="9453" spans="1:11">
      <c r="A9453">
        <v>9452</v>
      </c>
      <c r="B9453" t="s">
        <v>46281</v>
      </c>
      <c r="C9453" t="s">
        <v>11262</v>
      </c>
      <c r="D9453" t="s">
        <v>5132</v>
      </c>
      <c r="E9453" t="s">
        <v>46282</v>
      </c>
      <c r="F9453" t="s">
        <v>46283</v>
      </c>
      <c r="G9453" t="s">
        <v>351</v>
      </c>
      <c r="H9453" s="6">
        <v>283806</v>
      </c>
      <c r="I9453" t="s">
        <v>46284</v>
      </c>
      <c r="J9453" t="s">
        <v>46285</v>
      </c>
      <c r="K9453" s="1">
        <v>43935</v>
      </c>
    </row>
    <row r="9454" spans="1:11">
      <c r="A9454">
        <v>9453</v>
      </c>
      <c r="B9454" t="s">
        <v>46286</v>
      </c>
      <c r="C9454" t="s">
        <v>2154</v>
      </c>
      <c r="D9454" t="s">
        <v>7291</v>
      </c>
      <c r="E9454" t="s">
        <v>46287</v>
      </c>
      <c r="F9454" t="s">
        <v>46288</v>
      </c>
      <c r="G9454" t="s">
        <v>2419</v>
      </c>
      <c r="H9454" s="6">
        <v>165990</v>
      </c>
      <c r="I9454" t="s">
        <v>46289</v>
      </c>
      <c r="J9454" t="s">
        <v>46290</v>
      </c>
      <c r="K9454" s="1">
        <v>44474</v>
      </c>
    </row>
    <row r="9455" spans="1:11">
      <c r="A9455">
        <v>9454</v>
      </c>
      <c r="B9455" t="s">
        <v>46291</v>
      </c>
      <c r="C9455" t="s">
        <v>1765</v>
      </c>
      <c r="D9455" t="s">
        <v>2200</v>
      </c>
      <c r="E9455" t="s">
        <v>46292</v>
      </c>
      <c r="F9455" t="s">
        <v>46293</v>
      </c>
      <c r="G9455" t="s">
        <v>43</v>
      </c>
      <c r="H9455" s="6">
        <v>160677</v>
      </c>
      <c r="I9455" t="s">
        <v>46294</v>
      </c>
      <c r="J9455" t="s">
        <v>46295</v>
      </c>
      <c r="K9455" s="1">
        <v>44039</v>
      </c>
    </row>
    <row r="9456" spans="1:11">
      <c r="A9456">
        <v>9455</v>
      </c>
      <c r="B9456" t="s">
        <v>46296</v>
      </c>
      <c r="C9456" t="s">
        <v>1648</v>
      </c>
      <c r="D9456" t="s">
        <v>57</v>
      </c>
      <c r="E9456" t="s">
        <v>34619</v>
      </c>
      <c r="F9456" t="s">
        <v>46297</v>
      </c>
      <c r="G9456" t="s">
        <v>688</v>
      </c>
      <c r="H9456" s="6">
        <v>62492</v>
      </c>
      <c r="I9456" t="s">
        <v>46298</v>
      </c>
      <c r="J9456" t="s">
        <v>46299</v>
      </c>
      <c r="K9456" s="1">
        <v>44620</v>
      </c>
    </row>
    <row r="9457" spans="1:11">
      <c r="A9457">
        <v>9456</v>
      </c>
      <c r="B9457" t="s">
        <v>46300</v>
      </c>
      <c r="C9457" t="s">
        <v>11767</v>
      </c>
      <c r="D9457" t="s">
        <v>2075</v>
      </c>
      <c r="E9457" t="s">
        <v>46301</v>
      </c>
      <c r="F9457" t="s">
        <v>46302</v>
      </c>
      <c r="G9457" t="s">
        <v>5475</v>
      </c>
      <c r="H9457" s="6">
        <v>144835</v>
      </c>
      <c r="I9457" t="s">
        <v>46303</v>
      </c>
      <c r="J9457" t="s">
        <v>46304</v>
      </c>
      <c r="K9457" s="1">
        <v>44375</v>
      </c>
    </row>
    <row r="9458" spans="1:11">
      <c r="A9458">
        <v>9457</v>
      </c>
      <c r="B9458" t="s">
        <v>46305</v>
      </c>
      <c r="C9458" t="s">
        <v>8162</v>
      </c>
      <c r="D9458" t="s">
        <v>6301</v>
      </c>
      <c r="E9458" t="s">
        <v>46306</v>
      </c>
      <c r="F9458" t="s">
        <v>46307</v>
      </c>
      <c r="G9458" t="s">
        <v>95</v>
      </c>
      <c r="H9458" s="6">
        <v>141951</v>
      </c>
      <c r="I9458">
        <v>4961540469</v>
      </c>
      <c r="J9458" t="s">
        <v>46308</v>
      </c>
      <c r="K9458" s="1">
        <v>44540</v>
      </c>
    </row>
    <row r="9459" spans="1:11">
      <c r="A9459">
        <v>9458</v>
      </c>
      <c r="B9459" t="s">
        <v>46309</v>
      </c>
      <c r="C9459" t="s">
        <v>1477</v>
      </c>
      <c r="D9459" t="s">
        <v>4172</v>
      </c>
      <c r="E9459" t="s">
        <v>46310</v>
      </c>
      <c r="F9459" t="s">
        <v>46311</v>
      </c>
      <c r="G9459" t="s">
        <v>252</v>
      </c>
      <c r="H9459" s="6">
        <v>281781</v>
      </c>
      <c r="I9459" t="s">
        <v>46312</v>
      </c>
      <c r="J9459" t="s">
        <v>46313</v>
      </c>
      <c r="K9459" s="1">
        <v>44343</v>
      </c>
    </row>
    <row r="9460" spans="1:11">
      <c r="A9460">
        <v>9459</v>
      </c>
      <c r="B9460" t="s">
        <v>46314</v>
      </c>
      <c r="C9460" t="s">
        <v>6493</v>
      </c>
      <c r="D9460" t="s">
        <v>407</v>
      </c>
      <c r="E9460" t="s">
        <v>46315</v>
      </c>
      <c r="F9460" t="s">
        <v>46316</v>
      </c>
      <c r="G9460" t="s">
        <v>1374</v>
      </c>
      <c r="H9460" s="6">
        <v>270995</v>
      </c>
      <c r="I9460" t="s">
        <v>46317</v>
      </c>
      <c r="J9460" t="s">
        <v>46318</v>
      </c>
      <c r="K9460" s="1">
        <v>44261</v>
      </c>
    </row>
    <row r="9461" spans="1:11">
      <c r="A9461">
        <v>9460</v>
      </c>
      <c r="B9461" t="s">
        <v>46319</v>
      </c>
      <c r="C9461" t="s">
        <v>6013</v>
      </c>
      <c r="D9461" t="s">
        <v>4557</v>
      </c>
      <c r="E9461" t="s">
        <v>46320</v>
      </c>
      <c r="F9461" t="s">
        <v>1988</v>
      </c>
      <c r="G9461" t="s">
        <v>734</v>
      </c>
      <c r="H9461" s="6">
        <v>84790</v>
      </c>
      <c r="I9461" t="s">
        <v>46321</v>
      </c>
      <c r="J9461" t="s">
        <v>46322</v>
      </c>
      <c r="K9461" s="1">
        <v>43981</v>
      </c>
    </row>
    <row r="9462" spans="1:11">
      <c r="A9462">
        <v>9461</v>
      </c>
      <c r="B9462" t="s">
        <v>46323</v>
      </c>
      <c r="C9462" t="s">
        <v>2446</v>
      </c>
      <c r="D9462" t="s">
        <v>685</v>
      </c>
      <c r="E9462" t="s">
        <v>46324</v>
      </c>
      <c r="F9462" t="s">
        <v>46325</v>
      </c>
      <c r="G9462" t="s">
        <v>2927</v>
      </c>
      <c r="H9462" s="6">
        <v>68320</v>
      </c>
      <c r="I9462" t="s">
        <v>46326</v>
      </c>
      <c r="J9462" t="s">
        <v>46327</v>
      </c>
      <c r="K9462" s="1">
        <v>44455</v>
      </c>
    </row>
    <row r="9463" spans="1:11">
      <c r="A9463">
        <v>9462</v>
      </c>
      <c r="B9463" t="s">
        <v>46328</v>
      </c>
      <c r="C9463" t="s">
        <v>549</v>
      </c>
      <c r="D9463" t="s">
        <v>5097</v>
      </c>
      <c r="E9463" t="s">
        <v>46329</v>
      </c>
      <c r="F9463" t="s">
        <v>46330</v>
      </c>
      <c r="G9463" t="s">
        <v>2351</v>
      </c>
      <c r="H9463" s="6">
        <v>230036</v>
      </c>
      <c r="I9463">
        <f>1-658-388-9727</f>
        <v>-10772</v>
      </c>
      <c r="J9463" t="s">
        <v>46331</v>
      </c>
      <c r="K9463" s="1">
        <v>44442</v>
      </c>
    </row>
    <row r="9464" spans="1:11">
      <c r="A9464">
        <v>9463</v>
      </c>
      <c r="B9464" t="s">
        <v>46332</v>
      </c>
      <c r="C9464" t="s">
        <v>1234</v>
      </c>
      <c r="D9464" t="s">
        <v>4129</v>
      </c>
      <c r="E9464" t="s">
        <v>28703</v>
      </c>
      <c r="F9464" t="s">
        <v>2309</v>
      </c>
      <c r="G9464" t="s">
        <v>688</v>
      </c>
      <c r="H9464" s="6">
        <v>249571</v>
      </c>
      <c r="I9464" t="s">
        <v>46333</v>
      </c>
      <c r="J9464" t="s">
        <v>46334</v>
      </c>
      <c r="K9464" s="1">
        <v>44156</v>
      </c>
    </row>
    <row r="9465" spans="1:11">
      <c r="A9465">
        <v>9464</v>
      </c>
      <c r="B9465" t="s">
        <v>46335</v>
      </c>
      <c r="C9465" t="s">
        <v>2589</v>
      </c>
      <c r="D9465" t="s">
        <v>407</v>
      </c>
      <c r="E9465" t="s">
        <v>46336</v>
      </c>
      <c r="F9465" t="s">
        <v>46337</v>
      </c>
      <c r="G9465" t="s">
        <v>1824</v>
      </c>
      <c r="H9465" s="6">
        <v>172806</v>
      </c>
      <c r="I9465" t="s">
        <v>46338</v>
      </c>
      <c r="J9465" t="s">
        <v>46339</v>
      </c>
      <c r="K9465" s="1">
        <v>44152</v>
      </c>
    </row>
    <row r="9466" spans="1:11">
      <c r="A9466">
        <v>9465</v>
      </c>
      <c r="B9466" t="s">
        <v>46340</v>
      </c>
      <c r="C9466" t="s">
        <v>4444</v>
      </c>
      <c r="D9466" t="s">
        <v>4965</v>
      </c>
      <c r="E9466" t="s">
        <v>46341</v>
      </c>
      <c r="F9466" t="s">
        <v>46342</v>
      </c>
      <c r="G9466" t="s">
        <v>4560</v>
      </c>
      <c r="H9466" s="6">
        <v>117213</v>
      </c>
      <c r="I9466" t="s">
        <v>46343</v>
      </c>
      <c r="J9466" t="s">
        <v>46344</v>
      </c>
      <c r="K9466" s="1">
        <v>44690</v>
      </c>
    </row>
    <row r="9467" spans="1:11">
      <c r="A9467">
        <v>9466</v>
      </c>
      <c r="B9467" t="s">
        <v>46345</v>
      </c>
      <c r="C9467" t="s">
        <v>1128</v>
      </c>
      <c r="D9467" t="s">
        <v>302</v>
      </c>
      <c r="E9467" t="s">
        <v>23966</v>
      </c>
      <c r="F9467" t="s">
        <v>31591</v>
      </c>
      <c r="G9467" t="s">
        <v>68</v>
      </c>
      <c r="H9467" s="6">
        <v>89627</v>
      </c>
      <c r="I9467" t="s">
        <v>46346</v>
      </c>
      <c r="J9467" t="s">
        <v>46347</v>
      </c>
      <c r="K9467" s="1">
        <v>44191</v>
      </c>
    </row>
    <row r="9468" spans="1:11">
      <c r="A9468">
        <v>9467</v>
      </c>
      <c r="B9468" t="s">
        <v>46348</v>
      </c>
      <c r="C9468" t="s">
        <v>929</v>
      </c>
      <c r="D9468" t="s">
        <v>25983</v>
      </c>
      <c r="E9468" t="s">
        <v>46349</v>
      </c>
      <c r="F9468" t="s">
        <v>46350</v>
      </c>
      <c r="G9468" t="s">
        <v>386</v>
      </c>
      <c r="H9468" s="6">
        <v>159649</v>
      </c>
      <c r="I9468" t="s">
        <v>46351</v>
      </c>
      <c r="J9468" t="s">
        <v>46352</v>
      </c>
      <c r="K9468" s="1">
        <v>44220</v>
      </c>
    </row>
    <row r="9469" spans="1:11">
      <c r="A9469">
        <v>9468</v>
      </c>
      <c r="B9469" t="s">
        <v>46353</v>
      </c>
      <c r="C9469" t="s">
        <v>4192</v>
      </c>
      <c r="D9469" t="s">
        <v>1679</v>
      </c>
      <c r="E9469" t="s">
        <v>46354</v>
      </c>
      <c r="F9469" t="s">
        <v>46355</v>
      </c>
      <c r="G9469" t="s">
        <v>60</v>
      </c>
      <c r="H9469" s="6">
        <v>146967</v>
      </c>
      <c r="I9469">
        <f>1-37-711-7591</f>
        <v>-8338</v>
      </c>
      <c r="J9469" t="s">
        <v>46356</v>
      </c>
      <c r="K9469" s="1">
        <v>44161</v>
      </c>
    </row>
    <row r="9470" spans="1:11">
      <c r="A9470">
        <v>9469</v>
      </c>
      <c r="B9470" t="s">
        <v>46357</v>
      </c>
      <c r="C9470" t="s">
        <v>1928</v>
      </c>
      <c r="D9470" t="s">
        <v>4893</v>
      </c>
      <c r="E9470" t="s">
        <v>28774</v>
      </c>
      <c r="F9470" t="s">
        <v>46358</v>
      </c>
      <c r="G9470" t="s">
        <v>7497</v>
      </c>
      <c r="H9470" s="6">
        <v>120127</v>
      </c>
      <c r="I9470" t="s">
        <v>46359</v>
      </c>
      <c r="J9470" t="s">
        <v>46360</v>
      </c>
      <c r="K9470" s="1">
        <v>44170</v>
      </c>
    </row>
    <row r="9471" spans="1:11">
      <c r="A9471">
        <v>9470</v>
      </c>
      <c r="B9471" t="s">
        <v>46361</v>
      </c>
      <c r="C9471" t="s">
        <v>8819</v>
      </c>
      <c r="D9471" t="s">
        <v>4248</v>
      </c>
      <c r="E9471" t="s">
        <v>46362</v>
      </c>
      <c r="F9471" t="s">
        <v>26410</v>
      </c>
      <c r="G9471" t="s">
        <v>2070</v>
      </c>
      <c r="H9471" s="6">
        <v>126315</v>
      </c>
      <c r="I9471" t="s">
        <v>46363</v>
      </c>
      <c r="J9471" t="s">
        <v>46364</v>
      </c>
      <c r="K9471" s="1">
        <v>44525</v>
      </c>
    </row>
    <row r="9472" spans="1:11">
      <c r="A9472">
        <v>9471</v>
      </c>
      <c r="B9472" t="s">
        <v>46365</v>
      </c>
      <c r="C9472" t="s">
        <v>8309</v>
      </c>
      <c r="D9472" t="s">
        <v>10475</v>
      </c>
      <c r="E9472" t="s">
        <v>46366</v>
      </c>
      <c r="F9472" t="s">
        <v>8766</v>
      </c>
      <c r="G9472" t="s">
        <v>3968</v>
      </c>
      <c r="H9472" s="6">
        <v>217961</v>
      </c>
      <c r="I9472" t="s">
        <v>46367</v>
      </c>
      <c r="J9472" t="s">
        <v>46368</v>
      </c>
      <c r="K9472" s="1">
        <v>44225</v>
      </c>
    </row>
    <row r="9473" spans="1:11">
      <c r="A9473">
        <v>9472</v>
      </c>
      <c r="B9473" t="s">
        <v>46369</v>
      </c>
      <c r="C9473" t="s">
        <v>73</v>
      </c>
      <c r="D9473" t="s">
        <v>9821</v>
      </c>
      <c r="E9473" t="s">
        <v>46370</v>
      </c>
      <c r="F9473" t="s">
        <v>46371</v>
      </c>
      <c r="G9473" t="s">
        <v>8517</v>
      </c>
      <c r="H9473" s="6">
        <v>227311</v>
      </c>
      <c r="I9473">
        <f>1-556-4-4897</f>
        <v>-5456</v>
      </c>
      <c r="J9473" t="s">
        <v>46372</v>
      </c>
      <c r="K9473" s="1">
        <v>44199</v>
      </c>
    </row>
    <row r="9474" spans="1:11">
      <c r="A9474">
        <v>9473</v>
      </c>
      <c r="B9474" t="s">
        <v>46373</v>
      </c>
      <c r="C9474" t="s">
        <v>3713</v>
      </c>
      <c r="D9474" t="s">
        <v>1247</v>
      </c>
      <c r="E9474" t="s">
        <v>46374</v>
      </c>
      <c r="F9474" t="s">
        <v>46375</v>
      </c>
      <c r="G9474" t="s">
        <v>89</v>
      </c>
      <c r="H9474" s="6">
        <v>57764</v>
      </c>
      <c r="I9474" t="s">
        <v>46376</v>
      </c>
      <c r="J9474" t="s">
        <v>46377</v>
      </c>
      <c r="K9474" s="1">
        <v>44421</v>
      </c>
    </row>
    <row r="9475" spans="1:11">
      <c r="A9475">
        <v>9474</v>
      </c>
      <c r="B9475" t="s">
        <v>46378</v>
      </c>
      <c r="C9475" t="s">
        <v>4910</v>
      </c>
      <c r="D9475" t="s">
        <v>3453</v>
      </c>
      <c r="E9475" t="s">
        <v>46379</v>
      </c>
      <c r="F9475" t="s">
        <v>46380</v>
      </c>
      <c r="G9475" t="s">
        <v>5570</v>
      </c>
      <c r="H9475" s="6">
        <v>96188</v>
      </c>
      <c r="I9475" t="s">
        <v>46381</v>
      </c>
      <c r="J9475" t="s">
        <v>46382</v>
      </c>
      <c r="K9475" s="1">
        <v>43947</v>
      </c>
    </row>
    <row r="9476" spans="1:11">
      <c r="A9476">
        <v>9475</v>
      </c>
      <c r="B9476" t="s">
        <v>46383</v>
      </c>
      <c r="C9476" t="s">
        <v>857</v>
      </c>
      <c r="D9476" t="s">
        <v>4751</v>
      </c>
      <c r="E9476" t="s">
        <v>46384</v>
      </c>
      <c r="F9476" t="s">
        <v>46385</v>
      </c>
      <c r="G9476" t="s">
        <v>3792</v>
      </c>
      <c r="H9476" s="6">
        <v>79320</v>
      </c>
      <c r="I9476" t="s">
        <v>46386</v>
      </c>
      <c r="J9476" t="s">
        <v>46387</v>
      </c>
      <c r="K9476" s="1">
        <v>43880</v>
      </c>
    </row>
    <row r="9477" spans="1:11">
      <c r="A9477">
        <v>9476</v>
      </c>
      <c r="B9477" t="s">
        <v>46388</v>
      </c>
      <c r="C9477" t="s">
        <v>7784</v>
      </c>
      <c r="D9477" t="s">
        <v>6158</v>
      </c>
      <c r="E9477" t="s">
        <v>46389</v>
      </c>
      <c r="F9477" t="s">
        <v>9472</v>
      </c>
      <c r="G9477" t="s">
        <v>438</v>
      </c>
      <c r="H9477" s="6">
        <v>167443</v>
      </c>
      <c r="I9477" t="s">
        <v>46390</v>
      </c>
      <c r="J9477" t="s">
        <v>46391</v>
      </c>
      <c r="K9477" s="1">
        <v>44444</v>
      </c>
    </row>
    <row r="9478" spans="1:11">
      <c r="A9478">
        <v>9477</v>
      </c>
      <c r="B9478" t="s">
        <v>46392</v>
      </c>
      <c r="C9478" t="s">
        <v>5070</v>
      </c>
      <c r="D9478" t="s">
        <v>6387</v>
      </c>
      <c r="E9478" t="s">
        <v>46393</v>
      </c>
      <c r="F9478" t="s">
        <v>38166</v>
      </c>
      <c r="G9478" t="s">
        <v>454</v>
      </c>
      <c r="H9478" s="6">
        <v>82510</v>
      </c>
      <c r="I9478" t="s">
        <v>46394</v>
      </c>
      <c r="J9478" t="s">
        <v>46395</v>
      </c>
      <c r="K9478" s="1">
        <v>44014</v>
      </c>
    </row>
    <row r="9479" spans="1:11">
      <c r="A9479">
        <v>9478</v>
      </c>
      <c r="B9479" t="s">
        <v>46396</v>
      </c>
      <c r="C9479" t="s">
        <v>10324</v>
      </c>
      <c r="D9479" t="s">
        <v>11547</v>
      </c>
      <c r="E9479" t="s">
        <v>46397</v>
      </c>
      <c r="F9479" t="s">
        <v>46398</v>
      </c>
      <c r="G9479" t="s">
        <v>111</v>
      </c>
      <c r="H9479" s="6">
        <v>144891</v>
      </c>
      <c r="I9479" t="s">
        <v>46399</v>
      </c>
      <c r="J9479" t="s">
        <v>46400</v>
      </c>
      <c r="K9479" s="1">
        <v>44014</v>
      </c>
    </row>
    <row r="9480" spans="1:11">
      <c r="A9480">
        <v>9479</v>
      </c>
      <c r="B9480" t="s">
        <v>46401</v>
      </c>
      <c r="C9480" t="s">
        <v>2547</v>
      </c>
      <c r="D9480" t="s">
        <v>812</v>
      </c>
      <c r="E9480" t="s">
        <v>46402</v>
      </c>
      <c r="F9480" t="s">
        <v>46403</v>
      </c>
      <c r="G9480" t="s">
        <v>166</v>
      </c>
      <c r="H9480" s="6">
        <v>233880</v>
      </c>
      <c r="I9480" t="s">
        <v>46404</v>
      </c>
      <c r="J9480" t="s">
        <v>46405</v>
      </c>
      <c r="K9480" s="1">
        <v>43992</v>
      </c>
    </row>
    <row r="9481" spans="1:11">
      <c r="A9481">
        <v>9480</v>
      </c>
      <c r="B9481" t="s">
        <v>46406</v>
      </c>
      <c r="C9481" t="s">
        <v>13275</v>
      </c>
      <c r="D9481" t="s">
        <v>20871</v>
      </c>
      <c r="E9481" t="s">
        <v>46407</v>
      </c>
      <c r="F9481" t="s">
        <v>46408</v>
      </c>
      <c r="G9481" t="s">
        <v>1230</v>
      </c>
      <c r="H9481" s="6">
        <v>130958</v>
      </c>
      <c r="I9481" t="s">
        <v>46409</v>
      </c>
      <c r="J9481" t="s">
        <v>46410</v>
      </c>
      <c r="K9481" s="1">
        <v>44654</v>
      </c>
    </row>
    <row r="9482" spans="1:11">
      <c r="A9482">
        <v>9481</v>
      </c>
      <c r="B9482" t="s">
        <v>46411</v>
      </c>
      <c r="C9482" t="s">
        <v>1663</v>
      </c>
      <c r="D9482" t="s">
        <v>12898</v>
      </c>
      <c r="E9482" t="s">
        <v>46412</v>
      </c>
      <c r="F9482" t="s">
        <v>46413</v>
      </c>
      <c r="G9482" t="s">
        <v>3474</v>
      </c>
      <c r="H9482" s="6">
        <v>238245</v>
      </c>
      <c r="I9482" t="s">
        <v>46414</v>
      </c>
      <c r="J9482" t="s">
        <v>46415</v>
      </c>
      <c r="K9482" s="1">
        <v>44000</v>
      </c>
    </row>
    <row r="9483" spans="1:11">
      <c r="A9483">
        <v>9482</v>
      </c>
      <c r="B9483" t="s">
        <v>46416</v>
      </c>
      <c r="C9483" t="s">
        <v>2347</v>
      </c>
      <c r="D9483" t="s">
        <v>2389</v>
      </c>
      <c r="E9483" t="s">
        <v>46417</v>
      </c>
      <c r="F9483" t="s">
        <v>46418</v>
      </c>
      <c r="G9483" t="s">
        <v>3306</v>
      </c>
      <c r="H9483" s="6">
        <v>157004</v>
      </c>
      <c r="I9483" t="s">
        <v>46419</v>
      </c>
      <c r="J9483" t="s">
        <v>46420</v>
      </c>
      <c r="K9483" s="1">
        <v>44148</v>
      </c>
    </row>
    <row r="9484" spans="1:11">
      <c r="A9484">
        <v>9483</v>
      </c>
      <c r="B9484" t="s">
        <v>46421</v>
      </c>
      <c r="C9484" t="s">
        <v>3656</v>
      </c>
      <c r="D9484" t="s">
        <v>8261</v>
      </c>
      <c r="E9484" t="s">
        <v>46422</v>
      </c>
      <c r="F9484" t="s">
        <v>46423</v>
      </c>
      <c r="G9484" t="s">
        <v>462</v>
      </c>
      <c r="H9484" s="6">
        <v>128711</v>
      </c>
      <c r="I9484">
        <v>2095106725</v>
      </c>
      <c r="J9484" t="s">
        <v>46424</v>
      </c>
      <c r="K9484" s="1">
        <v>44092</v>
      </c>
    </row>
    <row r="9485" spans="1:11">
      <c r="A9485">
        <v>9484</v>
      </c>
      <c r="B9485" t="s">
        <v>46425</v>
      </c>
      <c r="C9485" t="s">
        <v>1363</v>
      </c>
      <c r="D9485" t="s">
        <v>302</v>
      </c>
      <c r="E9485" t="s">
        <v>46426</v>
      </c>
      <c r="F9485" t="s">
        <v>46427</v>
      </c>
      <c r="G9485" t="s">
        <v>561</v>
      </c>
      <c r="H9485" s="6">
        <v>129255</v>
      </c>
      <c r="I9485" t="s">
        <v>46428</v>
      </c>
      <c r="J9485" t="s">
        <v>46429</v>
      </c>
      <c r="K9485" s="1">
        <v>44414</v>
      </c>
    </row>
    <row r="9486" spans="1:11">
      <c r="A9486">
        <v>9485</v>
      </c>
      <c r="B9486" t="s">
        <v>46430</v>
      </c>
      <c r="C9486" t="s">
        <v>4857</v>
      </c>
      <c r="D9486" t="s">
        <v>6307</v>
      </c>
      <c r="E9486" t="s">
        <v>46431</v>
      </c>
      <c r="F9486" t="s">
        <v>15076</v>
      </c>
      <c r="G9486" t="s">
        <v>612</v>
      </c>
      <c r="H9486" s="6">
        <v>170278</v>
      </c>
      <c r="I9486">
        <v>929500542</v>
      </c>
      <c r="J9486" t="s">
        <v>46432</v>
      </c>
      <c r="K9486" s="1">
        <v>43831</v>
      </c>
    </row>
    <row r="9487" spans="1:11">
      <c r="A9487">
        <v>9486</v>
      </c>
      <c r="B9487" t="s">
        <v>46433</v>
      </c>
      <c r="C9487" t="s">
        <v>4128</v>
      </c>
      <c r="D9487" t="s">
        <v>982</v>
      </c>
      <c r="E9487" t="s">
        <v>46434</v>
      </c>
      <c r="F9487" t="s">
        <v>46435</v>
      </c>
      <c r="G9487" t="s">
        <v>5929</v>
      </c>
      <c r="H9487" s="6">
        <v>127486</v>
      </c>
      <c r="I9487" t="s">
        <v>46436</v>
      </c>
      <c r="J9487" t="s">
        <v>46437</v>
      </c>
      <c r="K9487" s="1">
        <v>44376</v>
      </c>
    </row>
    <row r="9488" spans="1:11">
      <c r="A9488">
        <v>9487</v>
      </c>
      <c r="B9488" t="s">
        <v>46438</v>
      </c>
      <c r="C9488" t="s">
        <v>1350</v>
      </c>
      <c r="D9488" t="s">
        <v>17760</v>
      </c>
      <c r="E9488" t="s">
        <v>46439</v>
      </c>
      <c r="F9488" t="s">
        <v>905</v>
      </c>
      <c r="G9488" t="s">
        <v>4805</v>
      </c>
      <c r="H9488" s="6">
        <v>147428</v>
      </c>
      <c r="I9488" t="s">
        <v>46440</v>
      </c>
      <c r="J9488" t="s">
        <v>46441</v>
      </c>
      <c r="K9488" s="1">
        <v>44613</v>
      </c>
    </row>
    <row r="9489" spans="1:11">
      <c r="A9489">
        <v>9488</v>
      </c>
      <c r="B9489" t="s">
        <v>46442</v>
      </c>
      <c r="C9489" t="s">
        <v>138</v>
      </c>
      <c r="D9489" t="s">
        <v>8115</v>
      </c>
      <c r="E9489" t="s">
        <v>46443</v>
      </c>
      <c r="F9489" t="s">
        <v>46444</v>
      </c>
      <c r="G9489" t="s">
        <v>205</v>
      </c>
      <c r="H9489" s="6">
        <v>253094</v>
      </c>
      <c r="I9489" t="s">
        <v>46445</v>
      </c>
      <c r="J9489" t="s">
        <v>46446</v>
      </c>
      <c r="K9489" s="1">
        <v>44189</v>
      </c>
    </row>
    <row r="9490" spans="1:11">
      <c r="A9490">
        <v>9489</v>
      </c>
      <c r="B9490" t="s">
        <v>46447</v>
      </c>
      <c r="C9490" t="s">
        <v>1685</v>
      </c>
      <c r="D9490" t="s">
        <v>6025</v>
      </c>
      <c r="E9490" t="s">
        <v>46448</v>
      </c>
      <c r="F9490" t="s">
        <v>37437</v>
      </c>
      <c r="G9490" t="s">
        <v>77</v>
      </c>
      <c r="H9490" s="6">
        <v>146564</v>
      </c>
      <c r="I9490" t="s">
        <v>46449</v>
      </c>
      <c r="J9490" t="s">
        <v>46450</v>
      </c>
      <c r="K9490" s="1">
        <v>44354</v>
      </c>
    </row>
    <row r="9491" spans="1:11">
      <c r="A9491">
        <v>9490</v>
      </c>
      <c r="B9491" t="s">
        <v>46451</v>
      </c>
      <c r="C9491" t="s">
        <v>4995</v>
      </c>
      <c r="D9491" t="s">
        <v>12499</v>
      </c>
      <c r="E9491" t="s">
        <v>46452</v>
      </c>
      <c r="F9491" t="s">
        <v>10235</v>
      </c>
      <c r="G9491" t="s">
        <v>3770</v>
      </c>
      <c r="H9491" s="6">
        <v>192456</v>
      </c>
      <c r="I9491" t="s">
        <v>46453</v>
      </c>
      <c r="J9491" t="s">
        <v>46454</v>
      </c>
      <c r="K9491" s="1">
        <v>44123</v>
      </c>
    </row>
    <row r="9492" spans="1:11">
      <c r="A9492">
        <v>9491</v>
      </c>
      <c r="B9492" t="s">
        <v>46455</v>
      </c>
      <c r="C9492" t="s">
        <v>2191</v>
      </c>
      <c r="D9492" t="s">
        <v>18699</v>
      </c>
      <c r="E9492" t="s">
        <v>46456</v>
      </c>
      <c r="F9492" t="s">
        <v>46457</v>
      </c>
      <c r="G9492" t="s">
        <v>1508</v>
      </c>
      <c r="H9492" s="6">
        <v>213641</v>
      </c>
      <c r="I9492">
        <f>1-984-991-6960</f>
        <v>-8934</v>
      </c>
      <c r="J9492" t="s">
        <v>46458</v>
      </c>
      <c r="K9492" s="1">
        <v>44238</v>
      </c>
    </row>
    <row r="9493" spans="1:11">
      <c r="A9493">
        <v>9492</v>
      </c>
      <c r="B9493" t="s">
        <v>46459</v>
      </c>
      <c r="C9493" t="s">
        <v>2133</v>
      </c>
      <c r="D9493" t="s">
        <v>7027</v>
      </c>
      <c r="E9493" t="s">
        <v>46460</v>
      </c>
      <c r="F9493" t="s">
        <v>46461</v>
      </c>
      <c r="G9493" t="s">
        <v>5708</v>
      </c>
      <c r="H9493" s="6">
        <v>222542</v>
      </c>
      <c r="I9493" t="s">
        <v>46462</v>
      </c>
      <c r="J9493" t="s">
        <v>46463</v>
      </c>
      <c r="K9493" s="1">
        <v>44687</v>
      </c>
    </row>
    <row r="9494" spans="1:11">
      <c r="A9494">
        <v>9493</v>
      </c>
      <c r="B9494" t="s">
        <v>46464</v>
      </c>
      <c r="C9494" t="s">
        <v>19283</v>
      </c>
      <c r="D9494" t="s">
        <v>22157</v>
      </c>
      <c r="E9494" t="s">
        <v>46465</v>
      </c>
      <c r="F9494" t="s">
        <v>46466</v>
      </c>
      <c r="G9494" t="s">
        <v>1418</v>
      </c>
      <c r="H9494" s="6">
        <v>92407</v>
      </c>
      <c r="I9494" t="s">
        <v>46467</v>
      </c>
      <c r="J9494" t="s">
        <v>46468</v>
      </c>
      <c r="K9494" s="1">
        <v>44545</v>
      </c>
    </row>
    <row r="9495" spans="1:11">
      <c r="A9495">
        <v>9494</v>
      </c>
      <c r="B9495" t="s">
        <v>46469</v>
      </c>
      <c r="C9495" t="s">
        <v>10691</v>
      </c>
      <c r="D9495" t="s">
        <v>7800</v>
      </c>
      <c r="E9495" t="s">
        <v>46470</v>
      </c>
      <c r="F9495" t="s">
        <v>46471</v>
      </c>
      <c r="G9495" t="s">
        <v>612</v>
      </c>
      <c r="H9495" s="6">
        <v>40336</v>
      </c>
      <c r="I9495" t="s">
        <v>46472</v>
      </c>
      <c r="J9495" t="s">
        <v>46473</v>
      </c>
      <c r="K9495" s="1">
        <v>44275</v>
      </c>
    </row>
    <row r="9496" spans="1:11">
      <c r="A9496">
        <v>9495</v>
      </c>
      <c r="B9496" t="s">
        <v>46474</v>
      </c>
      <c r="C9496" t="s">
        <v>565</v>
      </c>
      <c r="D9496" t="s">
        <v>8056</v>
      </c>
      <c r="E9496" t="s">
        <v>46475</v>
      </c>
      <c r="F9496" t="s">
        <v>46476</v>
      </c>
      <c r="G9496" t="s">
        <v>650</v>
      </c>
      <c r="H9496" s="6">
        <v>267117</v>
      </c>
      <c r="I9496" t="s">
        <v>46477</v>
      </c>
      <c r="J9496" t="s">
        <v>46478</v>
      </c>
      <c r="K9496" s="1">
        <v>43920</v>
      </c>
    </row>
    <row r="9497" spans="1:11">
      <c r="A9497">
        <v>9496</v>
      </c>
      <c r="B9497" t="s">
        <v>46479</v>
      </c>
      <c r="C9497" t="s">
        <v>5467</v>
      </c>
      <c r="D9497" t="s">
        <v>3204</v>
      </c>
      <c r="E9497" t="s">
        <v>46480</v>
      </c>
      <c r="F9497" t="s">
        <v>46481</v>
      </c>
      <c r="G9497" t="s">
        <v>3207</v>
      </c>
      <c r="H9497" s="6">
        <v>274327</v>
      </c>
      <c r="I9497" t="s">
        <v>46482</v>
      </c>
      <c r="J9497" t="s">
        <v>46483</v>
      </c>
      <c r="K9497" s="1">
        <v>44607</v>
      </c>
    </row>
    <row r="9498" spans="1:11">
      <c r="A9498">
        <v>9497</v>
      </c>
      <c r="B9498" t="s">
        <v>46484</v>
      </c>
      <c r="C9498" t="s">
        <v>1234</v>
      </c>
      <c r="D9498" t="s">
        <v>5097</v>
      </c>
      <c r="E9498" t="s">
        <v>46485</v>
      </c>
      <c r="F9498" t="s">
        <v>46486</v>
      </c>
      <c r="G9498" t="s">
        <v>486</v>
      </c>
      <c r="H9498" s="6">
        <v>203220</v>
      </c>
      <c r="I9498" t="s">
        <v>46487</v>
      </c>
      <c r="J9498" t="s">
        <v>46488</v>
      </c>
      <c r="K9498" s="1">
        <v>43835</v>
      </c>
    </row>
    <row r="9499" spans="1:11">
      <c r="A9499">
        <v>9498</v>
      </c>
      <c r="B9499" t="s">
        <v>46489</v>
      </c>
      <c r="C9499" t="s">
        <v>2983</v>
      </c>
      <c r="D9499" t="s">
        <v>6273</v>
      </c>
      <c r="E9499" t="s">
        <v>46490</v>
      </c>
      <c r="F9499" t="s">
        <v>9545</v>
      </c>
      <c r="G9499" t="s">
        <v>478</v>
      </c>
      <c r="H9499" s="6">
        <v>58330</v>
      </c>
      <c r="I9499" t="s">
        <v>46491</v>
      </c>
      <c r="J9499" t="s">
        <v>46492</v>
      </c>
      <c r="K9499" s="1">
        <v>44615</v>
      </c>
    </row>
    <row r="9500" spans="1:11">
      <c r="A9500">
        <v>9499</v>
      </c>
      <c r="B9500" t="s">
        <v>46493</v>
      </c>
      <c r="C9500" t="s">
        <v>5956</v>
      </c>
      <c r="D9500" t="s">
        <v>16661</v>
      </c>
      <c r="E9500" t="s">
        <v>46494</v>
      </c>
      <c r="F9500" t="s">
        <v>46495</v>
      </c>
      <c r="G9500" t="s">
        <v>3474</v>
      </c>
      <c r="H9500" s="6">
        <v>246780</v>
      </c>
      <c r="I9500" t="s">
        <v>46496</v>
      </c>
      <c r="J9500" t="s">
        <v>46497</v>
      </c>
      <c r="K9500" s="1">
        <v>44641</v>
      </c>
    </row>
    <row r="9501" spans="1:11">
      <c r="A9501">
        <v>9500</v>
      </c>
      <c r="B9501" t="s">
        <v>46498</v>
      </c>
      <c r="C9501" t="s">
        <v>638</v>
      </c>
      <c r="D9501" t="s">
        <v>8948</v>
      </c>
      <c r="E9501" t="s">
        <v>46499</v>
      </c>
      <c r="F9501" t="s">
        <v>46500</v>
      </c>
      <c r="G9501" t="s">
        <v>5570</v>
      </c>
      <c r="H9501" s="6">
        <v>75791</v>
      </c>
      <c r="I9501" t="s">
        <v>46501</v>
      </c>
      <c r="J9501" t="s">
        <v>46502</v>
      </c>
      <c r="K9501" s="1">
        <v>44481</v>
      </c>
    </row>
    <row r="9502" spans="1:11">
      <c r="A9502">
        <v>9501</v>
      </c>
      <c r="B9502" t="s">
        <v>46503</v>
      </c>
      <c r="C9502" t="s">
        <v>4512</v>
      </c>
      <c r="D9502" t="s">
        <v>7159</v>
      </c>
      <c r="E9502" t="s">
        <v>46504</v>
      </c>
      <c r="F9502" t="s">
        <v>46505</v>
      </c>
      <c r="G9502" t="s">
        <v>561</v>
      </c>
      <c r="H9502" s="6">
        <v>231872</v>
      </c>
      <c r="I9502" t="s">
        <v>46506</v>
      </c>
      <c r="J9502" t="s">
        <v>46507</v>
      </c>
      <c r="K9502" s="1">
        <v>43875</v>
      </c>
    </row>
    <row r="9503" spans="1:11">
      <c r="A9503">
        <v>9502</v>
      </c>
      <c r="B9503" t="s">
        <v>46508</v>
      </c>
      <c r="C9503" t="s">
        <v>2719</v>
      </c>
      <c r="D9503" t="s">
        <v>3796</v>
      </c>
      <c r="E9503" t="s">
        <v>46509</v>
      </c>
      <c r="F9503" t="s">
        <v>46510</v>
      </c>
      <c r="G9503" t="s">
        <v>763</v>
      </c>
      <c r="H9503" s="6">
        <v>139475</v>
      </c>
      <c r="I9503" t="s">
        <v>46511</v>
      </c>
      <c r="J9503" t="s">
        <v>46512</v>
      </c>
      <c r="K9503" s="1">
        <v>44619</v>
      </c>
    </row>
    <row r="9504" spans="1:11">
      <c r="A9504">
        <v>9503</v>
      </c>
      <c r="B9504" t="s">
        <v>46513</v>
      </c>
      <c r="C9504" t="s">
        <v>10324</v>
      </c>
      <c r="D9504" t="s">
        <v>7048</v>
      </c>
      <c r="E9504" t="s">
        <v>46514</v>
      </c>
      <c r="F9504" t="s">
        <v>46515</v>
      </c>
      <c r="G9504" t="s">
        <v>688</v>
      </c>
      <c r="H9504" s="6">
        <v>255272</v>
      </c>
      <c r="I9504" t="s">
        <v>46516</v>
      </c>
      <c r="J9504" t="s">
        <v>46517</v>
      </c>
      <c r="K9504" s="1">
        <v>44077</v>
      </c>
    </row>
    <row r="9505" spans="1:11">
      <c r="A9505">
        <v>9504</v>
      </c>
      <c r="B9505" t="s">
        <v>46518</v>
      </c>
      <c r="C9505" t="s">
        <v>3153</v>
      </c>
      <c r="D9505" t="s">
        <v>1877</v>
      </c>
      <c r="E9505" t="s">
        <v>46519</v>
      </c>
      <c r="F9505" t="s">
        <v>46520</v>
      </c>
      <c r="G9505" t="s">
        <v>734</v>
      </c>
      <c r="H9505" s="6">
        <v>254883</v>
      </c>
      <c r="I9505" t="s">
        <v>46521</v>
      </c>
      <c r="J9505" t="s">
        <v>46522</v>
      </c>
      <c r="K9505" s="1">
        <v>44089</v>
      </c>
    </row>
    <row r="9506" spans="1:11">
      <c r="A9506">
        <v>9505</v>
      </c>
      <c r="B9506" t="s">
        <v>46523</v>
      </c>
      <c r="C9506" t="s">
        <v>796</v>
      </c>
      <c r="D9506" t="s">
        <v>936</v>
      </c>
      <c r="E9506" t="s">
        <v>46524</v>
      </c>
      <c r="F9506" t="s">
        <v>46525</v>
      </c>
      <c r="G9506" t="s">
        <v>454</v>
      </c>
      <c r="H9506" s="6">
        <v>121871</v>
      </c>
      <c r="I9506" t="s">
        <v>46526</v>
      </c>
      <c r="J9506" t="s">
        <v>46527</v>
      </c>
      <c r="K9506" s="1">
        <v>44466</v>
      </c>
    </row>
    <row r="9507" spans="1:11">
      <c r="A9507">
        <v>9506</v>
      </c>
      <c r="B9507" t="s">
        <v>46528</v>
      </c>
      <c r="C9507" t="s">
        <v>5494</v>
      </c>
      <c r="D9507" t="s">
        <v>2074</v>
      </c>
      <c r="E9507" t="s">
        <v>46529</v>
      </c>
      <c r="F9507" t="s">
        <v>43434</v>
      </c>
      <c r="G9507" t="s">
        <v>778</v>
      </c>
      <c r="H9507" s="6">
        <v>56636</v>
      </c>
      <c r="I9507" t="s">
        <v>46530</v>
      </c>
      <c r="J9507" t="s">
        <v>46531</v>
      </c>
      <c r="K9507" s="1">
        <v>43868</v>
      </c>
    </row>
    <row r="9508" spans="1:11">
      <c r="A9508">
        <v>9507</v>
      </c>
      <c r="B9508" t="s">
        <v>46532</v>
      </c>
      <c r="C9508" t="s">
        <v>6242</v>
      </c>
      <c r="D9508" t="s">
        <v>19917</v>
      </c>
      <c r="E9508" t="s">
        <v>46533</v>
      </c>
      <c r="F9508" t="s">
        <v>46534</v>
      </c>
      <c r="G9508" t="s">
        <v>898</v>
      </c>
      <c r="H9508" s="6">
        <v>71379</v>
      </c>
      <c r="I9508" t="s">
        <v>46535</v>
      </c>
      <c r="J9508" t="s">
        <v>46536</v>
      </c>
      <c r="K9508" s="1">
        <v>43939</v>
      </c>
    </row>
    <row r="9509" spans="1:11">
      <c r="A9509">
        <v>9508</v>
      </c>
      <c r="B9509" t="s">
        <v>46537</v>
      </c>
      <c r="C9509" t="s">
        <v>1670</v>
      </c>
      <c r="D9509" t="s">
        <v>1961</v>
      </c>
      <c r="E9509" t="s">
        <v>46538</v>
      </c>
      <c r="F9509" t="s">
        <v>46539</v>
      </c>
      <c r="G9509" t="s">
        <v>252</v>
      </c>
      <c r="H9509" s="6">
        <v>219218</v>
      </c>
      <c r="I9509" t="s">
        <v>46540</v>
      </c>
      <c r="J9509" t="s">
        <v>46541</v>
      </c>
      <c r="K9509" s="1">
        <v>43935</v>
      </c>
    </row>
    <row r="9510" spans="1:11">
      <c r="A9510">
        <v>9509</v>
      </c>
      <c r="B9510" t="s">
        <v>46542</v>
      </c>
      <c r="C9510" t="s">
        <v>450</v>
      </c>
      <c r="D9510" t="s">
        <v>11104</v>
      </c>
      <c r="E9510" t="s">
        <v>46543</v>
      </c>
      <c r="F9510" t="s">
        <v>46544</v>
      </c>
      <c r="G9510" t="s">
        <v>5475</v>
      </c>
      <c r="H9510" s="6">
        <v>187975</v>
      </c>
      <c r="I9510" t="s">
        <v>46545</v>
      </c>
      <c r="J9510" t="s">
        <v>46546</v>
      </c>
      <c r="K9510" s="1">
        <v>44177</v>
      </c>
    </row>
    <row r="9511" spans="1:11">
      <c r="A9511">
        <v>9510</v>
      </c>
      <c r="B9511" t="s">
        <v>46547</v>
      </c>
      <c r="C9511" t="s">
        <v>9721</v>
      </c>
      <c r="D9511" t="s">
        <v>5103</v>
      </c>
      <c r="E9511" t="s">
        <v>46548</v>
      </c>
      <c r="F9511" t="s">
        <v>1880</v>
      </c>
      <c r="G9511" t="s">
        <v>329</v>
      </c>
      <c r="H9511" s="6">
        <v>126454</v>
      </c>
      <c r="I9511" t="s">
        <v>46549</v>
      </c>
      <c r="J9511" t="s">
        <v>46550</v>
      </c>
      <c r="K9511" s="1">
        <v>43933</v>
      </c>
    </row>
    <row r="9512" spans="1:11">
      <c r="A9512">
        <v>9511</v>
      </c>
      <c r="B9512" t="s">
        <v>46551</v>
      </c>
      <c r="C9512" t="s">
        <v>1572</v>
      </c>
      <c r="D9512" t="s">
        <v>3069</v>
      </c>
      <c r="E9512" t="s">
        <v>46552</v>
      </c>
      <c r="F9512" t="s">
        <v>46553</v>
      </c>
      <c r="G9512" t="s">
        <v>2195</v>
      </c>
      <c r="H9512" s="6">
        <v>145902</v>
      </c>
      <c r="I9512" t="s">
        <v>46554</v>
      </c>
      <c r="J9512" t="s">
        <v>46555</v>
      </c>
      <c r="K9512" s="1">
        <v>44383</v>
      </c>
    </row>
    <row r="9513" spans="1:11">
      <c r="A9513">
        <v>9512</v>
      </c>
      <c r="B9513" t="s">
        <v>46556</v>
      </c>
      <c r="C9513" t="s">
        <v>9045</v>
      </c>
      <c r="D9513" t="s">
        <v>1541</v>
      </c>
      <c r="E9513" t="s">
        <v>46557</v>
      </c>
      <c r="F9513" t="s">
        <v>46558</v>
      </c>
      <c r="G9513" t="s">
        <v>4805</v>
      </c>
      <c r="H9513" s="6">
        <v>254522</v>
      </c>
      <c r="I9513" t="s">
        <v>46559</v>
      </c>
      <c r="J9513" t="s">
        <v>46560</v>
      </c>
      <c r="K9513" s="1">
        <v>44453</v>
      </c>
    </row>
    <row r="9514" spans="1:11">
      <c r="A9514">
        <v>9513</v>
      </c>
      <c r="B9514" t="s">
        <v>46561</v>
      </c>
      <c r="C9514" t="s">
        <v>6013</v>
      </c>
      <c r="D9514" t="s">
        <v>2707</v>
      </c>
      <c r="E9514" t="s">
        <v>46562</v>
      </c>
      <c r="F9514" t="s">
        <v>46563</v>
      </c>
      <c r="G9514" t="s">
        <v>190</v>
      </c>
      <c r="H9514" s="6">
        <v>50125</v>
      </c>
      <c r="I9514">
        <v>6582542616</v>
      </c>
      <c r="J9514" t="s">
        <v>46564</v>
      </c>
      <c r="K9514" s="1">
        <v>44047</v>
      </c>
    </row>
    <row r="9515" spans="1:11">
      <c r="A9515">
        <v>9514</v>
      </c>
      <c r="B9515" t="s">
        <v>46565</v>
      </c>
      <c r="C9515" t="s">
        <v>2457</v>
      </c>
      <c r="D9515" t="s">
        <v>10917</v>
      </c>
      <c r="E9515" t="s">
        <v>46566</v>
      </c>
      <c r="F9515" t="s">
        <v>46567</v>
      </c>
      <c r="G9515" t="s">
        <v>3945</v>
      </c>
      <c r="H9515" s="6">
        <v>175920</v>
      </c>
      <c r="I9515" t="s">
        <v>46568</v>
      </c>
      <c r="J9515" t="s">
        <v>46569</v>
      </c>
      <c r="K9515" s="1">
        <v>44674</v>
      </c>
    </row>
    <row r="9516" spans="1:11">
      <c r="A9516">
        <v>9515</v>
      </c>
      <c r="B9516" t="s">
        <v>46570</v>
      </c>
      <c r="C9516" t="s">
        <v>1722</v>
      </c>
      <c r="D9516" t="s">
        <v>1051</v>
      </c>
      <c r="E9516" t="s">
        <v>46571</v>
      </c>
      <c r="F9516" t="s">
        <v>46572</v>
      </c>
      <c r="G9516" t="s">
        <v>306</v>
      </c>
      <c r="H9516" s="6">
        <v>258022</v>
      </c>
      <c r="I9516" t="s">
        <v>46573</v>
      </c>
      <c r="J9516" t="s">
        <v>46574</v>
      </c>
      <c r="K9516" s="1">
        <v>44660</v>
      </c>
    </row>
    <row r="9517" spans="1:11">
      <c r="A9517">
        <v>9516</v>
      </c>
      <c r="B9517" t="s">
        <v>46575</v>
      </c>
      <c r="C9517" t="s">
        <v>1142</v>
      </c>
      <c r="D9517" t="s">
        <v>14066</v>
      </c>
      <c r="E9517" t="s">
        <v>46576</v>
      </c>
      <c r="F9517" t="s">
        <v>46577</v>
      </c>
      <c r="G9517" t="s">
        <v>3264</v>
      </c>
      <c r="H9517" s="6">
        <v>132372</v>
      </c>
      <c r="I9517" t="s">
        <v>46578</v>
      </c>
      <c r="J9517" t="s">
        <v>46579</v>
      </c>
      <c r="K9517" s="1">
        <v>44518</v>
      </c>
    </row>
    <row r="9518" spans="1:11">
      <c r="A9518">
        <v>9517</v>
      </c>
      <c r="B9518" t="s">
        <v>46580</v>
      </c>
      <c r="C9518" t="s">
        <v>2480</v>
      </c>
      <c r="D9518" t="s">
        <v>1759</v>
      </c>
      <c r="E9518" t="s">
        <v>46581</v>
      </c>
      <c r="F9518" t="s">
        <v>38085</v>
      </c>
      <c r="G9518" t="s">
        <v>1118</v>
      </c>
      <c r="H9518" s="6">
        <v>43940</v>
      </c>
      <c r="I9518" t="s">
        <v>46582</v>
      </c>
      <c r="J9518" t="s">
        <v>46583</v>
      </c>
      <c r="K9518" s="1">
        <v>43984</v>
      </c>
    </row>
    <row r="9519" spans="1:11">
      <c r="A9519">
        <v>9518</v>
      </c>
      <c r="B9519" t="s">
        <v>46584</v>
      </c>
      <c r="C9519" t="s">
        <v>6202</v>
      </c>
      <c r="D9519" t="s">
        <v>4738</v>
      </c>
      <c r="E9519" t="s">
        <v>46585</v>
      </c>
      <c r="F9519" t="s">
        <v>31039</v>
      </c>
      <c r="G9519" t="s">
        <v>926</v>
      </c>
      <c r="H9519" s="6">
        <v>130769</v>
      </c>
      <c r="I9519" t="s">
        <v>46586</v>
      </c>
      <c r="J9519" t="s">
        <v>46587</v>
      </c>
      <c r="K9519" s="1">
        <v>44350</v>
      </c>
    </row>
    <row r="9520" spans="1:11">
      <c r="A9520">
        <v>9519</v>
      </c>
      <c r="B9520" t="s">
        <v>46588</v>
      </c>
      <c r="C9520" t="s">
        <v>2806</v>
      </c>
      <c r="D9520" t="s">
        <v>2389</v>
      </c>
      <c r="E9520" t="s">
        <v>46589</v>
      </c>
      <c r="F9520" t="s">
        <v>1916</v>
      </c>
      <c r="G9520" t="s">
        <v>839</v>
      </c>
      <c r="H9520" s="6">
        <v>118600</v>
      </c>
      <c r="I9520">
        <v>4471594397</v>
      </c>
      <c r="J9520" t="s">
        <v>46590</v>
      </c>
      <c r="K9520" s="1">
        <v>43900</v>
      </c>
    </row>
    <row r="9521" spans="1:11">
      <c r="A9521">
        <v>9520</v>
      </c>
      <c r="B9521" t="s">
        <v>46591</v>
      </c>
      <c r="C9521" t="s">
        <v>4254</v>
      </c>
      <c r="D9521" t="s">
        <v>3331</v>
      </c>
      <c r="E9521" t="s">
        <v>46592</v>
      </c>
      <c r="F9521" t="s">
        <v>46593</v>
      </c>
      <c r="G9521" t="s">
        <v>561</v>
      </c>
      <c r="H9521" s="6">
        <v>140993</v>
      </c>
      <c r="I9521" t="s">
        <v>46594</v>
      </c>
      <c r="J9521" t="s">
        <v>46595</v>
      </c>
      <c r="K9521" s="1">
        <v>44682</v>
      </c>
    </row>
    <row r="9522" spans="1:11">
      <c r="A9522">
        <v>9521</v>
      </c>
      <c r="B9522" t="s">
        <v>46596</v>
      </c>
      <c r="C9522" t="s">
        <v>20693</v>
      </c>
      <c r="D9522" t="s">
        <v>2689</v>
      </c>
      <c r="E9522" t="s">
        <v>46597</v>
      </c>
      <c r="F9522" t="s">
        <v>46598</v>
      </c>
      <c r="G9522" t="s">
        <v>329</v>
      </c>
      <c r="H9522" s="6">
        <v>163969</v>
      </c>
      <c r="I9522" t="s">
        <v>46599</v>
      </c>
      <c r="J9522" t="s">
        <v>46600</v>
      </c>
      <c r="K9522" s="1">
        <v>44571</v>
      </c>
    </row>
    <row r="9523" spans="1:11">
      <c r="A9523">
        <v>9522</v>
      </c>
      <c r="B9523" t="s">
        <v>46601</v>
      </c>
      <c r="C9523" t="s">
        <v>5324</v>
      </c>
      <c r="D9523" t="s">
        <v>14541</v>
      </c>
      <c r="E9523" t="s">
        <v>46602</v>
      </c>
      <c r="F9523" t="s">
        <v>46603</v>
      </c>
      <c r="G9523" t="s">
        <v>5475</v>
      </c>
      <c r="H9523" s="6">
        <v>85572</v>
      </c>
      <c r="I9523">
        <f>1-812-106-8469</f>
        <v>-9386</v>
      </c>
      <c r="J9523" t="s">
        <v>46604</v>
      </c>
      <c r="K9523" s="1">
        <v>44285</v>
      </c>
    </row>
    <row r="9524" spans="1:11">
      <c r="A9524">
        <v>9523</v>
      </c>
      <c r="B9524" t="s">
        <v>46605</v>
      </c>
      <c r="C9524" t="s">
        <v>65</v>
      </c>
      <c r="D9524" t="s">
        <v>1602</v>
      </c>
      <c r="E9524" t="s">
        <v>46606</v>
      </c>
      <c r="F9524" t="s">
        <v>46607</v>
      </c>
      <c r="G9524" t="s">
        <v>815</v>
      </c>
      <c r="H9524" s="6">
        <v>127215</v>
      </c>
      <c r="I9524" t="s">
        <v>46608</v>
      </c>
      <c r="J9524" t="s">
        <v>46609</v>
      </c>
      <c r="K9524" s="1">
        <v>44318</v>
      </c>
    </row>
    <row r="9525" spans="1:11">
      <c r="A9525">
        <v>9524</v>
      </c>
      <c r="B9525" t="s">
        <v>46610</v>
      </c>
      <c r="C9525" t="s">
        <v>1428</v>
      </c>
      <c r="D9525" t="s">
        <v>3288</v>
      </c>
      <c r="E9525" t="s">
        <v>46611</v>
      </c>
      <c r="F9525" t="s">
        <v>46612</v>
      </c>
      <c r="G9525" t="s">
        <v>1396</v>
      </c>
      <c r="H9525" s="6">
        <v>225206</v>
      </c>
      <c r="I9525" t="s">
        <v>46613</v>
      </c>
      <c r="J9525" t="s">
        <v>46614</v>
      </c>
      <c r="K9525" s="1">
        <v>44187</v>
      </c>
    </row>
    <row r="9526" spans="1:11">
      <c r="A9526">
        <v>9525</v>
      </c>
      <c r="B9526" t="s">
        <v>46615</v>
      </c>
      <c r="C9526" t="s">
        <v>10681</v>
      </c>
      <c r="D9526" t="s">
        <v>5556</v>
      </c>
      <c r="E9526" t="s">
        <v>32448</v>
      </c>
      <c r="F9526" t="s">
        <v>46616</v>
      </c>
      <c r="G9526" t="s">
        <v>494</v>
      </c>
      <c r="H9526" s="6">
        <v>172767</v>
      </c>
      <c r="I9526">
        <f>1-61-934-6211</f>
        <v>-7205</v>
      </c>
      <c r="J9526" t="s">
        <v>46617</v>
      </c>
      <c r="K9526" s="1">
        <v>44388</v>
      </c>
    </row>
    <row r="9527" spans="1:11">
      <c r="A9527">
        <v>9526</v>
      </c>
      <c r="B9527" t="s">
        <v>46618</v>
      </c>
      <c r="C9527" t="s">
        <v>4001</v>
      </c>
      <c r="D9527" t="s">
        <v>4637</v>
      </c>
      <c r="E9527" t="s">
        <v>46619</v>
      </c>
      <c r="F9527" t="s">
        <v>46620</v>
      </c>
      <c r="G9527" t="s">
        <v>2905</v>
      </c>
      <c r="H9527" s="6">
        <v>182098</v>
      </c>
      <c r="I9527" t="s">
        <v>46621</v>
      </c>
      <c r="J9527" t="s">
        <v>46622</v>
      </c>
      <c r="K9527" s="1">
        <v>44151</v>
      </c>
    </row>
    <row r="9528" spans="1:11">
      <c r="A9528">
        <v>9527</v>
      </c>
      <c r="B9528" t="s">
        <v>46623</v>
      </c>
      <c r="C9528" t="s">
        <v>8006</v>
      </c>
      <c r="D9528" t="s">
        <v>15308</v>
      </c>
      <c r="E9528" t="s">
        <v>46624</v>
      </c>
      <c r="F9528" t="s">
        <v>46005</v>
      </c>
      <c r="G9528" t="s">
        <v>1666</v>
      </c>
      <c r="H9528" s="6">
        <v>65194</v>
      </c>
      <c r="I9528" t="s">
        <v>46625</v>
      </c>
      <c r="J9528" t="s">
        <v>46626</v>
      </c>
      <c r="K9528" s="1">
        <v>43862</v>
      </c>
    </row>
    <row r="9529" spans="1:11">
      <c r="A9529">
        <v>9528</v>
      </c>
      <c r="B9529" t="s">
        <v>46627</v>
      </c>
      <c r="C9529" t="s">
        <v>1615</v>
      </c>
      <c r="D9529" t="s">
        <v>171</v>
      </c>
      <c r="E9529" t="s">
        <v>46628</v>
      </c>
      <c r="F9529" t="s">
        <v>46629</v>
      </c>
      <c r="G9529" t="s">
        <v>1481</v>
      </c>
      <c r="H9529" s="6">
        <v>65771</v>
      </c>
      <c r="I9529" t="s">
        <v>46630</v>
      </c>
      <c r="J9529" t="s">
        <v>46631</v>
      </c>
      <c r="K9529" s="1">
        <v>44705</v>
      </c>
    </row>
    <row r="9530" spans="1:11">
      <c r="A9530">
        <v>9529</v>
      </c>
      <c r="B9530" t="s">
        <v>46632</v>
      </c>
      <c r="C9530" t="s">
        <v>811</v>
      </c>
      <c r="D9530" t="s">
        <v>6025</v>
      </c>
      <c r="E9530" t="s">
        <v>46633</v>
      </c>
      <c r="F9530" t="s">
        <v>46634</v>
      </c>
      <c r="G9530" t="s">
        <v>386</v>
      </c>
      <c r="H9530" s="6">
        <v>147219</v>
      </c>
      <c r="I9530" t="s">
        <v>46635</v>
      </c>
      <c r="J9530" t="s">
        <v>46636</v>
      </c>
      <c r="K9530" s="1">
        <v>43832</v>
      </c>
    </row>
    <row r="9531" spans="1:11">
      <c r="A9531">
        <v>9530</v>
      </c>
      <c r="B9531" t="s">
        <v>46637</v>
      </c>
      <c r="C9531" t="s">
        <v>1512</v>
      </c>
      <c r="D9531" t="s">
        <v>18181</v>
      </c>
      <c r="E9531" t="s">
        <v>46638</v>
      </c>
      <c r="F9531" t="s">
        <v>46639</v>
      </c>
      <c r="G9531" t="s">
        <v>282</v>
      </c>
      <c r="H9531" s="6">
        <v>203355</v>
      </c>
      <c r="I9531" t="s">
        <v>46640</v>
      </c>
      <c r="J9531" t="s">
        <v>46641</v>
      </c>
      <c r="K9531" s="1">
        <v>44042</v>
      </c>
    </row>
    <row r="9532" spans="1:11">
      <c r="A9532">
        <v>9531</v>
      </c>
      <c r="B9532" t="s">
        <v>46642</v>
      </c>
      <c r="C9532" t="s">
        <v>4851</v>
      </c>
      <c r="D9532" t="s">
        <v>3714</v>
      </c>
      <c r="E9532" t="s">
        <v>46643</v>
      </c>
      <c r="F9532" t="s">
        <v>46644</v>
      </c>
      <c r="G9532" t="s">
        <v>314</v>
      </c>
      <c r="H9532" s="6">
        <v>175717</v>
      </c>
      <c r="I9532" t="s">
        <v>46645</v>
      </c>
      <c r="J9532" t="s">
        <v>46646</v>
      </c>
      <c r="K9532" s="1">
        <v>43944</v>
      </c>
    </row>
    <row r="9533" spans="1:11">
      <c r="A9533">
        <v>9532</v>
      </c>
      <c r="B9533" t="s">
        <v>46647</v>
      </c>
      <c r="C9533" t="s">
        <v>5115</v>
      </c>
      <c r="D9533" t="s">
        <v>4595</v>
      </c>
      <c r="E9533" t="s">
        <v>46648</v>
      </c>
      <c r="F9533" t="s">
        <v>46649</v>
      </c>
      <c r="G9533" t="s">
        <v>2378</v>
      </c>
      <c r="H9533" s="6">
        <v>263729</v>
      </c>
      <c r="I9533" t="s">
        <v>46650</v>
      </c>
      <c r="J9533" t="s">
        <v>46651</v>
      </c>
      <c r="K9533" s="1">
        <v>44501</v>
      </c>
    </row>
    <row r="9534" spans="1:11">
      <c r="A9534">
        <v>9533</v>
      </c>
      <c r="B9534" t="s">
        <v>46652</v>
      </c>
      <c r="C9534" t="s">
        <v>5456</v>
      </c>
      <c r="D9534" t="s">
        <v>100</v>
      </c>
      <c r="E9534" t="s">
        <v>3634</v>
      </c>
      <c r="F9534" t="s">
        <v>46653</v>
      </c>
      <c r="G9534" t="s">
        <v>60</v>
      </c>
      <c r="H9534" s="6">
        <v>59008</v>
      </c>
      <c r="I9534">
        <f>1-54-550-2788</f>
        <v>-3391</v>
      </c>
      <c r="J9534" t="s">
        <v>46654</v>
      </c>
      <c r="K9534" s="1">
        <v>44322</v>
      </c>
    </row>
    <row r="9535" spans="1:11">
      <c r="A9535">
        <v>9534</v>
      </c>
      <c r="B9535" s="2" t="s">
        <v>46655</v>
      </c>
      <c r="C9535" t="s">
        <v>5115</v>
      </c>
      <c r="D9535" t="s">
        <v>513</v>
      </c>
      <c r="E9535" t="s">
        <v>46656</v>
      </c>
      <c r="F9535" t="s">
        <v>46657</v>
      </c>
      <c r="G9535" t="s">
        <v>446</v>
      </c>
      <c r="H9535" s="6">
        <v>270464</v>
      </c>
      <c r="I9535" t="s">
        <v>46658</v>
      </c>
      <c r="J9535" t="s">
        <v>46659</v>
      </c>
      <c r="K9535" s="1">
        <v>44331</v>
      </c>
    </row>
    <row r="9536" spans="1:11">
      <c r="A9536">
        <v>9535</v>
      </c>
      <c r="B9536" t="s">
        <v>46660</v>
      </c>
      <c r="C9536" t="s">
        <v>3903</v>
      </c>
      <c r="D9536" t="s">
        <v>2882</v>
      </c>
      <c r="E9536" t="s">
        <v>46661</v>
      </c>
      <c r="F9536" t="s">
        <v>46662</v>
      </c>
      <c r="G9536" t="s">
        <v>1508</v>
      </c>
      <c r="H9536" s="6">
        <v>187249</v>
      </c>
      <c r="I9536" t="s">
        <v>46663</v>
      </c>
      <c r="J9536" t="s">
        <v>46664</v>
      </c>
      <c r="K9536" s="1">
        <v>44481</v>
      </c>
    </row>
    <row r="9537" spans="1:11">
      <c r="A9537">
        <v>9536</v>
      </c>
      <c r="B9537" t="s">
        <v>46665</v>
      </c>
      <c r="C9537" t="s">
        <v>2589</v>
      </c>
      <c r="D9537" t="s">
        <v>65</v>
      </c>
      <c r="E9537" t="s">
        <v>46666</v>
      </c>
      <c r="F9537" t="s">
        <v>46667</v>
      </c>
      <c r="G9537" t="s">
        <v>486</v>
      </c>
      <c r="H9537" s="6">
        <v>259554</v>
      </c>
      <c r="I9537" t="s">
        <v>46668</v>
      </c>
      <c r="J9537" t="s">
        <v>46669</v>
      </c>
      <c r="K9537" s="1">
        <v>44260</v>
      </c>
    </row>
    <row r="9538" spans="1:11">
      <c r="A9538">
        <v>9537</v>
      </c>
      <c r="B9538" t="s">
        <v>46670</v>
      </c>
      <c r="C9538" t="s">
        <v>11317</v>
      </c>
      <c r="D9538" t="s">
        <v>14541</v>
      </c>
      <c r="E9538" t="s">
        <v>19303</v>
      </c>
      <c r="F9538" t="s">
        <v>46671</v>
      </c>
      <c r="G9538" t="s">
        <v>1110</v>
      </c>
      <c r="H9538" s="6">
        <v>170834</v>
      </c>
      <c r="I9538" t="s">
        <v>46672</v>
      </c>
      <c r="J9538" t="s">
        <v>46673</v>
      </c>
      <c r="K9538" s="1">
        <v>44578</v>
      </c>
    </row>
    <row r="9539" spans="1:11">
      <c r="A9539">
        <v>9538</v>
      </c>
      <c r="B9539" t="s">
        <v>46674</v>
      </c>
      <c r="C9539" t="s">
        <v>9219</v>
      </c>
      <c r="D9539" t="s">
        <v>9382</v>
      </c>
      <c r="E9539" t="s">
        <v>46675</v>
      </c>
      <c r="F9539" t="s">
        <v>9881</v>
      </c>
      <c r="G9539" t="s">
        <v>1243</v>
      </c>
      <c r="H9539" s="6">
        <v>50531</v>
      </c>
      <c r="I9539" t="s">
        <v>46676</v>
      </c>
      <c r="J9539" t="s">
        <v>46677</v>
      </c>
      <c r="K9539" s="1">
        <v>44089</v>
      </c>
    </row>
    <row r="9540" spans="1:11">
      <c r="A9540">
        <v>9539</v>
      </c>
      <c r="B9540" t="s">
        <v>46678</v>
      </c>
      <c r="C9540" t="s">
        <v>894</v>
      </c>
      <c r="D9540" t="s">
        <v>5556</v>
      </c>
      <c r="E9540" t="s">
        <v>46679</v>
      </c>
      <c r="F9540" t="s">
        <v>46680</v>
      </c>
      <c r="G9540" t="s">
        <v>2378</v>
      </c>
      <c r="H9540" s="6">
        <v>147108</v>
      </c>
      <c r="I9540" t="s">
        <v>46681</v>
      </c>
      <c r="J9540" t="s">
        <v>46682</v>
      </c>
      <c r="K9540" s="1">
        <v>44035</v>
      </c>
    </row>
    <row r="9541" spans="1:11">
      <c r="A9541">
        <v>9540</v>
      </c>
      <c r="B9541" t="s">
        <v>46683</v>
      </c>
      <c r="C9541" t="s">
        <v>225</v>
      </c>
      <c r="D9541" t="s">
        <v>2368</v>
      </c>
      <c r="E9541" t="s">
        <v>46684</v>
      </c>
      <c r="F9541" t="s">
        <v>46685</v>
      </c>
      <c r="G9541" t="s">
        <v>86</v>
      </c>
      <c r="H9541" s="6">
        <v>129880</v>
      </c>
      <c r="I9541" t="s">
        <v>46686</v>
      </c>
      <c r="J9541" t="s">
        <v>46687</v>
      </c>
      <c r="K9541" s="1">
        <v>44466</v>
      </c>
    </row>
    <row r="9542" spans="1:11">
      <c r="A9542">
        <v>9541</v>
      </c>
      <c r="B9542" t="s">
        <v>46688</v>
      </c>
      <c r="C9542" t="s">
        <v>3903</v>
      </c>
      <c r="D9542" t="s">
        <v>1513</v>
      </c>
      <c r="E9542" t="s">
        <v>46689</v>
      </c>
      <c r="F9542" t="s">
        <v>46690</v>
      </c>
      <c r="G9542" t="s">
        <v>2070</v>
      </c>
      <c r="H9542" s="6">
        <v>186516</v>
      </c>
      <c r="I9542" t="s">
        <v>46691</v>
      </c>
      <c r="J9542" t="s">
        <v>46692</v>
      </c>
      <c r="K9542" s="1">
        <v>44342</v>
      </c>
    </row>
    <row r="9543" spans="1:11">
      <c r="A9543">
        <v>9542</v>
      </c>
      <c r="B9543" t="s">
        <v>46693</v>
      </c>
      <c r="C9543" t="s">
        <v>2793</v>
      </c>
      <c r="D9543" t="s">
        <v>341</v>
      </c>
      <c r="E9543" t="s">
        <v>39851</v>
      </c>
      <c r="F9543" t="s">
        <v>46694</v>
      </c>
      <c r="G9543" t="s">
        <v>861</v>
      </c>
      <c r="H9543" s="6">
        <v>275795</v>
      </c>
      <c r="I9543" t="s">
        <v>46695</v>
      </c>
      <c r="J9543" t="s">
        <v>46696</v>
      </c>
      <c r="K9543" s="1">
        <v>43936</v>
      </c>
    </row>
    <row r="9544" spans="1:11">
      <c r="A9544">
        <v>9543</v>
      </c>
      <c r="B9544" t="s">
        <v>46697</v>
      </c>
      <c r="C9544" t="s">
        <v>4254</v>
      </c>
      <c r="D9544" t="s">
        <v>1408</v>
      </c>
      <c r="E9544" t="s">
        <v>46698</v>
      </c>
      <c r="F9544" t="s">
        <v>46699</v>
      </c>
      <c r="G9544" t="s">
        <v>5570</v>
      </c>
      <c r="H9544" s="6">
        <v>142422</v>
      </c>
      <c r="I9544" t="s">
        <v>46700</v>
      </c>
      <c r="J9544" t="s">
        <v>46701</v>
      </c>
      <c r="K9544" s="1">
        <v>44377</v>
      </c>
    </row>
    <row r="9545" spans="1:11">
      <c r="A9545">
        <v>9544</v>
      </c>
      <c r="B9545" t="s">
        <v>46702</v>
      </c>
      <c r="C9545" t="s">
        <v>2100</v>
      </c>
      <c r="D9545" t="s">
        <v>7291</v>
      </c>
      <c r="E9545" t="s">
        <v>46703</v>
      </c>
      <c r="F9545" t="s">
        <v>46704</v>
      </c>
      <c r="G9545" t="s">
        <v>1696</v>
      </c>
      <c r="H9545" s="6">
        <v>47140</v>
      </c>
      <c r="I9545" t="s">
        <v>46705</v>
      </c>
      <c r="J9545" t="s">
        <v>46706</v>
      </c>
      <c r="K9545" s="1">
        <v>43879</v>
      </c>
    </row>
    <row r="9546" spans="1:11">
      <c r="A9546">
        <v>9545</v>
      </c>
      <c r="B9546" t="s">
        <v>46707</v>
      </c>
      <c r="C9546" t="s">
        <v>2347</v>
      </c>
      <c r="D9546" t="s">
        <v>3099</v>
      </c>
      <c r="E9546" t="s">
        <v>46708</v>
      </c>
      <c r="F9546" t="s">
        <v>46709</v>
      </c>
      <c r="G9546" t="s">
        <v>883</v>
      </c>
      <c r="H9546" s="6">
        <v>138555</v>
      </c>
      <c r="I9546" t="s">
        <v>46710</v>
      </c>
      <c r="J9546" t="s">
        <v>46711</v>
      </c>
      <c r="K9546" s="1">
        <v>44156</v>
      </c>
    </row>
    <row r="9547" spans="1:11">
      <c r="A9547">
        <v>9546</v>
      </c>
      <c r="B9547" t="s">
        <v>46712</v>
      </c>
      <c r="C9547" t="s">
        <v>6606</v>
      </c>
      <c r="D9547" t="s">
        <v>44943</v>
      </c>
      <c r="E9547" t="s">
        <v>46713</v>
      </c>
      <c r="F9547" t="s">
        <v>5354</v>
      </c>
      <c r="G9547" t="s">
        <v>2885</v>
      </c>
      <c r="H9547" s="6">
        <v>116550</v>
      </c>
      <c r="I9547" t="s">
        <v>46714</v>
      </c>
      <c r="J9547" t="s">
        <v>46715</v>
      </c>
      <c r="K9547" s="1">
        <v>43895</v>
      </c>
    </row>
    <row r="9548" spans="1:11">
      <c r="A9548">
        <v>9547</v>
      </c>
      <c r="B9548" t="s">
        <v>46716</v>
      </c>
      <c r="C9548" t="s">
        <v>7226</v>
      </c>
      <c r="D9548" t="s">
        <v>10511</v>
      </c>
      <c r="E9548" t="s">
        <v>46717</v>
      </c>
      <c r="F9548" t="s">
        <v>46718</v>
      </c>
      <c r="G9548" t="s">
        <v>1309</v>
      </c>
      <c r="H9548" s="6">
        <v>109551</v>
      </c>
      <c r="I9548" t="s">
        <v>46719</v>
      </c>
      <c r="J9548" t="s">
        <v>46720</v>
      </c>
      <c r="K9548" s="1">
        <v>44583</v>
      </c>
    </row>
    <row r="9549" spans="1:11">
      <c r="A9549">
        <v>9548</v>
      </c>
      <c r="B9549" t="s">
        <v>46721</v>
      </c>
      <c r="C9549" t="s">
        <v>4104</v>
      </c>
      <c r="D9549" t="s">
        <v>5556</v>
      </c>
      <c r="E9549" t="s">
        <v>46722</v>
      </c>
      <c r="F9549" t="s">
        <v>46723</v>
      </c>
      <c r="G9549" t="s">
        <v>517</v>
      </c>
      <c r="H9549" s="6">
        <v>180750</v>
      </c>
      <c r="I9549" t="s">
        <v>46724</v>
      </c>
      <c r="J9549" t="s">
        <v>46725</v>
      </c>
      <c r="K9549" s="1">
        <v>44442</v>
      </c>
    </row>
    <row r="9550" spans="1:11">
      <c r="A9550">
        <v>9549</v>
      </c>
      <c r="B9550" t="s">
        <v>46726</v>
      </c>
      <c r="C9550" t="s">
        <v>804</v>
      </c>
      <c r="D9550" t="s">
        <v>10386</v>
      </c>
      <c r="E9550" t="s">
        <v>46727</v>
      </c>
      <c r="F9550" t="s">
        <v>46728</v>
      </c>
      <c r="G9550" t="s">
        <v>1110</v>
      </c>
      <c r="H9550" s="6">
        <v>192487</v>
      </c>
      <c r="I9550">
        <f>1-634-250-807</f>
        <v>-1690</v>
      </c>
      <c r="J9550" t="s">
        <v>46729</v>
      </c>
      <c r="K9550" s="1">
        <v>44526</v>
      </c>
    </row>
    <row r="9551" spans="1:11">
      <c r="A9551">
        <v>9550</v>
      </c>
      <c r="B9551" t="s">
        <v>46730</v>
      </c>
      <c r="C9551" t="s">
        <v>9838</v>
      </c>
      <c r="D9551" t="s">
        <v>1877</v>
      </c>
      <c r="E9551" t="s">
        <v>46731</v>
      </c>
      <c r="F9551" t="s">
        <v>46732</v>
      </c>
      <c r="G9551" t="s">
        <v>961</v>
      </c>
      <c r="H9551" s="6">
        <v>87903</v>
      </c>
      <c r="I9551" t="s">
        <v>46733</v>
      </c>
      <c r="J9551" t="s">
        <v>46734</v>
      </c>
      <c r="K9551" s="1">
        <v>44045</v>
      </c>
    </row>
    <row r="9552" spans="1:11">
      <c r="A9552">
        <v>9551</v>
      </c>
      <c r="B9552" t="s">
        <v>46735</v>
      </c>
      <c r="C9552" t="s">
        <v>7979</v>
      </c>
      <c r="D9552" t="s">
        <v>3965</v>
      </c>
      <c r="E9552" t="s">
        <v>46736</v>
      </c>
      <c r="F9552" t="s">
        <v>46737</v>
      </c>
      <c r="G9552" t="s">
        <v>1309</v>
      </c>
      <c r="H9552" s="6">
        <v>43697</v>
      </c>
      <c r="I9552" t="s">
        <v>46738</v>
      </c>
      <c r="J9552" t="s">
        <v>46739</v>
      </c>
      <c r="K9552" s="1">
        <v>44350</v>
      </c>
    </row>
    <row r="9553" spans="1:11">
      <c r="A9553">
        <v>9552</v>
      </c>
      <c r="B9553" t="s">
        <v>46740</v>
      </c>
      <c r="C9553" t="s">
        <v>902</v>
      </c>
      <c r="D9553" t="s">
        <v>4479</v>
      </c>
      <c r="E9553" t="s">
        <v>46741</v>
      </c>
      <c r="F9553" t="s">
        <v>46742</v>
      </c>
      <c r="G9553" t="s">
        <v>1473</v>
      </c>
      <c r="H9553" s="6">
        <v>257176</v>
      </c>
      <c r="I9553">
        <v>447954955</v>
      </c>
      <c r="J9553" t="s">
        <v>46743</v>
      </c>
      <c r="K9553" s="1">
        <v>44348</v>
      </c>
    </row>
    <row r="9554" spans="1:11">
      <c r="A9554">
        <v>9553</v>
      </c>
      <c r="B9554" t="s">
        <v>46744</v>
      </c>
      <c r="C9554" t="s">
        <v>1648</v>
      </c>
      <c r="D9554" t="s">
        <v>123</v>
      </c>
      <c r="E9554" t="s">
        <v>46745</v>
      </c>
      <c r="F9554" t="s">
        <v>46746</v>
      </c>
      <c r="G9554" t="s">
        <v>1257</v>
      </c>
      <c r="H9554" s="6">
        <v>174343</v>
      </c>
      <c r="I9554" t="s">
        <v>46747</v>
      </c>
      <c r="J9554" t="s">
        <v>46748</v>
      </c>
      <c r="K9554" s="1">
        <v>44426</v>
      </c>
    </row>
    <row r="9555" spans="1:11">
      <c r="A9555">
        <v>9554</v>
      </c>
      <c r="B9555" t="s">
        <v>46749</v>
      </c>
      <c r="C9555" t="s">
        <v>5286</v>
      </c>
      <c r="D9555" t="s">
        <v>5103</v>
      </c>
      <c r="E9555" t="s">
        <v>46750</v>
      </c>
      <c r="F9555" t="s">
        <v>46751</v>
      </c>
      <c r="G9555" t="s">
        <v>1309</v>
      </c>
      <c r="H9555" s="6">
        <v>192361</v>
      </c>
      <c r="I9555" t="s">
        <v>46752</v>
      </c>
      <c r="J9555" t="s">
        <v>46753</v>
      </c>
      <c r="K9555" s="1">
        <v>44144</v>
      </c>
    </row>
    <row r="9556" spans="1:11">
      <c r="A9556">
        <v>9555</v>
      </c>
      <c r="B9556" t="s">
        <v>46754</v>
      </c>
      <c r="C9556" t="s">
        <v>248</v>
      </c>
      <c r="D9556" t="s">
        <v>3688</v>
      </c>
      <c r="E9556" t="s">
        <v>46755</v>
      </c>
      <c r="F9556" t="s">
        <v>46756</v>
      </c>
      <c r="G9556" t="s">
        <v>1637</v>
      </c>
      <c r="H9556" s="6">
        <v>73725</v>
      </c>
      <c r="I9556" t="s">
        <v>46757</v>
      </c>
      <c r="J9556" t="s">
        <v>46758</v>
      </c>
      <c r="K9556" s="1">
        <v>44683</v>
      </c>
    </row>
    <row r="9557" spans="1:11">
      <c r="A9557">
        <v>9556</v>
      </c>
      <c r="B9557" t="s">
        <v>46759</v>
      </c>
      <c r="C9557" t="s">
        <v>1578</v>
      </c>
      <c r="D9557" t="s">
        <v>7263</v>
      </c>
      <c r="E9557" t="s">
        <v>46760</v>
      </c>
      <c r="F9557" t="s">
        <v>46761</v>
      </c>
      <c r="G9557" t="s">
        <v>604</v>
      </c>
      <c r="H9557" s="6">
        <v>188224</v>
      </c>
      <c r="I9557">
        <f>1-924-883-9763</f>
        <v>-11569</v>
      </c>
      <c r="J9557" t="s">
        <v>46762</v>
      </c>
      <c r="K9557" s="1">
        <v>44135</v>
      </c>
    </row>
    <row r="9558" spans="1:11">
      <c r="A9558">
        <v>9557</v>
      </c>
      <c r="B9558" t="s">
        <v>46763</v>
      </c>
      <c r="C9558" t="s">
        <v>684</v>
      </c>
      <c r="D9558" t="s">
        <v>677</v>
      </c>
      <c r="E9558" t="s">
        <v>46764</v>
      </c>
      <c r="F9558" t="s">
        <v>46765</v>
      </c>
      <c r="G9558" t="s">
        <v>486</v>
      </c>
      <c r="H9558" s="6">
        <v>168018</v>
      </c>
      <c r="I9558" t="s">
        <v>46766</v>
      </c>
      <c r="J9558" t="s">
        <v>46767</v>
      </c>
      <c r="K9558" s="1">
        <v>44494</v>
      </c>
    </row>
    <row r="9559" spans="1:11">
      <c r="A9559">
        <v>9558</v>
      </c>
      <c r="B9559" t="s">
        <v>46768</v>
      </c>
      <c r="C9559" t="s">
        <v>4260</v>
      </c>
      <c r="D9559" t="s">
        <v>5609</v>
      </c>
      <c r="E9559" t="s">
        <v>46769</v>
      </c>
      <c r="F9559" t="s">
        <v>46770</v>
      </c>
      <c r="G9559" t="s">
        <v>3709</v>
      </c>
      <c r="H9559" s="6">
        <v>94750</v>
      </c>
      <c r="I9559" t="s">
        <v>46771</v>
      </c>
      <c r="J9559" t="s">
        <v>46772</v>
      </c>
      <c r="K9559" s="1">
        <v>44142</v>
      </c>
    </row>
    <row r="9560" spans="1:11">
      <c r="A9560">
        <v>9559</v>
      </c>
      <c r="B9560" t="s">
        <v>46773</v>
      </c>
      <c r="C9560" t="s">
        <v>8162</v>
      </c>
      <c r="D9560" t="s">
        <v>9388</v>
      </c>
      <c r="E9560" t="s">
        <v>46774</v>
      </c>
      <c r="F9560" t="s">
        <v>11502</v>
      </c>
      <c r="G9560" t="s">
        <v>5708</v>
      </c>
      <c r="H9560" s="6">
        <v>56292</v>
      </c>
      <c r="I9560" t="s">
        <v>46775</v>
      </c>
      <c r="J9560" t="s">
        <v>46776</v>
      </c>
      <c r="K9560" s="1">
        <v>44256</v>
      </c>
    </row>
    <row r="9561" spans="1:11">
      <c r="A9561">
        <v>9560</v>
      </c>
      <c r="B9561" t="s">
        <v>46777</v>
      </c>
      <c r="C9561" t="s">
        <v>1477</v>
      </c>
      <c r="D9561" t="s">
        <v>6944</v>
      </c>
      <c r="E9561" t="s">
        <v>46778</v>
      </c>
      <c r="F9561" t="s">
        <v>46779</v>
      </c>
      <c r="G9561" t="s">
        <v>688</v>
      </c>
      <c r="H9561" s="6">
        <v>44393</v>
      </c>
      <c r="I9561" t="s">
        <v>46780</v>
      </c>
      <c r="J9561" t="s">
        <v>46781</v>
      </c>
      <c r="K9561" s="1">
        <v>44314</v>
      </c>
    </row>
    <row r="9562" spans="1:11">
      <c r="A9562">
        <v>9561</v>
      </c>
      <c r="B9562" t="s">
        <v>46782</v>
      </c>
      <c r="C9562" t="s">
        <v>1261</v>
      </c>
      <c r="D9562" t="s">
        <v>3570</v>
      </c>
      <c r="E9562" t="s">
        <v>5418</v>
      </c>
      <c r="F9562" t="s">
        <v>14124</v>
      </c>
      <c r="G9562" t="s">
        <v>861</v>
      </c>
      <c r="H9562" s="6">
        <v>255320</v>
      </c>
      <c r="I9562" t="s">
        <v>46783</v>
      </c>
      <c r="J9562" t="s">
        <v>46784</v>
      </c>
      <c r="K9562" s="1">
        <v>44354</v>
      </c>
    </row>
    <row r="9563" spans="1:11">
      <c r="A9563">
        <v>9562</v>
      </c>
      <c r="B9563" t="s">
        <v>46785</v>
      </c>
      <c r="C9563" t="s">
        <v>865</v>
      </c>
      <c r="D9563" t="s">
        <v>6424</v>
      </c>
      <c r="E9563" t="s">
        <v>46786</v>
      </c>
      <c r="F9563" t="s">
        <v>46787</v>
      </c>
      <c r="G9563" t="s">
        <v>2272</v>
      </c>
      <c r="H9563" s="6">
        <v>106090</v>
      </c>
      <c r="I9563" t="s">
        <v>46788</v>
      </c>
      <c r="J9563" t="s">
        <v>46789</v>
      </c>
      <c r="K9563" s="1">
        <v>44069</v>
      </c>
    </row>
    <row r="9564" spans="1:11">
      <c r="A9564">
        <v>9563</v>
      </c>
      <c r="B9564" t="s">
        <v>46790</v>
      </c>
      <c r="C9564" t="s">
        <v>4146</v>
      </c>
      <c r="D9564" t="s">
        <v>609</v>
      </c>
      <c r="E9564" t="s">
        <v>46791</v>
      </c>
      <c r="F9564" t="s">
        <v>46792</v>
      </c>
      <c r="G9564" t="s">
        <v>2378</v>
      </c>
      <c r="H9564" s="6">
        <v>198342</v>
      </c>
      <c r="I9564" t="s">
        <v>46793</v>
      </c>
      <c r="J9564" t="s">
        <v>46794</v>
      </c>
      <c r="K9564" s="1">
        <v>44110</v>
      </c>
    </row>
    <row r="9565" spans="1:11">
      <c r="A9565">
        <v>9564</v>
      </c>
      <c r="B9565" t="s">
        <v>46795</v>
      </c>
      <c r="C9565" t="s">
        <v>2881</v>
      </c>
      <c r="D9565" t="s">
        <v>1099</v>
      </c>
      <c r="E9565" t="s">
        <v>46796</v>
      </c>
      <c r="F9565" t="s">
        <v>46797</v>
      </c>
      <c r="G9565" t="s">
        <v>2343</v>
      </c>
      <c r="H9565" s="6">
        <v>91805</v>
      </c>
      <c r="I9565" t="s">
        <v>46798</v>
      </c>
      <c r="J9565" t="s">
        <v>46799</v>
      </c>
      <c r="K9565" s="1">
        <v>44327</v>
      </c>
    </row>
    <row r="9566" spans="1:11">
      <c r="A9566">
        <v>9565</v>
      </c>
      <c r="B9566" t="s">
        <v>46800</v>
      </c>
      <c r="C9566" t="s">
        <v>3062</v>
      </c>
      <c r="D9566" t="s">
        <v>3706</v>
      </c>
      <c r="E9566" t="s">
        <v>46801</v>
      </c>
      <c r="F9566" t="s">
        <v>46802</v>
      </c>
      <c r="G9566" t="s">
        <v>868</v>
      </c>
      <c r="H9566" s="6">
        <v>174598</v>
      </c>
      <c r="I9566" t="s">
        <v>46803</v>
      </c>
      <c r="J9566" t="s">
        <v>46804</v>
      </c>
      <c r="K9566" s="1">
        <v>44374</v>
      </c>
    </row>
    <row r="9567" spans="1:11">
      <c r="A9567">
        <v>9566</v>
      </c>
      <c r="B9567" t="s">
        <v>46805</v>
      </c>
      <c r="C9567" t="s">
        <v>2066</v>
      </c>
      <c r="D9567" t="s">
        <v>383</v>
      </c>
      <c r="E9567" t="s">
        <v>46806</v>
      </c>
      <c r="F9567" t="s">
        <v>46807</v>
      </c>
      <c r="G9567" t="s">
        <v>696</v>
      </c>
      <c r="H9567" s="6">
        <v>72925</v>
      </c>
      <c r="I9567">
        <v>2851532999</v>
      </c>
      <c r="J9567" t="s">
        <v>46808</v>
      </c>
      <c r="K9567" s="1">
        <v>44034</v>
      </c>
    </row>
    <row r="9568" spans="1:11">
      <c r="A9568">
        <v>9567</v>
      </c>
      <c r="B9568" t="s">
        <v>46809</v>
      </c>
      <c r="C9568" t="s">
        <v>1841</v>
      </c>
      <c r="D9568" t="s">
        <v>2559</v>
      </c>
      <c r="E9568" t="s">
        <v>46810</v>
      </c>
      <c r="F9568" t="s">
        <v>46811</v>
      </c>
      <c r="G9568" t="s">
        <v>23</v>
      </c>
      <c r="H9568" s="6">
        <v>50278</v>
      </c>
      <c r="I9568" t="s">
        <v>46812</v>
      </c>
      <c r="J9568" t="s">
        <v>46813</v>
      </c>
      <c r="K9568" s="1">
        <v>44291</v>
      </c>
    </row>
    <row r="9569" spans="1:11">
      <c r="A9569">
        <v>9568</v>
      </c>
      <c r="B9569" t="s">
        <v>46814</v>
      </c>
      <c r="C9569" t="s">
        <v>4964</v>
      </c>
      <c r="D9569" t="s">
        <v>9382</v>
      </c>
      <c r="E9569" t="s">
        <v>22546</v>
      </c>
      <c r="F9569" t="s">
        <v>46815</v>
      </c>
      <c r="G9569" t="s">
        <v>8517</v>
      </c>
      <c r="H9569" s="6">
        <v>241093</v>
      </c>
      <c r="I9569" t="s">
        <v>46816</v>
      </c>
      <c r="J9569" t="s">
        <v>46817</v>
      </c>
      <c r="K9569" s="1">
        <v>43899</v>
      </c>
    </row>
    <row r="9570" spans="1:11">
      <c r="A9570">
        <v>9569</v>
      </c>
      <c r="B9570" t="s">
        <v>46818</v>
      </c>
      <c r="C9570" t="s">
        <v>20693</v>
      </c>
      <c r="D9570" t="s">
        <v>6820</v>
      </c>
      <c r="E9570" t="s">
        <v>46819</v>
      </c>
      <c r="F9570" t="s">
        <v>46820</v>
      </c>
      <c r="G9570" t="s">
        <v>1795</v>
      </c>
      <c r="H9570" s="6">
        <v>194659</v>
      </c>
      <c r="I9570" t="s">
        <v>46821</v>
      </c>
      <c r="J9570" t="s">
        <v>46822</v>
      </c>
      <c r="K9570" s="1">
        <v>44199</v>
      </c>
    </row>
    <row r="9571" spans="1:11">
      <c r="A9571">
        <v>9570</v>
      </c>
      <c r="B9571" t="s">
        <v>46823</v>
      </c>
      <c r="C9571" t="s">
        <v>1540</v>
      </c>
      <c r="D9571" t="s">
        <v>1735</v>
      </c>
      <c r="E9571" t="s">
        <v>46824</v>
      </c>
      <c r="F9571" t="s">
        <v>3333</v>
      </c>
      <c r="G9571" t="s">
        <v>2615</v>
      </c>
      <c r="H9571" s="6">
        <v>243421</v>
      </c>
      <c r="I9571" t="s">
        <v>46825</v>
      </c>
      <c r="J9571" t="s">
        <v>46826</v>
      </c>
      <c r="K9571" s="1">
        <v>44172</v>
      </c>
    </row>
    <row r="9572" spans="1:11">
      <c r="A9572">
        <v>9571</v>
      </c>
      <c r="B9572" t="s">
        <v>46827</v>
      </c>
      <c r="C9572" t="s">
        <v>3230</v>
      </c>
      <c r="D9572" t="s">
        <v>6809</v>
      </c>
      <c r="E9572" t="s">
        <v>21825</v>
      </c>
      <c r="F9572" t="s">
        <v>46828</v>
      </c>
      <c r="G9572" t="s">
        <v>734</v>
      </c>
      <c r="H9572" s="6">
        <v>174417</v>
      </c>
      <c r="I9572" t="s">
        <v>46829</v>
      </c>
      <c r="J9572" t="s">
        <v>46830</v>
      </c>
      <c r="K9572" s="1">
        <v>44196</v>
      </c>
    </row>
    <row r="9573" spans="1:11">
      <c r="A9573">
        <v>9572</v>
      </c>
      <c r="B9573" t="s">
        <v>46831</v>
      </c>
      <c r="C9573" t="s">
        <v>6679</v>
      </c>
      <c r="D9573" t="s">
        <v>6030</v>
      </c>
      <c r="E9573" t="s">
        <v>46832</v>
      </c>
      <c r="F9573" t="s">
        <v>46833</v>
      </c>
      <c r="G9573" t="s">
        <v>1345</v>
      </c>
      <c r="H9573" s="6">
        <v>166369</v>
      </c>
      <c r="I9573" t="s">
        <v>46834</v>
      </c>
      <c r="J9573" t="s">
        <v>46835</v>
      </c>
      <c r="K9573" s="1">
        <v>44228</v>
      </c>
    </row>
    <row r="9574" spans="1:11">
      <c r="A9574">
        <v>9573</v>
      </c>
      <c r="B9574" t="s">
        <v>46836</v>
      </c>
      <c r="C9574" t="s">
        <v>5461</v>
      </c>
      <c r="D9574" t="s">
        <v>3682</v>
      </c>
      <c r="E9574" t="s">
        <v>46837</v>
      </c>
      <c r="F9574" t="s">
        <v>46838</v>
      </c>
      <c r="G9574" t="s">
        <v>1795</v>
      </c>
      <c r="H9574" s="6">
        <v>68429</v>
      </c>
      <c r="I9574">
        <v>3469115890</v>
      </c>
      <c r="J9574" t="s">
        <v>46839</v>
      </c>
      <c r="K9574" s="1">
        <v>44325</v>
      </c>
    </row>
    <row r="9575" spans="1:11">
      <c r="A9575">
        <v>9574</v>
      </c>
      <c r="B9575" t="s">
        <v>46840</v>
      </c>
      <c r="C9575" t="s">
        <v>3903</v>
      </c>
      <c r="D9575" t="s">
        <v>580</v>
      </c>
      <c r="E9575" t="s">
        <v>46841</v>
      </c>
      <c r="F9575" t="s">
        <v>46842</v>
      </c>
      <c r="G9575" t="s">
        <v>2861</v>
      </c>
      <c r="H9575" s="6">
        <v>282984</v>
      </c>
      <c r="I9575" t="s">
        <v>46843</v>
      </c>
      <c r="J9575" t="s">
        <v>46844</v>
      </c>
      <c r="K9575" s="1">
        <v>43841</v>
      </c>
    </row>
    <row r="9576" spans="1:11">
      <c r="A9576">
        <v>9575</v>
      </c>
      <c r="B9576" t="s">
        <v>46845</v>
      </c>
      <c r="C9576" t="s">
        <v>13275</v>
      </c>
      <c r="D9576" t="s">
        <v>7263</v>
      </c>
      <c r="E9576" t="s">
        <v>46846</v>
      </c>
      <c r="F9576" t="s">
        <v>46847</v>
      </c>
      <c r="G9576" t="s">
        <v>2885</v>
      </c>
      <c r="H9576" s="6">
        <v>143406</v>
      </c>
      <c r="I9576" t="s">
        <v>46848</v>
      </c>
      <c r="J9576" t="s">
        <v>46849</v>
      </c>
      <c r="K9576" s="1">
        <v>44269</v>
      </c>
    </row>
    <row r="9577" spans="1:11">
      <c r="A9577">
        <v>9576</v>
      </c>
      <c r="B9577" t="s">
        <v>46850</v>
      </c>
      <c r="C9577" t="s">
        <v>2800</v>
      </c>
      <c r="D9577" t="s">
        <v>7297</v>
      </c>
      <c r="E9577" t="s">
        <v>46851</v>
      </c>
      <c r="F9577" t="s">
        <v>46852</v>
      </c>
      <c r="G9577" t="s">
        <v>89</v>
      </c>
      <c r="H9577" s="6">
        <v>131909</v>
      </c>
      <c r="I9577" t="s">
        <v>46853</v>
      </c>
      <c r="J9577" t="s">
        <v>46854</v>
      </c>
      <c r="K9577" s="1">
        <v>44648</v>
      </c>
    </row>
    <row r="9578" spans="1:11">
      <c r="A9578">
        <v>9577</v>
      </c>
      <c r="B9578" t="s">
        <v>46855</v>
      </c>
      <c r="C9578" t="s">
        <v>442</v>
      </c>
      <c r="D9578" t="s">
        <v>639</v>
      </c>
      <c r="E9578" t="s">
        <v>46856</v>
      </c>
      <c r="F9578" t="s">
        <v>46857</v>
      </c>
      <c r="G9578" t="s">
        <v>792</v>
      </c>
      <c r="H9578" s="6">
        <v>219622</v>
      </c>
      <c r="I9578" t="s">
        <v>46858</v>
      </c>
      <c r="J9578" t="s">
        <v>46859</v>
      </c>
      <c r="K9578" s="1">
        <v>44593</v>
      </c>
    </row>
    <row r="9579" spans="1:11">
      <c r="A9579">
        <v>9578</v>
      </c>
      <c r="B9579" t="s">
        <v>46860</v>
      </c>
      <c r="C9579" t="s">
        <v>5336</v>
      </c>
      <c r="D9579" t="s">
        <v>21098</v>
      </c>
      <c r="E9579" t="s">
        <v>46861</v>
      </c>
      <c r="F9579" t="s">
        <v>46862</v>
      </c>
      <c r="G9579" t="s">
        <v>418</v>
      </c>
      <c r="H9579" s="6">
        <v>78382</v>
      </c>
      <c r="I9579" t="s">
        <v>46863</v>
      </c>
      <c r="J9579" t="s">
        <v>46864</v>
      </c>
      <c r="K9579" s="1">
        <v>44096</v>
      </c>
    </row>
    <row r="9580" spans="1:11">
      <c r="A9580">
        <v>9579</v>
      </c>
      <c r="B9580" t="s">
        <v>46865</v>
      </c>
      <c r="C9580" t="s">
        <v>5500</v>
      </c>
      <c r="D9580" t="s">
        <v>2801</v>
      </c>
      <c r="E9580" t="s">
        <v>46866</v>
      </c>
      <c r="F9580" t="s">
        <v>46867</v>
      </c>
      <c r="G9580" t="s">
        <v>3449</v>
      </c>
      <c r="H9580" s="6">
        <v>100713</v>
      </c>
      <c r="I9580" t="s">
        <v>46868</v>
      </c>
      <c r="J9580" t="s">
        <v>46869</v>
      </c>
      <c r="K9580" s="1">
        <v>44067</v>
      </c>
    </row>
    <row r="9581" spans="1:11">
      <c r="A9581">
        <v>9580</v>
      </c>
      <c r="B9581" t="s">
        <v>46870</v>
      </c>
      <c r="C9581" t="s">
        <v>8045</v>
      </c>
      <c r="D9581" t="s">
        <v>5061</v>
      </c>
      <c r="E9581" t="s">
        <v>46871</v>
      </c>
      <c r="F9581" t="s">
        <v>46872</v>
      </c>
      <c r="G9581" t="s">
        <v>51</v>
      </c>
      <c r="H9581" s="6">
        <v>42607</v>
      </c>
      <c r="I9581" t="s">
        <v>46873</v>
      </c>
      <c r="J9581" t="s">
        <v>46874</v>
      </c>
      <c r="K9581" s="1">
        <v>43900</v>
      </c>
    </row>
    <row r="9582" spans="1:11">
      <c r="A9582">
        <v>9581</v>
      </c>
      <c r="B9582" t="s">
        <v>46875</v>
      </c>
      <c r="C9582" t="s">
        <v>10746</v>
      </c>
      <c r="D9582" t="s">
        <v>3984</v>
      </c>
      <c r="E9582" t="s">
        <v>46876</v>
      </c>
      <c r="F9582" t="s">
        <v>10487</v>
      </c>
      <c r="G9582" t="s">
        <v>2885</v>
      </c>
      <c r="H9582" s="6">
        <v>135588</v>
      </c>
      <c r="I9582" t="s">
        <v>46877</v>
      </c>
      <c r="J9582" t="s">
        <v>46878</v>
      </c>
      <c r="K9582" s="1">
        <v>44222</v>
      </c>
    </row>
    <row r="9583" spans="1:11">
      <c r="A9583">
        <v>9582</v>
      </c>
      <c r="B9583" t="s">
        <v>46879</v>
      </c>
      <c r="C9583" t="s">
        <v>1553</v>
      </c>
      <c r="D9583" t="s">
        <v>1608</v>
      </c>
      <c r="E9583" t="s">
        <v>46880</v>
      </c>
      <c r="F9583" t="s">
        <v>46881</v>
      </c>
      <c r="G9583" t="s">
        <v>205</v>
      </c>
      <c r="H9583" s="6">
        <v>214989</v>
      </c>
      <c r="I9583" t="s">
        <v>46882</v>
      </c>
      <c r="J9583" t="s">
        <v>46883</v>
      </c>
      <c r="K9583" s="1">
        <v>44176</v>
      </c>
    </row>
    <row r="9584" spans="1:11">
      <c r="A9584">
        <v>9583</v>
      </c>
      <c r="B9584" t="s">
        <v>46884</v>
      </c>
      <c r="C9584" t="s">
        <v>1477</v>
      </c>
      <c r="D9584" t="s">
        <v>3249</v>
      </c>
      <c r="E9584" t="s">
        <v>40675</v>
      </c>
      <c r="F9584" t="s">
        <v>46885</v>
      </c>
      <c r="G9584" t="s">
        <v>1652</v>
      </c>
      <c r="H9584" s="6">
        <v>201980</v>
      </c>
      <c r="I9584" t="s">
        <v>46886</v>
      </c>
      <c r="J9584" t="s">
        <v>46887</v>
      </c>
      <c r="K9584" s="1">
        <v>44486</v>
      </c>
    </row>
    <row r="9585" spans="1:11">
      <c r="A9585">
        <v>9584</v>
      </c>
      <c r="B9585" t="s">
        <v>46888</v>
      </c>
      <c r="C9585" t="s">
        <v>2521</v>
      </c>
      <c r="D9585" t="s">
        <v>2027</v>
      </c>
      <c r="E9585" t="s">
        <v>46889</v>
      </c>
      <c r="F9585" t="s">
        <v>46890</v>
      </c>
      <c r="G9585" t="s">
        <v>2070</v>
      </c>
      <c r="H9585" s="6">
        <v>47722</v>
      </c>
      <c r="I9585" t="s">
        <v>46891</v>
      </c>
      <c r="J9585" t="s">
        <v>46892</v>
      </c>
      <c r="K9585" s="1">
        <v>44082</v>
      </c>
    </row>
    <row r="9586" spans="1:11">
      <c r="A9586">
        <v>9585</v>
      </c>
      <c r="B9586" t="s">
        <v>46893</v>
      </c>
      <c r="C9586" t="s">
        <v>1364</v>
      </c>
      <c r="D9586" t="s">
        <v>1786</v>
      </c>
      <c r="E9586" t="s">
        <v>46894</v>
      </c>
      <c r="F9586" t="s">
        <v>46895</v>
      </c>
      <c r="G9586" t="s">
        <v>1501</v>
      </c>
      <c r="H9586" s="6">
        <v>226619</v>
      </c>
      <c r="I9586" t="s">
        <v>46896</v>
      </c>
      <c r="J9586" t="s">
        <v>46897</v>
      </c>
      <c r="K9586" s="1">
        <v>44612</v>
      </c>
    </row>
    <row r="9587" spans="1:11">
      <c r="A9587">
        <v>9586</v>
      </c>
      <c r="B9587" t="s">
        <v>46898</v>
      </c>
      <c r="C9587" t="s">
        <v>1350</v>
      </c>
      <c r="D9587" t="s">
        <v>4809</v>
      </c>
      <c r="E9587" t="s">
        <v>46899</v>
      </c>
      <c r="F9587" t="s">
        <v>46900</v>
      </c>
      <c r="G9587" t="s">
        <v>150</v>
      </c>
      <c r="H9587" s="6">
        <v>143201</v>
      </c>
      <c r="I9587" t="s">
        <v>46901</v>
      </c>
      <c r="J9587" t="s">
        <v>46902</v>
      </c>
      <c r="K9587" s="1">
        <v>44380</v>
      </c>
    </row>
    <row r="9588" spans="1:11">
      <c r="A9588">
        <v>9587</v>
      </c>
      <c r="B9588" t="s">
        <v>46903</v>
      </c>
      <c r="C9588" t="s">
        <v>6586</v>
      </c>
      <c r="D9588" t="s">
        <v>2882</v>
      </c>
      <c r="E9588" t="s">
        <v>46904</v>
      </c>
      <c r="F9588" t="s">
        <v>8127</v>
      </c>
      <c r="G9588" t="s">
        <v>494</v>
      </c>
      <c r="H9588" s="6">
        <v>138040</v>
      </c>
      <c r="I9588" t="s">
        <v>46905</v>
      </c>
      <c r="J9588" t="s">
        <v>46906</v>
      </c>
      <c r="K9588" s="1">
        <v>43867</v>
      </c>
    </row>
    <row r="9589" spans="1:11">
      <c r="A9589">
        <v>9588</v>
      </c>
      <c r="B9589" t="s">
        <v>46907</v>
      </c>
      <c r="C9589" t="s">
        <v>2396</v>
      </c>
      <c r="D9589" t="s">
        <v>483</v>
      </c>
      <c r="E9589" t="s">
        <v>46908</v>
      </c>
      <c r="F9589" t="s">
        <v>46909</v>
      </c>
      <c r="G9589" t="s">
        <v>977</v>
      </c>
      <c r="H9589" s="6">
        <v>131640</v>
      </c>
      <c r="I9589">
        <f>1-624-626-3996</f>
        <v>-5245</v>
      </c>
      <c r="J9589" t="s">
        <v>46910</v>
      </c>
      <c r="K9589" s="1">
        <v>44668</v>
      </c>
    </row>
    <row r="9590" spans="1:11">
      <c r="A9590">
        <v>9589</v>
      </c>
      <c r="B9590" t="s">
        <v>46911</v>
      </c>
      <c r="C9590" t="s">
        <v>2949</v>
      </c>
      <c r="D9590" t="s">
        <v>7376</v>
      </c>
      <c r="E9590" t="s">
        <v>46912</v>
      </c>
      <c r="F9590" t="s">
        <v>46913</v>
      </c>
      <c r="G9590" t="s">
        <v>68</v>
      </c>
      <c r="H9590" s="6">
        <v>217674</v>
      </c>
      <c r="I9590" t="s">
        <v>46914</v>
      </c>
      <c r="J9590" t="s">
        <v>46915</v>
      </c>
      <c r="K9590" s="1">
        <v>44195</v>
      </c>
    </row>
    <row r="9591" spans="1:11">
      <c r="A9591">
        <v>9590</v>
      </c>
      <c r="B9591" t="s">
        <v>46916</v>
      </c>
      <c r="C9591" t="s">
        <v>6900</v>
      </c>
      <c r="D9591" t="s">
        <v>7693</v>
      </c>
      <c r="E9591" t="s">
        <v>46917</v>
      </c>
      <c r="F9591" t="s">
        <v>46918</v>
      </c>
      <c r="G9591" t="s">
        <v>926</v>
      </c>
      <c r="H9591" s="6">
        <v>205940</v>
      </c>
      <c r="I9591" t="s">
        <v>46919</v>
      </c>
      <c r="J9591" t="s">
        <v>46920</v>
      </c>
      <c r="K9591" s="1">
        <v>43854</v>
      </c>
    </row>
    <row r="9592" spans="1:11">
      <c r="A9592">
        <v>9591</v>
      </c>
      <c r="B9592" t="s">
        <v>46921</v>
      </c>
      <c r="C9592" t="s">
        <v>7794</v>
      </c>
      <c r="D9592" t="s">
        <v>27535</v>
      </c>
      <c r="E9592" t="s">
        <v>46922</v>
      </c>
      <c r="F9592" t="s">
        <v>35134</v>
      </c>
      <c r="G9592" t="s">
        <v>1769</v>
      </c>
      <c r="H9592" s="6">
        <v>79544</v>
      </c>
      <c r="I9592" t="s">
        <v>46923</v>
      </c>
      <c r="J9592" t="s">
        <v>46924</v>
      </c>
      <c r="K9592" s="1">
        <v>44278</v>
      </c>
    </row>
    <row r="9593" spans="1:11">
      <c r="A9593">
        <v>9592</v>
      </c>
      <c r="B9593" t="s">
        <v>46925</v>
      </c>
      <c r="C9593" t="s">
        <v>278</v>
      </c>
      <c r="D9593" t="s">
        <v>131</v>
      </c>
      <c r="E9593" t="s">
        <v>46926</v>
      </c>
      <c r="F9593" t="s">
        <v>27444</v>
      </c>
      <c r="G9593" t="s">
        <v>1020</v>
      </c>
      <c r="H9593" s="6">
        <v>170551</v>
      </c>
      <c r="I9593" t="s">
        <v>46927</v>
      </c>
      <c r="J9593" t="s">
        <v>46928</v>
      </c>
      <c r="K9593" s="1">
        <v>43993</v>
      </c>
    </row>
    <row r="9594" spans="1:11">
      <c r="A9594">
        <v>9593</v>
      </c>
      <c r="B9594" t="s">
        <v>46929</v>
      </c>
      <c r="C9594" t="s">
        <v>19283</v>
      </c>
      <c r="D9594" t="s">
        <v>2213</v>
      </c>
      <c r="E9594" t="s">
        <v>46930</v>
      </c>
      <c r="F9594" t="s">
        <v>46931</v>
      </c>
      <c r="G9594" t="s">
        <v>3770</v>
      </c>
      <c r="H9594" s="6">
        <v>182683</v>
      </c>
      <c r="I9594">
        <v>9778449820</v>
      </c>
      <c r="J9594" t="s">
        <v>46932</v>
      </c>
      <c r="K9594" s="1">
        <v>44686</v>
      </c>
    </row>
    <row r="9595" spans="1:11">
      <c r="A9595">
        <v>9594</v>
      </c>
      <c r="B9595" t="s">
        <v>46933</v>
      </c>
      <c r="C9595" t="s">
        <v>325</v>
      </c>
      <c r="D9595" t="s">
        <v>1283</v>
      </c>
      <c r="E9595" t="s">
        <v>46934</v>
      </c>
      <c r="F9595" t="s">
        <v>46935</v>
      </c>
      <c r="G9595" t="s">
        <v>2838</v>
      </c>
      <c r="H9595" s="6">
        <v>161982</v>
      </c>
      <c r="I9595" t="s">
        <v>46936</v>
      </c>
      <c r="J9595" t="s">
        <v>46937</v>
      </c>
      <c r="K9595" s="1">
        <v>44525</v>
      </c>
    </row>
    <row r="9596" spans="1:11">
      <c r="A9596">
        <v>9595</v>
      </c>
      <c r="B9596" t="s">
        <v>46938</v>
      </c>
      <c r="C9596" t="s">
        <v>2919</v>
      </c>
      <c r="D9596" t="s">
        <v>5396</v>
      </c>
      <c r="E9596" t="s">
        <v>46939</v>
      </c>
      <c r="F9596" t="s">
        <v>36376</v>
      </c>
      <c r="G9596" t="s">
        <v>1666</v>
      </c>
      <c r="H9596" s="6">
        <v>56300</v>
      </c>
      <c r="I9596" t="s">
        <v>46940</v>
      </c>
      <c r="J9596" t="s">
        <v>46941</v>
      </c>
      <c r="K9596" s="1">
        <v>44657</v>
      </c>
    </row>
    <row r="9597" spans="1:11">
      <c r="A9597">
        <v>9596</v>
      </c>
      <c r="B9597" t="s">
        <v>46942</v>
      </c>
      <c r="C9597" t="s">
        <v>2706</v>
      </c>
      <c r="D9597" t="s">
        <v>12898</v>
      </c>
      <c r="E9597" t="s">
        <v>46943</v>
      </c>
      <c r="F9597" t="s">
        <v>46944</v>
      </c>
      <c r="G9597" t="s">
        <v>1404</v>
      </c>
      <c r="H9597" s="6">
        <v>97498</v>
      </c>
      <c r="I9597">
        <v>8612421817</v>
      </c>
      <c r="J9597" t="s">
        <v>46945</v>
      </c>
      <c r="K9597" s="1">
        <v>44038</v>
      </c>
    </row>
    <row r="9598" spans="1:11">
      <c r="A9598">
        <v>9597</v>
      </c>
      <c r="B9598" t="s">
        <v>46946</v>
      </c>
      <c r="C9598" t="s">
        <v>6013</v>
      </c>
      <c r="D9598" t="s">
        <v>3628</v>
      </c>
      <c r="E9598" t="s">
        <v>25791</v>
      </c>
      <c r="F9598" t="s">
        <v>46947</v>
      </c>
      <c r="G9598" t="s">
        <v>158</v>
      </c>
      <c r="H9598" s="6">
        <v>161924</v>
      </c>
      <c r="I9598" t="s">
        <v>46948</v>
      </c>
      <c r="J9598" t="s">
        <v>46949</v>
      </c>
      <c r="K9598" s="1">
        <v>44263</v>
      </c>
    </row>
    <row r="9599" spans="1:11">
      <c r="A9599">
        <v>9598</v>
      </c>
      <c r="B9599" t="s">
        <v>46950</v>
      </c>
      <c r="C9599" t="s">
        <v>1526</v>
      </c>
      <c r="D9599" t="s">
        <v>693</v>
      </c>
      <c r="E9599" t="s">
        <v>46951</v>
      </c>
      <c r="F9599" t="s">
        <v>46952</v>
      </c>
      <c r="G9599" t="s">
        <v>1330</v>
      </c>
      <c r="H9599" s="6">
        <v>264902</v>
      </c>
      <c r="I9599" t="s">
        <v>46953</v>
      </c>
      <c r="J9599" t="s">
        <v>46954</v>
      </c>
      <c r="K9599" s="1">
        <v>44007</v>
      </c>
    </row>
    <row r="9600" spans="1:11">
      <c r="A9600">
        <v>9599</v>
      </c>
      <c r="B9600" t="s">
        <v>46955</v>
      </c>
      <c r="C9600" t="s">
        <v>3695</v>
      </c>
      <c r="D9600" t="s">
        <v>5705</v>
      </c>
      <c r="E9600" t="s">
        <v>46956</v>
      </c>
      <c r="F9600" t="s">
        <v>46957</v>
      </c>
      <c r="G9600" t="s">
        <v>134</v>
      </c>
      <c r="H9600" s="6">
        <v>99509</v>
      </c>
      <c r="I9600" t="s">
        <v>46958</v>
      </c>
      <c r="J9600" t="s">
        <v>46959</v>
      </c>
      <c r="K9600" s="1">
        <v>44421</v>
      </c>
    </row>
    <row r="9601" spans="1:11">
      <c r="A9601">
        <v>9600</v>
      </c>
      <c r="B9601" t="s">
        <v>46960</v>
      </c>
      <c r="C9601" t="s">
        <v>521</v>
      </c>
      <c r="D9601" t="s">
        <v>234</v>
      </c>
      <c r="E9601" t="s">
        <v>46961</v>
      </c>
      <c r="F9601" t="s">
        <v>46962</v>
      </c>
      <c r="G9601" t="s">
        <v>43</v>
      </c>
      <c r="H9601" s="6">
        <v>51673</v>
      </c>
      <c r="I9601" t="s">
        <v>46963</v>
      </c>
      <c r="J9601" t="s">
        <v>46964</v>
      </c>
      <c r="K9601" s="1">
        <v>44124</v>
      </c>
    </row>
    <row r="9602" spans="1:11">
      <c r="A9602">
        <v>9601</v>
      </c>
      <c r="B9602" t="s">
        <v>46965</v>
      </c>
      <c r="C9602" t="s">
        <v>12372</v>
      </c>
      <c r="D9602" t="s">
        <v>12480</v>
      </c>
      <c r="E9602" t="s">
        <v>46966</v>
      </c>
      <c r="F9602" t="s">
        <v>19050</v>
      </c>
      <c r="G9602" t="s">
        <v>3264</v>
      </c>
      <c r="H9602" s="6">
        <v>157953</v>
      </c>
      <c r="I9602" t="s">
        <v>46967</v>
      </c>
      <c r="J9602" t="s">
        <v>46968</v>
      </c>
      <c r="K9602" s="1">
        <v>43911</v>
      </c>
    </row>
    <row r="9603" spans="1:11">
      <c r="A9603">
        <v>9602</v>
      </c>
      <c r="B9603" t="s">
        <v>46969</v>
      </c>
      <c r="C9603" t="s">
        <v>936</v>
      </c>
      <c r="D9603" t="s">
        <v>5556</v>
      </c>
      <c r="E9603" t="s">
        <v>46970</v>
      </c>
      <c r="F9603" t="s">
        <v>18202</v>
      </c>
      <c r="G9603" t="s">
        <v>770</v>
      </c>
      <c r="H9603" s="6">
        <v>75533</v>
      </c>
      <c r="I9603">
        <f>1-471-189-1356</f>
        <v>-2015</v>
      </c>
      <c r="J9603" t="s">
        <v>46971</v>
      </c>
      <c r="K9603" s="1">
        <v>44449</v>
      </c>
    </row>
    <row r="9604" spans="1:11">
      <c r="A9604">
        <v>9603</v>
      </c>
      <c r="B9604" t="s">
        <v>46972</v>
      </c>
      <c r="C9604" t="s">
        <v>2513</v>
      </c>
      <c r="D9604" t="s">
        <v>4490</v>
      </c>
      <c r="E9604" t="s">
        <v>39218</v>
      </c>
      <c r="F9604" t="s">
        <v>46973</v>
      </c>
      <c r="G9604" t="s">
        <v>5708</v>
      </c>
      <c r="H9604" s="6">
        <v>124886</v>
      </c>
      <c r="I9604" t="s">
        <v>46974</v>
      </c>
      <c r="J9604" t="s">
        <v>46975</v>
      </c>
      <c r="K9604" s="1">
        <v>44222</v>
      </c>
    </row>
    <row r="9605" spans="1:11">
      <c r="A9605">
        <v>9604</v>
      </c>
      <c r="B9605" t="s">
        <v>46976</v>
      </c>
      <c r="C9605" t="s">
        <v>1869</v>
      </c>
      <c r="D9605" t="s">
        <v>4172</v>
      </c>
      <c r="E9605" t="s">
        <v>46977</v>
      </c>
      <c r="F9605" t="s">
        <v>46978</v>
      </c>
      <c r="G9605" t="s">
        <v>800</v>
      </c>
      <c r="H9605" s="6">
        <v>84893</v>
      </c>
      <c r="I9605" t="s">
        <v>46979</v>
      </c>
      <c r="J9605" t="s">
        <v>46980</v>
      </c>
      <c r="K9605" s="1">
        <v>44469</v>
      </c>
    </row>
    <row r="9606" spans="1:11">
      <c r="A9606">
        <v>9605</v>
      </c>
      <c r="B9606" t="s">
        <v>46981</v>
      </c>
      <c r="C9606" t="s">
        <v>936</v>
      </c>
      <c r="D9606" t="s">
        <v>8293</v>
      </c>
      <c r="E9606" t="s">
        <v>46982</v>
      </c>
      <c r="F9606" t="s">
        <v>46983</v>
      </c>
      <c r="G9606" t="s">
        <v>2378</v>
      </c>
      <c r="H9606" s="6">
        <v>168490</v>
      </c>
      <c r="I9606" t="s">
        <v>46984</v>
      </c>
      <c r="J9606" t="s">
        <v>46985</v>
      </c>
      <c r="K9606" s="1">
        <v>44660</v>
      </c>
    </row>
    <row r="9607" spans="1:11">
      <c r="A9607">
        <v>9606</v>
      </c>
      <c r="B9607" t="s">
        <v>46986</v>
      </c>
      <c r="C9607" t="s">
        <v>7868</v>
      </c>
      <c r="D9607" t="s">
        <v>1848</v>
      </c>
      <c r="E9607" t="s">
        <v>46987</v>
      </c>
      <c r="F9607" t="s">
        <v>46988</v>
      </c>
      <c r="G9607" t="s">
        <v>977</v>
      </c>
      <c r="H9607" s="6">
        <v>153929</v>
      </c>
      <c r="I9607">
        <v>9300849213</v>
      </c>
      <c r="J9607" t="s">
        <v>46989</v>
      </c>
      <c r="K9607" s="1">
        <v>44180</v>
      </c>
    </row>
    <row r="9608" spans="1:11">
      <c r="A9608">
        <v>9607</v>
      </c>
      <c r="B9608" t="s">
        <v>46990</v>
      </c>
      <c r="C9608" t="s">
        <v>1205</v>
      </c>
      <c r="D9608" t="s">
        <v>4557</v>
      </c>
      <c r="E9608" t="s">
        <v>46991</v>
      </c>
      <c r="F9608" t="s">
        <v>46992</v>
      </c>
      <c r="G9608" t="s">
        <v>158</v>
      </c>
      <c r="H9608" s="6">
        <v>272975</v>
      </c>
      <c r="I9608" t="s">
        <v>46993</v>
      </c>
      <c r="J9608" t="s">
        <v>46994</v>
      </c>
      <c r="K9608" s="1">
        <v>44457</v>
      </c>
    </row>
    <row r="9609" spans="1:11">
      <c r="A9609">
        <v>9608</v>
      </c>
      <c r="B9609" t="s">
        <v>46995</v>
      </c>
      <c r="C9609" t="s">
        <v>2255</v>
      </c>
      <c r="D9609" t="s">
        <v>3965</v>
      </c>
      <c r="E9609" t="s">
        <v>46996</v>
      </c>
      <c r="F9609" t="s">
        <v>2103</v>
      </c>
      <c r="G9609" t="s">
        <v>190</v>
      </c>
      <c r="H9609" s="6">
        <v>99751</v>
      </c>
      <c r="I9609" t="s">
        <v>46997</v>
      </c>
      <c r="J9609" t="s">
        <v>46998</v>
      </c>
      <c r="K9609" s="1">
        <v>44018</v>
      </c>
    </row>
    <row r="9610" spans="1:11">
      <c r="A9610">
        <v>9609</v>
      </c>
      <c r="B9610" t="s">
        <v>46999</v>
      </c>
      <c r="C9610" t="s">
        <v>1758</v>
      </c>
      <c r="D9610" t="s">
        <v>6279</v>
      </c>
      <c r="E9610" t="s">
        <v>47000</v>
      </c>
      <c r="F9610" t="s">
        <v>47001</v>
      </c>
      <c r="G9610" t="s">
        <v>486</v>
      </c>
      <c r="H9610" s="6">
        <v>259790</v>
      </c>
      <c r="I9610" t="s">
        <v>47002</v>
      </c>
      <c r="J9610" t="s">
        <v>47003</v>
      </c>
      <c r="K9610" s="1">
        <v>44311</v>
      </c>
    </row>
    <row r="9611" spans="1:11">
      <c r="A9611">
        <v>9610</v>
      </c>
      <c r="B9611" t="s">
        <v>47004</v>
      </c>
      <c r="C9611" t="s">
        <v>7337</v>
      </c>
      <c r="D9611" t="s">
        <v>19923</v>
      </c>
      <c r="E9611" t="s">
        <v>47005</v>
      </c>
      <c r="F9611" t="s">
        <v>47006</v>
      </c>
      <c r="G9611" t="s">
        <v>410</v>
      </c>
      <c r="H9611" s="6">
        <v>273553</v>
      </c>
      <c r="I9611" t="s">
        <v>47007</v>
      </c>
      <c r="J9611" t="s">
        <v>47008</v>
      </c>
      <c r="K9611" s="1">
        <v>44236</v>
      </c>
    </row>
    <row r="9612" spans="1:11">
      <c r="A9612">
        <v>9611</v>
      </c>
      <c r="B9612" t="s">
        <v>47009</v>
      </c>
      <c r="C9612" t="s">
        <v>4247</v>
      </c>
      <c r="D9612" t="s">
        <v>1505</v>
      </c>
      <c r="E9612" t="s">
        <v>47010</v>
      </c>
      <c r="F9612" t="s">
        <v>47011</v>
      </c>
      <c r="G9612" t="s">
        <v>182</v>
      </c>
      <c r="H9612" s="6">
        <v>236514</v>
      </c>
      <c r="I9612" t="s">
        <v>47012</v>
      </c>
      <c r="J9612" t="s">
        <v>47013</v>
      </c>
      <c r="K9612" s="1">
        <v>43859</v>
      </c>
    </row>
    <row r="9613" spans="1:11">
      <c r="A9613">
        <v>9612</v>
      </c>
      <c r="B9613" t="s">
        <v>47014</v>
      </c>
      <c r="C9613" t="s">
        <v>4714</v>
      </c>
      <c r="D9613" t="s">
        <v>10665</v>
      </c>
      <c r="E9613" t="s">
        <v>47015</v>
      </c>
      <c r="F9613" t="s">
        <v>47016</v>
      </c>
      <c r="G9613" t="s">
        <v>2838</v>
      </c>
      <c r="H9613" s="6">
        <v>164366</v>
      </c>
      <c r="I9613" t="s">
        <v>47017</v>
      </c>
      <c r="J9613" t="s">
        <v>47018</v>
      </c>
      <c r="K9613" s="1">
        <v>44440</v>
      </c>
    </row>
    <row r="9614" spans="1:11">
      <c r="A9614">
        <v>9613</v>
      </c>
      <c r="B9614" t="s">
        <v>47019</v>
      </c>
      <c r="C9614" t="s">
        <v>1741</v>
      </c>
      <c r="D9614" t="s">
        <v>1559</v>
      </c>
      <c r="E9614" t="s">
        <v>47020</v>
      </c>
      <c r="F9614" t="s">
        <v>47021</v>
      </c>
      <c r="G9614" t="s">
        <v>3306</v>
      </c>
      <c r="H9614" s="6">
        <v>207920</v>
      </c>
      <c r="I9614" t="s">
        <v>47022</v>
      </c>
      <c r="J9614" t="s">
        <v>47023</v>
      </c>
      <c r="K9614" s="1">
        <v>44258</v>
      </c>
    </row>
    <row r="9615" spans="1:11">
      <c r="A9615">
        <v>9614</v>
      </c>
      <c r="B9615" t="s">
        <v>47024</v>
      </c>
      <c r="C9615" t="s">
        <v>3676</v>
      </c>
      <c r="D9615" t="s">
        <v>8718</v>
      </c>
      <c r="E9615" t="s">
        <v>47025</v>
      </c>
      <c r="F9615" t="s">
        <v>43582</v>
      </c>
      <c r="G9615" t="s">
        <v>2078</v>
      </c>
      <c r="H9615" s="6">
        <v>151043</v>
      </c>
      <c r="I9615" t="s">
        <v>47026</v>
      </c>
      <c r="J9615" t="s">
        <v>47027</v>
      </c>
      <c r="K9615" s="1">
        <v>44108</v>
      </c>
    </row>
    <row r="9616" spans="1:11">
      <c r="A9616">
        <v>9615</v>
      </c>
      <c r="B9616" t="s">
        <v>47028</v>
      </c>
      <c r="C9616" t="s">
        <v>10052</v>
      </c>
      <c r="D9616" t="s">
        <v>7165</v>
      </c>
      <c r="E9616" t="s">
        <v>47029</v>
      </c>
      <c r="F9616" t="s">
        <v>47030</v>
      </c>
      <c r="G9616" t="s">
        <v>1243</v>
      </c>
      <c r="H9616" s="6">
        <v>54536</v>
      </c>
      <c r="I9616" t="s">
        <v>47031</v>
      </c>
      <c r="J9616" t="s">
        <v>47032</v>
      </c>
      <c r="K9616" s="1">
        <v>44311</v>
      </c>
    </row>
    <row r="9617" spans="1:11">
      <c r="A9617">
        <v>9616</v>
      </c>
      <c r="B9617" t="s">
        <v>47033</v>
      </c>
      <c r="C9617" t="s">
        <v>10591</v>
      </c>
      <c r="D9617" t="s">
        <v>3729</v>
      </c>
      <c r="E9617" t="s">
        <v>47034</v>
      </c>
      <c r="F9617" t="s">
        <v>35269</v>
      </c>
      <c r="G9617" t="s">
        <v>8517</v>
      </c>
      <c r="H9617" s="6">
        <v>212611</v>
      </c>
      <c r="I9617" t="s">
        <v>47035</v>
      </c>
      <c r="J9617" t="s">
        <v>47036</v>
      </c>
      <c r="K9617" s="1">
        <v>44368</v>
      </c>
    </row>
    <row r="9618" spans="1:11">
      <c r="A9618">
        <v>9617</v>
      </c>
      <c r="B9618" t="s">
        <v>47037</v>
      </c>
      <c r="C9618" t="s">
        <v>835</v>
      </c>
      <c r="D9618" t="s">
        <v>3281</v>
      </c>
      <c r="E9618" t="s">
        <v>47038</v>
      </c>
      <c r="F9618" t="s">
        <v>47039</v>
      </c>
      <c r="G9618" t="s">
        <v>6088</v>
      </c>
      <c r="H9618" s="6">
        <v>111006</v>
      </c>
      <c r="I9618" t="s">
        <v>47040</v>
      </c>
      <c r="J9618" t="s">
        <v>47041</v>
      </c>
      <c r="K9618" s="1">
        <v>44507</v>
      </c>
    </row>
    <row r="9619" spans="1:11">
      <c r="A9619">
        <v>9618</v>
      </c>
      <c r="B9619" t="s">
        <v>47042</v>
      </c>
      <c r="C9619" t="s">
        <v>8162</v>
      </c>
      <c r="D9619" t="s">
        <v>1573</v>
      </c>
      <c r="E9619" t="s">
        <v>47043</v>
      </c>
      <c r="F9619" t="s">
        <v>47044</v>
      </c>
      <c r="G9619" t="s">
        <v>1243</v>
      </c>
      <c r="H9619" s="6">
        <v>256070</v>
      </c>
      <c r="I9619" t="s">
        <v>47045</v>
      </c>
      <c r="J9619" t="s">
        <v>47046</v>
      </c>
      <c r="K9619" s="1">
        <v>43906</v>
      </c>
    </row>
    <row r="9620" spans="1:11">
      <c r="A9620">
        <v>9619</v>
      </c>
      <c r="B9620" t="s">
        <v>47047</v>
      </c>
      <c r="C9620" t="s">
        <v>10555</v>
      </c>
      <c r="D9620" t="s">
        <v>7131</v>
      </c>
      <c r="E9620" t="s">
        <v>47048</v>
      </c>
      <c r="F9620" t="s">
        <v>5611</v>
      </c>
      <c r="G9620" t="s">
        <v>853</v>
      </c>
      <c r="H9620" s="6">
        <v>259998</v>
      </c>
      <c r="I9620" t="s">
        <v>47049</v>
      </c>
      <c r="J9620" t="s">
        <v>47050</v>
      </c>
      <c r="K9620" s="1">
        <v>44118</v>
      </c>
    </row>
    <row r="9621" spans="1:11">
      <c r="A9621">
        <v>9620</v>
      </c>
      <c r="B9621" t="s">
        <v>47051</v>
      </c>
      <c r="C9621" t="s">
        <v>10681</v>
      </c>
      <c r="D9621" t="s">
        <v>10475</v>
      </c>
      <c r="E9621" t="s">
        <v>45217</v>
      </c>
      <c r="F9621" t="s">
        <v>47052</v>
      </c>
      <c r="G9621" t="s">
        <v>150</v>
      </c>
      <c r="H9621" s="6">
        <v>47892</v>
      </c>
      <c r="I9621" t="s">
        <v>47053</v>
      </c>
      <c r="J9621" t="s">
        <v>47054</v>
      </c>
      <c r="K9621" s="1">
        <v>44534</v>
      </c>
    </row>
    <row r="9622" spans="1:11">
      <c r="A9622">
        <v>9621</v>
      </c>
      <c r="B9622" t="s">
        <v>47055</v>
      </c>
      <c r="C9622" t="s">
        <v>4995</v>
      </c>
      <c r="D9622" t="s">
        <v>3350</v>
      </c>
      <c r="E9622" t="s">
        <v>47056</v>
      </c>
      <c r="F9622" t="s">
        <v>47057</v>
      </c>
      <c r="G9622" t="s">
        <v>3968</v>
      </c>
      <c r="H9622" s="6">
        <v>82480</v>
      </c>
      <c r="I9622" t="s">
        <v>47058</v>
      </c>
      <c r="J9622" t="s">
        <v>47059</v>
      </c>
      <c r="K9622" s="1">
        <v>44596</v>
      </c>
    </row>
    <row r="9623" spans="1:11">
      <c r="A9623">
        <v>9622</v>
      </c>
      <c r="B9623" t="s">
        <v>47060</v>
      </c>
      <c r="C9623" t="s">
        <v>943</v>
      </c>
      <c r="D9623" t="s">
        <v>2835</v>
      </c>
      <c r="E9623" t="s">
        <v>47061</v>
      </c>
      <c r="F9623" t="s">
        <v>30696</v>
      </c>
      <c r="G9623" t="s">
        <v>998</v>
      </c>
      <c r="H9623" s="6">
        <v>246461</v>
      </c>
      <c r="I9623" t="s">
        <v>47062</v>
      </c>
      <c r="J9623" t="s">
        <v>47063</v>
      </c>
      <c r="K9623" s="1">
        <v>44401</v>
      </c>
    </row>
    <row r="9624" spans="1:11">
      <c r="A9624">
        <v>9623</v>
      </c>
      <c r="B9624" t="s">
        <v>47064</v>
      </c>
      <c r="C9624" t="s">
        <v>774</v>
      </c>
      <c r="D9624" t="s">
        <v>12904</v>
      </c>
      <c r="E9624" t="s">
        <v>47065</v>
      </c>
      <c r="F9624" t="s">
        <v>47066</v>
      </c>
      <c r="G9624" t="s">
        <v>190</v>
      </c>
      <c r="H9624" s="6">
        <v>100634</v>
      </c>
      <c r="I9624">
        <v>3417293827</v>
      </c>
      <c r="J9624" t="s">
        <v>47067</v>
      </c>
      <c r="K9624" s="1">
        <v>44288</v>
      </c>
    </row>
    <row r="9625" spans="1:11">
      <c r="A9625">
        <v>9624</v>
      </c>
      <c r="B9625" t="s">
        <v>47068</v>
      </c>
      <c r="C9625" t="s">
        <v>8199</v>
      </c>
      <c r="D9625" t="s">
        <v>10752</v>
      </c>
      <c r="E9625" t="s">
        <v>47069</v>
      </c>
      <c r="F9625" t="s">
        <v>47070</v>
      </c>
      <c r="G9625" t="s">
        <v>1265</v>
      </c>
      <c r="H9625" s="6">
        <v>79193</v>
      </c>
      <c r="I9625" t="s">
        <v>47071</v>
      </c>
      <c r="J9625" t="s">
        <v>47072</v>
      </c>
      <c r="K9625" s="1">
        <v>44597</v>
      </c>
    </row>
    <row r="9626" spans="1:11">
      <c r="A9626">
        <v>9625</v>
      </c>
      <c r="B9626" t="s">
        <v>47073</v>
      </c>
      <c r="C9626" t="s">
        <v>8108</v>
      </c>
      <c r="D9626" t="s">
        <v>550</v>
      </c>
      <c r="E9626" t="s">
        <v>47074</v>
      </c>
      <c r="F9626" t="s">
        <v>45330</v>
      </c>
      <c r="G9626" t="s">
        <v>3264</v>
      </c>
      <c r="H9626" s="6">
        <v>247925</v>
      </c>
      <c r="I9626" t="s">
        <v>47075</v>
      </c>
      <c r="J9626" t="s">
        <v>47076</v>
      </c>
      <c r="K9626" s="1">
        <v>44265</v>
      </c>
    </row>
    <row r="9627" spans="1:11">
      <c r="A9627">
        <v>9626</v>
      </c>
      <c r="B9627" t="s">
        <v>47077</v>
      </c>
      <c r="C9627" t="s">
        <v>10052</v>
      </c>
      <c r="D9627" t="s">
        <v>435</v>
      </c>
      <c r="E9627" t="s">
        <v>47078</v>
      </c>
      <c r="F9627" t="s">
        <v>47079</v>
      </c>
      <c r="G9627" t="s">
        <v>1230</v>
      </c>
      <c r="H9627" s="6">
        <v>97729</v>
      </c>
      <c r="I9627" t="s">
        <v>47080</v>
      </c>
      <c r="J9627" t="s">
        <v>47081</v>
      </c>
      <c r="K9627" s="1">
        <v>44707</v>
      </c>
    </row>
    <row r="9628" spans="1:11">
      <c r="A9628">
        <v>9627</v>
      </c>
      <c r="B9628" t="s">
        <v>47082</v>
      </c>
      <c r="C9628" t="s">
        <v>7532</v>
      </c>
      <c r="D9628" t="s">
        <v>1003</v>
      </c>
      <c r="E9628" t="s">
        <v>12261</v>
      </c>
      <c r="F9628" t="s">
        <v>29089</v>
      </c>
      <c r="G9628" t="s">
        <v>756</v>
      </c>
      <c r="H9628" s="6">
        <v>176543</v>
      </c>
      <c r="I9628" t="s">
        <v>47083</v>
      </c>
      <c r="J9628" t="s">
        <v>47084</v>
      </c>
      <c r="K9628" s="1">
        <v>43985</v>
      </c>
    </row>
    <row r="9629" spans="1:11">
      <c r="A9629">
        <v>9628</v>
      </c>
      <c r="B9629" t="s">
        <v>47085</v>
      </c>
      <c r="C9629" t="s">
        <v>367</v>
      </c>
      <c r="D9629" t="s">
        <v>5012</v>
      </c>
      <c r="E9629" t="s">
        <v>47086</v>
      </c>
      <c r="F9629" t="s">
        <v>47087</v>
      </c>
      <c r="G9629" t="s">
        <v>3945</v>
      </c>
      <c r="H9629" s="6">
        <v>178501</v>
      </c>
      <c r="I9629" t="s">
        <v>47088</v>
      </c>
      <c r="J9629" t="s">
        <v>47089</v>
      </c>
      <c r="K9629" s="1">
        <v>44379</v>
      </c>
    </row>
    <row r="9630" spans="1:11">
      <c r="A9630">
        <v>9629</v>
      </c>
      <c r="B9630" t="s">
        <v>47090</v>
      </c>
      <c r="C9630" t="s">
        <v>4277</v>
      </c>
      <c r="D9630" t="s">
        <v>415</v>
      </c>
      <c r="E9630" t="s">
        <v>33614</v>
      </c>
      <c r="F9630" t="s">
        <v>32598</v>
      </c>
      <c r="G9630" t="s">
        <v>1652</v>
      </c>
      <c r="H9630" s="6">
        <v>181842</v>
      </c>
      <c r="I9630" t="s">
        <v>47091</v>
      </c>
      <c r="J9630" t="s">
        <v>47092</v>
      </c>
      <c r="K9630" s="1">
        <v>43877</v>
      </c>
    </row>
    <row r="9631" spans="1:11">
      <c r="A9631">
        <v>9630</v>
      </c>
      <c r="B9631" t="s">
        <v>47093</v>
      </c>
      <c r="C9631" t="s">
        <v>819</v>
      </c>
      <c r="D9631" t="s">
        <v>2950</v>
      </c>
      <c r="E9631" t="s">
        <v>47094</v>
      </c>
      <c r="F9631" t="s">
        <v>47095</v>
      </c>
      <c r="G9631" t="s">
        <v>3264</v>
      </c>
      <c r="H9631" s="6">
        <v>208371</v>
      </c>
      <c r="I9631" t="s">
        <v>47096</v>
      </c>
      <c r="J9631" t="s">
        <v>47097</v>
      </c>
      <c r="K9631" s="1">
        <v>44638</v>
      </c>
    </row>
    <row r="9632" spans="1:11">
      <c r="A9632">
        <v>9631</v>
      </c>
      <c r="B9632" t="s">
        <v>47098</v>
      </c>
      <c r="C9632" t="s">
        <v>2396</v>
      </c>
      <c r="D9632" t="s">
        <v>279</v>
      </c>
      <c r="E9632" t="s">
        <v>47099</v>
      </c>
      <c r="F9632" t="s">
        <v>47100</v>
      </c>
      <c r="G9632" t="s">
        <v>7497</v>
      </c>
      <c r="H9632" s="6">
        <v>170838</v>
      </c>
      <c r="I9632" t="s">
        <v>47101</v>
      </c>
      <c r="J9632" t="s">
        <v>47102</v>
      </c>
      <c r="K9632" s="1">
        <v>44335</v>
      </c>
    </row>
    <row r="9633" spans="1:11">
      <c r="A9633">
        <v>9632</v>
      </c>
      <c r="B9633" t="s">
        <v>47103</v>
      </c>
      <c r="C9633" t="s">
        <v>2577</v>
      </c>
      <c r="D9633" t="s">
        <v>9255</v>
      </c>
      <c r="E9633" t="s">
        <v>47104</v>
      </c>
      <c r="F9633" t="s">
        <v>47105</v>
      </c>
      <c r="G9633" t="s">
        <v>1118</v>
      </c>
      <c r="H9633" s="6">
        <v>136099</v>
      </c>
      <c r="I9633" t="s">
        <v>47106</v>
      </c>
      <c r="J9633" t="s">
        <v>47107</v>
      </c>
      <c r="K9633" s="1">
        <v>44646</v>
      </c>
    </row>
    <row r="9634" spans="1:11">
      <c r="A9634">
        <v>9633</v>
      </c>
      <c r="B9634" t="s">
        <v>47108</v>
      </c>
      <c r="C9634" t="s">
        <v>1449</v>
      </c>
      <c r="D9634" t="s">
        <v>27550</v>
      </c>
      <c r="E9634" t="s">
        <v>47109</v>
      </c>
      <c r="F9634" t="s">
        <v>47110</v>
      </c>
      <c r="G9634" t="s">
        <v>454</v>
      </c>
      <c r="H9634" s="6">
        <v>131335</v>
      </c>
      <c r="I9634" t="s">
        <v>47111</v>
      </c>
      <c r="J9634" t="s">
        <v>47112</v>
      </c>
      <c r="K9634" s="1">
        <v>44479</v>
      </c>
    </row>
    <row r="9635" spans="1:11">
      <c r="A9635">
        <v>9634</v>
      </c>
      <c r="B9635" t="s">
        <v>47113</v>
      </c>
      <c r="C9635" t="s">
        <v>29</v>
      </c>
      <c r="D9635" t="s">
        <v>12276</v>
      </c>
      <c r="E9635" t="s">
        <v>47114</v>
      </c>
      <c r="F9635" t="s">
        <v>47115</v>
      </c>
      <c r="G9635" t="s">
        <v>2905</v>
      </c>
      <c r="H9635" s="6">
        <v>199624</v>
      </c>
      <c r="I9635" t="s">
        <v>47116</v>
      </c>
      <c r="J9635" t="s">
        <v>47117</v>
      </c>
      <c r="K9635" s="1">
        <v>44166</v>
      </c>
    </row>
    <row r="9636" spans="1:11">
      <c r="A9636">
        <v>9635</v>
      </c>
      <c r="B9636" t="s">
        <v>47118</v>
      </c>
      <c r="C9636" t="s">
        <v>6648</v>
      </c>
      <c r="D9636" t="s">
        <v>5097</v>
      </c>
      <c r="E9636" t="s">
        <v>47119</v>
      </c>
      <c r="F9636" t="s">
        <v>47120</v>
      </c>
      <c r="G9636" t="s">
        <v>906</v>
      </c>
      <c r="H9636" s="6">
        <v>158548</v>
      </c>
      <c r="I9636">
        <v>6845017838</v>
      </c>
      <c r="J9636" t="s">
        <v>47121</v>
      </c>
      <c r="K9636" s="1">
        <v>44567</v>
      </c>
    </row>
    <row r="9637" spans="1:11">
      <c r="A9637">
        <v>9636</v>
      </c>
      <c r="B9637" t="s">
        <v>47122</v>
      </c>
      <c r="C9637" t="s">
        <v>186</v>
      </c>
      <c r="D9637" t="s">
        <v>1031</v>
      </c>
      <c r="E9637" t="s">
        <v>47123</v>
      </c>
      <c r="F9637" t="s">
        <v>47124</v>
      </c>
      <c r="G9637" t="s">
        <v>1110</v>
      </c>
      <c r="H9637" s="6">
        <v>73869</v>
      </c>
      <c r="I9637" t="s">
        <v>47125</v>
      </c>
      <c r="J9637" t="s">
        <v>47126</v>
      </c>
      <c r="K9637" s="1">
        <v>44597</v>
      </c>
    </row>
    <row r="9638" spans="1:11">
      <c r="A9638">
        <v>9637</v>
      </c>
      <c r="B9638" t="s">
        <v>47127</v>
      </c>
      <c r="C9638" t="s">
        <v>6362</v>
      </c>
      <c r="D9638" t="s">
        <v>6191</v>
      </c>
      <c r="E9638" t="s">
        <v>47128</v>
      </c>
      <c r="F9638" t="s">
        <v>47129</v>
      </c>
      <c r="G9638" t="s">
        <v>1013</v>
      </c>
      <c r="H9638" s="6">
        <v>169700</v>
      </c>
      <c r="I9638" t="s">
        <v>47130</v>
      </c>
      <c r="J9638" t="s">
        <v>47131</v>
      </c>
      <c r="K9638" s="1">
        <v>44494</v>
      </c>
    </row>
    <row r="9639" spans="1:11">
      <c r="A9639">
        <v>9638</v>
      </c>
      <c r="B9639" t="s">
        <v>47132</v>
      </c>
      <c r="C9639" t="s">
        <v>5461</v>
      </c>
      <c r="D9639" t="s">
        <v>8630</v>
      </c>
      <c r="E9639" t="s">
        <v>47133</v>
      </c>
      <c r="F9639" t="s">
        <v>47134</v>
      </c>
      <c r="G9639" t="s">
        <v>1280</v>
      </c>
      <c r="H9639" s="6">
        <v>219725</v>
      </c>
      <c r="I9639" t="s">
        <v>47135</v>
      </c>
      <c r="J9639" t="s">
        <v>47136</v>
      </c>
      <c r="K9639" s="1">
        <v>44317</v>
      </c>
    </row>
    <row r="9640" spans="1:11">
      <c r="A9640">
        <v>9639</v>
      </c>
      <c r="B9640" t="s">
        <v>47137</v>
      </c>
      <c r="C9640" t="s">
        <v>7726</v>
      </c>
      <c r="D9640" t="s">
        <v>5132</v>
      </c>
      <c r="E9640" t="s">
        <v>47138</v>
      </c>
      <c r="F9640" t="s">
        <v>47139</v>
      </c>
      <c r="G9640" t="s">
        <v>839</v>
      </c>
      <c r="H9640" s="6">
        <v>263019</v>
      </c>
      <c r="I9640" t="s">
        <v>47140</v>
      </c>
      <c r="J9640" t="s">
        <v>47141</v>
      </c>
      <c r="K9640" s="1">
        <v>44224</v>
      </c>
    </row>
    <row r="9641" spans="1:11">
      <c r="A9641">
        <v>9640</v>
      </c>
      <c r="B9641" t="s">
        <v>47142</v>
      </c>
      <c r="C9641" t="s">
        <v>368</v>
      </c>
      <c r="D9641" t="s">
        <v>3740</v>
      </c>
      <c r="E9641" t="s">
        <v>47143</v>
      </c>
      <c r="F9641" t="s">
        <v>37426</v>
      </c>
      <c r="G9641" t="s">
        <v>2615</v>
      </c>
      <c r="H9641" s="6">
        <v>200825</v>
      </c>
      <c r="I9641" t="s">
        <v>47144</v>
      </c>
      <c r="J9641" t="s">
        <v>47145</v>
      </c>
      <c r="K9641" s="1">
        <v>44605</v>
      </c>
    </row>
    <row r="9642" spans="1:11">
      <c r="A9642">
        <v>9641</v>
      </c>
      <c r="B9642" t="s">
        <v>47146</v>
      </c>
      <c r="C9642" t="s">
        <v>1641</v>
      </c>
      <c r="D9642" t="s">
        <v>3124</v>
      </c>
      <c r="E9642" t="s">
        <v>47147</v>
      </c>
      <c r="F9642" t="s">
        <v>47139</v>
      </c>
      <c r="G9642" t="s">
        <v>1424</v>
      </c>
      <c r="H9642" s="6">
        <v>250452</v>
      </c>
      <c r="I9642" t="s">
        <v>47148</v>
      </c>
      <c r="J9642" t="s">
        <v>47149</v>
      </c>
      <c r="K9642" s="1">
        <v>44034</v>
      </c>
    </row>
    <row r="9643" spans="1:11">
      <c r="A9643">
        <v>9642</v>
      </c>
      <c r="B9643" t="s">
        <v>47150</v>
      </c>
      <c r="C9643" t="s">
        <v>731</v>
      </c>
      <c r="D9643" t="s">
        <v>8952</v>
      </c>
      <c r="E9643" t="s">
        <v>47151</v>
      </c>
      <c r="F9643" t="s">
        <v>47152</v>
      </c>
      <c r="G9643" t="s">
        <v>6088</v>
      </c>
      <c r="H9643" s="6">
        <v>173284</v>
      </c>
      <c r="I9643" t="s">
        <v>47153</v>
      </c>
      <c r="J9643" t="s">
        <v>47154</v>
      </c>
      <c r="K9643" s="1">
        <v>44450</v>
      </c>
    </row>
    <row r="9644" spans="1:11">
      <c r="A9644">
        <v>9643</v>
      </c>
      <c r="B9644" t="s">
        <v>47155</v>
      </c>
      <c r="C9644" t="s">
        <v>1891</v>
      </c>
      <c r="D9644" t="s">
        <v>7733</v>
      </c>
      <c r="E9644" t="s">
        <v>47156</v>
      </c>
      <c r="F9644" t="s">
        <v>47157</v>
      </c>
      <c r="G9644" t="s">
        <v>4560</v>
      </c>
      <c r="H9644" s="6">
        <v>81443</v>
      </c>
      <c r="I9644" t="s">
        <v>47158</v>
      </c>
      <c r="J9644" t="s">
        <v>47159</v>
      </c>
      <c r="K9644" s="1">
        <v>44065</v>
      </c>
    </row>
    <row r="9645" spans="1:11">
      <c r="A9645">
        <v>9644</v>
      </c>
      <c r="B9645" t="s">
        <v>47160</v>
      </c>
      <c r="C9645" t="s">
        <v>572</v>
      </c>
      <c r="D9645" t="s">
        <v>4354</v>
      </c>
      <c r="E9645" t="s">
        <v>47161</v>
      </c>
      <c r="F9645" t="s">
        <v>47162</v>
      </c>
      <c r="G9645" t="s">
        <v>3183</v>
      </c>
      <c r="H9645" s="6">
        <v>75373</v>
      </c>
      <c r="I9645" t="s">
        <v>47163</v>
      </c>
      <c r="J9645" t="s">
        <v>47164</v>
      </c>
      <c r="K9645" s="1">
        <v>44268</v>
      </c>
    </row>
    <row r="9646" spans="1:11">
      <c r="A9646">
        <v>9645</v>
      </c>
      <c r="B9646" t="s">
        <v>47165</v>
      </c>
      <c r="C9646" t="s">
        <v>7726</v>
      </c>
      <c r="D9646" t="s">
        <v>2902</v>
      </c>
      <c r="E9646" t="s">
        <v>47166</v>
      </c>
      <c r="F9646" t="s">
        <v>31454</v>
      </c>
      <c r="G9646" t="s">
        <v>446</v>
      </c>
      <c r="H9646" s="6">
        <v>212388</v>
      </c>
      <c r="I9646" t="s">
        <v>47167</v>
      </c>
      <c r="J9646" t="s">
        <v>47168</v>
      </c>
      <c r="K9646" s="1">
        <v>44467</v>
      </c>
    </row>
    <row r="9647" spans="1:11">
      <c r="A9647">
        <v>9646</v>
      </c>
      <c r="B9647" t="s">
        <v>47169</v>
      </c>
      <c r="C9647" t="s">
        <v>12226</v>
      </c>
      <c r="D9647" t="s">
        <v>10906</v>
      </c>
      <c r="E9647" t="s">
        <v>47170</v>
      </c>
      <c r="F9647" t="s">
        <v>47171</v>
      </c>
      <c r="G9647" t="s">
        <v>1330</v>
      </c>
      <c r="H9647" s="6">
        <v>85006</v>
      </c>
      <c r="I9647" t="s">
        <v>47172</v>
      </c>
      <c r="J9647" t="s">
        <v>47173</v>
      </c>
      <c r="K9647" s="1">
        <v>43873</v>
      </c>
    </row>
    <row r="9648" spans="1:11">
      <c r="A9648">
        <v>9647</v>
      </c>
      <c r="B9648" t="s">
        <v>47174</v>
      </c>
      <c r="C9648" t="s">
        <v>1907</v>
      </c>
      <c r="D9648" t="s">
        <v>6085</v>
      </c>
      <c r="E9648" t="s">
        <v>47175</v>
      </c>
      <c r="F9648" t="s">
        <v>14750</v>
      </c>
      <c r="G9648" t="s">
        <v>33</v>
      </c>
      <c r="H9648" s="6">
        <v>98740</v>
      </c>
      <c r="I9648" t="s">
        <v>47176</v>
      </c>
      <c r="J9648" t="s">
        <v>47177</v>
      </c>
      <c r="K9648" s="1">
        <v>44174</v>
      </c>
    </row>
    <row r="9649" spans="1:11">
      <c r="A9649">
        <v>9648</v>
      </c>
      <c r="B9649" t="s">
        <v>47178</v>
      </c>
      <c r="C9649" t="s">
        <v>616</v>
      </c>
      <c r="D9649" t="s">
        <v>753</v>
      </c>
      <c r="E9649" t="s">
        <v>6494</v>
      </c>
      <c r="F9649" t="s">
        <v>47179</v>
      </c>
      <c r="G9649" t="s">
        <v>847</v>
      </c>
      <c r="H9649" s="6">
        <v>51640</v>
      </c>
      <c r="I9649" t="s">
        <v>47180</v>
      </c>
      <c r="J9649" t="s">
        <v>47181</v>
      </c>
      <c r="K9649" s="1">
        <v>44653</v>
      </c>
    </row>
    <row r="9650" spans="1:11">
      <c r="A9650">
        <v>9649</v>
      </c>
      <c r="B9650" t="s">
        <v>47182</v>
      </c>
      <c r="C9650" t="s">
        <v>8006</v>
      </c>
      <c r="D9650" t="s">
        <v>2801</v>
      </c>
      <c r="E9650" t="s">
        <v>47183</v>
      </c>
      <c r="F9650" t="s">
        <v>47184</v>
      </c>
      <c r="G9650" t="s">
        <v>2905</v>
      </c>
      <c r="H9650" s="6">
        <v>256140</v>
      </c>
      <c r="I9650" t="s">
        <v>47185</v>
      </c>
      <c r="J9650" t="s">
        <v>47186</v>
      </c>
      <c r="K9650" s="1">
        <v>44528</v>
      </c>
    </row>
    <row r="9651" spans="1:11">
      <c r="A9651">
        <v>9650</v>
      </c>
      <c r="B9651" t="s">
        <v>47187</v>
      </c>
      <c r="C9651" t="s">
        <v>1608</v>
      </c>
      <c r="D9651" t="s">
        <v>6938</v>
      </c>
      <c r="E9651" t="s">
        <v>47188</v>
      </c>
      <c r="F9651" t="s">
        <v>24577</v>
      </c>
      <c r="G9651" t="s">
        <v>2195</v>
      </c>
      <c r="H9651" s="6">
        <v>232329</v>
      </c>
      <c r="I9651" t="s">
        <v>47189</v>
      </c>
      <c r="J9651" t="s">
        <v>47190</v>
      </c>
      <c r="K9651" s="1">
        <v>44027</v>
      </c>
    </row>
    <row r="9652" spans="1:11">
      <c r="A9652">
        <v>9651</v>
      </c>
      <c r="B9652" t="s">
        <v>47191</v>
      </c>
      <c r="C9652" t="s">
        <v>3050</v>
      </c>
      <c r="D9652" t="s">
        <v>21228</v>
      </c>
      <c r="E9652" t="s">
        <v>47192</v>
      </c>
      <c r="F9652" t="s">
        <v>47193</v>
      </c>
      <c r="G9652" t="s">
        <v>1118</v>
      </c>
      <c r="H9652" s="6">
        <v>155322</v>
      </c>
      <c r="I9652" t="s">
        <v>47194</v>
      </c>
      <c r="J9652" t="s">
        <v>47195</v>
      </c>
      <c r="K9652" s="1">
        <v>44217</v>
      </c>
    </row>
    <row r="9653" spans="1:11">
      <c r="A9653">
        <v>9652</v>
      </c>
      <c r="B9653" t="s">
        <v>47196</v>
      </c>
      <c r="C9653" t="s">
        <v>6013</v>
      </c>
      <c r="D9653" t="s">
        <v>4445</v>
      </c>
      <c r="E9653" t="s">
        <v>47197</v>
      </c>
      <c r="F9653" t="s">
        <v>47198</v>
      </c>
      <c r="G9653" t="s">
        <v>770</v>
      </c>
      <c r="H9653" s="6">
        <v>68215</v>
      </c>
      <c r="I9653" t="s">
        <v>47199</v>
      </c>
      <c r="J9653" t="s">
        <v>47200</v>
      </c>
      <c r="K9653" s="1">
        <v>43860</v>
      </c>
    </row>
    <row r="9654" spans="1:11">
      <c r="A9654">
        <v>9653</v>
      </c>
      <c r="B9654" t="s">
        <v>47201</v>
      </c>
      <c r="C9654" t="s">
        <v>6860</v>
      </c>
      <c r="D9654" t="s">
        <v>11547</v>
      </c>
      <c r="E9654" t="s">
        <v>38713</v>
      </c>
      <c r="F9654" t="s">
        <v>47202</v>
      </c>
      <c r="G9654" t="s">
        <v>71</v>
      </c>
      <c r="H9654" s="6">
        <v>125162</v>
      </c>
      <c r="I9654" t="s">
        <v>47203</v>
      </c>
      <c r="J9654" t="s">
        <v>47204</v>
      </c>
      <c r="K9654" s="1">
        <v>43846</v>
      </c>
    </row>
    <row r="9655" spans="1:11">
      <c r="A9655">
        <v>9654</v>
      </c>
      <c r="B9655" t="s">
        <v>47205</v>
      </c>
      <c r="C9655" t="s">
        <v>3545</v>
      </c>
      <c r="D9655" t="s">
        <v>1877</v>
      </c>
      <c r="E9655" t="s">
        <v>47206</v>
      </c>
      <c r="F9655" t="s">
        <v>47207</v>
      </c>
      <c r="G9655" t="s">
        <v>1481</v>
      </c>
      <c r="H9655" s="6">
        <v>226170</v>
      </c>
      <c r="I9655" t="s">
        <v>47208</v>
      </c>
      <c r="J9655" t="s">
        <v>47209</v>
      </c>
      <c r="K9655" s="1">
        <v>44266</v>
      </c>
    </row>
    <row r="9656" spans="1:11">
      <c r="A9656">
        <v>9655</v>
      </c>
      <c r="B9656" t="s">
        <v>47210</v>
      </c>
      <c r="C9656" t="s">
        <v>528</v>
      </c>
      <c r="D9656" t="s">
        <v>14326</v>
      </c>
      <c r="E9656" t="s">
        <v>47211</v>
      </c>
      <c r="F9656" t="s">
        <v>46931</v>
      </c>
      <c r="G9656" t="s">
        <v>1110</v>
      </c>
      <c r="H9656" s="6">
        <v>84782</v>
      </c>
      <c r="I9656" t="s">
        <v>47212</v>
      </c>
      <c r="J9656" t="s">
        <v>47213</v>
      </c>
      <c r="K9656" s="1">
        <v>44046</v>
      </c>
    </row>
    <row r="9657" spans="1:11">
      <c r="A9657">
        <v>9656</v>
      </c>
      <c r="B9657" t="s">
        <v>47214</v>
      </c>
      <c r="C9657" t="s">
        <v>422</v>
      </c>
      <c r="D9657" t="s">
        <v>8636</v>
      </c>
      <c r="E9657" t="s">
        <v>47215</v>
      </c>
      <c r="F9657" t="s">
        <v>47216</v>
      </c>
      <c r="G9657" t="s">
        <v>1944</v>
      </c>
      <c r="H9657" s="6">
        <v>284774</v>
      </c>
      <c r="I9657" t="s">
        <v>47217</v>
      </c>
      <c r="J9657" t="s">
        <v>47218</v>
      </c>
      <c r="K9657" s="1">
        <v>43981</v>
      </c>
    </row>
    <row r="9658" spans="1:11">
      <c r="A9658">
        <v>9657</v>
      </c>
      <c r="B9658" t="s">
        <v>47219</v>
      </c>
      <c r="C9658" t="s">
        <v>3460</v>
      </c>
      <c r="D9658" t="s">
        <v>1723</v>
      </c>
      <c r="E9658" t="s">
        <v>47220</v>
      </c>
      <c r="F9658" t="s">
        <v>47221</v>
      </c>
      <c r="G9658" t="s">
        <v>7497</v>
      </c>
      <c r="H9658" s="6">
        <v>279284</v>
      </c>
      <c r="I9658" t="s">
        <v>47222</v>
      </c>
      <c r="J9658" t="s">
        <v>47223</v>
      </c>
      <c r="K9658" s="1">
        <v>43926</v>
      </c>
    </row>
    <row r="9659" spans="1:11">
      <c r="A9659">
        <v>9658</v>
      </c>
      <c r="B9659" t="s">
        <v>47224</v>
      </c>
      <c r="C9659" t="s">
        <v>965</v>
      </c>
      <c r="D9659" t="s">
        <v>2452</v>
      </c>
      <c r="E9659" t="s">
        <v>47225</v>
      </c>
      <c r="F9659" t="s">
        <v>47226</v>
      </c>
      <c r="G9659" t="s">
        <v>517</v>
      </c>
      <c r="H9659" s="6">
        <v>129805</v>
      </c>
      <c r="I9659" t="s">
        <v>47227</v>
      </c>
      <c r="J9659" t="s">
        <v>47228</v>
      </c>
      <c r="K9659" s="1">
        <v>44663</v>
      </c>
    </row>
    <row r="9660" spans="1:11">
      <c r="A9660">
        <v>9659</v>
      </c>
      <c r="B9660" t="s">
        <v>47229</v>
      </c>
      <c r="C9660" t="s">
        <v>47</v>
      </c>
      <c r="D9660" t="s">
        <v>13259</v>
      </c>
      <c r="E9660" t="s">
        <v>47230</v>
      </c>
      <c r="F9660" t="s">
        <v>47231</v>
      </c>
      <c r="G9660" t="s">
        <v>3058</v>
      </c>
      <c r="H9660" s="6">
        <v>246333</v>
      </c>
      <c r="I9660" t="s">
        <v>47232</v>
      </c>
      <c r="J9660" t="s">
        <v>47233</v>
      </c>
      <c r="K9660" s="1">
        <v>44379</v>
      </c>
    </row>
    <row r="9661" spans="1:11">
      <c r="A9661">
        <v>9660</v>
      </c>
      <c r="B9661" t="s">
        <v>47234</v>
      </c>
      <c r="C9661" t="s">
        <v>1002</v>
      </c>
      <c r="D9661" t="s">
        <v>16776</v>
      </c>
      <c r="E9661" t="s">
        <v>47235</v>
      </c>
      <c r="F9661" t="s">
        <v>47236</v>
      </c>
      <c r="G9661" t="s">
        <v>4919</v>
      </c>
      <c r="H9661" s="6">
        <v>109602</v>
      </c>
      <c r="I9661" t="s">
        <v>47237</v>
      </c>
      <c r="J9661" t="s">
        <v>47238</v>
      </c>
      <c r="K9661" s="1">
        <v>44684</v>
      </c>
    </row>
    <row r="9662" spans="1:11">
      <c r="A9662">
        <v>9661</v>
      </c>
      <c r="B9662" t="s">
        <v>47239</v>
      </c>
      <c r="C9662" t="s">
        <v>5286</v>
      </c>
      <c r="D9662" t="s">
        <v>4965</v>
      </c>
      <c r="E9662" t="s">
        <v>47240</v>
      </c>
      <c r="F9662" t="s">
        <v>47241</v>
      </c>
      <c r="G9662" t="s">
        <v>1508</v>
      </c>
      <c r="H9662" s="6">
        <v>236208</v>
      </c>
      <c r="I9662" t="s">
        <v>47242</v>
      </c>
      <c r="J9662" t="s">
        <v>47243</v>
      </c>
      <c r="K9662" s="1">
        <v>44054</v>
      </c>
    </row>
    <row r="9663" spans="1:11">
      <c r="A9663">
        <v>9662</v>
      </c>
      <c r="B9663" t="s">
        <v>47244</v>
      </c>
      <c r="C9663" t="s">
        <v>10303</v>
      </c>
      <c r="D9663" t="s">
        <v>6221</v>
      </c>
      <c r="E9663" t="s">
        <v>24275</v>
      </c>
      <c r="F9663" t="s">
        <v>47245</v>
      </c>
      <c r="G9663" t="s">
        <v>190</v>
      </c>
      <c r="H9663" s="6">
        <v>154189</v>
      </c>
      <c r="I9663">
        <f>1-813-299-8995</f>
        <v>-10106</v>
      </c>
      <c r="J9663" t="s">
        <v>47246</v>
      </c>
      <c r="K9663" s="1">
        <v>44530</v>
      </c>
    </row>
    <row r="9664" spans="1:11">
      <c r="A9664">
        <v>9663</v>
      </c>
      <c r="B9664" t="s">
        <v>47247</v>
      </c>
      <c r="C9664" t="s">
        <v>7226</v>
      </c>
      <c r="D9664" t="s">
        <v>7171</v>
      </c>
      <c r="E9664" t="s">
        <v>21825</v>
      </c>
      <c r="F9664" t="s">
        <v>47248</v>
      </c>
      <c r="G9664" t="s">
        <v>3264</v>
      </c>
      <c r="H9664" s="6">
        <v>285935</v>
      </c>
      <c r="I9664" t="s">
        <v>47249</v>
      </c>
      <c r="J9664" t="s">
        <v>47250</v>
      </c>
      <c r="K9664" s="1">
        <v>44229</v>
      </c>
    </row>
    <row r="9665" spans="1:11">
      <c r="A9665">
        <v>9664</v>
      </c>
      <c r="B9665" t="s">
        <v>47251</v>
      </c>
      <c r="C9665" t="s">
        <v>3031</v>
      </c>
      <c r="D9665" t="s">
        <v>7165</v>
      </c>
      <c r="E9665" t="s">
        <v>33088</v>
      </c>
      <c r="F9665" t="s">
        <v>47252</v>
      </c>
      <c r="G9665" t="s">
        <v>4587</v>
      </c>
      <c r="H9665" s="6">
        <v>142589</v>
      </c>
      <c r="I9665">
        <f>1-447-360-8396</f>
        <v>-9202</v>
      </c>
      <c r="J9665" t="s">
        <v>47253</v>
      </c>
      <c r="K9665" s="1">
        <v>44027</v>
      </c>
    </row>
    <row r="9666" spans="1:11">
      <c r="A9666">
        <v>9665</v>
      </c>
      <c r="B9666" t="s">
        <v>47254</v>
      </c>
      <c r="C9666" t="s">
        <v>422</v>
      </c>
      <c r="D9666" t="s">
        <v>9889</v>
      </c>
      <c r="E9666" t="s">
        <v>47255</v>
      </c>
      <c r="F9666" t="s">
        <v>29533</v>
      </c>
      <c r="G9666" t="s">
        <v>3945</v>
      </c>
      <c r="H9666" s="6">
        <v>168408</v>
      </c>
      <c r="I9666" t="s">
        <v>47256</v>
      </c>
      <c r="J9666" t="s">
        <v>47257</v>
      </c>
      <c r="K9666" s="1">
        <v>44578</v>
      </c>
    </row>
    <row r="9667" spans="1:11">
      <c r="A9667">
        <v>9666</v>
      </c>
      <c r="B9667" t="s">
        <v>47258</v>
      </c>
      <c r="C9667" t="s">
        <v>3106</v>
      </c>
      <c r="D9667" t="s">
        <v>5506</v>
      </c>
      <c r="E9667" t="s">
        <v>40624</v>
      </c>
      <c r="F9667" t="s">
        <v>7167</v>
      </c>
      <c r="G9667" t="s">
        <v>3027</v>
      </c>
      <c r="H9667" s="6">
        <v>260595</v>
      </c>
      <c r="I9667">
        <f>1-188-348-5380</f>
        <v>-5915</v>
      </c>
      <c r="J9667" t="s">
        <v>47259</v>
      </c>
      <c r="K9667" s="1">
        <v>44028</v>
      </c>
    </row>
    <row r="9668" spans="1:11">
      <c r="A9668">
        <v>9667</v>
      </c>
      <c r="B9668" t="s">
        <v>47260</v>
      </c>
      <c r="C9668" t="s">
        <v>2475</v>
      </c>
      <c r="D9668" t="s">
        <v>2469</v>
      </c>
      <c r="E9668" t="s">
        <v>47261</v>
      </c>
      <c r="F9668" t="s">
        <v>47262</v>
      </c>
      <c r="G9668" t="s">
        <v>1445</v>
      </c>
      <c r="H9668" s="6">
        <v>60364</v>
      </c>
      <c r="I9668" t="s">
        <v>47263</v>
      </c>
      <c r="J9668" t="s">
        <v>47264</v>
      </c>
      <c r="K9668" s="1">
        <v>44573</v>
      </c>
    </row>
    <row r="9669" spans="1:11">
      <c r="A9669">
        <v>9668</v>
      </c>
      <c r="B9669" t="s">
        <v>47265</v>
      </c>
      <c r="C9669" t="s">
        <v>225</v>
      </c>
      <c r="D9669" t="s">
        <v>14367</v>
      </c>
      <c r="E9669" t="s">
        <v>47266</v>
      </c>
      <c r="F9669" t="s">
        <v>41378</v>
      </c>
      <c r="G9669" t="s">
        <v>1726</v>
      </c>
      <c r="H9669" s="6">
        <v>47057</v>
      </c>
      <c r="I9669" t="s">
        <v>47267</v>
      </c>
      <c r="J9669" t="s">
        <v>47268</v>
      </c>
      <c r="K9669" s="1">
        <v>44420</v>
      </c>
    </row>
    <row r="9670" spans="1:11">
      <c r="A9670">
        <v>9669</v>
      </c>
      <c r="B9670" t="s">
        <v>47269</v>
      </c>
      <c r="C9670" t="s">
        <v>701</v>
      </c>
      <c r="D9670" t="s">
        <v>5149</v>
      </c>
      <c r="E9670" t="s">
        <v>47270</v>
      </c>
      <c r="F9670" t="s">
        <v>47271</v>
      </c>
      <c r="G9670" t="s">
        <v>260</v>
      </c>
      <c r="H9670" s="6">
        <v>234838</v>
      </c>
      <c r="I9670" t="s">
        <v>47272</v>
      </c>
      <c r="J9670" t="s">
        <v>47273</v>
      </c>
      <c r="K9670" s="1">
        <v>44008</v>
      </c>
    </row>
    <row r="9671" spans="1:11">
      <c r="A9671">
        <v>9670</v>
      </c>
      <c r="B9671" t="s">
        <v>47274</v>
      </c>
      <c r="C9671" t="s">
        <v>367</v>
      </c>
      <c r="D9671" t="s">
        <v>8278</v>
      </c>
      <c r="E9671" t="s">
        <v>47275</v>
      </c>
      <c r="F9671" t="s">
        <v>47276</v>
      </c>
      <c r="G9671" t="s">
        <v>2710</v>
      </c>
      <c r="H9671" s="6">
        <v>186274</v>
      </c>
      <c r="I9671" t="s">
        <v>47277</v>
      </c>
      <c r="J9671" t="s">
        <v>47278</v>
      </c>
      <c r="K9671" s="1">
        <v>44519</v>
      </c>
    </row>
    <row r="9672" spans="1:11">
      <c r="A9672">
        <v>9671</v>
      </c>
      <c r="B9672" t="s">
        <v>47279</v>
      </c>
      <c r="C9672" t="s">
        <v>4619</v>
      </c>
      <c r="D9672" t="s">
        <v>2528</v>
      </c>
      <c r="E9672" t="s">
        <v>47280</v>
      </c>
      <c r="F9672" t="s">
        <v>15592</v>
      </c>
      <c r="G9672" t="s">
        <v>853</v>
      </c>
      <c r="H9672" s="6">
        <v>157733</v>
      </c>
      <c r="I9672">
        <v>8713336776</v>
      </c>
      <c r="J9672" t="s">
        <v>47281</v>
      </c>
      <c r="K9672" s="1">
        <v>44042</v>
      </c>
    </row>
    <row r="9673" spans="1:11">
      <c r="A9673">
        <v>9672</v>
      </c>
      <c r="B9673" t="s">
        <v>47282</v>
      </c>
      <c r="C9673" t="s">
        <v>4104</v>
      </c>
      <c r="D9673" t="s">
        <v>1334</v>
      </c>
      <c r="E9673" t="s">
        <v>47283</v>
      </c>
      <c r="F9673" t="s">
        <v>47284</v>
      </c>
      <c r="G9673" t="s">
        <v>314</v>
      </c>
      <c r="H9673" s="6">
        <v>75748</v>
      </c>
      <c r="I9673" t="s">
        <v>47285</v>
      </c>
      <c r="J9673" t="s">
        <v>47286</v>
      </c>
      <c r="K9673" s="1">
        <v>44666</v>
      </c>
    </row>
    <row r="9674" spans="1:11">
      <c r="A9674">
        <v>9673</v>
      </c>
      <c r="B9674" t="s">
        <v>47287</v>
      </c>
      <c r="C9674" t="s">
        <v>2743</v>
      </c>
      <c r="D9674" t="s">
        <v>15979</v>
      </c>
      <c r="E9674" t="s">
        <v>47288</v>
      </c>
      <c r="F9674" t="s">
        <v>47289</v>
      </c>
      <c r="G9674" t="s">
        <v>650</v>
      </c>
      <c r="H9674" s="6">
        <v>271106</v>
      </c>
      <c r="I9674" t="s">
        <v>47290</v>
      </c>
      <c r="J9674" t="s">
        <v>47291</v>
      </c>
      <c r="K9674" s="1">
        <v>44312</v>
      </c>
    </row>
    <row r="9675" spans="1:11">
      <c r="A9675">
        <v>9674</v>
      </c>
      <c r="B9675" t="s">
        <v>47292</v>
      </c>
      <c r="C9675" t="s">
        <v>2094</v>
      </c>
      <c r="D9675" t="s">
        <v>7165</v>
      </c>
      <c r="E9675" t="s">
        <v>47293</v>
      </c>
      <c r="F9675" t="s">
        <v>32721</v>
      </c>
      <c r="G9675" t="s">
        <v>823</v>
      </c>
      <c r="H9675" s="6">
        <v>75262</v>
      </c>
      <c r="I9675" t="s">
        <v>47294</v>
      </c>
      <c r="J9675" t="s">
        <v>47295</v>
      </c>
      <c r="K9675" s="1">
        <v>44236</v>
      </c>
    </row>
    <row r="9676" spans="1:11">
      <c r="A9676">
        <v>9675</v>
      </c>
      <c r="B9676" t="s">
        <v>47296</v>
      </c>
      <c r="C9676" t="s">
        <v>14904</v>
      </c>
      <c r="D9676" t="s">
        <v>973</v>
      </c>
      <c r="E9676" t="s">
        <v>47297</v>
      </c>
      <c r="F9676" t="s">
        <v>47298</v>
      </c>
      <c r="G9676" t="s">
        <v>2419</v>
      </c>
      <c r="H9676" s="6">
        <v>183312</v>
      </c>
      <c r="I9676" t="s">
        <v>47299</v>
      </c>
      <c r="J9676" t="s">
        <v>47300</v>
      </c>
      <c r="K9676" s="1">
        <v>44388</v>
      </c>
    </row>
    <row r="9677" spans="1:11">
      <c r="A9677">
        <v>9676</v>
      </c>
      <c r="B9677" t="s">
        <v>47301</v>
      </c>
      <c r="C9677" t="s">
        <v>2307</v>
      </c>
      <c r="D9677" t="s">
        <v>1092</v>
      </c>
      <c r="E9677" t="s">
        <v>47302</v>
      </c>
      <c r="F9677" t="s">
        <v>47303</v>
      </c>
      <c r="G9677" t="s">
        <v>1118</v>
      </c>
      <c r="H9677" s="6">
        <v>53664</v>
      </c>
      <c r="I9677" t="s">
        <v>47304</v>
      </c>
      <c r="J9677" t="s">
        <v>47305</v>
      </c>
      <c r="K9677" s="1">
        <v>44364</v>
      </c>
    </row>
    <row r="9678" spans="1:11">
      <c r="A9678">
        <v>9677</v>
      </c>
      <c r="B9678" t="s">
        <v>47306</v>
      </c>
      <c r="C9678" t="s">
        <v>8871</v>
      </c>
      <c r="D9678" t="s">
        <v>10561</v>
      </c>
      <c r="E9678" t="s">
        <v>47307</v>
      </c>
      <c r="F9678" t="s">
        <v>47308</v>
      </c>
      <c r="G9678" t="s">
        <v>906</v>
      </c>
      <c r="H9678" s="6">
        <v>156547</v>
      </c>
      <c r="I9678">
        <f>1-36-960-9352</f>
        <v>-10347</v>
      </c>
      <c r="J9678" t="s">
        <v>47309</v>
      </c>
      <c r="K9678" s="1">
        <v>43907</v>
      </c>
    </row>
    <row r="9679" spans="1:11">
      <c r="A9679">
        <v>9678</v>
      </c>
      <c r="B9679" t="s">
        <v>47310</v>
      </c>
      <c r="C9679" t="s">
        <v>2126</v>
      </c>
      <c r="D9679" t="s">
        <v>5586</v>
      </c>
      <c r="E9679" t="s">
        <v>47311</v>
      </c>
      <c r="F9679" t="s">
        <v>47312</v>
      </c>
      <c r="G9679" t="s">
        <v>770</v>
      </c>
      <c r="H9679" s="6">
        <v>63652</v>
      </c>
      <c r="I9679">
        <v>1865227299</v>
      </c>
      <c r="J9679" t="s">
        <v>47313</v>
      </c>
      <c r="K9679" s="1">
        <v>44207</v>
      </c>
    </row>
    <row r="9680" spans="1:11">
      <c r="A9680">
        <v>9679</v>
      </c>
      <c r="B9680" t="s">
        <v>47314</v>
      </c>
      <c r="C9680" t="s">
        <v>2821</v>
      </c>
      <c r="D9680" t="s">
        <v>3494</v>
      </c>
      <c r="E9680" t="s">
        <v>39619</v>
      </c>
      <c r="F9680" t="s">
        <v>47315</v>
      </c>
      <c r="G9680" t="s">
        <v>2158</v>
      </c>
      <c r="H9680" s="6">
        <v>60006</v>
      </c>
      <c r="I9680" t="s">
        <v>47316</v>
      </c>
      <c r="J9680" t="s">
        <v>47317</v>
      </c>
      <c r="K9680" s="1">
        <v>44478</v>
      </c>
    </row>
    <row r="9681" spans="1:11">
      <c r="A9681">
        <v>9680</v>
      </c>
      <c r="B9681" t="s">
        <v>47318</v>
      </c>
      <c r="C9681" t="s">
        <v>9051</v>
      </c>
      <c r="D9681" t="s">
        <v>4780</v>
      </c>
      <c r="E9681" t="s">
        <v>47319</v>
      </c>
      <c r="F9681" t="s">
        <v>47320</v>
      </c>
      <c r="G9681" t="s">
        <v>620</v>
      </c>
      <c r="H9681" s="6">
        <v>225669</v>
      </c>
      <c r="I9681" t="s">
        <v>47321</v>
      </c>
      <c r="J9681" t="s">
        <v>47322</v>
      </c>
      <c r="K9681" s="1">
        <v>44031</v>
      </c>
    </row>
    <row r="9682" spans="1:11">
      <c r="A9682">
        <v>9681</v>
      </c>
      <c r="B9682" t="s">
        <v>47323</v>
      </c>
      <c r="C9682" t="s">
        <v>3211</v>
      </c>
      <c r="D9682" t="s">
        <v>812</v>
      </c>
      <c r="E9682" t="s">
        <v>47324</v>
      </c>
      <c r="F9682" t="s">
        <v>47325</v>
      </c>
      <c r="G9682" t="s">
        <v>119</v>
      </c>
      <c r="H9682" s="6">
        <v>191892</v>
      </c>
      <c r="I9682" t="s">
        <v>47326</v>
      </c>
      <c r="J9682" t="s">
        <v>47327</v>
      </c>
      <c r="K9682" s="1">
        <v>44459</v>
      </c>
    </row>
    <row r="9683" spans="1:11">
      <c r="A9683">
        <v>9682</v>
      </c>
      <c r="B9683" t="s">
        <v>47328</v>
      </c>
      <c r="C9683" t="s">
        <v>2191</v>
      </c>
      <c r="D9683" t="s">
        <v>108</v>
      </c>
      <c r="E9683" t="s">
        <v>34125</v>
      </c>
      <c r="F9683" t="s">
        <v>47329</v>
      </c>
      <c r="G9683" t="s">
        <v>546</v>
      </c>
      <c r="H9683" s="6">
        <v>49199</v>
      </c>
      <c r="I9683" t="s">
        <v>47330</v>
      </c>
      <c r="J9683" t="s">
        <v>47331</v>
      </c>
      <c r="K9683" s="1">
        <v>44216</v>
      </c>
    </row>
    <row r="9684" spans="1:11">
      <c r="A9684">
        <v>9683</v>
      </c>
      <c r="B9684" t="s">
        <v>47332</v>
      </c>
      <c r="C9684" t="s">
        <v>505</v>
      </c>
      <c r="D9684" t="s">
        <v>202</v>
      </c>
      <c r="E9684" t="s">
        <v>47333</v>
      </c>
      <c r="F9684" t="s">
        <v>47334</v>
      </c>
      <c r="G9684" t="s">
        <v>1501</v>
      </c>
      <c r="H9684" s="6">
        <v>264420</v>
      </c>
      <c r="I9684" t="s">
        <v>47335</v>
      </c>
      <c r="J9684" t="s">
        <v>47336</v>
      </c>
      <c r="K9684" s="1">
        <v>44173</v>
      </c>
    </row>
    <row r="9685" spans="1:11">
      <c r="A9685">
        <v>9684</v>
      </c>
      <c r="B9685" t="s">
        <v>47337</v>
      </c>
      <c r="C9685" t="s">
        <v>3897</v>
      </c>
      <c r="D9685" t="s">
        <v>693</v>
      </c>
      <c r="E9685" t="s">
        <v>4758</v>
      </c>
      <c r="F9685" t="s">
        <v>47338</v>
      </c>
      <c r="G9685" t="s">
        <v>696</v>
      </c>
      <c r="H9685" s="6">
        <v>215785</v>
      </c>
      <c r="I9685" t="s">
        <v>47339</v>
      </c>
      <c r="J9685" t="s">
        <v>47340</v>
      </c>
      <c r="K9685" s="1">
        <v>44246</v>
      </c>
    </row>
    <row r="9686" spans="1:11">
      <c r="A9686">
        <v>9685</v>
      </c>
      <c r="B9686" t="s">
        <v>47341</v>
      </c>
      <c r="C9686" t="s">
        <v>7979</v>
      </c>
      <c r="D9686" t="s">
        <v>2701</v>
      </c>
      <c r="E9686" t="s">
        <v>47342</v>
      </c>
      <c r="F9686" t="s">
        <v>35745</v>
      </c>
      <c r="G9686" t="s">
        <v>2195</v>
      </c>
      <c r="H9686" s="6">
        <v>269201</v>
      </c>
      <c r="I9686" t="s">
        <v>47343</v>
      </c>
      <c r="J9686" t="s">
        <v>47344</v>
      </c>
      <c r="K9686" s="1">
        <v>44355</v>
      </c>
    </row>
    <row r="9687" spans="1:11">
      <c r="A9687">
        <v>9686</v>
      </c>
      <c r="B9687" t="s">
        <v>47345</v>
      </c>
      <c r="C9687" t="s">
        <v>3880</v>
      </c>
      <c r="D9687" t="s">
        <v>3500</v>
      </c>
      <c r="E9687" t="s">
        <v>47346</v>
      </c>
      <c r="F9687" t="s">
        <v>15618</v>
      </c>
      <c r="G9687" t="s">
        <v>190</v>
      </c>
      <c r="H9687" s="6">
        <v>232900</v>
      </c>
      <c r="I9687" t="s">
        <v>47347</v>
      </c>
      <c r="J9687" t="s">
        <v>47348</v>
      </c>
      <c r="K9687" s="1">
        <v>43855</v>
      </c>
    </row>
    <row r="9688" spans="1:11">
      <c r="A9688">
        <v>9687</v>
      </c>
      <c r="B9688" t="s">
        <v>47349</v>
      </c>
      <c r="C9688" t="s">
        <v>12226</v>
      </c>
      <c r="D9688" t="s">
        <v>7131</v>
      </c>
      <c r="E9688" t="s">
        <v>47350</v>
      </c>
      <c r="F9688" t="s">
        <v>47351</v>
      </c>
      <c r="G9688" t="s">
        <v>3443</v>
      </c>
      <c r="H9688" s="6">
        <v>81072</v>
      </c>
      <c r="I9688">
        <v>9917389965</v>
      </c>
      <c r="J9688" t="s">
        <v>47352</v>
      </c>
      <c r="K9688" s="1">
        <v>44240</v>
      </c>
    </row>
    <row r="9689" spans="1:11">
      <c r="A9689">
        <v>9688</v>
      </c>
      <c r="B9689" t="s">
        <v>47353</v>
      </c>
      <c r="C9689" t="s">
        <v>383</v>
      </c>
      <c r="D9689" t="s">
        <v>19917</v>
      </c>
      <c r="E9689" t="s">
        <v>47354</v>
      </c>
      <c r="F9689" t="s">
        <v>47355</v>
      </c>
      <c r="G9689" t="s">
        <v>553</v>
      </c>
      <c r="H9689" s="6">
        <v>158443</v>
      </c>
      <c r="I9689" t="s">
        <v>47356</v>
      </c>
      <c r="J9689" t="s">
        <v>47357</v>
      </c>
      <c r="K9689" s="1">
        <v>44215</v>
      </c>
    </row>
    <row r="9690" spans="1:11">
      <c r="A9690">
        <v>9689</v>
      </c>
      <c r="B9690" t="s">
        <v>47358</v>
      </c>
      <c r="C9690" t="s">
        <v>630</v>
      </c>
      <c r="D9690" t="s">
        <v>7827</v>
      </c>
      <c r="E9690" t="s">
        <v>9151</v>
      </c>
      <c r="F9690" t="s">
        <v>10598</v>
      </c>
      <c r="G9690" t="s">
        <v>2351</v>
      </c>
      <c r="H9690" s="6">
        <v>142503</v>
      </c>
      <c r="I9690" t="s">
        <v>47359</v>
      </c>
      <c r="J9690" t="s">
        <v>47360</v>
      </c>
      <c r="K9690" s="1">
        <v>44424</v>
      </c>
    </row>
    <row r="9691" spans="1:11">
      <c r="A9691">
        <v>9690</v>
      </c>
      <c r="B9691" t="s">
        <v>47361</v>
      </c>
      <c r="C9691" t="s">
        <v>646</v>
      </c>
      <c r="D9691" t="s">
        <v>3440</v>
      </c>
      <c r="E9691" t="s">
        <v>16357</v>
      </c>
      <c r="F9691" t="s">
        <v>47362</v>
      </c>
      <c r="G9691" t="s">
        <v>1374</v>
      </c>
      <c r="H9691" s="6">
        <v>217196</v>
      </c>
      <c r="I9691" t="s">
        <v>47363</v>
      </c>
      <c r="J9691" t="s">
        <v>47364</v>
      </c>
      <c r="K9691" s="1">
        <v>44642</v>
      </c>
    </row>
    <row r="9692" spans="1:11">
      <c r="A9692">
        <v>9691</v>
      </c>
      <c r="B9692" t="s">
        <v>47365</v>
      </c>
      <c r="C9692" t="s">
        <v>7726</v>
      </c>
      <c r="D9692" t="s">
        <v>6725</v>
      </c>
      <c r="E9692" t="s">
        <v>2453</v>
      </c>
      <c r="F9692" t="s">
        <v>47366</v>
      </c>
      <c r="G9692" t="s">
        <v>509</v>
      </c>
      <c r="H9692" s="6">
        <v>156704</v>
      </c>
      <c r="I9692" t="s">
        <v>47367</v>
      </c>
      <c r="J9692" t="s">
        <v>47368</v>
      </c>
      <c r="K9692" s="1">
        <v>44332</v>
      </c>
    </row>
    <row r="9693" spans="1:11">
      <c r="A9693">
        <v>9692</v>
      </c>
      <c r="B9693" s="2" t="s">
        <v>47369</v>
      </c>
      <c r="C9693" t="s">
        <v>5636</v>
      </c>
      <c r="D9693" t="s">
        <v>1283</v>
      </c>
      <c r="E9693" t="s">
        <v>47370</v>
      </c>
      <c r="F9693" t="s">
        <v>19860</v>
      </c>
      <c r="G9693" t="s">
        <v>221</v>
      </c>
      <c r="H9693" s="6">
        <v>242547</v>
      </c>
      <c r="I9693">
        <f>1-801-357-4774</f>
        <v>-5931</v>
      </c>
      <c r="J9693" t="s">
        <v>47371</v>
      </c>
      <c r="K9693" s="1">
        <v>44363</v>
      </c>
    </row>
    <row r="9694" spans="1:11">
      <c r="A9694">
        <v>9693</v>
      </c>
      <c r="B9694" t="s">
        <v>47372</v>
      </c>
      <c r="C9694" t="s">
        <v>8624</v>
      </c>
      <c r="D9694" t="s">
        <v>1357</v>
      </c>
      <c r="E9694" t="s">
        <v>47373</v>
      </c>
      <c r="F9694" t="s">
        <v>47374</v>
      </c>
      <c r="G9694" t="s">
        <v>3046</v>
      </c>
      <c r="H9694" s="6">
        <v>189138</v>
      </c>
      <c r="I9694" t="s">
        <v>47375</v>
      </c>
      <c r="J9694" t="s">
        <v>47376</v>
      </c>
      <c r="K9694" s="1">
        <v>44058</v>
      </c>
    </row>
    <row r="9695" spans="1:11">
      <c r="A9695">
        <v>9694</v>
      </c>
      <c r="B9695" t="s">
        <v>47377</v>
      </c>
      <c r="C9695" t="s">
        <v>6202</v>
      </c>
      <c r="D9695" t="s">
        <v>1609</v>
      </c>
      <c r="E9695" t="s">
        <v>47378</v>
      </c>
      <c r="F9695" t="s">
        <v>47379</v>
      </c>
      <c r="G9695" t="s">
        <v>111</v>
      </c>
      <c r="H9695" s="6">
        <v>117491</v>
      </c>
      <c r="I9695" t="s">
        <v>47380</v>
      </c>
      <c r="J9695" t="s">
        <v>47381</v>
      </c>
      <c r="K9695" s="1">
        <v>43955</v>
      </c>
    </row>
    <row r="9696" spans="1:11">
      <c r="A9696">
        <v>9695</v>
      </c>
      <c r="B9696" t="s">
        <v>47382</v>
      </c>
      <c r="C9696" t="s">
        <v>5494</v>
      </c>
      <c r="D9696" t="s">
        <v>8293</v>
      </c>
      <c r="E9696" t="s">
        <v>47383</v>
      </c>
      <c r="F9696" t="s">
        <v>15707</v>
      </c>
      <c r="G9696" t="s">
        <v>329</v>
      </c>
      <c r="H9696" s="6">
        <v>214020</v>
      </c>
      <c r="I9696">
        <v>1545099664</v>
      </c>
      <c r="J9696" t="s">
        <v>47384</v>
      </c>
      <c r="K9696" s="1">
        <v>44622</v>
      </c>
    </row>
    <row r="9697" spans="1:11">
      <c r="A9697">
        <v>9696</v>
      </c>
      <c r="B9697" t="s">
        <v>47385</v>
      </c>
      <c r="C9697" t="s">
        <v>2612</v>
      </c>
      <c r="D9697" t="s">
        <v>1010</v>
      </c>
      <c r="E9697" t="s">
        <v>47386</v>
      </c>
      <c r="F9697" t="s">
        <v>47387</v>
      </c>
      <c r="G9697" t="s">
        <v>2509</v>
      </c>
      <c r="H9697" s="6">
        <v>121097</v>
      </c>
      <c r="I9697" t="s">
        <v>47388</v>
      </c>
      <c r="J9697" t="s">
        <v>47389</v>
      </c>
      <c r="K9697" s="1">
        <v>44137</v>
      </c>
    </row>
    <row r="9698" spans="1:11">
      <c r="A9698">
        <v>9697</v>
      </c>
      <c r="B9698" t="s">
        <v>47390</v>
      </c>
      <c r="C9698" t="s">
        <v>3663</v>
      </c>
      <c r="D9698" t="s">
        <v>6122</v>
      </c>
      <c r="E9698" t="s">
        <v>47391</v>
      </c>
      <c r="F9698" t="s">
        <v>47392</v>
      </c>
      <c r="G9698" t="s">
        <v>3945</v>
      </c>
      <c r="H9698" s="6">
        <v>46127</v>
      </c>
      <c r="I9698" t="s">
        <v>47393</v>
      </c>
      <c r="J9698" t="s">
        <v>47394</v>
      </c>
      <c r="K9698" s="1">
        <v>44578</v>
      </c>
    </row>
    <row r="9699" spans="1:11">
      <c r="A9699">
        <v>9698</v>
      </c>
      <c r="B9699" t="s">
        <v>47395</v>
      </c>
      <c r="C9699" t="s">
        <v>505</v>
      </c>
      <c r="D9699" t="s">
        <v>7726</v>
      </c>
      <c r="E9699" t="s">
        <v>47396</v>
      </c>
      <c r="F9699" t="s">
        <v>47397</v>
      </c>
      <c r="G9699" t="s">
        <v>1652</v>
      </c>
      <c r="H9699" s="6">
        <v>85396</v>
      </c>
      <c r="I9699" t="s">
        <v>47398</v>
      </c>
      <c r="J9699" t="s">
        <v>47399</v>
      </c>
      <c r="K9699" s="1">
        <v>44144</v>
      </c>
    </row>
    <row r="9700" spans="1:11">
      <c r="A9700">
        <v>9699</v>
      </c>
      <c r="B9700" t="s">
        <v>47400</v>
      </c>
      <c r="C9700" t="s">
        <v>1641</v>
      </c>
      <c r="D9700" t="s">
        <v>5699</v>
      </c>
      <c r="E9700" t="s">
        <v>47401</v>
      </c>
      <c r="F9700" t="s">
        <v>47402</v>
      </c>
      <c r="G9700" t="s">
        <v>60</v>
      </c>
      <c r="H9700" s="6">
        <v>259235</v>
      </c>
      <c r="I9700" t="s">
        <v>47403</v>
      </c>
      <c r="J9700" t="s">
        <v>47404</v>
      </c>
      <c r="K9700" s="1">
        <v>44063</v>
      </c>
    </row>
    <row r="9701" spans="1:11">
      <c r="A9701">
        <v>9700</v>
      </c>
      <c r="B9701" t="s">
        <v>47405</v>
      </c>
      <c r="C9701" t="s">
        <v>278</v>
      </c>
      <c r="D9701" t="s">
        <v>6634</v>
      </c>
      <c r="E9701" t="s">
        <v>790</v>
      </c>
      <c r="F9701" t="s">
        <v>47406</v>
      </c>
      <c r="G9701" t="s">
        <v>1666</v>
      </c>
      <c r="H9701" s="6">
        <v>278071</v>
      </c>
      <c r="I9701" t="s">
        <v>47407</v>
      </c>
      <c r="J9701" t="s">
        <v>47408</v>
      </c>
      <c r="K9701" s="1">
        <v>44578</v>
      </c>
    </row>
    <row r="9702" spans="1:11">
      <c r="A9702">
        <v>9701</v>
      </c>
      <c r="B9702" t="s">
        <v>47409</v>
      </c>
      <c r="C9702" t="s">
        <v>13305</v>
      </c>
      <c r="D9702" t="s">
        <v>1393</v>
      </c>
      <c r="E9702" t="s">
        <v>47410</v>
      </c>
      <c r="F9702" t="s">
        <v>47411</v>
      </c>
      <c r="G9702" t="s">
        <v>770</v>
      </c>
      <c r="H9702" s="6">
        <v>59002</v>
      </c>
      <c r="I9702">
        <v>2285948601</v>
      </c>
      <c r="J9702" t="s">
        <v>47412</v>
      </c>
      <c r="K9702" s="1">
        <v>44197</v>
      </c>
    </row>
    <row r="9703" spans="1:11">
      <c r="A9703">
        <v>9702</v>
      </c>
      <c r="B9703" t="s">
        <v>47413</v>
      </c>
      <c r="C9703" t="s">
        <v>2237</v>
      </c>
      <c r="D9703" t="s">
        <v>3275</v>
      </c>
      <c r="E9703" t="s">
        <v>47414</v>
      </c>
      <c r="F9703" t="s">
        <v>47415</v>
      </c>
      <c r="G9703" t="s">
        <v>612</v>
      </c>
      <c r="H9703" s="6">
        <v>94844</v>
      </c>
      <c r="I9703" t="s">
        <v>47416</v>
      </c>
      <c r="J9703" t="s">
        <v>47417</v>
      </c>
      <c r="K9703" s="1">
        <v>44698</v>
      </c>
    </row>
    <row r="9704" spans="1:11">
      <c r="A9704">
        <v>9703</v>
      </c>
      <c r="B9704" t="s">
        <v>47418</v>
      </c>
      <c r="C9704" t="s">
        <v>9949</v>
      </c>
      <c r="D9704" t="s">
        <v>805</v>
      </c>
      <c r="E9704" t="s">
        <v>47419</v>
      </c>
      <c r="F9704" t="s">
        <v>47420</v>
      </c>
      <c r="G9704" t="s">
        <v>883</v>
      </c>
      <c r="H9704" s="6">
        <v>41790</v>
      </c>
      <c r="I9704" t="s">
        <v>47421</v>
      </c>
      <c r="J9704" t="s">
        <v>47422</v>
      </c>
      <c r="K9704" s="1">
        <v>44690</v>
      </c>
    </row>
    <row r="9705" spans="1:11">
      <c r="A9705">
        <v>9704</v>
      </c>
      <c r="B9705" t="s">
        <v>47423</v>
      </c>
      <c r="C9705" t="s">
        <v>6454</v>
      </c>
      <c r="D9705" t="s">
        <v>5287</v>
      </c>
      <c r="E9705" t="s">
        <v>47424</v>
      </c>
      <c r="F9705" t="s">
        <v>47425</v>
      </c>
      <c r="G9705" t="s">
        <v>1795</v>
      </c>
      <c r="H9705" s="6">
        <v>174299</v>
      </c>
      <c r="I9705">
        <f>1-119-901-5164</f>
        <v>-6183</v>
      </c>
      <c r="J9705" t="s">
        <v>47426</v>
      </c>
      <c r="K9705" s="1">
        <v>44336</v>
      </c>
    </row>
    <row r="9706" spans="1:11">
      <c r="A9706">
        <v>9705</v>
      </c>
      <c r="B9706" t="s">
        <v>47427</v>
      </c>
      <c r="C9706" t="s">
        <v>3718</v>
      </c>
      <c r="D9706" t="s">
        <v>6520</v>
      </c>
      <c r="E9706" t="s">
        <v>47428</v>
      </c>
      <c r="F9706" t="s">
        <v>47429</v>
      </c>
      <c r="G9706" t="s">
        <v>1367</v>
      </c>
      <c r="H9706" s="6">
        <v>141617</v>
      </c>
      <c r="I9706">
        <v>302282287</v>
      </c>
      <c r="J9706" t="s">
        <v>47430</v>
      </c>
      <c r="K9706" s="1">
        <v>44410</v>
      </c>
    </row>
    <row r="9707" spans="1:11">
      <c r="A9707">
        <v>9706</v>
      </c>
      <c r="B9707" t="s">
        <v>47431</v>
      </c>
      <c r="C9707" t="s">
        <v>8663</v>
      </c>
      <c r="D9707" t="s">
        <v>4383</v>
      </c>
      <c r="E9707" t="s">
        <v>4859</v>
      </c>
      <c r="F9707" t="s">
        <v>47432</v>
      </c>
      <c r="G9707" t="s">
        <v>597</v>
      </c>
      <c r="H9707" s="6">
        <v>275592</v>
      </c>
      <c r="I9707" t="s">
        <v>47433</v>
      </c>
      <c r="J9707" t="s">
        <v>47434</v>
      </c>
      <c r="K9707" s="1">
        <v>43941</v>
      </c>
    </row>
    <row r="9708" spans="1:11">
      <c r="A9708">
        <v>9707</v>
      </c>
      <c r="B9708" t="s">
        <v>47435</v>
      </c>
      <c r="C9708" t="s">
        <v>1269</v>
      </c>
      <c r="D9708" t="s">
        <v>4412</v>
      </c>
      <c r="E9708" t="s">
        <v>47436</v>
      </c>
      <c r="F9708" t="s">
        <v>43378</v>
      </c>
      <c r="G9708" t="s">
        <v>875</v>
      </c>
      <c r="H9708" s="6">
        <v>104394</v>
      </c>
      <c r="I9708" t="s">
        <v>47437</v>
      </c>
      <c r="J9708" t="s">
        <v>47438</v>
      </c>
      <c r="K9708" s="1">
        <v>44510</v>
      </c>
    </row>
    <row r="9709" spans="1:11">
      <c r="A9709">
        <v>9708</v>
      </c>
      <c r="B9709" t="s">
        <v>47439</v>
      </c>
      <c r="C9709" t="s">
        <v>5933</v>
      </c>
      <c r="D9709" t="s">
        <v>325</v>
      </c>
      <c r="E9709" t="s">
        <v>24716</v>
      </c>
      <c r="F9709" t="s">
        <v>1529</v>
      </c>
      <c r="G9709" t="s">
        <v>2838</v>
      </c>
      <c r="H9709" s="6">
        <v>266808</v>
      </c>
      <c r="I9709" t="s">
        <v>47440</v>
      </c>
      <c r="J9709" t="s">
        <v>47441</v>
      </c>
      <c r="K9709" s="1">
        <v>44130</v>
      </c>
    </row>
    <row r="9710" spans="1:11">
      <c r="A9710">
        <v>9709</v>
      </c>
      <c r="B9710" t="s">
        <v>47442</v>
      </c>
      <c r="C9710" t="s">
        <v>1211</v>
      </c>
      <c r="D9710" t="s">
        <v>459</v>
      </c>
      <c r="E9710" t="s">
        <v>47443</v>
      </c>
      <c r="F9710" t="s">
        <v>47444</v>
      </c>
      <c r="G9710" t="s">
        <v>1182</v>
      </c>
      <c r="H9710" s="6">
        <v>212592</v>
      </c>
      <c r="I9710" t="s">
        <v>47445</v>
      </c>
      <c r="J9710" t="s">
        <v>47446</v>
      </c>
      <c r="K9710" s="1">
        <v>44669</v>
      </c>
    </row>
    <row r="9711" spans="1:11">
      <c r="A9711">
        <v>9710</v>
      </c>
      <c r="B9711" t="s">
        <v>47447</v>
      </c>
      <c r="C9711" t="s">
        <v>5574</v>
      </c>
      <c r="D9711" t="s">
        <v>7984</v>
      </c>
      <c r="E9711" t="s">
        <v>47448</v>
      </c>
      <c r="F9711" t="s">
        <v>47449</v>
      </c>
      <c r="G9711" t="s">
        <v>2844</v>
      </c>
      <c r="H9711" s="6">
        <v>79574</v>
      </c>
      <c r="I9711" t="s">
        <v>47450</v>
      </c>
      <c r="J9711" t="s">
        <v>47451</v>
      </c>
      <c r="K9711" s="1">
        <v>44226</v>
      </c>
    </row>
    <row r="9712" spans="1:11">
      <c r="A9712">
        <v>9711</v>
      </c>
      <c r="B9712" t="s">
        <v>47452</v>
      </c>
      <c r="C9712" t="s">
        <v>5675</v>
      </c>
      <c r="D9712" t="s">
        <v>782</v>
      </c>
      <c r="E9712" t="s">
        <v>47453</v>
      </c>
      <c r="F9712" t="s">
        <v>37346</v>
      </c>
      <c r="G9712" t="s">
        <v>4587</v>
      </c>
      <c r="H9712" s="6">
        <v>71096</v>
      </c>
      <c r="I9712" t="s">
        <v>47454</v>
      </c>
      <c r="J9712" t="s">
        <v>47455</v>
      </c>
      <c r="K9712" s="1">
        <v>44017</v>
      </c>
    </row>
    <row r="9713" spans="1:11">
      <c r="A9713">
        <v>9712</v>
      </c>
      <c r="B9713" t="s">
        <v>47456</v>
      </c>
      <c r="C9713" t="s">
        <v>3113</v>
      </c>
      <c r="D9713" t="s">
        <v>1759</v>
      </c>
      <c r="E9713" t="s">
        <v>47457</v>
      </c>
      <c r="F9713" t="s">
        <v>47458</v>
      </c>
      <c r="G9713" t="s">
        <v>3968</v>
      </c>
      <c r="H9713" s="6">
        <v>111957</v>
      </c>
      <c r="I9713" t="s">
        <v>47459</v>
      </c>
      <c r="J9713" t="s">
        <v>47460</v>
      </c>
      <c r="K9713" s="1">
        <v>44293</v>
      </c>
    </row>
    <row r="9714" spans="1:11">
      <c r="A9714">
        <v>9713</v>
      </c>
      <c r="B9714" t="s">
        <v>47461</v>
      </c>
      <c r="C9714" t="s">
        <v>8108</v>
      </c>
      <c r="D9714" t="s">
        <v>6961</v>
      </c>
      <c r="E9714" t="s">
        <v>47462</v>
      </c>
      <c r="F9714" t="s">
        <v>47463</v>
      </c>
      <c r="G9714" t="s">
        <v>2838</v>
      </c>
      <c r="H9714" s="6">
        <v>188068</v>
      </c>
      <c r="I9714" t="s">
        <v>47464</v>
      </c>
      <c r="J9714" t="s">
        <v>47465</v>
      </c>
      <c r="K9714" s="1">
        <v>44643</v>
      </c>
    </row>
    <row r="9715" spans="1:11">
      <c r="A9715">
        <v>9714</v>
      </c>
      <c r="B9715" t="s">
        <v>47466</v>
      </c>
      <c r="C9715" t="s">
        <v>14894</v>
      </c>
      <c r="D9715" t="s">
        <v>13957</v>
      </c>
      <c r="E9715" t="s">
        <v>47467</v>
      </c>
      <c r="F9715" t="s">
        <v>47468</v>
      </c>
      <c r="G9715" t="s">
        <v>726</v>
      </c>
      <c r="H9715" s="6">
        <v>189791</v>
      </c>
      <c r="I9715" t="s">
        <v>47469</v>
      </c>
      <c r="J9715" t="s">
        <v>47470</v>
      </c>
      <c r="K9715" s="1">
        <v>44378</v>
      </c>
    </row>
    <row r="9716" spans="1:11">
      <c r="A9716">
        <v>9715</v>
      </c>
      <c r="B9716" t="s">
        <v>47471</v>
      </c>
      <c r="C9716" t="s">
        <v>7784</v>
      </c>
      <c r="D9716" t="s">
        <v>2763</v>
      </c>
      <c r="E9716" t="s">
        <v>47472</v>
      </c>
      <c r="F9716" t="s">
        <v>47473</v>
      </c>
      <c r="G9716" t="s">
        <v>1152</v>
      </c>
      <c r="H9716" s="6">
        <v>281214</v>
      </c>
      <c r="I9716" t="s">
        <v>47474</v>
      </c>
      <c r="J9716" t="s">
        <v>47475</v>
      </c>
      <c r="K9716" s="1">
        <v>44350</v>
      </c>
    </row>
    <row r="9717" spans="1:11">
      <c r="A9717">
        <v>9716</v>
      </c>
      <c r="B9717" t="s">
        <v>47476</v>
      </c>
      <c r="C9717" t="s">
        <v>1122</v>
      </c>
      <c r="D9717" t="s">
        <v>1649</v>
      </c>
      <c r="E9717" t="s">
        <v>47477</v>
      </c>
      <c r="F9717" t="s">
        <v>14519</v>
      </c>
      <c r="G9717" t="s">
        <v>1652</v>
      </c>
      <c r="H9717" s="6">
        <v>44988</v>
      </c>
      <c r="I9717" t="s">
        <v>47478</v>
      </c>
      <c r="J9717" t="s">
        <v>47479</v>
      </c>
      <c r="K9717" s="1">
        <v>43875</v>
      </c>
    </row>
    <row r="9718" spans="1:11">
      <c r="A9718">
        <v>9717</v>
      </c>
      <c r="B9718" t="s">
        <v>47480</v>
      </c>
      <c r="C9718" t="s">
        <v>11007</v>
      </c>
      <c r="D9718" t="s">
        <v>4579</v>
      </c>
      <c r="E9718" t="s">
        <v>47481</v>
      </c>
      <c r="F9718" t="s">
        <v>47482</v>
      </c>
      <c r="G9718" t="s">
        <v>1445</v>
      </c>
      <c r="H9718" s="6">
        <v>97408</v>
      </c>
      <c r="I9718" t="s">
        <v>47483</v>
      </c>
      <c r="J9718" t="s">
        <v>47484</v>
      </c>
      <c r="K9718" s="1">
        <v>44097</v>
      </c>
    </row>
    <row r="9719" spans="1:11">
      <c r="A9719">
        <v>9718</v>
      </c>
      <c r="B9719" t="s">
        <v>47485</v>
      </c>
      <c r="C9719" t="s">
        <v>6579</v>
      </c>
      <c r="D9719" t="s">
        <v>116</v>
      </c>
      <c r="E9719" t="s">
        <v>39170</v>
      </c>
      <c r="F9719" t="s">
        <v>47486</v>
      </c>
      <c r="G9719" t="s">
        <v>89</v>
      </c>
      <c r="H9719" s="6">
        <v>194270</v>
      </c>
      <c r="I9719">
        <f>1-240-732-5818</f>
        <v>-6789</v>
      </c>
      <c r="J9719" t="s">
        <v>47487</v>
      </c>
      <c r="K9719" s="1">
        <v>44704</v>
      </c>
    </row>
    <row r="9720" spans="1:11">
      <c r="A9720">
        <v>9719</v>
      </c>
      <c r="B9720" t="s">
        <v>47488</v>
      </c>
      <c r="C9720" t="s">
        <v>3099</v>
      </c>
      <c r="D9720" t="s">
        <v>6444</v>
      </c>
      <c r="E9720" t="s">
        <v>21757</v>
      </c>
      <c r="F9720" t="s">
        <v>47489</v>
      </c>
      <c r="G9720" t="s">
        <v>1102</v>
      </c>
      <c r="H9720" s="6">
        <v>125733</v>
      </c>
      <c r="I9720" t="s">
        <v>47490</v>
      </c>
      <c r="J9720" t="s">
        <v>47491</v>
      </c>
      <c r="K9720" s="1">
        <v>44002</v>
      </c>
    </row>
    <row r="9721" spans="1:11">
      <c r="A9721">
        <v>9720</v>
      </c>
      <c r="B9721" t="s">
        <v>47492</v>
      </c>
      <c r="C9721" t="s">
        <v>3539</v>
      </c>
      <c r="D9721" t="s">
        <v>22893</v>
      </c>
      <c r="E9721" t="s">
        <v>47493</v>
      </c>
      <c r="F9721" t="s">
        <v>47494</v>
      </c>
      <c r="G9721" t="s">
        <v>95</v>
      </c>
      <c r="H9721" s="6">
        <v>62549</v>
      </c>
      <c r="I9721" t="s">
        <v>47495</v>
      </c>
      <c r="J9721" t="s">
        <v>47496</v>
      </c>
      <c r="K9721" s="1">
        <v>43901</v>
      </c>
    </row>
    <row r="9722" spans="1:11">
      <c r="A9722">
        <v>9721</v>
      </c>
      <c r="B9722" t="s">
        <v>47497</v>
      </c>
      <c r="C9722" t="s">
        <v>16819</v>
      </c>
      <c r="D9722" t="s">
        <v>9879</v>
      </c>
      <c r="E9722" t="s">
        <v>47498</v>
      </c>
      <c r="F9722" t="s">
        <v>34183</v>
      </c>
      <c r="G9722" t="s">
        <v>5570</v>
      </c>
      <c r="H9722" s="6">
        <v>200263</v>
      </c>
      <c r="I9722" t="s">
        <v>47499</v>
      </c>
      <c r="J9722" t="s">
        <v>47500</v>
      </c>
      <c r="K9722" s="1">
        <v>44425</v>
      </c>
    </row>
    <row r="9723" spans="1:11">
      <c r="A9723">
        <v>9722</v>
      </c>
      <c r="B9723" t="s">
        <v>47501</v>
      </c>
      <c r="C9723" t="s">
        <v>513</v>
      </c>
      <c r="D9723" t="s">
        <v>475</v>
      </c>
      <c r="E9723" t="s">
        <v>47502</v>
      </c>
      <c r="F9723" t="s">
        <v>47503</v>
      </c>
      <c r="G9723" t="s">
        <v>961</v>
      </c>
      <c r="H9723" s="6">
        <v>221033</v>
      </c>
      <c r="I9723" t="s">
        <v>47504</v>
      </c>
      <c r="J9723" t="s">
        <v>47505</v>
      </c>
      <c r="K9723" s="1">
        <v>44394</v>
      </c>
    </row>
    <row r="9724" spans="1:11">
      <c r="A9724">
        <v>9723</v>
      </c>
      <c r="B9724" t="s">
        <v>47506</v>
      </c>
      <c r="C9724" t="s">
        <v>774</v>
      </c>
      <c r="D9724" t="s">
        <v>1262</v>
      </c>
      <c r="E9724" t="s">
        <v>1046</v>
      </c>
      <c r="F9724" t="s">
        <v>47507</v>
      </c>
      <c r="G9724" t="s">
        <v>680</v>
      </c>
      <c r="H9724" s="6">
        <v>48933</v>
      </c>
      <c r="I9724">
        <v>2395193177</v>
      </c>
      <c r="J9724" t="s">
        <v>47508</v>
      </c>
      <c r="K9724" s="1">
        <v>44111</v>
      </c>
    </row>
    <row r="9725" spans="1:11">
      <c r="A9725">
        <v>9724</v>
      </c>
      <c r="B9725" t="s">
        <v>47509</v>
      </c>
      <c r="C9725" t="s">
        <v>3897</v>
      </c>
      <c r="D9725" t="s">
        <v>3611</v>
      </c>
      <c r="E9725" t="s">
        <v>47510</v>
      </c>
      <c r="F9725" t="s">
        <v>47511</v>
      </c>
      <c r="G9725" t="s">
        <v>314</v>
      </c>
      <c r="H9725" s="6">
        <v>46802</v>
      </c>
      <c r="I9725" t="s">
        <v>47512</v>
      </c>
      <c r="J9725" t="s">
        <v>47513</v>
      </c>
      <c r="K9725" s="1">
        <v>44400</v>
      </c>
    </row>
    <row r="9726" spans="1:11">
      <c r="A9726">
        <v>9725</v>
      </c>
      <c r="B9726" s="2" t="s">
        <v>47514</v>
      </c>
      <c r="C9726" t="s">
        <v>9051</v>
      </c>
      <c r="D9726" t="s">
        <v>368</v>
      </c>
      <c r="E9726" t="s">
        <v>47515</v>
      </c>
      <c r="F9726" t="s">
        <v>47516</v>
      </c>
      <c r="G9726" t="s">
        <v>1265</v>
      </c>
      <c r="H9726" s="6">
        <v>260995</v>
      </c>
      <c r="I9726" t="s">
        <v>47517</v>
      </c>
      <c r="J9726" t="s">
        <v>47518</v>
      </c>
      <c r="K9726" s="1">
        <v>44540</v>
      </c>
    </row>
    <row r="9727" spans="1:11">
      <c r="A9727">
        <v>9726</v>
      </c>
      <c r="B9727" t="s">
        <v>47519</v>
      </c>
      <c r="C9727" t="s">
        <v>8078</v>
      </c>
      <c r="D9727" t="s">
        <v>28251</v>
      </c>
      <c r="E9727" t="s">
        <v>47520</v>
      </c>
      <c r="F9727" t="s">
        <v>6160</v>
      </c>
      <c r="G9727" t="s">
        <v>998</v>
      </c>
      <c r="H9727" s="6">
        <v>210394</v>
      </c>
      <c r="I9727" t="s">
        <v>47521</v>
      </c>
      <c r="J9727" t="s">
        <v>47522</v>
      </c>
      <c r="K9727" s="1">
        <v>44524</v>
      </c>
    </row>
    <row r="9728" spans="1:11">
      <c r="A9728">
        <v>9727</v>
      </c>
      <c r="B9728" t="s">
        <v>47523</v>
      </c>
      <c r="C9728" t="s">
        <v>1920</v>
      </c>
      <c r="D9728" t="s">
        <v>6215</v>
      </c>
      <c r="E9728" t="s">
        <v>47524</v>
      </c>
      <c r="F9728" t="s">
        <v>47525</v>
      </c>
      <c r="G9728" t="s">
        <v>734</v>
      </c>
      <c r="H9728" s="6">
        <v>189309</v>
      </c>
      <c r="I9728" t="s">
        <v>47526</v>
      </c>
      <c r="J9728" t="s">
        <v>47527</v>
      </c>
      <c r="K9728" s="1">
        <v>44076</v>
      </c>
    </row>
    <row r="9729" spans="1:11">
      <c r="A9729">
        <v>9728</v>
      </c>
      <c r="B9729" t="s">
        <v>47528</v>
      </c>
      <c r="C9729" t="s">
        <v>11958</v>
      </c>
      <c r="D9729" t="s">
        <v>1486</v>
      </c>
      <c r="E9729" t="s">
        <v>47529</v>
      </c>
      <c r="F9729" t="s">
        <v>47530</v>
      </c>
      <c r="G9729" t="s">
        <v>260</v>
      </c>
      <c r="H9729" s="6">
        <v>141060</v>
      </c>
      <c r="I9729" t="s">
        <v>47531</v>
      </c>
      <c r="J9729" t="s">
        <v>47532</v>
      </c>
      <c r="K9729" s="1">
        <v>44423</v>
      </c>
    </row>
    <row r="9730" spans="1:11">
      <c r="A9730">
        <v>9729</v>
      </c>
      <c r="B9730" t="s">
        <v>47533</v>
      </c>
      <c r="C9730" t="s">
        <v>2737</v>
      </c>
      <c r="D9730" t="s">
        <v>18181</v>
      </c>
      <c r="E9730" t="s">
        <v>47534</v>
      </c>
      <c r="F9730" t="s">
        <v>47535</v>
      </c>
      <c r="G9730" t="s">
        <v>150</v>
      </c>
      <c r="H9730" s="6">
        <v>191080</v>
      </c>
      <c r="I9730" t="s">
        <v>47536</v>
      </c>
      <c r="J9730" t="s">
        <v>47537</v>
      </c>
      <c r="K9730" s="1">
        <v>44257</v>
      </c>
    </row>
    <row r="9731" spans="1:11">
      <c r="A9731">
        <v>9730</v>
      </c>
      <c r="B9731" t="s">
        <v>47538</v>
      </c>
      <c r="C9731" t="s">
        <v>2147</v>
      </c>
      <c r="D9731" t="s">
        <v>1735</v>
      </c>
      <c r="E9731" t="s">
        <v>47539</v>
      </c>
      <c r="F9731" t="s">
        <v>6071</v>
      </c>
      <c r="G9731" t="s">
        <v>1637</v>
      </c>
      <c r="H9731" s="6">
        <v>118687</v>
      </c>
      <c r="I9731" t="s">
        <v>47540</v>
      </c>
      <c r="J9731" t="s">
        <v>47541</v>
      </c>
      <c r="K9731" s="1">
        <v>44032</v>
      </c>
    </row>
    <row r="9732" spans="1:11">
      <c r="A9732">
        <v>9731</v>
      </c>
      <c r="B9732" t="s">
        <v>47542</v>
      </c>
      <c r="C9732" t="s">
        <v>6362</v>
      </c>
      <c r="D9732" t="s">
        <v>2226</v>
      </c>
      <c r="E9732" t="s">
        <v>47543</v>
      </c>
      <c r="F9732" t="s">
        <v>47544</v>
      </c>
      <c r="G9732" t="s">
        <v>2317</v>
      </c>
      <c r="H9732" s="6">
        <v>189546</v>
      </c>
      <c r="I9732">
        <v>5582722587</v>
      </c>
      <c r="J9732" t="s">
        <v>47545</v>
      </c>
      <c r="K9732" s="1">
        <v>44505</v>
      </c>
    </row>
    <row r="9733" spans="1:11">
      <c r="A9733">
        <v>9732</v>
      </c>
      <c r="B9733" t="s">
        <v>47546</v>
      </c>
      <c r="C9733" t="s">
        <v>23653</v>
      </c>
      <c r="D9733" t="s">
        <v>28489</v>
      </c>
      <c r="E9733" t="s">
        <v>47547</v>
      </c>
      <c r="F9733" t="s">
        <v>47548</v>
      </c>
      <c r="G9733" t="s">
        <v>1345</v>
      </c>
      <c r="H9733" s="6">
        <v>228234</v>
      </c>
      <c r="I9733">
        <f>1-514-562-6430</f>
        <v>-7505</v>
      </c>
      <c r="J9733" t="s">
        <v>47549</v>
      </c>
      <c r="K9733" s="1">
        <v>44005</v>
      </c>
    </row>
    <row r="9734" spans="1:11">
      <c r="A9734">
        <v>9733</v>
      </c>
      <c r="B9734" t="s">
        <v>47550</v>
      </c>
      <c r="C9734" t="s">
        <v>2595</v>
      </c>
      <c r="D9734" t="s">
        <v>13996</v>
      </c>
      <c r="E9734" t="s">
        <v>47551</v>
      </c>
      <c r="F9734" t="s">
        <v>47552</v>
      </c>
      <c r="G9734" t="s">
        <v>13278</v>
      </c>
      <c r="H9734" s="6">
        <v>104391</v>
      </c>
      <c r="I9734" t="s">
        <v>47553</v>
      </c>
      <c r="J9734" t="s">
        <v>47554</v>
      </c>
      <c r="K9734" s="1">
        <v>43862</v>
      </c>
    </row>
    <row r="9735" spans="1:11">
      <c r="A9735">
        <v>9734</v>
      </c>
      <c r="B9735" t="s">
        <v>47555</v>
      </c>
      <c r="C9735" t="s">
        <v>5833</v>
      </c>
      <c r="D9735" t="s">
        <v>249</v>
      </c>
      <c r="E9735" t="s">
        <v>47556</v>
      </c>
      <c r="F9735" t="s">
        <v>47557</v>
      </c>
      <c r="G9735" t="s">
        <v>1034</v>
      </c>
      <c r="H9735" s="6">
        <v>96205</v>
      </c>
      <c r="I9735" t="s">
        <v>47558</v>
      </c>
      <c r="J9735" t="s">
        <v>47559</v>
      </c>
      <c r="K9735" s="1">
        <v>44064</v>
      </c>
    </row>
    <row r="9736" spans="1:11">
      <c r="A9736">
        <v>9735</v>
      </c>
      <c r="B9736" t="s">
        <v>47560</v>
      </c>
      <c r="C9736" t="s">
        <v>3248</v>
      </c>
      <c r="D9736" t="s">
        <v>4751</v>
      </c>
      <c r="E9736" t="s">
        <v>8677</v>
      </c>
      <c r="F9736" t="s">
        <v>47561</v>
      </c>
      <c r="G9736" t="s">
        <v>142</v>
      </c>
      <c r="H9736" s="6">
        <v>178666</v>
      </c>
      <c r="I9736" t="s">
        <v>47562</v>
      </c>
      <c r="J9736" t="s">
        <v>47563</v>
      </c>
      <c r="K9736" s="1">
        <v>44018</v>
      </c>
    </row>
    <row r="9737" spans="1:11">
      <c r="A9737">
        <v>9736</v>
      </c>
      <c r="B9737" t="s">
        <v>47564</v>
      </c>
      <c r="C9737" t="s">
        <v>2026</v>
      </c>
      <c r="D9737" t="s">
        <v>2231</v>
      </c>
      <c r="E9737" t="s">
        <v>47565</v>
      </c>
      <c r="F9737" t="s">
        <v>47566</v>
      </c>
      <c r="G9737" t="s">
        <v>5570</v>
      </c>
      <c r="H9737" s="6">
        <v>102606</v>
      </c>
      <c r="I9737">
        <v>2222135157</v>
      </c>
      <c r="J9737" t="s">
        <v>47567</v>
      </c>
      <c r="K9737" s="1">
        <v>44009</v>
      </c>
    </row>
    <row r="9738" spans="1:11">
      <c r="A9738">
        <v>9737</v>
      </c>
      <c r="B9738" t="s">
        <v>47568</v>
      </c>
      <c r="C9738" t="s">
        <v>10038</v>
      </c>
      <c r="D9738" t="s">
        <v>10965</v>
      </c>
      <c r="E9738" t="s">
        <v>47569</v>
      </c>
      <c r="F9738" t="s">
        <v>47570</v>
      </c>
      <c r="G9738" t="s">
        <v>4805</v>
      </c>
      <c r="H9738" s="6">
        <v>46197</v>
      </c>
      <c r="I9738" t="s">
        <v>47571</v>
      </c>
      <c r="J9738" t="s">
        <v>47572</v>
      </c>
      <c r="K9738" s="1">
        <v>43974</v>
      </c>
    </row>
    <row r="9739" spans="1:11">
      <c r="A9739">
        <v>9738</v>
      </c>
      <c r="B9739" t="s">
        <v>47573</v>
      </c>
      <c r="C9739" t="s">
        <v>3062</v>
      </c>
      <c r="D9739" t="s">
        <v>2403</v>
      </c>
      <c r="E9739" t="s">
        <v>47574</v>
      </c>
      <c r="F9739" t="s">
        <v>47575</v>
      </c>
      <c r="G9739" t="s">
        <v>2638</v>
      </c>
      <c r="H9739" s="6">
        <v>231165</v>
      </c>
      <c r="I9739" t="s">
        <v>47576</v>
      </c>
      <c r="J9739" t="s">
        <v>47577</v>
      </c>
      <c r="K9739" s="1">
        <v>44176</v>
      </c>
    </row>
    <row r="9740" spans="1:11">
      <c r="A9740">
        <v>9739</v>
      </c>
      <c r="B9740" t="s">
        <v>47578</v>
      </c>
      <c r="C9740" t="s">
        <v>406</v>
      </c>
      <c r="D9740" t="s">
        <v>693</v>
      </c>
      <c r="E9740" t="s">
        <v>47579</v>
      </c>
      <c r="F9740" t="s">
        <v>45293</v>
      </c>
      <c r="G9740" t="s">
        <v>3566</v>
      </c>
      <c r="H9740" s="6">
        <v>183155</v>
      </c>
      <c r="I9740" t="s">
        <v>47580</v>
      </c>
      <c r="J9740" t="s">
        <v>47581</v>
      </c>
      <c r="K9740" s="1">
        <v>44148</v>
      </c>
    </row>
    <row r="9741" spans="1:11">
      <c r="A9741">
        <v>9740</v>
      </c>
      <c r="B9741" t="s">
        <v>47582</v>
      </c>
      <c r="C9741" t="s">
        <v>294</v>
      </c>
      <c r="D9741" t="s">
        <v>8910</v>
      </c>
      <c r="E9741" t="s">
        <v>22352</v>
      </c>
      <c r="F9741" t="s">
        <v>47583</v>
      </c>
      <c r="G9741" t="s">
        <v>2078</v>
      </c>
      <c r="H9741" s="6">
        <v>44078</v>
      </c>
      <c r="I9741" t="s">
        <v>47584</v>
      </c>
      <c r="J9741" t="s">
        <v>47585</v>
      </c>
      <c r="K9741" s="1">
        <v>44305</v>
      </c>
    </row>
    <row r="9742" spans="1:11">
      <c r="A9742">
        <v>9741</v>
      </c>
      <c r="B9742" t="s">
        <v>47586</v>
      </c>
      <c r="C9742" t="s">
        <v>7619</v>
      </c>
      <c r="D9742" t="s">
        <v>2263</v>
      </c>
      <c r="E9742" t="s">
        <v>47587</v>
      </c>
      <c r="F9742" t="s">
        <v>47588</v>
      </c>
      <c r="G9742" t="s">
        <v>4632</v>
      </c>
      <c r="H9742" s="6">
        <v>121121</v>
      </c>
      <c r="I9742" t="s">
        <v>47589</v>
      </c>
      <c r="J9742" t="s">
        <v>47590</v>
      </c>
      <c r="K9742" s="1">
        <v>43919</v>
      </c>
    </row>
    <row r="9743" spans="1:11">
      <c r="A9743">
        <v>9742</v>
      </c>
      <c r="B9743" t="s">
        <v>47591</v>
      </c>
      <c r="C9743" t="s">
        <v>11262</v>
      </c>
      <c r="D9743" t="s">
        <v>6047</v>
      </c>
      <c r="E9743" t="s">
        <v>47592</v>
      </c>
      <c r="F9743" t="s">
        <v>47593</v>
      </c>
      <c r="G9743" t="s">
        <v>1536</v>
      </c>
      <c r="H9743" s="6">
        <v>55191</v>
      </c>
      <c r="I9743" t="s">
        <v>47594</v>
      </c>
      <c r="J9743" t="s">
        <v>47595</v>
      </c>
      <c r="K9743" s="1">
        <v>44165</v>
      </c>
    </row>
    <row r="9744" spans="1:11">
      <c r="A9744">
        <v>9743</v>
      </c>
      <c r="B9744" t="s">
        <v>47596</v>
      </c>
      <c r="C9744" t="s">
        <v>3746</v>
      </c>
      <c r="D9744" t="s">
        <v>7232</v>
      </c>
      <c r="E9744" t="s">
        <v>47597</v>
      </c>
      <c r="F9744" t="s">
        <v>47598</v>
      </c>
      <c r="G9744" t="s">
        <v>3770</v>
      </c>
      <c r="H9744" s="6">
        <v>51106</v>
      </c>
      <c r="I9744" t="s">
        <v>47599</v>
      </c>
      <c r="J9744" t="s">
        <v>47600</v>
      </c>
      <c r="K9744" s="1">
        <v>44586</v>
      </c>
    </row>
    <row r="9745" spans="1:11">
      <c r="A9745">
        <v>9744</v>
      </c>
      <c r="B9745" t="s">
        <v>47601</v>
      </c>
      <c r="C9745" t="s">
        <v>3506</v>
      </c>
      <c r="D9745" t="s">
        <v>108</v>
      </c>
      <c r="E9745" t="s">
        <v>47602</v>
      </c>
      <c r="F9745" t="s">
        <v>20921</v>
      </c>
      <c r="G9745" t="s">
        <v>1152</v>
      </c>
      <c r="H9745" s="6">
        <v>93815</v>
      </c>
      <c r="I9745" t="s">
        <v>47603</v>
      </c>
      <c r="J9745" t="s">
        <v>47604</v>
      </c>
      <c r="K9745" s="1">
        <v>44191</v>
      </c>
    </row>
    <row r="9746" spans="1:11">
      <c r="A9746">
        <v>9745</v>
      </c>
      <c r="B9746" t="s">
        <v>47605</v>
      </c>
      <c r="C9746" t="s">
        <v>8483</v>
      </c>
      <c r="D9746" t="s">
        <v>2107</v>
      </c>
      <c r="E9746" t="s">
        <v>47606</v>
      </c>
      <c r="F9746" t="s">
        <v>47607</v>
      </c>
      <c r="G9746" t="s">
        <v>213</v>
      </c>
      <c r="H9746" s="6">
        <v>97262</v>
      </c>
      <c r="I9746" t="s">
        <v>47608</v>
      </c>
      <c r="J9746" t="s">
        <v>47609</v>
      </c>
      <c r="K9746" s="1">
        <v>44520</v>
      </c>
    </row>
    <row r="9747" spans="1:11">
      <c r="A9747">
        <v>9746</v>
      </c>
      <c r="B9747" t="s">
        <v>47610</v>
      </c>
      <c r="C9747" t="s">
        <v>302</v>
      </c>
      <c r="D9747" t="s">
        <v>5407</v>
      </c>
      <c r="E9747" t="s">
        <v>47611</v>
      </c>
      <c r="F9747" t="s">
        <v>2808</v>
      </c>
      <c r="G9747" t="s">
        <v>13278</v>
      </c>
      <c r="H9747" s="6">
        <v>113426</v>
      </c>
      <c r="I9747" t="s">
        <v>47612</v>
      </c>
      <c r="J9747" t="s">
        <v>47613</v>
      </c>
      <c r="K9747" s="1">
        <v>44265</v>
      </c>
    </row>
    <row r="9748" spans="1:11">
      <c r="A9748">
        <v>9747</v>
      </c>
      <c r="B9748" t="s">
        <v>47614</v>
      </c>
      <c r="C9748" t="s">
        <v>186</v>
      </c>
      <c r="D9748" t="s">
        <v>4354</v>
      </c>
      <c r="E9748" t="s">
        <v>47615</v>
      </c>
      <c r="F9748" t="s">
        <v>47616</v>
      </c>
      <c r="G9748" t="s">
        <v>126</v>
      </c>
      <c r="H9748" s="6">
        <v>91875</v>
      </c>
      <c r="I9748" t="s">
        <v>47617</v>
      </c>
      <c r="J9748" t="s">
        <v>47618</v>
      </c>
      <c r="K9748" s="1">
        <v>43910</v>
      </c>
    </row>
    <row r="9749" spans="1:11">
      <c r="A9749">
        <v>9748</v>
      </c>
      <c r="B9749" t="s">
        <v>47619</v>
      </c>
      <c r="C9749" t="s">
        <v>857</v>
      </c>
      <c r="D9749" t="s">
        <v>1247</v>
      </c>
      <c r="E9749" t="s">
        <v>47620</v>
      </c>
      <c r="F9749" t="s">
        <v>11248</v>
      </c>
      <c r="G9749" t="s">
        <v>1020</v>
      </c>
      <c r="H9749" s="6">
        <v>40460</v>
      </c>
      <c r="I9749" t="s">
        <v>47621</v>
      </c>
      <c r="J9749" t="s">
        <v>47622</v>
      </c>
      <c r="K9749" s="1">
        <v>44511</v>
      </c>
    </row>
    <row r="9750" spans="1:11">
      <c r="A9750">
        <v>9749</v>
      </c>
      <c r="B9750" t="s">
        <v>47623</v>
      </c>
      <c r="C9750" t="s">
        <v>7619</v>
      </c>
      <c r="D9750" t="s">
        <v>663</v>
      </c>
      <c r="E9750" t="s">
        <v>47624</v>
      </c>
      <c r="F9750" t="s">
        <v>47625</v>
      </c>
      <c r="G9750" t="s">
        <v>2772</v>
      </c>
      <c r="H9750" s="6">
        <v>285267</v>
      </c>
      <c r="I9750" t="s">
        <v>47626</v>
      </c>
      <c r="J9750" t="s">
        <v>47627</v>
      </c>
      <c r="K9750" s="1">
        <v>44577</v>
      </c>
    </row>
    <row r="9751" spans="1:11">
      <c r="A9751">
        <v>9750</v>
      </c>
      <c r="B9751" t="s">
        <v>47628</v>
      </c>
      <c r="C9751" t="s">
        <v>1122</v>
      </c>
      <c r="D9751" t="s">
        <v>7376</v>
      </c>
      <c r="E9751" t="s">
        <v>47629</v>
      </c>
      <c r="F9751" t="s">
        <v>47630</v>
      </c>
      <c r="G9751" t="s">
        <v>3968</v>
      </c>
      <c r="H9751" s="6">
        <v>114747</v>
      </c>
      <c r="I9751">
        <f>1-561-66-6157</f>
        <v>-6783</v>
      </c>
      <c r="J9751" t="s">
        <v>47631</v>
      </c>
      <c r="K9751" s="1">
        <v>44631</v>
      </c>
    </row>
    <row r="9752" spans="1:11">
      <c r="A9752">
        <v>9751</v>
      </c>
      <c r="B9752" t="s">
        <v>47632</v>
      </c>
      <c r="C9752" t="s">
        <v>8647</v>
      </c>
      <c r="D9752" t="s">
        <v>2107</v>
      </c>
      <c r="E9752" t="s">
        <v>47633</v>
      </c>
      <c r="F9752" t="s">
        <v>47634</v>
      </c>
      <c r="G9752" t="s">
        <v>3027</v>
      </c>
      <c r="H9752" s="6">
        <v>249905</v>
      </c>
      <c r="I9752" t="s">
        <v>47635</v>
      </c>
      <c r="J9752" t="s">
        <v>47636</v>
      </c>
      <c r="K9752" s="1">
        <v>44191</v>
      </c>
    </row>
    <row r="9753" spans="1:11">
      <c r="A9753">
        <v>9752</v>
      </c>
      <c r="B9753" t="s">
        <v>47637</v>
      </c>
      <c r="C9753" t="s">
        <v>692</v>
      </c>
      <c r="D9753" t="s">
        <v>937</v>
      </c>
      <c r="E9753" t="s">
        <v>47638</v>
      </c>
      <c r="F9753" t="s">
        <v>47639</v>
      </c>
      <c r="G9753" t="s">
        <v>2030</v>
      </c>
      <c r="H9753" s="6">
        <v>135413</v>
      </c>
      <c r="I9753">
        <f>1-387-962-6228</f>
        <v>-7576</v>
      </c>
      <c r="J9753" t="s">
        <v>47640</v>
      </c>
      <c r="K9753" s="1">
        <v>44540</v>
      </c>
    </row>
    <row r="9754" spans="1:11">
      <c r="A9754">
        <v>9753</v>
      </c>
      <c r="B9754" t="s">
        <v>47641</v>
      </c>
      <c r="C9754" t="s">
        <v>2750</v>
      </c>
      <c r="D9754" t="s">
        <v>302</v>
      </c>
      <c r="E9754" t="s">
        <v>47642</v>
      </c>
      <c r="F9754" t="s">
        <v>30030</v>
      </c>
      <c r="G9754" t="s">
        <v>1776</v>
      </c>
      <c r="H9754" s="6">
        <v>91051</v>
      </c>
      <c r="I9754" t="s">
        <v>47643</v>
      </c>
      <c r="J9754" t="s">
        <v>47644</v>
      </c>
      <c r="K9754" s="1">
        <v>44049</v>
      </c>
    </row>
    <row r="9755" spans="1:11">
      <c r="A9755">
        <v>9754</v>
      </c>
      <c r="B9755" t="s">
        <v>47645</v>
      </c>
      <c r="C9755" t="s">
        <v>107</v>
      </c>
      <c r="D9755" t="s">
        <v>2200</v>
      </c>
      <c r="E9755" t="s">
        <v>47646</v>
      </c>
      <c r="F9755" t="s">
        <v>47647</v>
      </c>
      <c r="G9755" t="s">
        <v>3183</v>
      </c>
      <c r="H9755" s="6">
        <v>238143</v>
      </c>
      <c r="I9755" t="s">
        <v>47648</v>
      </c>
      <c r="J9755" t="s">
        <v>47649</v>
      </c>
      <c r="K9755" s="1">
        <v>44644</v>
      </c>
    </row>
    <row r="9756" spans="1:11">
      <c r="A9756">
        <v>9755</v>
      </c>
      <c r="B9756" t="s">
        <v>47650</v>
      </c>
      <c r="C9756" t="s">
        <v>8663</v>
      </c>
      <c r="D9756" t="s">
        <v>7432</v>
      </c>
      <c r="E9756" t="s">
        <v>47651</v>
      </c>
      <c r="F9756" t="s">
        <v>47652</v>
      </c>
      <c r="G9756" t="s">
        <v>1418</v>
      </c>
      <c r="H9756" s="6">
        <v>181742</v>
      </c>
      <c r="I9756" t="s">
        <v>47653</v>
      </c>
      <c r="J9756" t="s">
        <v>47654</v>
      </c>
      <c r="K9756" s="1">
        <v>44408</v>
      </c>
    </row>
    <row r="9757" spans="1:11">
      <c r="A9757">
        <v>9756</v>
      </c>
      <c r="B9757" t="s">
        <v>47655</v>
      </c>
      <c r="C9757" t="s">
        <v>3581</v>
      </c>
      <c r="D9757" t="s">
        <v>1961</v>
      </c>
      <c r="E9757" t="s">
        <v>47656</v>
      </c>
      <c r="F9757" t="s">
        <v>47657</v>
      </c>
      <c r="G9757" t="s">
        <v>1605</v>
      </c>
      <c r="H9757" s="6">
        <v>249278</v>
      </c>
      <c r="I9757" t="s">
        <v>47658</v>
      </c>
      <c r="J9757" t="s">
        <v>47659</v>
      </c>
      <c r="K9757" s="1">
        <v>44393</v>
      </c>
    </row>
    <row r="9758" spans="1:11">
      <c r="A9758">
        <v>9757</v>
      </c>
      <c r="B9758" t="s">
        <v>47660</v>
      </c>
      <c r="C9758" t="s">
        <v>2806</v>
      </c>
      <c r="D9758" t="s">
        <v>2626</v>
      </c>
      <c r="E9758" t="s">
        <v>47661</v>
      </c>
      <c r="F9758" t="s">
        <v>47662</v>
      </c>
      <c r="G9758" t="s">
        <v>3207</v>
      </c>
      <c r="H9758" s="6">
        <v>175707</v>
      </c>
      <c r="I9758" t="s">
        <v>47663</v>
      </c>
      <c r="J9758" t="s">
        <v>47664</v>
      </c>
      <c r="K9758" s="1">
        <v>44445</v>
      </c>
    </row>
    <row r="9759" spans="1:11">
      <c r="A9759">
        <v>9758</v>
      </c>
      <c r="B9759" t="s">
        <v>47665</v>
      </c>
      <c r="C9759" t="s">
        <v>1578</v>
      </c>
      <c r="D9759" t="s">
        <v>8061</v>
      </c>
      <c r="E9759" t="s">
        <v>27295</v>
      </c>
      <c r="F9759" t="s">
        <v>47666</v>
      </c>
      <c r="G9759" t="s">
        <v>3770</v>
      </c>
      <c r="H9759" s="6">
        <v>106772</v>
      </c>
      <c r="I9759" t="s">
        <v>47667</v>
      </c>
      <c r="J9759" t="s">
        <v>47668</v>
      </c>
      <c r="K9759" s="1">
        <v>44599</v>
      </c>
    </row>
    <row r="9760" spans="1:11">
      <c r="A9760">
        <v>9759</v>
      </c>
      <c r="B9760" t="s">
        <v>47669</v>
      </c>
      <c r="C9760" t="s">
        <v>4720</v>
      </c>
      <c r="D9760" t="s">
        <v>1968</v>
      </c>
      <c r="E9760" t="s">
        <v>47670</v>
      </c>
      <c r="F9760" t="s">
        <v>47671</v>
      </c>
      <c r="G9760" t="s">
        <v>1824</v>
      </c>
      <c r="H9760" s="6">
        <v>130097</v>
      </c>
      <c r="I9760">
        <f>1-933-83-4847</f>
        <v>-5862</v>
      </c>
      <c r="J9760" t="s">
        <v>47672</v>
      </c>
      <c r="K9760" s="1">
        <v>44015</v>
      </c>
    </row>
    <row r="9761" spans="1:11">
      <c r="A9761">
        <v>9760</v>
      </c>
      <c r="B9761" t="s">
        <v>47673</v>
      </c>
      <c r="C9761" t="s">
        <v>11262</v>
      </c>
      <c r="D9761" t="s">
        <v>6002</v>
      </c>
      <c r="E9761" t="s">
        <v>47674</v>
      </c>
      <c r="F9761" t="s">
        <v>47675</v>
      </c>
      <c r="G9761" t="s">
        <v>1027</v>
      </c>
      <c r="H9761" s="6">
        <v>143235</v>
      </c>
      <c r="I9761" t="s">
        <v>47676</v>
      </c>
      <c r="J9761" t="s">
        <v>47677</v>
      </c>
      <c r="K9761" s="1">
        <v>44535</v>
      </c>
    </row>
    <row r="9762" spans="1:11">
      <c r="A9762">
        <v>9761</v>
      </c>
      <c r="B9762" t="s">
        <v>47678</v>
      </c>
      <c r="C9762" t="s">
        <v>1596</v>
      </c>
      <c r="D9762" t="s">
        <v>20289</v>
      </c>
      <c r="E9762" t="s">
        <v>17572</v>
      </c>
      <c r="F9762" t="s">
        <v>47679</v>
      </c>
      <c r="G9762" t="s">
        <v>1404</v>
      </c>
      <c r="H9762" s="6">
        <v>185800</v>
      </c>
      <c r="I9762" t="s">
        <v>47680</v>
      </c>
      <c r="J9762" t="s">
        <v>47681</v>
      </c>
      <c r="K9762" s="1">
        <v>44092</v>
      </c>
    </row>
    <row r="9763" spans="1:11">
      <c r="A9763">
        <v>9762</v>
      </c>
      <c r="B9763" t="s">
        <v>47682</v>
      </c>
      <c r="C9763" t="s">
        <v>3287</v>
      </c>
      <c r="D9763" t="s">
        <v>8894</v>
      </c>
      <c r="E9763" t="s">
        <v>47683</v>
      </c>
      <c r="F9763" t="s">
        <v>47684</v>
      </c>
      <c r="G9763" t="s">
        <v>1473</v>
      </c>
      <c r="H9763" s="6">
        <v>132679</v>
      </c>
      <c r="I9763" t="s">
        <v>47685</v>
      </c>
      <c r="J9763" t="s">
        <v>47686</v>
      </c>
      <c r="K9763" s="1">
        <v>43945</v>
      </c>
    </row>
    <row r="9764" spans="1:11">
      <c r="A9764">
        <v>9763</v>
      </c>
      <c r="B9764" t="s">
        <v>47687</v>
      </c>
      <c r="C9764" t="s">
        <v>2360</v>
      </c>
      <c r="D9764" t="s">
        <v>1752</v>
      </c>
      <c r="E9764" t="s">
        <v>43320</v>
      </c>
      <c r="F9764" t="s">
        <v>47688</v>
      </c>
      <c r="G9764" t="s">
        <v>847</v>
      </c>
      <c r="H9764" s="6">
        <v>105064</v>
      </c>
      <c r="I9764" t="s">
        <v>47689</v>
      </c>
      <c r="J9764" t="s">
        <v>47690</v>
      </c>
      <c r="K9764" s="1">
        <v>44002</v>
      </c>
    </row>
    <row r="9765" spans="1:11">
      <c r="A9765">
        <v>9764</v>
      </c>
      <c r="B9765" t="s">
        <v>47691</v>
      </c>
      <c r="C9765" t="s">
        <v>186</v>
      </c>
      <c r="D9765" t="s">
        <v>91</v>
      </c>
      <c r="E9765" t="s">
        <v>47692</v>
      </c>
      <c r="F9765" t="s">
        <v>47693</v>
      </c>
      <c r="G9765" t="s">
        <v>134</v>
      </c>
      <c r="H9765" s="6">
        <v>231689</v>
      </c>
      <c r="I9765">
        <f>1-698-623-2470</f>
        <v>-3790</v>
      </c>
      <c r="J9765" t="s">
        <v>47694</v>
      </c>
      <c r="K9765" s="1">
        <v>44550</v>
      </c>
    </row>
    <row r="9766" spans="1:11">
      <c r="A9766">
        <v>9765</v>
      </c>
      <c r="B9766" t="s">
        <v>47695</v>
      </c>
      <c r="C9766" t="s">
        <v>368</v>
      </c>
      <c r="D9766" t="s">
        <v>8784</v>
      </c>
      <c r="E9766" t="s">
        <v>47696</v>
      </c>
      <c r="F9766" t="s">
        <v>47697</v>
      </c>
      <c r="G9766" t="s">
        <v>1501</v>
      </c>
      <c r="H9766" s="6">
        <v>104118</v>
      </c>
      <c r="I9766" t="s">
        <v>47698</v>
      </c>
      <c r="J9766" t="s">
        <v>47699</v>
      </c>
      <c r="K9766" s="1">
        <v>44068</v>
      </c>
    </row>
    <row r="9767" spans="1:11">
      <c r="A9767">
        <v>9766</v>
      </c>
      <c r="B9767" t="s">
        <v>47700</v>
      </c>
      <c r="C9767" t="s">
        <v>1877</v>
      </c>
      <c r="D9767" t="s">
        <v>7625</v>
      </c>
      <c r="E9767" t="s">
        <v>26622</v>
      </c>
      <c r="F9767" t="s">
        <v>47701</v>
      </c>
      <c r="G9767" t="s">
        <v>2898</v>
      </c>
      <c r="H9767" s="6">
        <v>285643</v>
      </c>
      <c r="I9767" t="s">
        <v>47702</v>
      </c>
      <c r="J9767" t="s">
        <v>47703</v>
      </c>
      <c r="K9767" s="1">
        <v>43926</v>
      </c>
    </row>
    <row r="9768" spans="1:11">
      <c r="A9768">
        <v>9767</v>
      </c>
      <c r="B9768" t="s">
        <v>47704</v>
      </c>
      <c r="C9768" t="s">
        <v>4076</v>
      </c>
      <c r="D9768" t="s">
        <v>83</v>
      </c>
      <c r="E9768" t="s">
        <v>47705</v>
      </c>
      <c r="F9768" t="s">
        <v>47706</v>
      </c>
      <c r="G9768" t="s">
        <v>1273</v>
      </c>
      <c r="H9768" s="6">
        <v>267959</v>
      </c>
      <c r="I9768" t="s">
        <v>47707</v>
      </c>
      <c r="J9768" t="s">
        <v>47708</v>
      </c>
      <c r="K9768" s="1">
        <v>44018</v>
      </c>
    </row>
    <row r="9769" spans="1:11">
      <c r="A9769">
        <v>9768</v>
      </c>
      <c r="B9769" t="s">
        <v>47709</v>
      </c>
      <c r="C9769" t="s">
        <v>2800</v>
      </c>
      <c r="D9769" t="s">
        <v>12226</v>
      </c>
      <c r="E9769" t="s">
        <v>47710</v>
      </c>
      <c r="F9769" t="s">
        <v>47711</v>
      </c>
      <c r="G9769" t="s">
        <v>1367</v>
      </c>
      <c r="H9769" s="6">
        <v>242765</v>
      </c>
      <c r="I9769" t="s">
        <v>47712</v>
      </c>
      <c r="J9769" t="s">
        <v>47713</v>
      </c>
      <c r="K9769" s="1">
        <v>44182</v>
      </c>
    </row>
    <row r="9770" spans="1:11">
      <c r="A9770">
        <v>9769</v>
      </c>
      <c r="B9770" t="s">
        <v>47714</v>
      </c>
      <c r="C9770" t="s">
        <v>4768</v>
      </c>
      <c r="D9770" t="s">
        <v>264</v>
      </c>
      <c r="E9770" t="s">
        <v>47715</v>
      </c>
      <c r="F9770" t="s">
        <v>47716</v>
      </c>
      <c r="G9770" t="s">
        <v>3435</v>
      </c>
      <c r="H9770" s="6">
        <v>244014</v>
      </c>
      <c r="I9770" t="s">
        <v>47717</v>
      </c>
      <c r="J9770" t="s">
        <v>47718</v>
      </c>
      <c r="K9770" s="1">
        <v>44541</v>
      </c>
    </row>
    <row r="9771" spans="1:11">
      <c r="A9771">
        <v>9770</v>
      </c>
      <c r="B9771" t="s">
        <v>47719</v>
      </c>
      <c r="C9771" t="s">
        <v>8819</v>
      </c>
      <c r="D9771" t="s">
        <v>13957</v>
      </c>
      <c r="E9771" t="s">
        <v>47720</v>
      </c>
      <c r="F9771" t="s">
        <v>47721</v>
      </c>
      <c r="G9771" t="s">
        <v>51</v>
      </c>
      <c r="H9771" s="6">
        <v>126523</v>
      </c>
      <c r="I9771" t="s">
        <v>47722</v>
      </c>
      <c r="J9771" t="s">
        <v>47723</v>
      </c>
      <c r="K9771" s="1">
        <v>43879</v>
      </c>
    </row>
    <row r="9772" spans="1:11">
      <c r="A9772">
        <v>9771</v>
      </c>
      <c r="B9772" t="s">
        <v>47724</v>
      </c>
      <c r="C9772" t="s">
        <v>2191</v>
      </c>
      <c r="D9772" t="s">
        <v>10906</v>
      </c>
      <c r="E9772" t="s">
        <v>47725</v>
      </c>
      <c r="F9772" t="s">
        <v>47726</v>
      </c>
      <c r="G9772" t="s">
        <v>237</v>
      </c>
      <c r="H9772" s="6">
        <v>120415</v>
      </c>
      <c r="I9772" t="s">
        <v>47727</v>
      </c>
      <c r="J9772" t="s">
        <v>47728</v>
      </c>
      <c r="K9772" s="1">
        <v>43835</v>
      </c>
    </row>
    <row r="9773" spans="1:11">
      <c r="A9773">
        <v>9772</v>
      </c>
      <c r="B9773" s="2" t="s">
        <v>47729</v>
      </c>
      <c r="C9773" t="s">
        <v>11958</v>
      </c>
      <c r="D9773" t="s">
        <v>7726</v>
      </c>
      <c r="E9773" t="s">
        <v>47730</v>
      </c>
      <c r="F9773" t="s">
        <v>47731</v>
      </c>
      <c r="G9773" t="s">
        <v>1795</v>
      </c>
      <c r="H9773" s="6">
        <v>64097</v>
      </c>
      <c r="I9773" t="s">
        <v>47732</v>
      </c>
      <c r="J9773" t="s">
        <v>47733</v>
      </c>
      <c r="K9773" s="1">
        <v>44299</v>
      </c>
    </row>
    <row r="9774" spans="1:11">
      <c r="A9774">
        <v>9773</v>
      </c>
      <c r="B9774" t="s">
        <v>47734</v>
      </c>
      <c r="C9774" t="s">
        <v>8566</v>
      </c>
      <c r="D9774" t="s">
        <v>2990</v>
      </c>
      <c r="E9774" t="s">
        <v>47735</v>
      </c>
      <c r="F9774" t="s">
        <v>47736</v>
      </c>
      <c r="G9774" t="s">
        <v>898</v>
      </c>
      <c r="H9774" s="6">
        <v>92683</v>
      </c>
      <c r="I9774" t="s">
        <v>47737</v>
      </c>
      <c r="J9774" t="s">
        <v>47738</v>
      </c>
      <c r="K9774" s="1">
        <v>44674</v>
      </c>
    </row>
    <row r="9775" spans="1:11">
      <c r="A9775">
        <v>9774</v>
      </c>
      <c r="B9775" t="s">
        <v>47739</v>
      </c>
      <c r="C9775" t="s">
        <v>7732</v>
      </c>
      <c r="D9775" t="s">
        <v>7869</v>
      </c>
      <c r="E9775" t="s">
        <v>47740</v>
      </c>
      <c r="F9775" t="s">
        <v>47741</v>
      </c>
      <c r="G9775" t="s">
        <v>1857</v>
      </c>
      <c r="H9775" s="6">
        <v>114254</v>
      </c>
      <c r="I9775" t="s">
        <v>47742</v>
      </c>
      <c r="J9775" t="s">
        <v>47743</v>
      </c>
      <c r="K9775" s="1">
        <v>44029</v>
      </c>
    </row>
    <row r="9776" spans="1:11">
      <c r="A9776">
        <v>9775</v>
      </c>
      <c r="B9776" t="s">
        <v>47744</v>
      </c>
      <c r="C9776" t="s">
        <v>5103</v>
      </c>
      <c r="D9776" t="s">
        <v>6122</v>
      </c>
      <c r="E9776" t="s">
        <v>47745</v>
      </c>
      <c r="F9776" t="s">
        <v>11873</v>
      </c>
      <c r="G9776" t="s">
        <v>77</v>
      </c>
      <c r="H9776" s="6">
        <v>189590</v>
      </c>
      <c r="I9776" t="s">
        <v>47746</v>
      </c>
      <c r="J9776" t="s">
        <v>47747</v>
      </c>
      <c r="K9776" s="1">
        <v>44478</v>
      </c>
    </row>
    <row r="9777" spans="1:11">
      <c r="A9777">
        <v>9776</v>
      </c>
      <c r="B9777" t="s">
        <v>47748</v>
      </c>
      <c r="C9777" t="s">
        <v>1434</v>
      </c>
      <c r="D9777" t="s">
        <v>9141</v>
      </c>
      <c r="E9777" t="s">
        <v>47749</v>
      </c>
      <c r="F9777" t="s">
        <v>21243</v>
      </c>
      <c r="G9777" t="s">
        <v>1273</v>
      </c>
      <c r="H9777" s="6">
        <v>126751</v>
      </c>
      <c r="I9777" t="s">
        <v>47750</v>
      </c>
      <c r="J9777" t="s">
        <v>47751</v>
      </c>
      <c r="K9777" s="1">
        <v>44656</v>
      </c>
    </row>
    <row r="9778" spans="1:11">
      <c r="A9778">
        <v>9777</v>
      </c>
      <c r="B9778" t="s">
        <v>47752</v>
      </c>
      <c r="C9778" t="s">
        <v>2976</v>
      </c>
      <c r="D9778" t="s">
        <v>3645</v>
      </c>
      <c r="E9778" t="s">
        <v>47753</v>
      </c>
      <c r="F9778" t="s">
        <v>47754</v>
      </c>
      <c r="G9778" t="s">
        <v>3394</v>
      </c>
      <c r="H9778" s="6">
        <v>271288</v>
      </c>
      <c r="I9778" t="s">
        <v>47755</v>
      </c>
      <c r="J9778" t="s">
        <v>47756</v>
      </c>
      <c r="K9778" s="1">
        <v>43878</v>
      </c>
    </row>
    <row r="9779" spans="1:11">
      <c r="A9779">
        <v>9778</v>
      </c>
      <c r="B9779" t="s">
        <v>47757</v>
      </c>
      <c r="C9779" t="s">
        <v>4479</v>
      </c>
      <c r="D9779" t="s">
        <v>844</v>
      </c>
      <c r="E9779" t="s">
        <v>47520</v>
      </c>
      <c r="F9779" t="s">
        <v>47758</v>
      </c>
      <c r="G9779" t="s">
        <v>546</v>
      </c>
      <c r="H9779" s="6">
        <v>195486</v>
      </c>
      <c r="I9779" t="s">
        <v>47759</v>
      </c>
      <c r="J9779" t="s">
        <v>47760</v>
      </c>
      <c r="K9779" s="1">
        <v>44634</v>
      </c>
    </row>
    <row r="9780" spans="1:11">
      <c r="A9780">
        <v>9779</v>
      </c>
      <c r="B9780" t="s">
        <v>47761</v>
      </c>
      <c r="C9780" t="s">
        <v>1773</v>
      </c>
      <c r="D9780" t="s">
        <v>3815</v>
      </c>
      <c r="E9780" t="s">
        <v>47762</v>
      </c>
      <c r="F9780" t="s">
        <v>47763</v>
      </c>
      <c r="G9780" t="s">
        <v>1726</v>
      </c>
      <c r="H9780" s="6">
        <v>175500</v>
      </c>
      <c r="I9780">
        <v>1294296010</v>
      </c>
      <c r="J9780" t="s">
        <v>47764</v>
      </c>
      <c r="K9780" s="1">
        <v>44411</v>
      </c>
    </row>
    <row r="9781" spans="1:11">
      <c r="A9781">
        <v>9780</v>
      </c>
      <c r="B9781" t="s">
        <v>47765</v>
      </c>
      <c r="C9781" t="s">
        <v>1226</v>
      </c>
      <c r="D9781" t="s">
        <v>5280</v>
      </c>
      <c r="E9781" t="s">
        <v>47766</v>
      </c>
      <c r="F9781" t="s">
        <v>47767</v>
      </c>
      <c r="G9781" t="s">
        <v>3291</v>
      </c>
      <c r="H9781" s="6">
        <v>287903</v>
      </c>
      <c r="I9781" t="s">
        <v>47768</v>
      </c>
      <c r="J9781" t="s">
        <v>47769</v>
      </c>
      <c r="K9781" s="1">
        <v>44092</v>
      </c>
    </row>
    <row r="9782" spans="1:11">
      <c r="A9782">
        <v>9781</v>
      </c>
      <c r="B9782" t="s">
        <v>47770</v>
      </c>
      <c r="C9782" t="s">
        <v>872</v>
      </c>
      <c r="D9782" t="s">
        <v>10886</v>
      </c>
      <c r="E9782" t="s">
        <v>47771</v>
      </c>
      <c r="F9782" t="s">
        <v>47772</v>
      </c>
      <c r="G9782" t="s">
        <v>1280</v>
      </c>
      <c r="H9782" s="6">
        <v>70246</v>
      </c>
      <c r="I9782">
        <v>9067625184</v>
      </c>
      <c r="J9782" t="s">
        <v>47773</v>
      </c>
      <c r="K9782" s="1">
        <v>44160</v>
      </c>
    </row>
    <row r="9783" spans="1:11">
      <c r="A9783">
        <v>9782</v>
      </c>
      <c r="B9783" t="s">
        <v>47774</v>
      </c>
      <c r="C9783" t="s">
        <v>15396</v>
      </c>
      <c r="D9783" t="s">
        <v>24021</v>
      </c>
      <c r="E9783" t="s">
        <v>47775</v>
      </c>
      <c r="F9783" t="s">
        <v>47776</v>
      </c>
      <c r="G9783" t="s">
        <v>1075</v>
      </c>
      <c r="H9783" s="6">
        <v>279077</v>
      </c>
      <c r="I9783" t="s">
        <v>47777</v>
      </c>
      <c r="J9783" t="s">
        <v>47778</v>
      </c>
      <c r="K9783" s="1">
        <v>44137</v>
      </c>
    </row>
    <row r="9784" spans="1:11">
      <c r="A9784">
        <v>9783</v>
      </c>
      <c r="B9784" t="s">
        <v>47779</v>
      </c>
      <c r="C9784" t="s">
        <v>3031</v>
      </c>
      <c r="D9784" t="s">
        <v>3099</v>
      </c>
      <c r="E9784" t="s">
        <v>47780</v>
      </c>
      <c r="F9784" t="s">
        <v>47781</v>
      </c>
      <c r="G9784" t="s">
        <v>1637</v>
      </c>
      <c r="H9784" s="6">
        <v>217274</v>
      </c>
      <c r="I9784" t="s">
        <v>47782</v>
      </c>
      <c r="J9784" t="s">
        <v>47783</v>
      </c>
      <c r="K9784" s="1">
        <v>44362</v>
      </c>
    </row>
    <row r="9785" spans="1:11">
      <c r="A9785">
        <v>9784</v>
      </c>
      <c r="B9785" t="s">
        <v>47784</v>
      </c>
      <c r="C9785" t="s">
        <v>5467</v>
      </c>
      <c r="D9785" t="s">
        <v>8409</v>
      </c>
      <c r="E9785" t="s">
        <v>47785</v>
      </c>
      <c r="F9785" t="s">
        <v>28237</v>
      </c>
      <c r="G9785" t="s">
        <v>792</v>
      </c>
      <c r="H9785" s="6">
        <v>265760</v>
      </c>
      <c r="I9785" t="s">
        <v>47786</v>
      </c>
      <c r="J9785" t="s">
        <v>47787</v>
      </c>
      <c r="K9785" s="1">
        <v>44250</v>
      </c>
    </row>
    <row r="9786" spans="1:11">
      <c r="A9786">
        <v>9785</v>
      </c>
      <c r="B9786" t="s">
        <v>47788</v>
      </c>
      <c r="C9786" t="s">
        <v>9763</v>
      </c>
      <c r="D9786" t="s">
        <v>1961</v>
      </c>
      <c r="E9786" t="s">
        <v>47789</v>
      </c>
      <c r="F9786" t="s">
        <v>47790</v>
      </c>
      <c r="G9786" t="s">
        <v>3770</v>
      </c>
      <c r="H9786" s="6">
        <v>216344</v>
      </c>
      <c r="I9786" t="s">
        <v>47791</v>
      </c>
      <c r="J9786" t="s">
        <v>47792</v>
      </c>
      <c r="K9786" s="1">
        <v>43929</v>
      </c>
    </row>
    <row r="9787" spans="1:11">
      <c r="A9787">
        <v>9786</v>
      </c>
      <c r="B9787" t="s">
        <v>47793</v>
      </c>
      <c r="C9787" t="s">
        <v>2053</v>
      </c>
      <c r="D9787" t="s">
        <v>3664</v>
      </c>
      <c r="E9787" t="s">
        <v>47794</v>
      </c>
      <c r="F9787" t="s">
        <v>47795</v>
      </c>
      <c r="G9787" t="s">
        <v>314</v>
      </c>
      <c r="H9787" s="6">
        <v>128208</v>
      </c>
      <c r="I9787" t="s">
        <v>47796</v>
      </c>
      <c r="J9787" t="s">
        <v>47797</v>
      </c>
      <c r="K9787" s="1">
        <v>44525</v>
      </c>
    </row>
    <row r="9788" spans="1:11">
      <c r="A9788">
        <v>9787</v>
      </c>
      <c r="B9788" t="s">
        <v>47798</v>
      </c>
      <c r="C9788" t="s">
        <v>3230</v>
      </c>
      <c r="D9788" t="s">
        <v>12157</v>
      </c>
      <c r="E9788" t="s">
        <v>47799</v>
      </c>
      <c r="F9788" t="s">
        <v>40289</v>
      </c>
      <c r="G9788" t="s">
        <v>680</v>
      </c>
      <c r="H9788" s="6">
        <v>283081</v>
      </c>
      <c r="I9788" t="s">
        <v>47800</v>
      </c>
      <c r="J9788" t="s">
        <v>47801</v>
      </c>
      <c r="K9788" s="1">
        <v>44022</v>
      </c>
    </row>
    <row r="9789" spans="1:11">
      <c r="A9789">
        <v>9788</v>
      </c>
      <c r="B9789" t="s">
        <v>47802</v>
      </c>
      <c r="C9789" t="s">
        <v>6181</v>
      </c>
      <c r="D9789" t="s">
        <v>279</v>
      </c>
      <c r="E9789" t="s">
        <v>18689</v>
      </c>
      <c r="F9789" t="s">
        <v>47803</v>
      </c>
      <c r="G9789" t="s">
        <v>2861</v>
      </c>
      <c r="H9789" s="6">
        <v>83842</v>
      </c>
      <c r="I9789" t="s">
        <v>47804</v>
      </c>
      <c r="J9789" t="s">
        <v>47805</v>
      </c>
      <c r="K9789" s="1">
        <v>44152</v>
      </c>
    </row>
    <row r="9790" spans="1:11">
      <c r="A9790">
        <v>9789</v>
      </c>
      <c r="B9790" t="s">
        <v>47806</v>
      </c>
      <c r="C9790" t="s">
        <v>2113</v>
      </c>
      <c r="D9790" t="s">
        <v>325</v>
      </c>
      <c r="E9790" t="s">
        <v>29477</v>
      </c>
      <c r="F9790" t="s">
        <v>11188</v>
      </c>
      <c r="G9790" t="s">
        <v>546</v>
      </c>
      <c r="H9790" s="6">
        <v>138441</v>
      </c>
      <c r="I9790" t="s">
        <v>47807</v>
      </c>
      <c r="J9790" t="s">
        <v>47808</v>
      </c>
      <c r="K9790" s="1">
        <v>44225</v>
      </c>
    </row>
    <row r="9791" spans="1:11">
      <c r="A9791">
        <v>9790</v>
      </c>
      <c r="B9791" t="s">
        <v>47809</v>
      </c>
      <c r="C9791" t="s">
        <v>505</v>
      </c>
      <c r="D9791" t="s">
        <v>13645</v>
      </c>
      <c r="E9791" t="s">
        <v>7599</v>
      </c>
      <c r="F9791" t="s">
        <v>47810</v>
      </c>
      <c r="G9791" t="s">
        <v>5577</v>
      </c>
      <c r="H9791" s="6">
        <v>232168</v>
      </c>
      <c r="I9791" t="s">
        <v>47811</v>
      </c>
      <c r="J9791" t="s">
        <v>47812</v>
      </c>
      <c r="K9791" s="1">
        <v>44109</v>
      </c>
    </row>
    <row r="9792" spans="1:11">
      <c r="A9792">
        <v>9791</v>
      </c>
      <c r="B9792" t="s">
        <v>47813</v>
      </c>
      <c r="C9792" t="s">
        <v>1540</v>
      </c>
      <c r="D9792" t="s">
        <v>1071</v>
      </c>
      <c r="E9792" t="s">
        <v>30646</v>
      </c>
      <c r="F9792" t="s">
        <v>47814</v>
      </c>
      <c r="G9792" t="s">
        <v>68</v>
      </c>
      <c r="H9792" s="6">
        <v>251652</v>
      </c>
      <c r="I9792" t="s">
        <v>47815</v>
      </c>
      <c r="J9792" t="s">
        <v>47816</v>
      </c>
      <c r="K9792" s="1">
        <v>44239</v>
      </c>
    </row>
    <row r="9793" spans="1:11">
      <c r="A9793">
        <v>9792</v>
      </c>
      <c r="B9793" t="s">
        <v>47817</v>
      </c>
      <c r="C9793" t="s">
        <v>4146</v>
      </c>
      <c r="D9793" t="s">
        <v>4389</v>
      </c>
      <c r="E9793" t="s">
        <v>47818</v>
      </c>
      <c r="F9793" t="s">
        <v>21491</v>
      </c>
      <c r="G9793" t="s">
        <v>4560</v>
      </c>
      <c r="H9793" s="6">
        <v>54094</v>
      </c>
      <c r="I9793" t="s">
        <v>47819</v>
      </c>
      <c r="J9793" t="s">
        <v>47820</v>
      </c>
      <c r="K9793" s="1">
        <v>44223</v>
      </c>
    </row>
    <row r="9794" spans="1:11">
      <c r="A9794">
        <v>9793</v>
      </c>
      <c r="B9794" t="s">
        <v>47821</v>
      </c>
      <c r="C9794" t="s">
        <v>2206</v>
      </c>
      <c r="D9794" t="s">
        <v>1649</v>
      </c>
      <c r="E9794" t="s">
        <v>47822</v>
      </c>
      <c r="F9794" t="s">
        <v>47823</v>
      </c>
      <c r="G9794" t="s">
        <v>2297</v>
      </c>
      <c r="H9794" s="6">
        <v>265210</v>
      </c>
      <c r="I9794" t="s">
        <v>47824</v>
      </c>
      <c r="J9794" t="s">
        <v>47825</v>
      </c>
      <c r="K9794" s="1">
        <v>44380</v>
      </c>
    </row>
    <row r="9795" spans="1:11">
      <c r="A9795">
        <v>9794</v>
      </c>
      <c r="B9795" t="s">
        <v>47826</v>
      </c>
      <c r="C9795" t="s">
        <v>2019</v>
      </c>
      <c r="D9795" t="s">
        <v>1143</v>
      </c>
      <c r="E9795" t="s">
        <v>47827</v>
      </c>
      <c r="F9795" t="s">
        <v>47552</v>
      </c>
      <c r="G9795" t="s">
        <v>229</v>
      </c>
      <c r="H9795" s="6">
        <v>88322</v>
      </c>
      <c r="I9795" t="s">
        <v>47828</v>
      </c>
      <c r="J9795" t="s">
        <v>47829</v>
      </c>
      <c r="K9795" s="1">
        <v>44112</v>
      </c>
    </row>
    <row r="9796" spans="1:11">
      <c r="A9796">
        <v>9795</v>
      </c>
      <c r="B9796" t="s">
        <v>47830</v>
      </c>
      <c r="C9796" t="s">
        <v>1492</v>
      </c>
      <c r="D9796" t="s">
        <v>1155</v>
      </c>
      <c r="E9796" t="s">
        <v>47831</v>
      </c>
      <c r="F9796" t="s">
        <v>31948</v>
      </c>
      <c r="G9796" t="s">
        <v>748</v>
      </c>
      <c r="H9796" s="6">
        <v>69943</v>
      </c>
      <c r="I9796" t="s">
        <v>47832</v>
      </c>
      <c r="J9796" t="s">
        <v>47833</v>
      </c>
      <c r="K9796" s="1">
        <v>44203</v>
      </c>
    </row>
    <row r="9797" spans="1:11">
      <c r="A9797">
        <v>9796</v>
      </c>
      <c r="B9797" t="s">
        <v>47834</v>
      </c>
      <c r="C9797" t="s">
        <v>1023</v>
      </c>
      <c r="D9797" t="s">
        <v>4185</v>
      </c>
      <c r="E9797" t="s">
        <v>47835</v>
      </c>
      <c r="F9797" t="s">
        <v>47836</v>
      </c>
      <c r="G9797" t="s">
        <v>3027</v>
      </c>
      <c r="H9797" s="6">
        <v>90371</v>
      </c>
      <c r="I9797">
        <f>1-620-183-4185</f>
        <v>-4987</v>
      </c>
      <c r="J9797" t="s">
        <v>47837</v>
      </c>
      <c r="K9797" s="1">
        <v>44587</v>
      </c>
    </row>
    <row r="9798" spans="1:11">
      <c r="A9798">
        <v>9797</v>
      </c>
      <c r="B9798" t="s">
        <v>47838</v>
      </c>
      <c r="C9798" t="s">
        <v>5905</v>
      </c>
      <c r="D9798" t="s">
        <v>2403</v>
      </c>
      <c r="E9798" t="s">
        <v>27433</v>
      </c>
      <c r="F9798" t="s">
        <v>47839</v>
      </c>
      <c r="G9798" t="s">
        <v>3474</v>
      </c>
      <c r="H9798" s="6">
        <v>123616</v>
      </c>
      <c r="I9798">
        <v>3482532034</v>
      </c>
      <c r="J9798" t="s">
        <v>47840</v>
      </c>
      <c r="K9798" s="1">
        <v>44207</v>
      </c>
    </row>
    <row r="9799" spans="1:11">
      <c r="A9799">
        <v>9798</v>
      </c>
      <c r="B9799" t="s">
        <v>47841</v>
      </c>
      <c r="C9799" t="s">
        <v>7571</v>
      </c>
      <c r="D9799" t="s">
        <v>33362</v>
      </c>
      <c r="E9799" t="s">
        <v>47842</v>
      </c>
      <c r="F9799" t="s">
        <v>47843</v>
      </c>
      <c r="G9799" t="s">
        <v>1501</v>
      </c>
      <c r="H9799" s="6">
        <v>194160</v>
      </c>
      <c r="I9799" t="s">
        <v>47844</v>
      </c>
      <c r="J9799" t="s">
        <v>47845</v>
      </c>
      <c r="K9799" s="1">
        <v>44136</v>
      </c>
    </row>
    <row r="9800" spans="1:11">
      <c r="A9800">
        <v>9799</v>
      </c>
      <c r="B9800" t="s">
        <v>47846</v>
      </c>
      <c r="C9800" t="s">
        <v>5833</v>
      </c>
      <c r="D9800" t="s">
        <v>5445</v>
      </c>
      <c r="E9800" t="s">
        <v>47847</v>
      </c>
      <c r="F9800" t="s">
        <v>47848</v>
      </c>
      <c r="G9800" t="s">
        <v>1075</v>
      </c>
      <c r="H9800" s="6">
        <v>96082</v>
      </c>
      <c r="I9800" t="s">
        <v>47849</v>
      </c>
      <c r="J9800" t="s">
        <v>47850</v>
      </c>
      <c r="K9800" s="1">
        <v>44490</v>
      </c>
    </row>
    <row r="9801" spans="1:11">
      <c r="A9801">
        <v>9800</v>
      </c>
      <c r="B9801" t="s">
        <v>47851</v>
      </c>
      <c r="C9801" t="s">
        <v>4864</v>
      </c>
      <c r="D9801" t="s">
        <v>1172</v>
      </c>
      <c r="E9801" t="s">
        <v>47852</v>
      </c>
      <c r="F9801" t="s">
        <v>47853</v>
      </c>
      <c r="G9801" t="s">
        <v>3009</v>
      </c>
      <c r="H9801" s="6">
        <v>143788</v>
      </c>
      <c r="I9801" t="s">
        <v>47854</v>
      </c>
      <c r="J9801" t="s">
        <v>47855</v>
      </c>
      <c r="K9801" s="1">
        <v>44182</v>
      </c>
    </row>
    <row r="9802" spans="1:11">
      <c r="A9802">
        <v>9801</v>
      </c>
      <c r="B9802" t="s">
        <v>47856</v>
      </c>
      <c r="C9802" t="s">
        <v>4791</v>
      </c>
      <c r="D9802" t="s">
        <v>1914</v>
      </c>
      <c r="E9802" t="s">
        <v>47857</v>
      </c>
      <c r="F9802" t="s">
        <v>47858</v>
      </c>
      <c r="G9802" t="s">
        <v>1689</v>
      </c>
      <c r="H9802" s="6">
        <v>165297</v>
      </c>
      <c r="I9802" t="s">
        <v>47859</v>
      </c>
      <c r="J9802" t="s">
        <v>47860</v>
      </c>
      <c r="K9802" s="1">
        <v>44541</v>
      </c>
    </row>
    <row r="9803" spans="1:11">
      <c r="A9803">
        <v>9802</v>
      </c>
      <c r="B9803" t="s">
        <v>47861</v>
      </c>
      <c r="C9803" t="s">
        <v>3415</v>
      </c>
      <c r="D9803" t="s">
        <v>887</v>
      </c>
      <c r="E9803" t="s">
        <v>47862</v>
      </c>
      <c r="F9803" t="s">
        <v>47863</v>
      </c>
      <c r="G9803" t="s">
        <v>2905</v>
      </c>
      <c r="H9803" s="6">
        <v>127189</v>
      </c>
      <c r="I9803" t="s">
        <v>47864</v>
      </c>
      <c r="J9803" t="s">
        <v>47865</v>
      </c>
      <c r="K9803" s="1">
        <v>44596</v>
      </c>
    </row>
    <row r="9804" spans="1:11">
      <c r="A9804">
        <v>9803</v>
      </c>
      <c r="B9804" t="s">
        <v>47866</v>
      </c>
      <c r="C9804" t="s">
        <v>872</v>
      </c>
      <c r="D9804" t="s">
        <v>5381</v>
      </c>
      <c r="E9804" t="s">
        <v>27433</v>
      </c>
      <c r="F9804" t="s">
        <v>47867</v>
      </c>
      <c r="G9804" t="s">
        <v>2838</v>
      </c>
      <c r="H9804" s="6">
        <v>232982</v>
      </c>
      <c r="I9804">
        <v>1030249902</v>
      </c>
      <c r="J9804" t="s">
        <v>47868</v>
      </c>
      <c r="K9804" s="1">
        <v>44444</v>
      </c>
    </row>
    <row r="9805" spans="1:11">
      <c r="A9805">
        <v>9804</v>
      </c>
      <c r="B9805" t="s">
        <v>47869</v>
      </c>
      <c r="C9805" t="s">
        <v>5306</v>
      </c>
      <c r="D9805" t="s">
        <v>3984</v>
      </c>
      <c r="E9805" t="s">
        <v>47870</v>
      </c>
      <c r="F9805" t="s">
        <v>47871</v>
      </c>
      <c r="G9805" t="s">
        <v>1396</v>
      </c>
      <c r="H9805" s="6">
        <v>91861</v>
      </c>
      <c r="I9805">
        <f>1-846-259-8498</f>
        <v>-9602</v>
      </c>
      <c r="J9805" t="s">
        <v>47872</v>
      </c>
      <c r="K9805" s="1">
        <v>44447</v>
      </c>
    </row>
    <row r="9806" spans="1:11">
      <c r="A9806">
        <v>9805</v>
      </c>
      <c r="B9806" t="s">
        <v>47873</v>
      </c>
      <c r="C9806" t="s">
        <v>579</v>
      </c>
      <c r="D9806" t="s">
        <v>865</v>
      </c>
      <c r="E9806" t="s">
        <v>47874</v>
      </c>
      <c r="F9806" t="s">
        <v>7150</v>
      </c>
      <c r="G9806" t="s">
        <v>2817</v>
      </c>
      <c r="H9806" s="6">
        <v>73582</v>
      </c>
      <c r="I9806" t="s">
        <v>47875</v>
      </c>
      <c r="J9806" t="s">
        <v>47876</v>
      </c>
      <c r="K9806" s="1">
        <v>43840</v>
      </c>
    </row>
    <row r="9807" spans="1:11">
      <c r="A9807">
        <v>9806</v>
      </c>
      <c r="B9807" t="s">
        <v>47877</v>
      </c>
      <c r="C9807" t="s">
        <v>9095</v>
      </c>
      <c r="D9807" t="s">
        <v>319</v>
      </c>
      <c r="E9807" t="s">
        <v>47878</v>
      </c>
      <c r="F9807" t="s">
        <v>47879</v>
      </c>
      <c r="G9807" t="s">
        <v>68</v>
      </c>
      <c r="H9807" s="6">
        <v>50050</v>
      </c>
      <c r="I9807" t="s">
        <v>47880</v>
      </c>
      <c r="J9807" t="s">
        <v>47881</v>
      </c>
      <c r="K9807" s="1">
        <v>44173</v>
      </c>
    </row>
    <row r="9808" spans="1:11">
      <c r="A9808">
        <v>9807</v>
      </c>
      <c r="B9808" t="s">
        <v>47882</v>
      </c>
      <c r="C9808" t="s">
        <v>902</v>
      </c>
      <c r="D9808" t="s">
        <v>11593</v>
      </c>
      <c r="E9808" t="s">
        <v>47883</v>
      </c>
      <c r="F9808" t="s">
        <v>30603</v>
      </c>
      <c r="G9808" t="s">
        <v>1769</v>
      </c>
      <c r="H9808" s="6">
        <v>63475</v>
      </c>
      <c r="I9808">
        <f>1-671-445-2728</f>
        <v>-3843</v>
      </c>
      <c r="J9808" t="s">
        <v>47884</v>
      </c>
      <c r="K9808" s="1">
        <v>44005</v>
      </c>
    </row>
    <row r="9809" spans="1:11">
      <c r="A9809">
        <v>9808</v>
      </c>
      <c r="B9809" t="s">
        <v>47885</v>
      </c>
      <c r="C9809" t="s">
        <v>3080</v>
      </c>
      <c r="D9809" t="s">
        <v>1039</v>
      </c>
      <c r="E9809" t="s">
        <v>47886</v>
      </c>
      <c r="F9809" t="s">
        <v>47887</v>
      </c>
      <c r="G9809" t="s">
        <v>1222</v>
      </c>
      <c r="H9809" s="6">
        <v>196349</v>
      </c>
      <c r="I9809" t="s">
        <v>47888</v>
      </c>
      <c r="J9809" t="s">
        <v>47889</v>
      </c>
      <c r="K9809" s="1">
        <v>44464</v>
      </c>
    </row>
    <row r="9810" spans="1:11">
      <c r="A9810">
        <v>9809</v>
      </c>
      <c r="B9810" t="s">
        <v>47890</v>
      </c>
      <c r="C9810" t="s">
        <v>6900</v>
      </c>
      <c r="D9810" t="s">
        <v>7415</v>
      </c>
      <c r="E9810" t="s">
        <v>47891</v>
      </c>
      <c r="F9810" t="s">
        <v>30482</v>
      </c>
      <c r="G9810" t="s">
        <v>823</v>
      </c>
      <c r="H9810" s="6">
        <v>225266</v>
      </c>
      <c r="I9810" t="s">
        <v>47892</v>
      </c>
      <c r="J9810" t="s">
        <v>47893</v>
      </c>
      <c r="K9810" s="1">
        <v>43954</v>
      </c>
    </row>
    <row r="9811" spans="1:11">
      <c r="A9811">
        <v>9810</v>
      </c>
      <c r="B9811" t="s">
        <v>47894</v>
      </c>
      <c r="C9811" t="s">
        <v>5642</v>
      </c>
      <c r="D9811" t="s">
        <v>1559</v>
      </c>
      <c r="E9811" t="s">
        <v>47895</v>
      </c>
      <c r="F9811" t="s">
        <v>47896</v>
      </c>
      <c r="G9811" t="s">
        <v>1689</v>
      </c>
      <c r="H9811" s="6">
        <v>175399</v>
      </c>
      <c r="I9811" t="s">
        <v>47897</v>
      </c>
      <c r="J9811" t="s">
        <v>47898</v>
      </c>
      <c r="K9811" s="1">
        <v>44097</v>
      </c>
    </row>
    <row r="9812" spans="1:11">
      <c r="A9812">
        <v>9811</v>
      </c>
      <c r="B9812" t="s">
        <v>47899</v>
      </c>
      <c r="C9812" t="s">
        <v>5253</v>
      </c>
      <c r="D9812" t="s">
        <v>9089</v>
      </c>
      <c r="E9812" t="s">
        <v>47900</v>
      </c>
      <c r="F9812" t="s">
        <v>47901</v>
      </c>
      <c r="G9812" t="s">
        <v>1536</v>
      </c>
      <c r="H9812" s="6">
        <v>114979</v>
      </c>
      <c r="I9812" t="s">
        <v>47902</v>
      </c>
      <c r="J9812" t="s">
        <v>47903</v>
      </c>
      <c r="K9812" s="1">
        <v>44453</v>
      </c>
    </row>
    <row r="9813" spans="1:11">
      <c r="A9813">
        <v>9812</v>
      </c>
      <c r="B9813" t="s">
        <v>47904</v>
      </c>
      <c r="C9813" t="s">
        <v>3460</v>
      </c>
      <c r="D9813" t="s">
        <v>1973</v>
      </c>
      <c r="E9813" t="s">
        <v>47905</v>
      </c>
      <c r="F9813" t="s">
        <v>47906</v>
      </c>
      <c r="G9813" t="s">
        <v>1367</v>
      </c>
      <c r="H9813" s="6">
        <v>263319</v>
      </c>
      <c r="I9813">
        <v>4527486861</v>
      </c>
      <c r="J9813" t="s">
        <v>47907</v>
      </c>
      <c r="K9813" s="1">
        <v>44301</v>
      </c>
    </row>
    <row r="9814" spans="1:11">
      <c r="A9814">
        <v>9813</v>
      </c>
      <c r="B9814" t="s">
        <v>47908</v>
      </c>
      <c r="C9814" t="s">
        <v>5148</v>
      </c>
      <c r="D9814" t="s">
        <v>1934</v>
      </c>
      <c r="E9814" t="s">
        <v>47909</v>
      </c>
      <c r="F9814" t="s">
        <v>47910</v>
      </c>
      <c r="G9814" t="s">
        <v>604</v>
      </c>
      <c r="H9814" s="6">
        <v>112577</v>
      </c>
      <c r="I9814" t="s">
        <v>47911</v>
      </c>
      <c r="J9814" t="s">
        <v>47912</v>
      </c>
      <c r="K9814" s="1">
        <v>44180</v>
      </c>
    </row>
    <row r="9815" spans="1:11">
      <c r="A9815">
        <v>9814</v>
      </c>
      <c r="B9815" t="s">
        <v>47913</v>
      </c>
      <c r="C9815" t="s">
        <v>8315</v>
      </c>
      <c r="D9815" t="s">
        <v>4882</v>
      </c>
      <c r="E9815" t="s">
        <v>47914</v>
      </c>
      <c r="F9815" t="s">
        <v>47915</v>
      </c>
      <c r="G9815" t="s">
        <v>8517</v>
      </c>
      <c r="H9815" s="6">
        <v>155876</v>
      </c>
      <c r="I9815" t="s">
        <v>47916</v>
      </c>
      <c r="J9815" t="s">
        <v>47917</v>
      </c>
      <c r="K9815" s="1">
        <v>44680</v>
      </c>
    </row>
    <row r="9816" spans="1:11">
      <c r="A9816">
        <v>9815</v>
      </c>
      <c r="B9816" t="s">
        <v>47918</v>
      </c>
      <c r="C9816" t="s">
        <v>2589</v>
      </c>
      <c r="D9816" t="s">
        <v>7667</v>
      </c>
      <c r="E9816" t="s">
        <v>9339</v>
      </c>
      <c r="F9816" t="s">
        <v>33015</v>
      </c>
      <c r="G9816" t="s">
        <v>883</v>
      </c>
      <c r="H9816" s="6">
        <v>71205</v>
      </c>
      <c r="I9816">
        <v>6426617870</v>
      </c>
      <c r="J9816" t="s">
        <v>47919</v>
      </c>
      <c r="K9816" s="1">
        <v>43858</v>
      </c>
    </row>
    <row r="9817" spans="1:11">
      <c r="A9817">
        <v>9816</v>
      </c>
      <c r="B9817" t="s">
        <v>47920</v>
      </c>
      <c r="C9817" t="s">
        <v>3576</v>
      </c>
      <c r="D9817" t="s">
        <v>2559</v>
      </c>
      <c r="E9817" t="s">
        <v>47921</v>
      </c>
      <c r="F9817" t="s">
        <v>47922</v>
      </c>
      <c r="G9817" t="s">
        <v>3770</v>
      </c>
      <c r="H9817" s="6">
        <v>197199</v>
      </c>
      <c r="I9817" t="s">
        <v>47923</v>
      </c>
      <c r="J9817" t="s">
        <v>47924</v>
      </c>
      <c r="K9817" s="1">
        <v>44449</v>
      </c>
    </row>
    <row r="9818" spans="1:11">
      <c r="A9818">
        <v>9817</v>
      </c>
      <c r="B9818" t="s">
        <v>47925</v>
      </c>
      <c r="C9818" t="s">
        <v>827</v>
      </c>
      <c r="D9818" t="s">
        <v>279</v>
      </c>
      <c r="E9818" t="s">
        <v>47926</v>
      </c>
      <c r="F9818" t="s">
        <v>47927</v>
      </c>
      <c r="G9818" t="s">
        <v>4587</v>
      </c>
      <c r="H9818" s="6">
        <v>225089</v>
      </c>
      <c r="I9818" t="s">
        <v>47928</v>
      </c>
      <c r="J9818" t="s">
        <v>47929</v>
      </c>
      <c r="K9818" s="1">
        <v>44068</v>
      </c>
    </row>
    <row r="9819" spans="1:11">
      <c r="A9819">
        <v>9818</v>
      </c>
      <c r="B9819" t="s">
        <v>47930</v>
      </c>
      <c r="C9819" t="s">
        <v>3718</v>
      </c>
      <c r="D9819" t="s">
        <v>5609</v>
      </c>
      <c r="E9819" t="s">
        <v>47931</v>
      </c>
      <c r="F9819" t="s">
        <v>28115</v>
      </c>
      <c r="G9819" t="s">
        <v>2524</v>
      </c>
      <c r="H9819" s="6">
        <v>101955</v>
      </c>
      <c r="I9819" t="s">
        <v>47932</v>
      </c>
      <c r="J9819" t="s">
        <v>47933</v>
      </c>
      <c r="K9819" s="1">
        <v>44257</v>
      </c>
    </row>
    <row r="9820" spans="1:11">
      <c r="A9820">
        <v>9819</v>
      </c>
      <c r="B9820" t="s">
        <v>47934</v>
      </c>
      <c r="C9820" t="s">
        <v>115</v>
      </c>
      <c r="D9820" t="s">
        <v>2294</v>
      </c>
      <c r="E9820" t="s">
        <v>47935</v>
      </c>
      <c r="F9820" t="s">
        <v>47936</v>
      </c>
      <c r="G9820" t="s">
        <v>3009</v>
      </c>
      <c r="H9820" s="6">
        <v>260117</v>
      </c>
      <c r="I9820" t="s">
        <v>47937</v>
      </c>
      <c r="J9820" t="s">
        <v>47938</v>
      </c>
      <c r="K9820" s="1">
        <v>44132</v>
      </c>
    </row>
    <row r="9821" spans="1:11">
      <c r="A9821">
        <v>9820</v>
      </c>
      <c r="B9821" t="s">
        <v>47939</v>
      </c>
      <c r="C9821" t="s">
        <v>7344</v>
      </c>
      <c r="D9821" t="s">
        <v>6301</v>
      </c>
      <c r="E9821" t="s">
        <v>47940</v>
      </c>
      <c r="F9821" t="s">
        <v>47941</v>
      </c>
      <c r="G9821" t="s">
        <v>2378</v>
      </c>
      <c r="H9821" s="6">
        <v>89734</v>
      </c>
      <c r="I9821">
        <v>2570815450</v>
      </c>
      <c r="J9821" t="s">
        <v>47942</v>
      </c>
      <c r="K9821" s="1">
        <v>44589</v>
      </c>
    </row>
    <row r="9822" spans="1:11">
      <c r="A9822">
        <v>9821</v>
      </c>
      <c r="B9822" t="s">
        <v>47943</v>
      </c>
      <c r="C9822" t="s">
        <v>1700</v>
      </c>
      <c r="D9822" t="s">
        <v>1505</v>
      </c>
      <c r="E9822" t="s">
        <v>47944</v>
      </c>
      <c r="F9822" t="s">
        <v>8643</v>
      </c>
      <c r="G9822" t="s">
        <v>831</v>
      </c>
      <c r="H9822" s="6">
        <v>75765</v>
      </c>
      <c r="I9822" t="s">
        <v>47945</v>
      </c>
      <c r="J9822" t="s">
        <v>47946</v>
      </c>
      <c r="K9822" s="1">
        <v>44556</v>
      </c>
    </row>
    <row r="9823" spans="1:11">
      <c r="A9823">
        <v>9822</v>
      </c>
      <c r="B9823" t="s">
        <v>47947</v>
      </c>
      <c r="C9823" t="s">
        <v>5781</v>
      </c>
      <c r="D9823" t="s">
        <v>3978</v>
      </c>
      <c r="E9823" t="s">
        <v>43192</v>
      </c>
      <c r="F9823" t="s">
        <v>47948</v>
      </c>
      <c r="G9823" t="s">
        <v>2137</v>
      </c>
      <c r="H9823" s="6">
        <v>131553</v>
      </c>
      <c r="I9823" t="s">
        <v>47949</v>
      </c>
      <c r="J9823" t="s">
        <v>47950</v>
      </c>
      <c r="K9823" s="1">
        <v>44552</v>
      </c>
    </row>
    <row r="9824" spans="1:11">
      <c r="A9824">
        <v>9823</v>
      </c>
      <c r="B9824" t="s">
        <v>47951</v>
      </c>
      <c r="C9824" t="s">
        <v>1269</v>
      </c>
      <c r="D9824" t="s">
        <v>10886</v>
      </c>
      <c r="E9824" t="s">
        <v>35735</v>
      </c>
      <c r="F9824" t="s">
        <v>47952</v>
      </c>
      <c r="G9824" t="s">
        <v>3566</v>
      </c>
      <c r="H9824" s="6">
        <v>113417</v>
      </c>
      <c r="I9824">
        <v>9195233401</v>
      </c>
      <c r="J9824" t="s">
        <v>47953</v>
      </c>
      <c r="K9824" s="1">
        <v>44534</v>
      </c>
    </row>
    <row r="9825" spans="1:11">
      <c r="A9825">
        <v>9824</v>
      </c>
      <c r="B9825" t="s">
        <v>47954</v>
      </c>
      <c r="C9825" t="s">
        <v>3062</v>
      </c>
      <c r="D9825" t="s">
        <v>5630</v>
      </c>
      <c r="E9825" t="s">
        <v>47955</v>
      </c>
      <c r="F9825" t="s">
        <v>47956</v>
      </c>
      <c r="G9825" t="s">
        <v>4188</v>
      </c>
      <c r="H9825" s="6">
        <v>163694</v>
      </c>
      <c r="I9825" t="s">
        <v>47957</v>
      </c>
      <c r="J9825" t="s">
        <v>47958</v>
      </c>
      <c r="K9825" s="1">
        <v>44045</v>
      </c>
    </row>
    <row r="9826" spans="1:11">
      <c r="A9826">
        <v>9825</v>
      </c>
      <c r="B9826" t="s">
        <v>47959</v>
      </c>
      <c r="C9826" t="s">
        <v>3439</v>
      </c>
      <c r="D9826" t="s">
        <v>11768</v>
      </c>
      <c r="E9826" t="s">
        <v>47960</v>
      </c>
      <c r="F9826" t="s">
        <v>47961</v>
      </c>
      <c r="G9826" t="s">
        <v>274</v>
      </c>
      <c r="H9826" s="6">
        <v>58716</v>
      </c>
      <c r="I9826" t="s">
        <v>47962</v>
      </c>
      <c r="J9826" t="s">
        <v>47963</v>
      </c>
      <c r="K9826" s="1">
        <v>44170</v>
      </c>
    </row>
    <row r="9827" spans="1:11">
      <c r="A9827">
        <v>9826</v>
      </c>
      <c r="B9827" t="s">
        <v>47964</v>
      </c>
      <c r="C9827" t="s">
        <v>201</v>
      </c>
      <c r="D9827" t="s">
        <v>27550</v>
      </c>
      <c r="E9827" t="s">
        <v>47965</v>
      </c>
      <c r="F9827" t="s">
        <v>47966</v>
      </c>
      <c r="G9827" t="s">
        <v>688</v>
      </c>
      <c r="H9827" s="6">
        <v>111488</v>
      </c>
      <c r="I9827" t="s">
        <v>47967</v>
      </c>
      <c r="J9827" t="s">
        <v>47968</v>
      </c>
      <c r="K9827" s="1">
        <v>44254</v>
      </c>
    </row>
    <row r="9828" spans="1:11">
      <c r="A9828">
        <v>9827</v>
      </c>
      <c r="B9828" t="s">
        <v>47969</v>
      </c>
      <c r="C9828" t="s">
        <v>2166</v>
      </c>
      <c r="D9828" t="s">
        <v>5428</v>
      </c>
      <c r="E9828" t="s">
        <v>47970</v>
      </c>
      <c r="F9828" t="s">
        <v>47971</v>
      </c>
      <c r="G9828" t="s">
        <v>1473</v>
      </c>
      <c r="H9828" s="6">
        <v>265079</v>
      </c>
      <c r="I9828" t="s">
        <v>47972</v>
      </c>
      <c r="J9828" t="s">
        <v>47973</v>
      </c>
      <c r="K9828" s="1">
        <v>44626</v>
      </c>
    </row>
    <row r="9829" spans="1:11">
      <c r="A9829">
        <v>9828</v>
      </c>
      <c r="B9829" t="s">
        <v>47974</v>
      </c>
      <c r="C9829" t="s">
        <v>2649</v>
      </c>
      <c r="D9829" t="s">
        <v>4579</v>
      </c>
      <c r="E9829" t="s">
        <v>47975</v>
      </c>
      <c r="F9829" t="s">
        <v>47976</v>
      </c>
      <c r="G9829" t="s">
        <v>969</v>
      </c>
      <c r="H9829" s="6">
        <v>42442</v>
      </c>
      <c r="I9829">
        <f>1-558-892-2126</f>
        <v>-3575</v>
      </c>
      <c r="J9829" t="s">
        <v>47977</v>
      </c>
      <c r="K9829" s="1">
        <v>44373</v>
      </c>
    </row>
    <row r="9830" spans="1:11">
      <c r="A9830">
        <v>9829</v>
      </c>
      <c r="B9830" t="s">
        <v>47978</v>
      </c>
      <c r="C9830" t="s">
        <v>9156</v>
      </c>
      <c r="D9830" t="s">
        <v>7899</v>
      </c>
      <c r="E9830" t="s">
        <v>47979</v>
      </c>
      <c r="F9830" t="s">
        <v>47980</v>
      </c>
      <c r="G9830" t="s">
        <v>650</v>
      </c>
      <c r="H9830" s="6">
        <v>62928</v>
      </c>
      <c r="I9830" t="s">
        <v>47981</v>
      </c>
      <c r="J9830" t="s">
        <v>47982</v>
      </c>
      <c r="K9830" s="1">
        <v>44580</v>
      </c>
    </row>
    <row r="9831" spans="1:11">
      <c r="A9831">
        <v>9830</v>
      </c>
      <c r="B9831" t="s">
        <v>47983</v>
      </c>
      <c r="C9831" t="s">
        <v>11262</v>
      </c>
      <c r="D9831" t="s">
        <v>2088</v>
      </c>
      <c r="E9831" t="s">
        <v>47984</v>
      </c>
      <c r="F9831" t="s">
        <v>47985</v>
      </c>
      <c r="G9831" t="s">
        <v>1666</v>
      </c>
      <c r="H9831" s="6">
        <v>249464</v>
      </c>
      <c r="I9831" t="s">
        <v>47986</v>
      </c>
      <c r="J9831" t="s">
        <v>47987</v>
      </c>
      <c r="K9831" s="1">
        <v>44702</v>
      </c>
    </row>
    <row r="9832" spans="1:11">
      <c r="A9832">
        <v>9831</v>
      </c>
      <c r="B9832" t="s">
        <v>47988</v>
      </c>
      <c r="C9832" t="s">
        <v>2700</v>
      </c>
      <c r="D9832" t="s">
        <v>6596</v>
      </c>
      <c r="E9832" t="s">
        <v>37955</v>
      </c>
      <c r="F9832" t="s">
        <v>47989</v>
      </c>
      <c r="G9832" t="s">
        <v>86</v>
      </c>
      <c r="H9832" s="6">
        <v>151458</v>
      </c>
      <c r="I9832" t="s">
        <v>47990</v>
      </c>
      <c r="J9832" t="s">
        <v>47991</v>
      </c>
      <c r="K9832" s="1">
        <v>43957</v>
      </c>
    </row>
    <row r="9833" spans="1:11">
      <c r="A9833">
        <v>9832</v>
      </c>
      <c r="B9833" t="s">
        <v>47992</v>
      </c>
      <c r="C9833" t="s">
        <v>2074</v>
      </c>
      <c r="D9833" t="s">
        <v>8850</v>
      </c>
      <c r="E9833" t="s">
        <v>47993</v>
      </c>
      <c r="F9833" t="s">
        <v>47994</v>
      </c>
      <c r="G9833" t="s">
        <v>126</v>
      </c>
      <c r="H9833" s="6">
        <v>262969</v>
      </c>
      <c r="I9833" t="s">
        <v>47995</v>
      </c>
      <c r="J9833" t="s">
        <v>47996</v>
      </c>
      <c r="K9833" s="1">
        <v>43850</v>
      </c>
    </row>
    <row r="9834" spans="1:11">
      <c r="A9834">
        <v>9833</v>
      </c>
      <c r="B9834" t="s">
        <v>47997</v>
      </c>
      <c r="C9834" t="s">
        <v>8819</v>
      </c>
      <c r="D9834" t="s">
        <v>28489</v>
      </c>
      <c r="E9834" t="s">
        <v>47998</v>
      </c>
      <c r="F9834" t="s">
        <v>47999</v>
      </c>
      <c r="G9834" t="s">
        <v>43</v>
      </c>
      <c r="H9834" s="6">
        <v>156091</v>
      </c>
      <c r="I9834" t="s">
        <v>48000</v>
      </c>
      <c r="J9834" t="s">
        <v>48001</v>
      </c>
      <c r="K9834" s="1">
        <v>44256</v>
      </c>
    </row>
    <row r="9835" spans="1:11">
      <c r="A9835">
        <v>9834</v>
      </c>
      <c r="B9835" t="s">
        <v>48002</v>
      </c>
      <c r="C9835" t="s">
        <v>4881</v>
      </c>
      <c r="D9835" t="s">
        <v>218</v>
      </c>
      <c r="E9835" t="s">
        <v>48003</v>
      </c>
      <c r="F9835" t="s">
        <v>48004</v>
      </c>
      <c r="G9835" t="s">
        <v>43</v>
      </c>
      <c r="H9835" s="6">
        <v>162916</v>
      </c>
      <c r="I9835" t="s">
        <v>48005</v>
      </c>
      <c r="J9835" t="s">
        <v>48006</v>
      </c>
      <c r="K9835" s="1">
        <v>44208</v>
      </c>
    </row>
    <row r="9836" spans="1:11">
      <c r="A9836">
        <v>9835</v>
      </c>
      <c r="B9836" t="s">
        <v>48007</v>
      </c>
      <c r="C9836" t="s">
        <v>5352</v>
      </c>
      <c r="D9836" t="s">
        <v>20</v>
      </c>
      <c r="E9836" t="s">
        <v>48008</v>
      </c>
      <c r="F9836" t="s">
        <v>48009</v>
      </c>
      <c r="G9836" t="s">
        <v>1857</v>
      </c>
      <c r="H9836" s="6">
        <v>152366</v>
      </c>
      <c r="I9836" t="s">
        <v>48010</v>
      </c>
      <c r="J9836" t="s">
        <v>48011</v>
      </c>
      <c r="K9836" s="1">
        <v>44445</v>
      </c>
    </row>
    <row r="9837" spans="1:11">
      <c r="A9837">
        <v>9836</v>
      </c>
      <c r="B9837" t="s">
        <v>48012</v>
      </c>
      <c r="C9837" t="s">
        <v>3080</v>
      </c>
      <c r="D9837" t="s">
        <v>4620</v>
      </c>
      <c r="E9837" t="s">
        <v>48013</v>
      </c>
      <c r="F9837" t="s">
        <v>48014</v>
      </c>
      <c r="G9837" t="s">
        <v>190</v>
      </c>
      <c r="H9837" s="6">
        <v>184423</v>
      </c>
      <c r="I9837" t="s">
        <v>48015</v>
      </c>
      <c r="J9837" t="s">
        <v>48016</v>
      </c>
      <c r="K9837" s="1">
        <v>44050</v>
      </c>
    </row>
    <row r="9838" spans="1:11">
      <c r="A9838">
        <v>9837</v>
      </c>
      <c r="B9838" t="s">
        <v>48017</v>
      </c>
      <c r="C9838" t="s">
        <v>11007</v>
      </c>
      <c r="D9838" t="s">
        <v>2990</v>
      </c>
      <c r="E9838" t="s">
        <v>48018</v>
      </c>
      <c r="F9838" t="s">
        <v>20759</v>
      </c>
      <c r="G9838" t="s">
        <v>1404</v>
      </c>
      <c r="H9838" s="6">
        <v>238219</v>
      </c>
      <c r="I9838" t="s">
        <v>48019</v>
      </c>
      <c r="J9838" t="s">
        <v>48020</v>
      </c>
      <c r="K9838" s="1">
        <v>44630</v>
      </c>
    </row>
    <row r="9839" spans="1:11">
      <c r="A9839">
        <v>9838</v>
      </c>
      <c r="B9839" t="s">
        <v>48021</v>
      </c>
      <c r="C9839" t="s">
        <v>5444</v>
      </c>
      <c r="D9839" t="s">
        <v>16895</v>
      </c>
      <c r="E9839" t="s">
        <v>48022</v>
      </c>
      <c r="F9839" t="s">
        <v>48023</v>
      </c>
      <c r="G9839" t="s">
        <v>1152</v>
      </c>
      <c r="H9839" s="6">
        <v>278749</v>
      </c>
      <c r="I9839">
        <f>1-221-543-2886</f>
        <v>-3649</v>
      </c>
      <c r="J9839" t="s">
        <v>48024</v>
      </c>
      <c r="K9839" s="1">
        <v>43854</v>
      </c>
    </row>
    <row r="9840" spans="1:11">
      <c r="A9840">
        <v>9839</v>
      </c>
      <c r="B9840" t="s">
        <v>48025</v>
      </c>
      <c r="C9840" t="s">
        <v>1166</v>
      </c>
      <c r="D9840" t="s">
        <v>4423</v>
      </c>
      <c r="E9840" t="s">
        <v>48026</v>
      </c>
      <c r="F9840" t="s">
        <v>48027</v>
      </c>
      <c r="G9840" t="s">
        <v>847</v>
      </c>
      <c r="H9840" s="6">
        <v>259579</v>
      </c>
      <c r="I9840" t="s">
        <v>48028</v>
      </c>
      <c r="J9840" t="s">
        <v>48029</v>
      </c>
      <c r="K9840" s="1">
        <v>44686</v>
      </c>
    </row>
    <row r="9841" spans="1:11">
      <c r="A9841">
        <v>9840</v>
      </c>
      <c r="B9841" t="s">
        <v>48030</v>
      </c>
      <c r="C9841" t="s">
        <v>115</v>
      </c>
      <c r="D9841" t="s">
        <v>16978</v>
      </c>
      <c r="E9841" t="s">
        <v>48031</v>
      </c>
      <c r="F9841" t="s">
        <v>48032</v>
      </c>
      <c r="G9841" t="s">
        <v>3264</v>
      </c>
      <c r="H9841" s="6">
        <v>132871</v>
      </c>
      <c r="I9841" t="s">
        <v>48033</v>
      </c>
      <c r="J9841" t="s">
        <v>48034</v>
      </c>
      <c r="K9841" s="1">
        <v>44132</v>
      </c>
    </row>
    <row r="9842" spans="1:11">
      <c r="A9842">
        <v>9841</v>
      </c>
      <c r="B9842" t="s">
        <v>48035</v>
      </c>
      <c r="C9842" t="s">
        <v>414</v>
      </c>
      <c r="D9842" t="s">
        <v>15170</v>
      </c>
      <c r="E9842" t="s">
        <v>48036</v>
      </c>
      <c r="F9842" t="s">
        <v>48037</v>
      </c>
      <c r="G9842" t="s">
        <v>1396</v>
      </c>
      <c r="H9842" s="6">
        <v>273824</v>
      </c>
      <c r="I9842" t="s">
        <v>48038</v>
      </c>
      <c r="J9842" t="s">
        <v>48039</v>
      </c>
      <c r="K9842" s="1">
        <v>44018</v>
      </c>
    </row>
    <row r="9843" spans="1:11">
      <c r="A9843">
        <v>9842</v>
      </c>
      <c r="B9843" t="s">
        <v>48040</v>
      </c>
      <c r="C9843" t="s">
        <v>8819</v>
      </c>
      <c r="D9843" t="s">
        <v>6035</v>
      </c>
      <c r="E9843" t="s">
        <v>48041</v>
      </c>
      <c r="F9843" t="s">
        <v>48042</v>
      </c>
      <c r="G9843" t="s">
        <v>2838</v>
      </c>
      <c r="H9843" s="6">
        <v>229423</v>
      </c>
      <c r="I9843" t="s">
        <v>48043</v>
      </c>
      <c r="J9843" t="s">
        <v>48044</v>
      </c>
      <c r="K9843" s="1">
        <v>43914</v>
      </c>
    </row>
    <row r="9844" spans="1:11">
      <c r="A9844">
        <v>9843</v>
      </c>
      <c r="B9844" t="s">
        <v>48045</v>
      </c>
      <c r="C9844" t="s">
        <v>13070</v>
      </c>
      <c r="D9844" t="s">
        <v>3453</v>
      </c>
      <c r="E9844" t="s">
        <v>48046</v>
      </c>
      <c r="F9844" t="s">
        <v>48047</v>
      </c>
      <c r="G9844" t="s">
        <v>926</v>
      </c>
      <c r="H9844" s="6">
        <v>84728</v>
      </c>
      <c r="I9844" t="s">
        <v>48048</v>
      </c>
      <c r="J9844" t="s">
        <v>48049</v>
      </c>
      <c r="K9844" s="1">
        <v>43903</v>
      </c>
    </row>
    <row r="9845" spans="1:11">
      <c r="A9845">
        <v>9844</v>
      </c>
      <c r="B9845" t="s">
        <v>48050</v>
      </c>
      <c r="C9845" t="s">
        <v>1519</v>
      </c>
      <c r="D9845" t="s">
        <v>1003</v>
      </c>
      <c r="E9845" t="s">
        <v>48051</v>
      </c>
      <c r="F9845" t="s">
        <v>48052</v>
      </c>
      <c r="G9845" t="s">
        <v>3792</v>
      </c>
      <c r="H9845" s="6">
        <v>217252</v>
      </c>
      <c r="I9845" t="s">
        <v>48053</v>
      </c>
      <c r="J9845" t="s">
        <v>48054</v>
      </c>
      <c r="K9845" s="1">
        <v>44062</v>
      </c>
    </row>
    <row r="9846" spans="1:11">
      <c r="A9846">
        <v>9845</v>
      </c>
      <c r="B9846" t="s">
        <v>48055</v>
      </c>
      <c r="C9846" t="s">
        <v>12052</v>
      </c>
      <c r="D9846" t="s">
        <v>163</v>
      </c>
      <c r="E9846" t="s">
        <v>48056</v>
      </c>
      <c r="F9846" t="s">
        <v>48057</v>
      </c>
      <c r="G9846" t="s">
        <v>658</v>
      </c>
      <c r="H9846" s="6">
        <v>174214</v>
      </c>
      <c r="I9846" t="s">
        <v>48058</v>
      </c>
      <c r="J9846" t="s">
        <v>48059</v>
      </c>
      <c r="K9846" s="1">
        <v>44352</v>
      </c>
    </row>
    <row r="9847" spans="1:11">
      <c r="A9847">
        <v>9846</v>
      </c>
      <c r="B9847" t="s">
        <v>48060</v>
      </c>
      <c r="C9847" t="s">
        <v>936</v>
      </c>
      <c r="D9847" t="s">
        <v>5280</v>
      </c>
      <c r="E9847" t="s">
        <v>48061</v>
      </c>
      <c r="F9847" t="s">
        <v>38395</v>
      </c>
      <c r="G9847" t="s">
        <v>2509</v>
      </c>
      <c r="H9847" s="6">
        <v>98220</v>
      </c>
      <c r="I9847" t="s">
        <v>48062</v>
      </c>
      <c r="J9847" t="s">
        <v>48063</v>
      </c>
      <c r="K9847" s="1">
        <v>44614</v>
      </c>
    </row>
    <row r="9848" spans="1:11">
      <c r="A9848">
        <v>9847</v>
      </c>
      <c r="B9848" t="s">
        <v>48064</v>
      </c>
      <c r="C9848" t="s">
        <v>10038</v>
      </c>
      <c r="D9848" t="s">
        <v>911</v>
      </c>
      <c r="E9848" t="s">
        <v>48065</v>
      </c>
      <c r="F9848" t="s">
        <v>48066</v>
      </c>
      <c r="G9848" t="s">
        <v>5929</v>
      </c>
      <c r="H9848" s="6">
        <v>221485</v>
      </c>
      <c r="I9848" t="s">
        <v>48067</v>
      </c>
      <c r="J9848" t="s">
        <v>48068</v>
      </c>
      <c r="K9848" s="1">
        <v>43894</v>
      </c>
    </row>
    <row r="9849" spans="1:11">
      <c r="A9849">
        <v>9848</v>
      </c>
      <c r="B9849" t="s">
        <v>48069</v>
      </c>
      <c r="C9849" t="s">
        <v>5602</v>
      </c>
      <c r="D9849" t="s">
        <v>1498</v>
      </c>
      <c r="E9849" t="s">
        <v>48070</v>
      </c>
      <c r="F9849" t="s">
        <v>6763</v>
      </c>
      <c r="G9849" t="s">
        <v>792</v>
      </c>
      <c r="H9849" s="6">
        <v>253707</v>
      </c>
      <c r="I9849" t="s">
        <v>48071</v>
      </c>
      <c r="J9849" t="s">
        <v>48072</v>
      </c>
      <c r="K9849" s="1">
        <v>44328</v>
      </c>
    </row>
    <row r="9850" spans="1:11">
      <c r="A9850">
        <v>9849</v>
      </c>
      <c r="B9850" t="s">
        <v>48073</v>
      </c>
      <c r="C9850" t="s">
        <v>5500</v>
      </c>
      <c r="D9850" t="s">
        <v>6413</v>
      </c>
      <c r="E9850" t="s">
        <v>48074</v>
      </c>
      <c r="F9850" t="s">
        <v>48075</v>
      </c>
      <c r="G9850" t="s">
        <v>634</v>
      </c>
      <c r="H9850" s="6">
        <v>179910</v>
      </c>
      <c r="I9850" t="s">
        <v>48076</v>
      </c>
      <c r="J9850" t="s">
        <v>48077</v>
      </c>
      <c r="K9850" s="1">
        <v>44577</v>
      </c>
    </row>
    <row r="9851" spans="1:11">
      <c r="A9851">
        <v>9850</v>
      </c>
      <c r="B9851" t="s">
        <v>48078</v>
      </c>
      <c r="C9851" t="s">
        <v>819</v>
      </c>
      <c r="D9851" t="s">
        <v>19370</v>
      </c>
      <c r="E9851" t="s">
        <v>48079</v>
      </c>
      <c r="F9851" t="s">
        <v>29843</v>
      </c>
      <c r="G9851" t="s">
        <v>680</v>
      </c>
      <c r="H9851" s="6">
        <v>121405</v>
      </c>
      <c r="I9851" t="s">
        <v>48080</v>
      </c>
      <c r="J9851" t="s">
        <v>48081</v>
      </c>
      <c r="K9851" s="1">
        <v>43841</v>
      </c>
    </row>
    <row r="9852" spans="1:11">
      <c r="A9852">
        <v>9851</v>
      </c>
      <c r="B9852" t="s">
        <v>48082</v>
      </c>
      <c r="C9852" t="s">
        <v>586</v>
      </c>
      <c r="D9852" t="s">
        <v>1371</v>
      </c>
      <c r="E9852" t="s">
        <v>48083</v>
      </c>
      <c r="F9852" t="s">
        <v>48084</v>
      </c>
      <c r="G9852" t="s">
        <v>926</v>
      </c>
      <c r="H9852" s="6">
        <v>50203</v>
      </c>
      <c r="I9852" t="s">
        <v>48085</v>
      </c>
      <c r="J9852" t="s">
        <v>48086</v>
      </c>
      <c r="K9852" s="1">
        <v>44331</v>
      </c>
    </row>
    <row r="9853" spans="1:11">
      <c r="A9853">
        <v>9852</v>
      </c>
      <c r="B9853" t="s">
        <v>48087</v>
      </c>
      <c r="C9853" t="s">
        <v>233</v>
      </c>
      <c r="D9853" t="s">
        <v>355</v>
      </c>
      <c r="E9853" t="s">
        <v>48088</v>
      </c>
      <c r="F9853" t="s">
        <v>48089</v>
      </c>
      <c r="G9853" t="s">
        <v>119</v>
      </c>
      <c r="H9853" s="6">
        <v>92152</v>
      </c>
      <c r="I9853" t="s">
        <v>48090</v>
      </c>
      <c r="J9853" t="s">
        <v>48091</v>
      </c>
      <c r="K9853" s="1">
        <v>43991</v>
      </c>
    </row>
    <row r="9854" spans="1:11">
      <c r="A9854">
        <v>9853</v>
      </c>
      <c r="B9854" t="s">
        <v>48092</v>
      </c>
      <c r="C9854" t="s">
        <v>490</v>
      </c>
      <c r="D9854" t="s">
        <v>1878</v>
      </c>
      <c r="E9854" t="s">
        <v>48093</v>
      </c>
      <c r="F9854" t="s">
        <v>46385</v>
      </c>
      <c r="G9854" t="s">
        <v>1924</v>
      </c>
      <c r="H9854" s="6">
        <v>53287</v>
      </c>
      <c r="I9854">
        <v>1771102499</v>
      </c>
      <c r="J9854" t="s">
        <v>48094</v>
      </c>
      <c r="K9854" s="1">
        <v>44614</v>
      </c>
    </row>
    <row r="9855" spans="1:11">
      <c r="A9855">
        <v>9854</v>
      </c>
      <c r="B9855" t="s">
        <v>48095</v>
      </c>
      <c r="C9855" t="s">
        <v>3268</v>
      </c>
      <c r="D9855" t="s">
        <v>12480</v>
      </c>
      <c r="E9855" t="s">
        <v>48096</v>
      </c>
      <c r="F9855" t="s">
        <v>48097</v>
      </c>
      <c r="G9855" t="s">
        <v>1067</v>
      </c>
      <c r="H9855" s="6">
        <v>188012</v>
      </c>
      <c r="I9855" t="s">
        <v>48098</v>
      </c>
      <c r="J9855" t="s">
        <v>48099</v>
      </c>
      <c r="K9855" s="1">
        <v>43922</v>
      </c>
    </row>
    <row r="9856" spans="1:11">
      <c r="A9856">
        <v>9855</v>
      </c>
      <c r="B9856" t="s">
        <v>48100</v>
      </c>
      <c r="C9856" t="s">
        <v>10038</v>
      </c>
      <c r="D9856" t="s">
        <v>12898</v>
      </c>
      <c r="E9856" t="s">
        <v>48101</v>
      </c>
      <c r="F9856" t="s">
        <v>48102</v>
      </c>
      <c r="G9856" t="s">
        <v>4560</v>
      </c>
      <c r="H9856" s="6">
        <v>195697</v>
      </c>
      <c r="I9856" t="s">
        <v>48103</v>
      </c>
      <c r="J9856" t="s">
        <v>48104</v>
      </c>
      <c r="K9856" s="1">
        <v>44667</v>
      </c>
    </row>
    <row r="9857" spans="1:11">
      <c r="A9857">
        <v>9856</v>
      </c>
      <c r="B9857" t="s">
        <v>48105</v>
      </c>
      <c r="C9857" t="s">
        <v>1616</v>
      </c>
      <c r="D9857" t="s">
        <v>4052</v>
      </c>
      <c r="E9857" t="s">
        <v>48106</v>
      </c>
      <c r="F9857" t="s">
        <v>48107</v>
      </c>
      <c r="G9857" t="s">
        <v>815</v>
      </c>
      <c r="H9857" s="6">
        <v>265089</v>
      </c>
      <c r="I9857" t="s">
        <v>48108</v>
      </c>
      <c r="J9857" t="s">
        <v>48109</v>
      </c>
      <c r="K9857" s="1">
        <v>44421</v>
      </c>
    </row>
    <row r="9858" spans="1:11">
      <c r="A9858">
        <v>9857</v>
      </c>
      <c r="B9858" t="s">
        <v>48110</v>
      </c>
      <c r="C9858" t="s">
        <v>1341</v>
      </c>
      <c r="D9858" t="s">
        <v>5018</v>
      </c>
      <c r="E9858" t="s">
        <v>48111</v>
      </c>
      <c r="F9858" t="s">
        <v>48112</v>
      </c>
      <c r="G9858" t="s">
        <v>3792</v>
      </c>
      <c r="H9858" s="6">
        <v>90402</v>
      </c>
      <c r="I9858" t="s">
        <v>48113</v>
      </c>
      <c r="J9858" t="s">
        <v>48114</v>
      </c>
      <c r="K9858" s="1">
        <v>44112</v>
      </c>
    </row>
    <row r="9859" spans="1:11">
      <c r="A9859">
        <v>9858</v>
      </c>
      <c r="B9859" t="s">
        <v>48115</v>
      </c>
      <c r="C9859" t="s">
        <v>3440</v>
      </c>
      <c r="D9859" t="s">
        <v>3427</v>
      </c>
      <c r="E9859" t="s">
        <v>48116</v>
      </c>
      <c r="F9859" t="s">
        <v>3002</v>
      </c>
      <c r="G9859" t="s">
        <v>80</v>
      </c>
      <c r="H9859" s="6">
        <v>70951</v>
      </c>
      <c r="I9859" t="s">
        <v>48117</v>
      </c>
      <c r="J9859" t="s">
        <v>48118</v>
      </c>
      <c r="K9859" s="1">
        <v>44162</v>
      </c>
    </row>
    <row r="9860" spans="1:11">
      <c r="A9860">
        <v>9859</v>
      </c>
      <c r="B9860" t="s">
        <v>48119</v>
      </c>
      <c r="C9860" t="s">
        <v>13740</v>
      </c>
      <c r="D9860" t="s">
        <v>5782</v>
      </c>
      <c r="E9860" t="s">
        <v>48120</v>
      </c>
      <c r="F9860" t="s">
        <v>48121</v>
      </c>
      <c r="G9860" t="s">
        <v>5179</v>
      </c>
      <c r="H9860" s="6">
        <v>176561</v>
      </c>
      <c r="I9860" t="s">
        <v>48122</v>
      </c>
      <c r="J9860" t="s">
        <v>48123</v>
      </c>
      <c r="K9860" s="1">
        <v>44615</v>
      </c>
    </row>
    <row r="9861" spans="1:11">
      <c r="A9861">
        <v>9860</v>
      </c>
      <c r="B9861" t="s">
        <v>48124</v>
      </c>
      <c r="C9861" t="s">
        <v>1142</v>
      </c>
      <c r="D9861" t="s">
        <v>2514</v>
      </c>
      <c r="E9861" t="s">
        <v>48125</v>
      </c>
      <c r="F9861" t="s">
        <v>3194</v>
      </c>
      <c r="G9861" t="s">
        <v>3058</v>
      </c>
      <c r="H9861" s="6">
        <v>110044</v>
      </c>
      <c r="I9861" t="s">
        <v>48126</v>
      </c>
      <c r="J9861" t="s">
        <v>48127</v>
      </c>
      <c r="K9861" s="1">
        <v>44586</v>
      </c>
    </row>
    <row r="9862" spans="1:11">
      <c r="A9862">
        <v>9861</v>
      </c>
      <c r="B9862" t="s">
        <v>48128</v>
      </c>
      <c r="C9862" t="s">
        <v>1752</v>
      </c>
      <c r="D9862" t="s">
        <v>6307</v>
      </c>
      <c r="E9862" t="s">
        <v>15181</v>
      </c>
      <c r="F9862" t="s">
        <v>48129</v>
      </c>
      <c r="G9862" t="s">
        <v>2272</v>
      </c>
      <c r="H9862" s="6">
        <v>232844</v>
      </c>
      <c r="I9862" t="s">
        <v>48130</v>
      </c>
      <c r="J9862" t="s">
        <v>48131</v>
      </c>
      <c r="K9862" s="1">
        <v>44246</v>
      </c>
    </row>
    <row r="9863" spans="1:11">
      <c r="A9863">
        <v>9862</v>
      </c>
      <c r="B9863" t="s">
        <v>48132</v>
      </c>
      <c r="C9863" t="s">
        <v>7732</v>
      </c>
      <c r="D9863" t="s">
        <v>326</v>
      </c>
      <c r="E9863" t="s">
        <v>48133</v>
      </c>
      <c r="F9863" t="s">
        <v>48134</v>
      </c>
      <c r="G9863" t="s">
        <v>80</v>
      </c>
      <c r="H9863" s="6">
        <v>90234</v>
      </c>
      <c r="I9863">
        <v>3882861418</v>
      </c>
      <c r="J9863" t="s">
        <v>48135</v>
      </c>
      <c r="K9863" s="1">
        <v>43902</v>
      </c>
    </row>
    <row r="9864" spans="1:11">
      <c r="A9864">
        <v>9863</v>
      </c>
      <c r="B9864" t="s">
        <v>48136</v>
      </c>
      <c r="C9864" t="s">
        <v>65</v>
      </c>
      <c r="D9864" t="s">
        <v>5183</v>
      </c>
      <c r="E9864" t="s">
        <v>48137</v>
      </c>
      <c r="F9864" t="s">
        <v>26608</v>
      </c>
      <c r="G9864" t="s">
        <v>3183</v>
      </c>
      <c r="H9864" s="6">
        <v>124623</v>
      </c>
      <c r="I9864" t="s">
        <v>48138</v>
      </c>
      <c r="J9864" t="s">
        <v>48139</v>
      </c>
      <c r="K9864" s="1">
        <v>44441</v>
      </c>
    </row>
    <row r="9865" spans="1:11">
      <c r="A9865">
        <v>9864</v>
      </c>
      <c r="B9865" t="s">
        <v>48140</v>
      </c>
      <c r="C9865" t="s">
        <v>2547</v>
      </c>
      <c r="D9865" t="s">
        <v>1799</v>
      </c>
      <c r="E9865" t="s">
        <v>48141</v>
      </c>
      <c r="F9865" t="s">
        <v>48142</v>
      </c>
      <c r="G9865" t="s">
        <v>985</v>
      </c>
      <c r="H9865" s="6">
        <v>228957</v>
      </c>
      <c r="I9865" t="s">
        <v>48143</v>
      </c>
      <c r="J9865" t="s">
        <v>48144</v>
      </c>
      <c r="K9865" s="1">
        <v>44276</v>
      </c>
    </row>
    <row r="9866" spans="1:11">
      <c r="A9866">
        <v>9865</v>
      </c>
      <c r="B9866" t="s">
        <v>48145</v>
      </c>
      <c r="C9866" t="s">
        <v>4668</v>
      </c>
      <c r="D9866" t="s">
        <v>4858</v>
      </c>
      <c r="E9866" t="s">
        <v>3989</v>
      </c>
      <c r="F9866" t="s">
        <v>1366</v>
      </c>
      <c r="G9866" t="s">
        <v>1924</v>
      </c>
      <c r="H9866" s="6">
        <v>115254</v>
      </c>
      <c r="I9866" t="s">
        <v>48146</v>
      </c>
      <c r="J9866" t="s">
        <v>48147</v>
      </c>
      <c r="K9866" s="1">
        <v>44543</v>
      </c>
    </row>
    <row r="9867" spans="1:11">
      <c r="A9867">
        <v>9866</v>
      </c>
      <c r="B9867" t="s">
        <v>48148</v>
      </c>
      <c r="C9867" t="s">
        <v>1441</v>
      </c>
      <c r="D9867" t="s">
        <v>4105</v>
      </c>
      <c r="E9867" t="s">
        <v>48149</v>
      </c>
      <c r="F9867" t="s">
        <v>48150</v>
      </c>
      <c r="G9867" t="s">
        <v>1508</v>
      </c>
      <c r="H9867" s="6">
        <v>44682</v>
      </c>
      <c r="I9867" t="s">
        <v>48151</v>
      </c>
      <c r="J9867" t="s">
        <v>48152</v>
      </c>
      <c r="K9867" s="1">
        <v>44543</v>
      </c>
    </row>
    <row r="9868" spans="1:11">
      <c r="A9868">
        <v>9867</v>
      </c>
      <c r="B9868" t="s">
        <v>48153</v>
      </c>
      <c r="C9868" t="s">
        <v>5103</v>
      </c>
      <c r="D9868" t="s">
        <v>15170</v>
      </c>
      <c r="E9868" t="s">
        <v>36370</v>
      </c>
      <c r="F9868" t="s">
        <v>48154</v>
      </c>
      <c r="G9868" t="s">
        <v>3474</v>
      </c>
      <c r="H9868" s="6">
        <v>82112</v>
      </c>
      <c r="I9868" t="s">
        <v>48155</v>
      </c>
      <c r="J9868" t="s">
        <v>48156</v>
      </c>
      <c r="K9868" s="1">
        <v>44062</v>
      </c>
    </row>
    <row r="9869" spans="1:11">
      <c r="A9869">
        <v>9868</v>
      </c>
      <c r="B9869" t="s">
        <v>48157</v>
      </c>
      <c r="C9869" t="s">
        <v>1363</v>
      </c>
      <c r="D9869" t="s">
        <v>6938</v>
      </c>
      <c r="E9869" t="s">
        <v>36132</v>
      </c>
      <c r="F9869" t="s">
        <v>48158</v>
      </c>
      <c r="G9869" t="s">
        <v>650</v>
      </c>
      <c r="H9869" s="6">
        <v>249230</v>
      </c>
      <c r="I9869">
        <f>1-158-177-3729</f>
        <v>-4063</v>
      </c>
      <c r="J9869" t="s">
        <v>48159</v>
      </c>
      <c r="K9869" s="1">
        <v>44606</v>
      </c>
    </row>
    <row r="9870" spans="1:11">
      <c r="A9870">
        <v>9869</v>
      </c>
      <c r="B9870" t="s">
        <v>48160</v>
      </c>
      <c r="C9870" t="s">
        <v>7238</v>
      </c>
      <c r="D9870" t="s">
        <v>4172</v>
      </c>
      <c r="E9870" t="s">
        <v>48161</v>
      </c>
      <c r="F9870" t="s">
        <v>48162</v>
      </c>
      <c r="G9870" t="s">
        <v>410</v>
      </c>
      <c r="H9870" s="6">
        <v>258107</v>
      </c>
      <c r="I9870" t="s">
        <v>48163</v>
      </c>
      <c r="J9870" t="s">
        <v>48164</v>
      </c>
      <c r="K9870" s="1">
        <v>44413</v>
      </c>
    </row>
    <row r="9871" spans="1:11">
      <c r="A9871">
        <v>9870</v>
      </c>
      <c r="B9871" t="s">
        <v>48165</v>
      </c>
      <c r="C9871" t="s">
        <v>8483</v>
      </c>
      <c r="D9871" t="s">
        <v>17004</v>
      </c>
      <c r="E9871" t="s">
        <v>48166</v>
      </c>
      <c r="F9871" t="s">
        <v>48167</v>
      </c>
      <c r="G9871" t="s">
        <v>5929</v>
      </c>
      <c r="H9871" s="6">
        <v>141969</v>
      </c>
      <c r="I9871" t="s">
        <v>48168</v>
      </c>
      <c r="J9871" t="s">
        <v>48169</v>
      </c>
      <c r="K9871" s="1">
        <v>44353</v>
      </c>
    </row>
    <row r="9872" spans="1:11">
      <c r="A9872">
        <v>9871</v>
      </c>
      <c r="B9872" t="s">
        <v>48170</v>
      </c>
      <c r="C9872" t="s">
        <v>12226</v>
      </c>
      <c r="D9872" t="s">
        <v>655</v>
      </c>
      <c r="E9872" t="s">
        <v>48171</v>
      </c>
      <c r="F9872" t="s">
        <v>48172</v>
      </c>
      <c r="G9872" t="s">
        <v>1873</v>
      </c>
      <c r="H9872" s="6">
        <v>44434</v>
      </c>
      <c r="I9872" t="s">
        <v>48173</v>
      </c>
      <c r="J9872" t="s">
        <v>48174</v>
      </c>
      <c r="K9872" s="1">
        <v>44264</v>
      </c>
    </row>
    <row r="9873" spans="1:11">
      <c r="A9873">
        <v>9872</v>
      </c>
      <c r="B9873" t="s">
        <v>48175</v>
      </c>
      <c r="C9873" t="s">
        <v>11080</v>
      </c>
      <c r="D9873" t="s">
        <v>7043</v>
      </c>
      <c r="E9873" t="s">
        <v>48176</v>
      </c>
      <c r="F9873" t="s">
        <v>48177</v>
      </c>
      <c r="G9873" t="s">
        <v>462</v>
      </c>
      <c r="H9873" s="6">
        <v>277895</v>
      </c>
      <c r="I9873">
        <v>6365562665</v>
      </c>
      <c r="J9873" t="s">
        <v>48178</v>
      </c>
      <c r="K9873" s="1">
        <v>44194</v>
      </c>
    </row>
    <row r="9874" spans="1:11">
      <c r="A9874">
        <v>9873</v>
      </c>
      <c r="B9874" t="s">
        <v>48179</v>
      </c>
      <c r="C9874" t="s">
        <v>2361</v>
      </c>
      <c r="D9874" t="s">
        <v>11768</v>
      </c>
      <c r="E9874" t="s">
        <v>38241</v>
      </c>
      <c r="F9874" t="s">
        <v>48180</v>
      </c>
      <c r="G9874" t="s">
        <v>2817</v>
      </c>
      <c r="H9874" s="6">
        <v>63190</v>
      </c>
      <c r="I9874" t="s">
        <v>48181</v>
      </c>
      <c r="J9874" t="s">
        <v>48182</v>
      </c>
      <c r="K9874" s="1">
        <v>44375</v>
      </c>
    </row>
    <row r="9875" spans="1:11">
      <c r="A9875">
        <v>9874</v>
      </c>
      <c r="B9875" t="s">
        <v>48183</v>
      </c>
      <c r="C9875" t="s">
        <v>3694</v>
      </c>
      <c r="D9875" t="s">
        <v>1463</v>
      </c>
      <c r="E9875" t="s">
        <v>48184</v>
      </c>
      <c r="F9875" t="s">
        <v>48185</v>
      </c>
      <c r="G9875" t="s">
        <v>2861</v>
      </c>
      <c r="H9875" s="6">
        <v>276629</v>
      </c>
      <c r="I9875" t="s">
        <v>48186</v>
      </c>
      <c r="J9875" t="s">
        <v>48187</v>
      </c>
      <c r="K9875" s="1">
        <v>44427</v>
      </c>
    </row>
    <row r="9876" spans="1:11">
      <c r="A9876">
        <v>9875</v>
      </c>
      <c r="B9876" t="s">
        <v>48188</v>
      </c>
      <c r="C9876" t="s">
        <v>4857</v>
      </c>
      <c r="D9876" t="s">
        <v>443</v>
      </c>
      <c r="E9876" t="s">
        <v>48189</v>
      </c>
      <c r="F9876" t="s">
        <v>48190</v>
      </c>
      <c r="G9876" t="s">
        <v>2524</v>
      </c>
      <c r="H9876" s="6">
        <v>90352</v>
      </c>
      <c r="I9876">
        <v>7788166402</v>
      </c>
      <c r="J9876" t="s">
        <v>48191</v>
      </c>
      <c r="K9876" s="1">
        <v>44709</v>
      </c>
    </row>
    <row r="9877" spans="1:11">
      <c r="A9877">
        <v>9876</v>
      </c>
      <c r="B9877" t="s">
        <v>48192</v>
      </c>
      <c r="C9877" t="s">
        <v>2793</v>
      </c>
      <c r="D9877" t="s">
        <v>1115</v>
      </c>
      <c r="E9877" t="s">
        <v>48193</v>
      </c>
      <c r="F9877" t="s">
        <v>48194</v>
      </c>
      <c r="G9877" t="s">
        <v>252</v>
      </c>
      <c r="H9877" s="6">
        <v>269547</v>
      </c>
      <c r="I9877">
        <f>1-321-644-2116</f>
        <v>-3080</v>
      </c>
      <c r="J9877" t="s">
        <v>48195</v>
      </c>
      <c r="K9877" s="1">
        <v>44637</v>
      </c>
    </row>
    <row r="9878" spans="1:11">
      <c r="A9878">
        <v>9877</v>
      </c>
      <c r="B9878" t="s">
        <v>48196</v>
      </c>
      <c r="C9878" t="s">
        <v>8108</v>
      </c>
      <c r="D9878" t="s">
        <v>13170</v>
      </c>
      <c r="E9878" t="s">
        <v>48197</v>
      </c>
      <c r="F9878" t="s">
        <v>197</v>
      </c>
      <c r="G9878" t="s">
        <v>688</v>
      </c>
      <c r="H9878" s="6">
        <v>192225</v>
      </c>
      <c r="I9878" t="s">
        <v>48198</v>
      </c>
      <c r="J9878" t="s">
        <v>48199</v>
      </c>
      <c r="K9878" s="1">
        <v>44250</v>
      </c>
    </row>
    <row r="9879" spans="1:11">
      <c r="A9879">
        <v>9878</v>
      </c>
      <c r="B9879" t="s">
        <v>48200</v>
      </c>
      <c r="C9879" t="s">
        <v>2100</v>
      </c>
      <c r="D9879" t="s">
        <v>242</v>
      </c>
      <c r="E9879" t="s">
        <v>48201</v>
      </c>
      <c r="F9879" t="s">
        <v>48202</v>
      </c>
      <c r="G9879" t="s">
        <v>80</v>
      </c>
      <c r="H9879" s="6">
        <v>98813</v>
      </c>
      <c r="I9879" t="s">
        <v>48203</v>
      </c>
      <c r="J9879" t="s">
        <v>48204</v>
      </c>
      <c r="K9879" s="1">
        <v>44111</v>
      </c>
    </row>
    <row r="9880" spans="1:11">
      <c r="A9880">
        <v>9879</v>
      </c>
      <c r="B9880" t="s">
        <v>48205</v>
      </c>
      <c r="C9880" t="s">
        <v>1050</v>
      </c>
      <c r="D9880" t="s">
        <v>550</v>
      </c>
      <c r="E9880" t="s">
        <v>48206</v>
      </c>
      <c r="F9880" t="s">
        <v>48207</v>
      </c>
      <c r="G9880" t="s">
        <v>3207</v>
      </c>
      <c r="H9880" s="6">
        <v>192719</v>
      </c>
      <c r="I9880" t="s">
        <v>48208</v>
      </c>
      <c r="J9880" t="s">
        <v>48209</v>
      </c>
      <c r="K9880" s="1">
        <v>44373</v>
      </c>
    </row>
    <row r="9881" spans="1:11">
      <c r="A9881">
        <v>9880</v>
      </c>
      <c r="B9881" t="s">
        <v>48210</v>
      </c>
      <c r="C9881" t="s">
        <v>466</v>
      </c>
      <c r="D9881" t="s">
        <v>3237</v>
      </c>
      <c r="E9881" t="s">
        <v>48211</v>
      </c>
      <c r="F9881" t="s">
        <v>48212</v>
      </c>
      <c r="G9881" t="s">
        <v>1769</v>
      </c>
      <c r="H9881" s="6">
        <v>204848</v>
      </c>
      <c r="I9881" t="s">
        <v>48213</v>
      </c>
      <c r="J9881" t="s">
        <v>48214</v>
      </c>
      <c r="K9881" s="1">
        <v>44524</v>
      </c>
    </row>
    <row r="9882" spans="1:11">
      <c r="A9882">
        <v>9881</v>
      </c>
      <c r="B9882" t="s">
        <v>48215</v>
      </c>
      <c r="C9882" t="s">
        <v>3526</v>
      </c>
      <c r="D9882" t="s">
        <v>12023</v>
      </c>
      <c r="E9882" t="s">
        <v>48216</v>
      </c>
      <c r="F9882" t="s">
        <v>48217</v>
      </c>
      <c r="G9882" t="s">
        <v>103</v>
      </c>
      <c r="H9882" s="6">
        <v>284471</v>
      </c>
      <c r="I9882" t="s">
        <v>48218</v>
      </c>
      <c r="J9882" t="s">
        <v>48219</v>
      </c>
      <c r="K9882" s="1">
        <v>44680</v>
      </c>
    </row>
    <row r="9883" spans="1:11">
      <c r="A9883">
        <v>9882</v>
      </c>
      <c r="B9883" t="s">
        <v>48220</v>
      </c>
      <c r="C9883" t="s">
        <v>3539</v>
      </c>
      <c r="D9883" t="s">
        <v>1357</v>
      </c>
      <c r="E9883" t="s">
        <v>48221</v>
      </c>
      <c r="F9883" t="s">
        <v>48222</v>
      </c>
      <c r="G9883" t="s">
        <v>1501</v>
      </c>
      <c r="H9883" s="6">
        <v>54095</v>
      </c>
      <c r="I9883" t="s">
        <v>48223</v>
      </c>
      <c r="J9883" t="s">
        <v>48224</v>
      </c>
      <c r="K9883" s="1">
        <v>44409</v>
      </c>
    </row>
    <row r="9884" spans="1:11">
      <c r="A9884">
        <v>9883</v>
      </c>
      <c r="B9884" t="s">
        <v>48225</v>
      </c>
      <c r="C9884" t="s">
        <v>5045</v>
      </c>
      <c r="D9884" t="s">
        <v>593</v>
      </c>
      <c r="E9884" t="s">
        <v>48226</v>
      </c>
      <c r="F9884" t="s">
        <v>48227</v>
      </c>
      <c r="G9884" t="s">
        <v>351</v>
      </c>
      <c r="H9884" s="6">
        <v>70013</v>
      </c>
      <c r="I9884">
        <v>1789380975</v>
      </c>
      <c r="J9884" t="s">
        <v>48228</v>
      </c>
      <c r="K9884" s="1">
        <v>43897</v>
      </c>
    </row>
    <row r="9885" spans="1:11">
      <c r="A9885">
        <v>9884</v>
      </c>
      <c r="B9885" t="s">
        <v>48229</v>
      </c>
      <c r="C9885" t="s">
        <v>4209</v>
      </c>
      <c r="D9885" t="s">
        <v>20871</v>
      </c>
      <c r="E9885" t="s">
        <v>16320</v>
      </c>
      <c r="F9885" t="s">
        <v>48230</v>
      </c>
      <c r="G9885" t="s">
        <v>666</v>
      </c>
      <c r="H9885" s="6">
        <v>266238</v>
      </c>
      <c r="I9885">
        <f>1-839-171-1980</f>
        <v>-2989</v>
      </c>
      <c r="J9885" t="s">
        <v>48231</v>
      </c>
      <c r="K9885" s="1">
        <v>44108</v>
      </c>
    </row>
    <row r="9886" spans="1:11">
      <c r="A9886">
        <v>9885</v>
      </c>
      <c r="B9886" t="s">
        <v>48232</v>
      </c>
      <c r="C9886" t="s">
        <v>549</v>
      </c>
      <c r="D9886" t="s">
        <v>1350</v>
      </c>
      <c r="E9886" t="s">
        <v>48233</v>
      </c>
      <c r="F9886" t="s">
        <v>48234</v>
      </c>
      <c r="G9886" t="s">
        <v>446</v>
      </c>
      <c r="H9886" s="6">
        <v>80585</v>
      </c>
      <c r="I9886" t="s">
        <v>48235</v>
      </c>
      <c r="J9886" t="s">
        <v>48236</v>
      </c>
      <c r="K9886" s="1">
        <v>43994</v>
      </c>
    </row>
    <row r="9887" spans="1:11">
      <c r="A9887">
        <v>9886</v>
      </c>
      <c r="B9887" t="s">
        <v>48237</v>
      </c>
      <c r="C9887" t="s">
        <v>11798</v>
      </c>
      <c r="D9887" t="s">
        <v>2277</v>
      </c>
      <c r="E9887" t="s">
        <v>48238</v>
      </c>
      <c r="F9887" t="s">
        <v>48239</v>
      </c>
      <c r="G9887" t="s">
        <v>1508</v>
      </c>
      <c r="H9887" s="6">
        <v>51110</v>
      </c>
      <c r="I9887" t="s">
        <v>48240</v>
      </c>
      <c r="J9887" t="s">
        <v>48241</v>
      </c>
      <c r="K9887" s="1">
        <v>44443</v>
      </c>
    </row>
    <row r="9888" spans="1:11">
      <c r="A9888">
        <v>9887</v>
      </c>
      <c r="B9888" t="s">
        <v>48242</v>
      </c>
      <c r="C9888" t="s">
        <v>3851</v>
      </c>
      <c r="D9888" t="s">
        <v>4210</v>
      </c>
      <c r="E9888" t="s">
        <v>48243</v>
      </c>
      <c r="F9888" t="s">
        <v>8973</v>
      </c>
      <c r="G9888" t="s">
        <v>734</v>
      </c>
      <c r="H9888" s="6">
        <v>184142</v>
      </c>
      <c r="I9888" t="s">
        <v>48244</v>
      </c>
      <c r="J9888" t="s">
        <v>48245</v>
      </c>
      <c r="K9888" s="1">
        <v>44264</v>
      </c>
    </row>
    <row r="9889" spans="1:11">
      <c r="A9889">
        <v>9888</v>
      </c>
      <c r="B9889" t="s">
        <v>48246</v>
      </c>
      <c r="C9889" t="s">
        <v>5973</v>
      </c>
      <c r="D9889" t="s">
        <v>1901</v>
      </c>
      <c r="E9889" t="s">
        <v>48247</v>
      </c>
      <c r="F9889" t="s">
        <v>48248</v>
      </c>
      <c r="G9889" t="s">
        <v>213</v>
      </c>
      <c r="H9889" s="6">
        <v>241923</v>
      </c>
      <c r="I9889" t="s">
        <v>48249</v>
      </c>
      <c r="J9889" t="s">
        <v>48250</v>
      </c>
      <c r="K9889" s="1">
        <v>44349</v>
      </c>
    </row>
    <row r="9890" spans="1:11">
      <c r="A9890">
        <v>9889</v>
      </c>
      <c r="B9890" t="s">
        <v>48251</v>
      </c>
      <c r="C9890" t="s">
        <v>6202</v>
      </c>
      <c r="D9890" t="s">
        <v>1914</v>
      </c>
      <c r="E9890" t="s">
        <v>384</v>
      </c>
      <c r="F9890" t="s">
        <v>48252</v>
      </c>
      <c r="G9890" t="s">
        <v>454</v>
      </c>
      <c r="H9890" s="6">
        <v>116148</v>
      </c>
      <c r="I9890" t="s">
        <v>48253</v>
      </c>
      <c r="J9890" t="s">
        <v>48254</v>
      </c>
      <c r="K9890" s="1">
        <v>44190</v>
      </c>
    </row>
    <row r="9891" spans="1:11">
      <c r="A9891">
        <v>9890</v>
      </c>
      <c r="B9891" t="s">
        <v>48255</v>
      </c>
      <c r="C9891" t="s">
        <v>5555</v>
      </c>
      <c r="D9891" t="s">
        <v>2701</v>
      </c>
      <c r="E9891" t="s">
        <v>24503</v>
      </c>
      <c r="F9891" t="s">
        <v>48256</v>
      </c>
      <c r="G9891" t="s">
        <v>2392</v>
      </c>
      <c r="H9891" s="6">
        <v>162434</v>
      </c>
      <c r="I9891" t="s">
        <v>48257</v>
      </c>
      <c r="J9891" t="s">
        <v>48258</v>
      </c>
      <c r="K9891" s="1">
        <v>44655</v>
      </c>
    </row>
    <row r="9892" spans="1:11">
      <c r="A9892">
        <v>9891</v>
      </c>
      <c r="B9892" t="s">
        <v>48259</v>
      </c>
      <c r="C9892" t="s">
        <v>2577</v>
      </c>
      <c r="D9892" t="s">
        <v>9569</v>
      </c>
      <c r="E9892" t="s">
        <v>48260</v>
      </c>
      <c r="F9892" t="s">
        <v>48261</v>
      </c>
      <c r="G9892" t="s">
        <v>998</v>
      </c>
      <c r="H9892" s="6">
        <v>133784</v>
      </c>
      <c r="I9892" t="s">
        <v>48262</v>
      </c>
      <c r="J9892" t="s">
        <v>48263</v>
      </c>
      <c r="K9892" s="1">
        <v>44692</v>
      </c>
    </row>
    <row r="9893" spans="1:11">
      <c r="A9893">
        <v>9892</v>
      </c>
      <c r="B9893" t="s">
        <v>48264</v>
      </c>
      <c r="C9893" t="s">
        <v>1470</v>
      </c>
      <c r="D9893" t="s">
        <v>1816</v>
      </c>
      <c r="E9893" t="s">
        <v>48265</v>
      </c>
      <c r="F9893" t="s">
        <v>48266</v>
      </c>
      <c r="G9893" t="s">
        <v>5179</v>
      </c>
      <c r="H9893" s="6">
        <v>285273</v>
      </c>
      <c r="I9893" t="s">
        <v>48267</v>
      </c>
      <c r="J9893" t="s">
        <v>48268</v>
      </c>
      <c r="K9893" s="1">
        <v>44540</v>
      </c>
    </row>
    <row r="9894" spans="1:11">
      <c r="A9894">
        <v>9893</v>
      </c>
      <c r="B9894" t="s">
        <v>48269</v>
      </c>
      <c r="C9894" t="s">
        <v>1414</v>
      </c>
      <c r="D9894" t="s">
        <v>19923</v>
      </c>
      <c r="E9894" t="s">
        <v>48270</v>
      </c>
      <c r="F9894" t="s">
        <v>42245</v>
      </c>
      <c r="G9894" t="s">
        <v>688</v>
      </c>
      <c r="H9894" s="6">
        <v>56845</v>
      </c>
      <c r="I9894">
        <v>6399622001</v>
      </c>
      <c r="J9894" t="s">
        <v>48271</v>
      </c>
      <c r="K9894" s="1">
        <v>44330</v>
      </c>
    </row>
    <row r="9895" spans="1:11">
      <c r="A9895">
        <v>9894</v>
      </c>
      <c r="B9895" t="s">
        <v>48272</v>
      </c>
      <c r="C9895" t="s">
        <v>6362</v>
      </c>
      <c r="D9895" t="s">
        <v>1541</v>
      </c>
      <c r="E9895" t="s">
        <v>48273</v>
      </c>
      <c r="F9895" t="s">
        <v>48274</v>
      </c>
      <c r="G9895" t="s">
        <v>237</v>
      </c>
      <c r="H9895" s="6">
        <v>153266</v>
      </c>
      <c r="I9895" t="s">
        <v>48275</v>
      </c>
      <c r="J9895" t="s">
        <v>48276</v>
      </c>
      <c r="K9895" s="1">
        <v>43834</v>
      </c>
    </row>
    <row r="9896" spans="1:11">
      <c r="A9896">
        <v>9895</v>
      </c>
      <c r="B9896" t="s">
        <v>48277</v>
      </c>
      <c r="C9896" t="s">
        <v>8882</v>
      </c>
      <c r="D9896" t="s">
        <v>3037</v>
      </c>
      <c r="E9896" t="s">
        <v>43112</v>
      </c>
      <c r="F9896" t="s">
        <v>48278</v>
      </c>
      <c r="G9896" t="s">
        <v>1243</v>
      </c>
      <c r="H9896" s="6">
        <v>267105</v>
      </c>
      <c r="I9896" t="s">
        <v>48279</v>
      </c>
      <c r="J9896" t="s">
        <v>48280</v>
      </c>
      <c r="K9896" s="1">
        <v>44419</v>
      </c>
    </row>
    <row r="9897" spans="1:11">
      <c r="A9897">
        <v>9896</v>
      </c>
      <c r="B9897" t="s">
        <v>48281</v>
      </c>
      <c r="C9897" t="s">
        <v>474</v>
      </c>
      <c r="D9897" t="s">
        <v>7263</v>
      </c>
      <c r="E9897" t="s">
        <v>48282</v>
      </c>
      <c r="F9897" t="s">
        <v>47482</v>
      </c>
      <c r="G9897" t="s">
        <v>394</v>
      </c>
      <c r="H9897" s="6">
        <v>140523</v>
      </c>
      <c r="I9897">
        <v>3002542032</v>
      </c>
      <c r="J9897" t="s">
        <v>48283</v>
      </c>
      <c r="K9897" s="1">
        <v>44247</v>
      </c>
    </row>
    <row r="9898" spans="1:11">
      <c r="A9898">
        <v>9897</v>
      </c>
      <c r="B9898" t="s">
        <v>48284</v>
      </c>
      <c r="C9898" t="s">
        <v>5500</v>
      </c>
      <c r="D9898" t="s">
        <v>5934</v>
      </c>
      <c r="E9898" t="s">
        <v>48285</v>
      </c>
      <c r="F9898" t="s">
        <v>48286</v>
      </c>
      <c r="G9898" t="s">
        <v>1330</v>
      </c>
      <c r="H9898" s="6">
        <v>240288</v>
      </c>
      <c r="I9898" t="s">
        <v>48287</v>
      </c>
      <c r="J9898" t="s">
        <v>48288</v>
      </c>
      <c r="K9898" s="1">
        <v>44328</v>
      </c>
    </row>
    <row r="9899" spans="1:11">
      <c r="A9899">
        <v>9898</v>
      </c>
      <c r="B9899" t="s">
        <v>48289</v>
      </c>
      <c r="C9899" t="s">
        <v>8514</v>
      </c>
      <c r="D9899" t="s">
        <v>3852</v>
      </c>
      <c r="E9899" t="s">
        <v>48290</v>
      </c>
      <c r="F9899" t="s">
        <v>48291</v>
      </c>
      <c r="G9899" t="s">
        <v>2078</v>
      </c>
      <c r="H9899" s="6">
        <v>270283</v>
      </c>
      <c r="I9899" t="s">
        <v>48292</v>
      </c>
      <c r="J9899" t="s">
        <v>48293</v>
      </c>
      <c r="K9899" s="1">
        <v>44626</v>
      </c>
    </row>
    <row r="9900" spans="1:11">
      <c r="A9900">
        <v>9899</v>
      </c>
      <c r="B9900" t="s">
        <v>48294</v>
      </c>
      <c r="C9900" t="s">
        <v>325</v>
      </c>
      <c r="D9900" t="s">
        <v>996</v>
      </c>
      <c r="E9900" t="s">
        <v>48295</v>
      </c>
      <c r="F9900" t="s">
        <v>48296</v>
      </c>
      <c r="G9900" t="s">
        <v>808</v>
      </c>
      <c r="H9900" s="6">
        <v>130943</v>
      </c>
      <c r="I9900">
        <v>4689688672</v>
      </c>
      <c r="J9900" t="s">
        <v>48297</v>
      </c>
      <c r="K9900" s="1">
        <v>44277</v>
      </c>
    </row>
    <row r="9901" spans="1:11">
      <c r="A9901">
        <v>9900</v>
      </c>
      <c r="B9901" t="s">
        <v>48298</v>
      </c>
      <c r="C9901" t="s">
        <v>10860</v>
      </c>
      <c r="D9901" t="s">
        <v>7647</v>
      </c>
      <c r="E9901" t="s">
        <v>48299</v>
      </c>
      <c r="F9901" t="s">
        <v>48300</v>
      </c>
      <c r="G9901" t="s">
        <v>1501</v>
      </c>
      <c r="H9901" s="6">
        <v>185623</v>
      </c>
      <c r="I9901" t="s">
        <v>48301</v>
      </c>
      <c r="J9901" t="s">
        <v>48302</v>
      </c>
      <c r="K9901" s="1">
        <v>44590</v>
      </c>
    </row>
    <row r="9902" spans="1:11">
      <c r="A9902">
        <v>9901</v>
      </c>
      <c r="B9902" t="s">
        <v>48303</v>
      </c>
      <c r="C9902" t="s">
        <v>2662</v>
      </c>
      <c r="D9902" t="s">
        <v>2368</v>
      </c>
      <c r="E9902" t="s">
        <v>48304</v>
      </c>
      <c r="F9902" t="s">
        <v>48305</v>
      </c>
      <c r="G9902" t="s">
        <v>1396</v>
      </c>
      <c r="H9902" s="6">
        <v>170897</v>
      </c>
      <c r="I9902" t="s">
        <v>48306</v>
      </c>
      <c r="J9902" t="s">
        <v>48307</v>
      </c>
      <c r="K9902" s="1">
        <v>44181</v>
      </c>
    </row>
    <row r="9903" spans="1:11">
      <c r="A9903">
        <v>9902</v>
      </c>
      <c r="B9903" t="s">
        <v>48308</v>
      </c>
      <c r="C9903" t="s">
        <v>2206</v>
      </c>
      <c r="D9903" t="s">
        <v>29724</v>
      </c>
      <c r="E9903" t="s">
        <v>48309</v>
      </c>
      <c r="F9903" t="s">
        <v>48310</v>
      </c>
      <c r="G9903" t="s">
        <v>2317</v>
      </c>
      <c r="H9903" s="6">
        <v>81612</v>
      </c>
      <c r="I9903" t="s">
        <v>48311</v>
      </c>
      <c r="J9903" t="s">
        <v>48312</v>
      </c>
      <c r="K9903" s="1">
        <v>44168</v>
      </c>
    </row>
    <row r="9904" spans="1:11">
      <c r="A9904">
        <v>9903</v>
      </c>
      <c r="B9904" t="s">
        <v>48313</v>
      </c>
      <c r="C9904" t="s">
        <v>367</v>
      </c>
      <c r="D9904" t="s">
        <v>14367</v>
      </c>
      <c r="E9904" t="s">
        <v>40283</v>
      </c>
      <c r="F9904" t="s">
        <v>48314</v>
      </c>
      <c r="G9904" t="s">
        <v>597</v>
      </c>
      <c r="H9904" s="6">
        <v>270079</v>
      </c>
      <c r="I9904">
        <v>3837627237</v>
      </c>
      <c r="J9904" t="s">
        <v>48315</v>
      </c>
      <c r="K9904" s="1">
        <v>44359</v>
      </c>
    </row>
    <row r="9905" spans="1:11">
      <c r="A9905">
        <v>9904</v>
      </c>
      <c r="B9905" t="s">
        <v>48316</v>
      </c>
      <c r="C9905" t="s">
        <v>2589</v>
      </c>
      <c r="D9905" t="s">
        <v>2506</v>
      </c>
      <c r="E9905" t="s">
        <v>48317</v>
      </c>
      <c r="F9905" t="s">
        <v>48318</v>
      </c>
      <c r="G9905" t="s">
        <v>2297</v>
      </c>
      <c r="H9905" s="6">
        <v>216870</v>
      </c>
      <c r="I9905" t="s">
        <v>48319</v>
      </c>
      <c r="J9905" t="s">
        <v>48320</v>
      </c>
      <c r="K9905" s="1">
        <v>44065</v>
      </c>
    </row>
    <row r="9906" spans="1:11">
      <c r="A9906">
        <v>9905</v>
      </c>
      <c r="B9906" t="s">
        <v>48321</v>
      </c>
      <c r="C9906" t="s">
        <v>7532</v>
      </c>
      <c r="D9906" t="s">
        <v>13429</v>
      </c>
      <c r="E9906" t="s">
        <v>48322</v>
      </c>
      <c r="F9906" t="s">
        <v>48323</v>
      </c>
      <c r="G9906" t="s">
        <v>3968</v>
      </c>
      <c r="H9906" s="6">
        <v>191454</v>
      </c>
      <c r="I9906">
        <v>8872680637</v>
      </c>
      <c r="J9906" t="s">
        <v>48324</v>
      </c>
      <c r="K9906" s="1">
        <v>44025</v>
      </c>
    </row>
    <row r="9907" spans="1:11">
      <c r="A9907">
        <v>9906</v>
      </c>
      <c r="B9907" t="s">
        <v>48325</v>
      </c>
      <c r="C9907" t="s">
        <v>2776</v>
      </c>
      <c r="D9907" t="s">
        <v>1835</v>
      </c>
      <c r="E9907" t="s">
        <v>48326</v>
      </c>
      <c r="F9907" t="s">
        <v>48327</v>
      </c>
      <c r="G9907" t="s">
        <v>2008</v>
      </c>
      <c r="H9907" s="6">
        <v>66760</v>
      </c>
      <c r="I9907">
        <f>1-679-816-313</f>
        <v>-1807</v>
      </c>
      <c r="J9907" t="s">
        <v>48328</v>
      </c>
      <c r="K9907" s="1">
        <v>43876</v>
      </c>
    </row>
    <row r="9908" spans="1:11">
      <c r="A9908">
        <v>9907</v>
      </c>
      <c r="B9908" t="s">
        <v>48329</v>
      </c>
      <c r="C9908" t="s">
        <v>3287</v>
      </c>
      <c r="D9908" t="s">
        <v>3303</v>
      </c>
      <c r="E9908" t="s">
        <v>48330</v>
      </c>
      <c r="F9908" t="s">
        <v>20316</v>
      </c>
      <c r="G9908" t="s">
        <v>1473</v>
      </c>
      <c r="H9908" s="6">
        <v>199026</v>
      </c>
      <c r="I9908" t="s">
        <v>48331</v>
      </c>
      <c r="J9908" t="s">
        <v>48332</v>
      </c>
      <c r="K9908" s="1">
        <v>43920</v>
      </c>
    </row>
    <row r="9909" spans="1:11">
      <c r="A9909">
        <v>9908</v>
      </c>
      <c r="B9909" t="s">
        <v>48333</v>
      </c>
      <c r="C9909" t="s">
        <v>16819</v>
      </c>
      <c r="D9909" t="s">
        <v>341</v>
      </c>
      <c r="E9909" t="s">
        <v>48334</v>
      </c>
      <c r="F9909" t="s">
        <v>48335</v>
      </c>
      <c r="G9909" t="s">
        <v>1619</v>
      </c>
      <c r="H9909" s="6">
        <v>119755</v>
      </c>
      <c r="I9909" t="s">
        <v>48336</v>
      </c>
      <c r="J9909" t="s">
        <v>48337</v>
      </c>
      <c r="K9909" s="1">
        <v>44579</v>
      </c>
    </row>
    <row r="9910" spans="1:11">
      <c r="A9910">
        <v>9909</v>
      </c>
      <c r="B9910" t="s">
        <v>48338</v>
      </c>
      <c r="C9910" t="s">
        <v>2126</v>
      </c>
      <c r="D9910" t="s">
        <v>6968</v>
      </c>
      <c r="E9910" t="s">
        <v>40854</v>
      </c>
      <c r="F9910" t="s">
        <v>48339</v>
      </c>
      <c r="G9910" t="s">
        <v>1924</v>
      </c>
      <c r="H9910" s="6">
        <v>240972</v>
      </c>
      <c r="I9910" t="s">
        <v>48340</v>
      </c>
      <c r="J9910" t="s">
        <v>48341</v>
      </c>
      <c r="K9910" s="1">
        <v>44560</v>
      </c>
    </row>
    <row r="9911" spans="1:11">
      <c r="A9911">
        <v>9910</v>
      </c>
      <c r="B9911" t="s">
        <v>48342</v>
      </c>
      <c r="C9911" t="s">
        <v>390</v>
      </c>
      <c r="D9911" t="s">
        <v>6444</v>
      </c>
      <c r="E9911" t="s">
        <v>7974</v>
      </c>
      <c r="F9911" t="s">
        <v>48343</v>
      </c>
      <c r="G9911" t="s">
        <v>2861</v>
      </c>
      <c r="H9911" s="6">
        <v>284464</v>
      </c>
      <c r="I9911" t="s">
        <v>48344</v>
      </c>
      <c r="J9911" t="s">
        <v>48345</v>
      </c>
      <c r="K9911" s="1">
        <v>44615</v>
      </c>
    </row>
    <row r="9912" spans="1:11">
      <c r="A9912">
        <v>9911</v>
      </c>
      <c r="B9912" t="s">
        <v>48346</v>
      </c>
      <c r="C9912" t="s">
        <v>5444</v>
      </c>
      <c r="D9912" t="s">
        <v>92</v>
      </c>
      <c r="E9912" t="s">
        <v>48347</v>
      </c>
      <c r="F9912" t="s">
        <v>48348</v>
      </c>
      <c r="G9912" t="s">
        <v>2392</v>
      </c>
      <c r="H9912" s="6">
        <v>133345</v>
      </c>
      <c r="I9912" t="s">
        <v>48349</v>
      </c>
      <c r="J9912" t="s">
        <v>48350</v>
      </c>
      <c r="K9912" s="1">
        <v>43893</v>
      </c>
    </row>
    <row r="9913" spans="1:11">
      <c r="A9913">
        <v>9912</v>
      </c>
      <c r="B9913" t="s">
        <v>48351</v>
      </c>
      <c r="C9913" t="s">
        <v>2970</v>
      </c>
      <c r="D9913" t="s">
        <v>2763</v>
      </c>
      <c r="E9913" t="s">
        <v>48352</v>
      </c>
      <c r="F9913" t="s">
        <v>48353</v>
      </c>
      <c r="G9913" t="s">
        <v>2343</v>
      </c>
      <c r="H9913" s="6">
        <v>114794</v>
      </c>
      <c r="I9913" t="s">
        <v>48354</v>
      </c>
      <c r="J9913" t="s">
        <v>48355</v>
      </c>
      <c r="K9913" s="1">
        <v>43860</v>
      </c>
    </row>
    <row r="9914" spans="1:11">
      <c r="A9914">
        <v>9913</v>
      </c>
      <c r="B9914" t="s">
        <v>48356</v>
      </c>
      <c r="C9914" t="s">
        <v>498</v>
      </c>
      <c r="D9914" t="s">
        <v>5609</v>
      </c>
      <c r="E9914" t="s">
        <v>48357</v>
      </c>
      <c r="F9914" t="s">
        <v>6426</v>
      </c>
      <c r="G9914" t="s">
        <v>6088</v>
      </c>
      <c r="H9914" s="6">
        <v>115527</v>
      </c>
      <c r="I9914">
        <f>1-260-984-5820</f>
        <v>-7063</v>
      </c>
      <c r="J9914" t="s">
        <v>48358</v>
      </c>
      <c r="K9914" s="1">
        <v>44220</v>
      </c>
    </row>
    <row r="9915" spans="1:11">
      <c r="A9915">
        <v>9914</v>
      </c>
      <c r="B9915" t="s">
        <v>48359</v>
      </c>
      <c r="C9915" t="s">
        <v>9721</v>
      </c>
      <c r="D9915" t="s">
        <v>4354</v>
      </c>
      <c r="E9915" t="s">
        <v>48360</v>
      </c>
      <c r="F9915" t="s">
        <v>48361</v>
      </c>
      <c r="G9915" t="s">
        <v>3474</v>
      </c>
      <c r="H9915" s="6">
        <v>61611</v>
      </c>
      <c r="I9915" t="s">
        <v>48362</v>
      </c>
      <c r="J9915" t="s">
        <v>48363</v>
      </c>
      <c r="K9915" s="1">
        <v>44667</v>
      </c>
    </row>
    <row r="9916" spans="1:11">
      <c r="A9916">
        <v>9915</v>
      </c>
      <c r="B9916" t="s">
        <v>48364</v>
      </c>
      <c r="C9916" t="s">
        <v>186</v>
      </c>
      <c r="D9916" t="s">
        <v>6232</v>
      </c>
      <c r="E9916" t="s">
        <v>48365</v>
      </c>
      <c r="F9916" t="s">
        <v>48366</v>
      </c>
      <c r="G9916" t="s">
        <v>650</v>
      </c>
      <c r="H9916" s="6">
        <v>271612</v>
      </c>
      <c r="I9916" t="s">
        <v>48367</v>
      </c>
      <c r="J9916" t="s">
        <v>48368</v>
      </c>
      <c r="K9916" s="1">
        <v>44067</v>
      </c>
    </row>
    <row r="9917" spans="1:11">
      <c r="A9917">
        <v>9916</v>
      </c>
      <c r="B9917" t="s">
        <v>48369</v>
      </c>
      <c r="C9917" t="s">
        <v>2026</v>
      </c>
      <c r="D9917" t="s">
        <v>5287</v>
      </c>
      <c r="E9917" t="s">
        <v>48370</v>
      </c>
      <c r="F9917" t="s">
        <v>48371</v>
      </c>
      <c r="G9917" t="s">
        <v>3291</v>
      </c>
      <c r="H9917" s="6">
        <v>89255</v>
      </c>
      <c r="I9917" t="s">
        <v>48372</v>
      </c>
      <c r="J9917" t="s">
        <v>48373</v>
      </c>
      <c r="K9917" s="1">
        <v>44252</v>
      </c>
    </row>
    <row r="9918" spans="1:11">
      <c r="A9918">
        <v>9917</v>
      </c>
      <c r="B9918" s="2" t="s">
        <v>48374</v>
      </c>
      <c r="C9918" t="s">
        <v>2719</v>
      </c>
      <c r="D9918" t="s">
        <v>2403</v>
      </c>
      <c r="E9918" t="s">
        <v>48375</v>
      </c>
      <c r="F9918" t="s">
        <v>15342</v>
      </c>
      <c r="G9918" t="s">
        <v>80</v>
      </c>
      <c r="H9918" s="6">
        <v>113307</v>
      </c>
      <c r="I9918" t="s">
        <v>48376</v>
      </c>
      <c r="J9918" t="s">
        <v>48377</v>
      </c>
      <c r="K9918" s="1">
        <v>44059</v>
      </c>
    </row>
    <row r="9919" spans="1:11">
      <c r="A9919">
        <v>9918</v>
      </c>
      <c r="B9919" t="s">
        <v>48378</v>
      </c>
      <c r="C9919" t="s">
        <v>2612</v>
      </c>
      <c r="D9919" t="s">
        <v>1759</v>
      </c>
      <c r="E9919" t="s">
        <v>48379</v>
      </c>
      <c r="F9919" t="s">
        <v>43062</v>
      </c>
      <c r="G9919" t="s">
        <v>650</v>
      </c>
      <c r="H9919" s="6">
        <v>79525</v>
      </c>
      <c r="I9919" t="s">
        <v>48380</v>
      </c>
      <c r="J9919" t="s">
        <v>48381</v>
      </c>
      <c r="K9919" s="1">
        <v>44061</v>
      </c>
    </row>
    <row r="9920" spans="1:11">
      <c r="A9920">
        <v>9919</v>
      </c>
      <c r="B9920" t="s">
        <v>48382</v>
      </c>
      <c r="C9920" t="s">
        <v>2834</v>
      </c>
      <c r="D9920" t="s">
        <v>20832</v>
      </c>
      <c r="E9920" t="s">
        <v>48383</v>
      </c>
      <c r="F9920" t="s">
        <v>48384</v>
      </c>
      <c r="G9920" t="s">
        <v>847</v>
      </c>
      <c r="H9920" s="6">
        <v>179765</v>
      </c>
      <c r="I9920" t="s">
        <v>48385</v>
      </c>
      <c r="J9920" t="s">
        <v>48386</v>
      </c>
      <c r="K9920" s="1">
        <v>44006</v>
      </c>
    </row>
    <row r="9921" spans="1:11">
      <c r="A9921">
        <v>9920</v>
      </c>
      <c r="B9921" t="s">
        <v>48387</v>
      </c>
      <c r="C9921" t="s">
        <v>1809</v>
      </c>
      <c r="D9921" t="s">
        <v>18474</v>
      </c>
      <c r="E9921" t="s">
        <v>48388</v>
      </c>
      <c r="F9921" t="s">
        <v>48389</v>
      </c>
      <c r="G9921" t="s">
        <v>1726</v>
      </c>
      <c r="H9921" s="6">
        <v>117553</v>
      </c>
      <c r="I9921" t="s">
        <v>48390</v>
      </c>
      <c r="J9921" t="s">
        <v>48391</v>
      </c>
      <c r="K9921" s="1">
        <v>44646</v>
      </c>
    </row>
    <row r="9922" spans="1:11">
      <c r="A9922">
        <v>9921</v>
      </c>
      <c r="B9922" t="s">
        <v>48392</v>
      </c>
      <c r="C9922" t="s">
        <v>5274</v>
      </c>
      <c r="D9922" t="s">
        <v>1306</v>
      </c>
      <c r="E9922" t="s">
        <v>3552</v>
      </c>
      <c r="F9922" t="s">
        <v>48393</v>
      </c>
      <c r="G9922" t="s">
        <v>3435</v>
      </c>
      <c r="H9922" s="6">
        <v>252409</v>
      </c>
      <c r="I9922">
        <v>1506196927</v>
      </c>
      <c r="J9922" t="s">
        <v>48394</v>
      </c>
      <c r="K9922" s="1">
        <v>44595</v>
      </c>
    </row>
    <row r="9923" spans="1:11">
      <c r="A9923">
        <v>9922</v>
      </c>
      <c r="B9923" t="s">
        <v>48395</v>
      </c>
      <c r="C9923" t="s">
        <v>6586</v>
      </c>
      <c r="D9923" t="s">
        <v>8692</v>
      </c>
      <c r="E9923" t="s">
        <v>48396</v>
      </c>
      <c r="F9923" t="s">
        <v>41531</v>
      </c>
      <c r="G9923" t="s">
        <v>734</v>
      </c>
      <c r="H9923" s="6">
        <v>89111</v>
      </c>
      <c r="I9923" t="s">
        <v>48397</v>
      </c>
      <c r="J9923" t="s">
        <v>48398</v>
      </c>
      <c r="K9923" s="1">
        <v>43976</v>
      </c>
    </row>
    <row r="9924" spans="1:11">
      <c r="A9924">
        <v>9923</v>
      </c>
      <c r="B9924" t="s">
        <v>48399</v>
      </c>
      <c r="C9924" t="s">
        <v>6202</v>
      </c>
      <c r="D9924" t="s">
        <v>44943</v>
      </c>
      <c r="E9924" t="s">
        <v>48400</v>
      </c>
      <c r="F9924" t="s">
        <v>8993</v>
      </c>
      <c r="G9924" t="s">
        <v>969</v>
      </c>
      <c r="H9924" s="6">
        <v>199035</v>
      </c>
      <c r="I9924">
        <f>1-22-635-2617</f>
        <v>-3273</v>
      </c>
      <c r="J9924" t="s">
        <v>48401</v>
      </c>
      <c r="K9924" s="1">
        <v>44120</v>
      </c>
    </row>
    <row r="9925" spans="1:11">
      <c r="A9925">
        <v>9924</v>
      </c>
      <c r="B9925" t="s">
        <v>48402</v>
      </c>
      <c r="C9925" t="s">
        <v>2706</v>
      </c>
      <c r="D9925" t="s">
        <v>4070</v>
      </c>
      <c r="E9925" t="s">
        <v>48403</v>
      </c>
      <c r="F9925" t="s">
        <v>48404</v>
      </c>
      <c r="G9925" t="s">
        <v>2364</v>
      </c>
      <c r="H9925" s="6">
        <v>252630</v>
      </c>
      <c r="I9925" t="s">
        <v>48405</v>
      </c>
      <c r="J9925" t="s">
        <v>48406</v>
      </c>
      <c r="K9925" s="1">
        <v>44513</v>
      </c>
    </row>
    <row r="9926" spans="1:11">
      <c r="A9926">
        <v>9925</v>
      </c>
      <c r="B9926" t="s">
        <v>48407</v>
      </c>
      <c r="C9926" t="s">
        <v>39</v>
      </c>
      <c r="D9926" t="s">
        <v>3037</v>
      </c>
      <c r="E9926" t="s">
        <v>48408</v>
      </c>
      <c r="F9926" t="s">
        <v>48409</v>
      </c>
      <c r="G9926" t="s">
        <v>371</v>
      </c>
      <c r="H9926" s="6">
        <v>193536</v>
      </c>
      <c r="I9926" t="s">
        <v>48410</v>
      </c>
      <c r="J9926" t="s">
        <v>48411</v>
      </c>
      <c r="K9926" s="1">
        <v>44163</v>
      </c>
    </row>
    <row r="9927" spans="1:11">
      <c r="A9927">
        <v>9926</v>
      </c>
      <c r="B9927" t="s">
        <v>48412</v>
      </c>
      <c r="C9927" t="s">
        <v>917</v>
      </c>
      <c r="D9927" t="s">
        <v>7148</v>
      </c>
      <c r="E9927" t="s">
        <v>48413</v>
      </c>
      <c r="F9927" t="s">
        <v>48414</v>
      </c>
      <c r="G9927" t="s">
        <v>478</v>
      </c>
      <c r="H9927" s="6">
        <v>63851</v>
      </c>
      <c r="I9927" t="s">
        <v>48415</v>
      </c>
      <c r="J9927" t="s">
        <v>48416</v>
      </c>
      <c r="K9927" s="1">
        <v>44119</v>
      </c>
    </row>
    <row r="9928" spans="1:11">
      <c r="A9928">
        <v>9927</v>
      </c>
      <c r="B9928" t="s">
        <v>48417</v>
      </c>
      <c r="C9928" t="s">
        <v>3099</v>
      </c>
      <c r="D9928" t="s">
        <v>3107</v>
      </c>
      <c r="E9928" t="s">
        <v>48418</v>
      </c>
      <c r="F9928" t="s">
        <v>48419</v>
      </c>
      <c r="G9928" t="s">
        <v>1776</v>
      </c>
      <c r="H9928" s="6">
        <v>271447</v>
      </c>
      <c r="I9928" t="s">
        <v>48420</v>
      </c>
      <c r="J9928" t="s">
        <v>48421</v>
      </c>
      <c r="K9928" s="1">
        <v>43936</v>
      </c>
    </row>
    <row r="9929" spans="1:11">
      <c r="A9929">
        <v>9928</v>
      </c>
      <c r="B9929" t="s">
        <v>48422</v>
      </c>
      <c r="C9929" t="s">
        <v>12710</v>
      </c>
      <c r="D9929" t="s">
        <v>7111</v>
      </c>
      <c r="E9929" t="s">
        <v>7964</v>
      </c>
      <c r="F9929" t="s">
        <v>37109</v>
      </c>
      <c r="G9929" t="s">
        <v>1857</v>
      </c>
      <c r="H9929" s="6">
        <v>180964</v>
      </c>
      <c r="I9929" t="s">
        <v>48423</v>
      </c>
      <c r="J9929" t="s">
        <v>48424</v>
      </c>
      <c r="K9929" s="1">
        <v>44633</v>
      </c>
    </row>
    <row r="9930" spans="1:11">
      <c r="A9930">
        <v>9929</v>
      </c>
      <c r="B9930" t="s">
        <v>48425</v>
      </c>
      <c r="C9930" t="s">
        <v>542</v>
      </c>
      <c r="D9930" t="s">
        <v>3676</v>
      </c>
      <c r="E9930" t="s">
        <v>48426</v>
      </c>
      <c r="F9930" t="s">
        <v>48427</v>
      </c>
      <c r="G9930" t="s">
        <v>7497</v>
      </c>
      <c r="H9930" s="6">
        <v>94257</v>
      </c>
      <c r="I9930" t="s">
        <v>48428</v>
      </c>
      <c r="J9930" t="s">
        <v>48429</v>
      </c>
      <c r="K9930" s="1">
        <v>44326</v>
      </c>
    </row>
    <row r="9931" spans="1:11">
      <c r="A9931">
        <v>9930</v>
      </c>
      <c r="B9931" t="s">
        <v>48430</v>
      </c>
      <c r="C9931" t="s">
        <v>4692</v>
      </c>
      <c r="D9931" t="s">
        <v>8261</v>
      </c>
      <c r="E9931" t="s">
        <v>48431</v>
      </c>
      <c r="F9931" t="s">
        <v>48432</v>
      </c>
      <c r="G9931" t="s">
        <v>1924</v>
      </c>
      <c r="H9931" s="6">
        <v>194761</v>
      </c>
      <c r="I9931" t="s">
        <v>48433</v>
      </c>
      <c r="J9931" t="s">
        <v>48434</v>
      </c>
      <c r="K9931" s="1">
        <v>44144</v>
      </c>
    </row>
    <row r="9932" spans="1:11">
      <c r="A9932">
        <v>9931</v>
      </c>
      <c r="B9932" t="s">
        <v>48435</v>
      </c>
      <c r="C9932" t="s">
        <v>2642</v>
      </c>
      <c r="D9932" t="s">
        <v>7180</v>
      </c>
      <c r="E9932" t="s">
        <v>48436</v>
      </c>
      <c r="F9932" t="s">
        <v>48437</v>
      </c>
      <c r="G9932" t="s">
        <v>3314</v>
      </c>
      <c r="H9932" s="6">
        <v>229725</v>
      </c>
      <c r="I9932" t="s">
        <v>48438</v>
      </c>
      <c r="J9932" t="s">
        <v>48439</v>
      </c>
      <c r="K9932" s="1">
        <v>44612</v>
      </c>
    </row>
    <row r="9933" spans="1:11">
      <c r="A9933">
        <v>9932</v>
      </c>
      <c r="B9933" t="s">
        <v>48440</v>
      </c>
      <c r="C9933" t="s">
        <v>4001</v>
      </c>
      <c r="D9933" t="s">
        <v>11461</v>
      </c>
      <c r="E9933" t="s">
        <v>48441</v>
      </c>
      <c r="F9933" t="s">
        <v>48442</v>
      </c>
      <c r="G9933" t="s">
        <v>1067</v>
      </c>
      <c r="H9933" s="6">
        <v>202878</v>
      </c>
      <c r="I9933" t="s">
        <v>48443</v>
      </c>
      <c r="J9933" t="s">
        <v>48444</v>
      </c>
      <c r="K9933" s="1">
        <v>44121</v>
      </c>
    </row>
    <row r="9934" spans="1:11">
      <c r="A9934">
        <v>9933</v>
      </c>
      <c r="B9934" t="s">
        <v>48445</v>
      </c>
      <c r="C9934" t="s">
        <v>4619</v>
      </c>
      <c r="D9934" t="s">
        <v>2027</v>
      </c>
      <c r="E9934" t="s">
        <v>18022</v>
      </c>
      <c r="F9934" t="s">
        <v>48446</v>
      </c>
      <c r="G9934" t="s">
        <v>213</v>
      </c>
      <c r="H9934" s="6">
        <v>74151</v>
      </c>
      <c r="I9934" t="s">
        <v>48447</v>
      </c>
      <c r="J9934" t="s">
        <v>48448</v>
      </c>
      <c r="K9934" s="1">
        <v>44077</v>
      </c>
    </row>
    <row r="9935" spans="1:11">
      <c r="A9935">
        <v>9934</v>
      </c>
      <c r="B9935" t="s">
        <v>48449</v>
      </c>
      <c r="C9935" t="s">
        <v>3551</v>
      </c>
      <c r="D9935" t="s">
        <v>5699</v>
      </c>
      <c r="E9935" t="s">
        <v>48450</v>
      </c>
      <c r="F9935" t="s">
        <v>48451</v>
      </c>
      <c r="G9935" t="s">
        <v>906</v>
      </c>
      <c r="H9935" s="6">
        <v>43013</v>
      </c>
      <c r="I9935" t="s">
        <v>48452</v>
      </c>
      <c r="J9935" t="s">
        <v>48453</v>
      </c>
      <c r="K9935" s="1">
        <v>44042</v>
      </c>
    </row>
    <row r="9936" spans="1:11">
      <c r="A9936">
        <v>9935</v>
      </c>
      <c r="B9936" t="s">
        <v>48454</v>
      </c>
      <c r="C9936" t="s">
        <v>482</v>
      </c>
      <c r="D9936" t="s">
        <v>3972</v>
      </c>
      <c r="E9936" t="s">
        <v>48455</v>
      </c>
      <c r="F9936" t="s">
        <v>48456</v>
      </c>
      <c r="G9936" t="s">
        <v>688</v>
      </c>
      <c r="H9936" s="6">
        <v>60376</v>
      </c>
      <c r="I9936" t="s">
        <v>48457</v>
      </c>
      <c r="J9936" t="s">
        <v>48458</v>
      </c>
      <c r="K9936" s="1">
        <v>44247</v>
      </c>
    </row>
    <row r="9937" spans="1:11">
      <c r="A9937">
        <v>9936</v>
      </c>
      <c r="B9937" t="s">
        <v>48459</v>
      </c>
      <c r="C9937" t="s">
        <v>1540</v>
      </c>
      <c r="D9937" t="s">
        <v>1590</v>
      </c>
      <c r="E9937" t="s">
        <v>48460</v>
      </c>
      <c r="F9937" t="s">
        <v>48461</v>
      </c>
      <c r="G9937" t="s">
        <v>95</v>
      </c>
      <c r="H9937" s="6">
        <v>248580</v>
      </c>
      <c r="I9937" t="s">
        <v>48462</v>
      </c>
      <c r="J9937" t="s">
        <v>48463</v>
      </c>
      <c r="K9937" s="1">
        <v>44267</v>
      </c>
    </row>
    <row r="9938" spans="1:11">
      <c r="A9938">
        <v>9937</v>
      </c>
      <c r="B9938" t="s">
        <v>48464</v>
      </c>
      <c r="C9938" t="s">
        <v>973</v>
      </c>
      <c r="D9938" t="s">
        <v>11386</v>
      </c>
      <c r="E9938" t="s">
        <v>48465</v>
      </c>
      <c r="F9938" t="s">
        <v>48466</v>
      </c>
      <c r="G9938" t="s">
        <v>2297</v>
      </c>
      <c r="H9938" s="6">
        <v>156054</v>
      </c>
      <c r="I9938" t="s">
        <v>48467</v>
      </c>
      <c r="J9938" t="s">
        <v>48468</v>
      </c>
      <c r="K9938" s="1">
        <v>44081</v>
      </c>
    </row>
    <row r="9939" spans="1:11">
      <c r="A9939">
        <v>9938</v>
      </c>
      <c r="B9939" t="s">
        <v>48469</v>
      </c>
      <c r="C9939" t="s">
        <v>1385</v>
      </c>
      <c r="D9939" t="s">
        <v>3069</v>
      </c>
      <c r="E9939" t="s">
        <v>48470</v>
      </c>
      <c r="F9939" t="s">
        <v>48471</v>
      </c>
      <c r="G9939" t="s">
        <v>1034</v>
      </c>
      <c r="H9939" s="6">
        <v>237580</v>
      </c>
      <c r="I9939" t="s">
        <v>48472</v>
      </c>
      <c r="J9939" t="s">
        <v>48473</v>
      </c>
      <c r="K9939" s="1">
        <v>43877</v>
      </c>
    </row>
    <row r="9940" spans="1:11">
      <c r="A9940">
        <v>9939</v>
      </c>
      <c r="B9940" t="s">
        <v>48474</v>
      </c>
      <c r="C9940" t="s">
        <v>2422</v>
      </c>
      <c r="D9940" t="s">
        <v>7625</v>
      </c>
      <c r="E9940" t="s">
        <v>48475</v>
      </c>
      <c r="F9940" t="s">
        <v>48476</v>
      </c>
      <c r="G9940" t="s">
        <v>3945</v>
      </c>
      <c r="H9940" s="6">
        <v>43565</v>
      </c>
      <c r="I9940" t="s">
        <v>48477</v>
      </c>
      <c r="J9940" t="s">
        <v>48478</v>
      </c>
      <c r="K9940" s="1">
        <v>44484</v>
      </c>
    </row>
    <row r="9941" spans="1:11">
      <c r="A9941">
        <v>9940</v>
      </c>
      <c r="B9941" t="s">
        <v>48479</v>
      </c>
      <c r="C9941" t="s">
        <v>2388</v>
      </c>
      <c r="D9941" t="s">
        <v>28201</v>
      </c>
      <c r="E9941" t="s">
        <v>13938</v>
      </c>
      <c r="F9941" t="s">
        <v>48480</v>
      </c>
      <c r="G9941" t="s">
        <v>1605</v>
      </c>
      <c r="H9941" s="6">
        <v>139165</v>
      </c>
      <c r="I9941">
        <v>2015999761</v>
      </c>
      <c r="J9941" t="s">
        <v>48481</v>
      </c>
      <c r="K9941" s="1">
        <v>44127</v>
      </c>
    </row>
    <row r="9942" spans="1:11">
      <c r="A9942">
        <v>9941</v>
      </c>
      <c r="B9942" t="s">
        <v>48482</v>
      </c>
      <c r="C9942" t="s">
        <v>752</v>
      </c>
      <c r="D9942" t="s">
        <v>325</v>
      </c>
      <c r="E9942" t="s">
        <v>48483</v>
      </c>
      <c r="F9942" t="s">
        <v>35615</v>
      </c>
      <c r="G9942" t="s">
        <v>5179</v>
      </c>
      <c r="H9942" s="6">
        <v>249819</v>
      </c>
      <c r="I9942" t="s">
        <v>48484</v>
      </c>
      <c r="J9942" t="s">
        <v>48485</v>
      </c>
      <c r="K9942" s="1">
        <v>44600</v>
      </c>
    </row>
    <row r="9943" spans="1:11">
      <c r="A9943">
        <v>9942</v>
      </c>
      <c r="B9943" t="s">
        <v>48486</v>
      </c>
      <c r="C9943" t="s">
        <v>2388</v>
      </c>
      <c r="D9943" t="s">
        <v>1973</v>
      </c>
      <c r="E9943" t="s">
        <v>48487</v>
      </c>
      <c r="F9943" t="s">
        <v>27749</v>
      </c>
      <c r="G9943" t="s">
        <v>890</v>
      </c>
      <c r="H9943" s="6">
        <v>50310</v>
      </c>
      <c r="I9943" t="s">
        <v>48488</v>
      </c>
      <c r="J9943" t="s">
        <v>48489</v>
      </c>
      <c r="K9943" s="1">
        <v>44042</v>
      </c>
    </row>
    <row r="9944" spans="1:11">
      <c r="A9944">
        <v>9943</v>
      </c>
      <c r="B9944" t="s">
        <v>48490</v>
      </c>
      <c r="C9944" t="s">
        <v>9095</v>
      </c>
      <c r="D9944" t="s">
        <v>18756</v>
      </c>
      <c r="E9944" t="s">
        <v>48491</v>
      </c>
      <c r="F9944" t="s">
        <v>48492</v>
      </c>
      <c r="G9944" t="s">
        <v>2419</v>
      </c>
      <c r="H9944" s="6">
        <v>83693</v>
      </c>
      <c r="I9944" t="s">
        <v>48493</v>
      </c>
      <c r="J9944" t="s">
        <v>48494</v>
      </c>
      <c r="K9944" s="1">
        <v>44197</v>
      </c>
    </row>
    <row r="9945" spans="1:11">
      <c r="A9945">
        <v>9944</v>
      </c>
      <c r="B9945" t="s">
        <v>48495</v>
      </c>
      <c r="C9945" t="s">
        <v>4234</v>
      </c>
      <c r="D9945" t="s">
        <v>423</v>
      </c>
      <c r="E9945" t="s">
        <v>48496</v>
      </c>
      <c r="F9945" t="s">
        <v>48497</v>
      </c>
      <c r="G9945" t="s">
        <v>823</v>
      </c>
      <c r="H9945" s="6">
        <v>73121</v>
      </c>
      <c r="I9945" t="s">
        <v>48498</v>
      </c>
      <c r="J9945" t="s">
        <v>48499</v>
      </c>
      <c r="K9945" s="1">
        <v>44523</v>
      </c>
    </row>
    <row r="9946" spans="1:11">
      <c r="A9946">
        <v>9945</v>
      </c>
      <c r="B9946" t="s">
        <v>48500</v>
      </c>
      <c r="C9946" t="s">
        <v>3295</v>
      </c>
      <c r="D9946" t="s">
        <v>1505</v>
      </c>
      <c r="E9946" t="s">
        <v>48501</v>
      </c>
      <c r="F9946" t="s">
        <v>48502</v>
      </c>
      <c r="G9946" t="s">
        <v>1102</v>
      </c>
      <c r="H9946" s="6">
        <v>152289</v>
      </c>
      <c r="I9946" t="s">
        <v>48503</v>
      </c>
      <c r="J9946" t="s">
        <v>48504</v>
      </c>
      <c r="K9946" s="1">
        <v>44452</v>
      </c>
    </row>
    <row r="9947" spans="1:11">
      <c r="A9947">
        <v>9946</v>
      </c>
      <c r="B9947" t="s">
        <v>48505</v>
      </c>
      <c r="C9947" t="s">
        <v>3897</v>
      </c>
      <c r="D9947" t="s">
        <v>10475</v>
      </c>
      <c r="E9947" t="s">
        <v>48506</v>
      </c>
      <c r="F9947" t="s">
        <v>2972</v>
      </c>
      <c r="G9947" t="s">
        <v>1013</v>
      </c>
      <c r="H9947" s="6">
        <v>120676</v>
      </c>
      <c r="I9947" t="s">
        <v>48507</v>
      </c>
      <c r="J9947" t="s">
        <v>48508</v>
      </c>
      <c r="K9947" s="1">
        <v>44228</v>
      </c>
    </row>
    <row r="9948" spans="1:11">
      <c r="A9948">
        <v>9947</v>
      </c>
      <c r="B9948" t="s">
        <v>48509</v>
      </c>
      <c r="C9948" t="s">
        <v>2237</v>
      </c>
      <c r="D9948" t="s">
        <v>10386</v>
      </c>
      <c r="E9948" t="s">
        <v>48510</v>
      </c>
      <c r="F9948" t="s">
        <v>48511</v>
      </c>
      <c r="G9948" t="s">
        <v>1769</v>
      </c>
      <c r="H9948" s="6">
        <v>185356</v>
      </c>
      <c r="I9948" t="s">
        <v>48512</v>
      </c>
      <c r="J9948" t="s">
        <v>48513</v>
      </c>
      <c r="K9948" s="1">
        <v>44669</v>
      </c>
    </row>
    <row r="9949" spans="1:11">
      <c r="A9949">
        <v>9948</v>
      </c>
      <c r="B9949" t="s">
        <v>48514</v>
      </c>
      <c r="C9949" t="s">
        <v>973</v>
      </c>
      <c r="D9949" t="s">
        <v>5822</v>
      </c>
      <c r="E9949" t="s">
        <v>48515</v>
      </c>
      <c r="F9949" t="s">
        <v>34495</v>
      </c>
      <c r="G9949" t="s">
        <v>3449</v>
      </c>
      <c r="H9949" s="6">
        <v>257449</v>
      </c>
      <c r="I9949" t="s">
        <v>48516</v>
      </c>
      <c r="J9949" t="s">
        <v>48517</v>
      </c>
      <c r="K9949" s="1">
        <v>44178</v>
      </c>
    </row>
    <row r="9950" spans="1:11">
      <c r="A9950">
        <v>9949</v>
      </c>
      <c r="B9950" t="s">
        <v>48518</v>
      </c>
      <c r="C9950" t="s">
        <v>6214</v>
      </c>
      <c r="D9950" t="s">
        <v>543</v>
      </c>
      <c r="E9950" t="s">
        <v>48519</v>
      </c>
      <c r="F9950" t="s">
        <v>48520</v>
      </c>
      <c r="G9950" t="s">
        <v>290</v>
      </c>
      <c r="H9950" s="6">
        <v>235626</v>
      </c>
      <c r="I9950" t="s">
        <v>48521</v>
      </c>
      <c r="J9950" t="s">
        <v>48522</v>
      </c>
      <c r="K9950" s="1">
        <v>44121</v>
      </c>
    </row>
    <row r="9951" spans="1:11">
      <c r="A9951">
        <v>9950</v>
      </c>
      <c r="B9951" t="s">
        <v>48523</v>
      </c>
      <c r="C9951" t="s">
        <v>4757</v>
      </c>
      <c r="D9951" t="s">
        <v>1870</v>
      </c>
      <c r="E9951" t="s">
        <v>48524</v>
      </c>
      <c r="F9951" t="s">
        <v>48525</v>
      </c>
      <c r="G9951" t="s">
        <v>1152</v>
      </c>
      <c r="H9951" s="6">
        <v>271959</v>
      </c>
      <c r="I9951" t="s">
        <v>48526</v>
      </c>
      <c r="J9951" t="s">
        <v>48527</v>
      </c>
      <c r="K9951" s="1">
        <v>44077</v>
      </c>
    </row>
    <row r="9952" spans="1:11">
      <c r="A9952">
        <v>9951</v>
      </c>
      <c r="B9952" t="s">
        <v>48528</v>
      </c>
      <c r="C9952" t="s">
        <v>744</v>
      </c>
      <c r="D9952" t="s">
        <v>12023</v>
      </c>
      <c r="E9952" t="s">
        <v>48529</v>
      </c>
      <c r="F9952" t="s">
        <v>48530</v>
      </c>
      <c r="G9952" t="s">
        <v>3183</v>
      </c>
      <c r="H9952" s="6">
        <v>180463</v>
      </c>
      <c r="I9952" t="s">
        <v>48531</v>
      </c>
      <c r="J9952" t="s">
        <v>48532</v>
      </c>
      <c r="K9952" s="1">
        <v>44162</v>
      </c>
    </row>
    <row r="9953" spans="1:11">
      <c r="A9953">
        <v>9952</v>
      </c>
      <c r="B9953" t="s">
        <v>48533</v>
      </c>
      <c r="C9953" t="s">
        <v>233</v>
      </c>
      <c r="D9953" t="s">
        <v>7625</v>
      </c>
      <c r="E9953" t="s">
        <v>48534</v>
      </c>
      <c r="F9953" t="s">
        <v>44096</v>
      </c>
      <c r="G9953" t="s">
        <v>5929</v>
      </c>
      <c r="H9953" s="6">
        <v>133225</v>
      </c>
      <c r="I9953" t="s">
        <v>48535</v>
      </c>
      <c r="J9953" t="s">
        <v>48536</v>
      </c>
      <c r="K9953" s="1">
        <v>44323</v>
      </c>
    </row>
    <row r="9954" spans="1:11">
      <c r="A9954">
        <v>9953</v>
      </c>
      <c r="B9954" t="s">
        <v>48537</v>
      </c>
      <c r="C9954" t="s">
        <v>700</v>
      </c>
      <c r="D9954" t="s">
        <v>14200</v>
      </c>
      <c r="E9954" t="s">
        <v>48538</v>
      </c>
      <c r="F9954" t="s">
        <v>48539</v>
      </c>
      <c r="G9954" t="s">
        <v>2838</v>
      </c>
      <c r="H9954" s="6">
        <v>150041</v>
      </c>
      <c r="I9954" t="s">
        <v>48540</v>
      </c>
      <c r="J9954" t="s">
        <v>48541</v>
      </c>
      <c r="K9954" s="1">
        <v>44649</v>
      </c>
    </row>
    <row r="9955" spans="1:11">
      <c r="A9955">
        <v>9954</v>
      </c>
      <c r="B9955" t="s">
        <v>48542</v>
      </c>
      <c r="C9955" t="s">
        <v>1998</v>
      </c>
      <c r="D9955" t="s">
        <v>5097</v>
      </c>
      <c r="E9955" t="s">
        <v>48543</v>
      </c>
      <c r="F9955" t="s">
        <v>20521</v>
      </c>
      <c r="G9955" t="s">
        <v>446</v>
      </c>
      <c r="H9955" s="6">
        <v>133304</v>
      </c>
      <c r="I9955" t="s">
        <v>48544</v>
      </c>
      <c r="J9955" t="s">
        <v>48545</v>
      </c>
      <c r="K9955" s="1">
        <v>44170</v>
      </c>
    </row>
    <row r="9956" spans="1:11">
      <c r="A9956">
        <v>9955</v>
      </c>
      <c r="B9956" t="s">
        <v>48546</v>
      </c>
      <c r="C9956" t="s">
        <v>10681</v>
      </c>
      <c r="D9956" t="s">
        <v>82</v>
      </c>
      <c r="E9956" t="s">
        <v>48547</v>
      </c>
      <c r="F9956" t="s">
        <v>5378</v>
      </c>
      <c r="G9956" t="s">
        <v>494</v>
      </c>
      <c r="H9956" s="6">
        <v>87038</v>
      </c>
      <c r="I9956" t="s">
        <v>48548</v>
      </c>
      <c r="J9956" t="s">
        <v>48549</v>
      </c>
      <c r="K9956" s="1">
        <v>44187</v>
      </c>
    </row>
    <row r="9957" spans="1:11">
      <c r="A9957">
        <v>9956</v>
      </c>
      <c r="B9957" t="s">
        <v>48550</v>
      </c>
      <c r="C9957" t="s">
        <v>1885</v>
      </c>
      <c r="D9957" t="s">
        <v>4172</v>
      </c>
      <c r="E9957" t="s">
        <v>48551</v>
      </c>
      <c r="F9957" t="s">
        <v>48552</v>
      </c>
      <c r="G9957" t="s">
        <v>2378</v>
      </c>
      <c r="H9957" s="6">
        <v>196861</v>
      </c>
      <c r="I9957" t="s">
        <v>48553</v>
      </c>
      <c r="J9957" t="s">
        <v>48554</v>
      </c>
      <c r="K9957" s="1">
        <v>44647</v>
      </c>
    </row>
    <row r="9958" spans="1:11">
      <c r="A9958">
        <v>9957</v>
      </c>
      <c r="B9958" t="s">
        <v>48555</v>
      </c>
      <c r="C9958" t="s">
        <v>4260</v>
      </c>
      <c r="D9958" t="s">
        <v>1193</v>
      </c>
      <c r="E9958" t="s">
        <v>28055</v>
      </c>
      <c r="F9958" t="s">
        <v>48556</v>
      </c>
      <c r="G9958" t="s">
        <v>260</v>
      </c>
      <c r="H9958" s="6">
        <v>148863</v>
      </c>
      <c r="I9958" t="s">
        <v>48557</v>
      </c>
      <c r="J9958" t="s">
        <v>48558</v>
      </c>
      <c r="K9958" s="1">
        <v>44647</v>
      </c>
    </row>
    <row r="9959" spans="1:11">
      <c r="A9959">
        <v>9958</v>
      </c>
      <c r="B9959" t="s">
        <v>48559</v>
      </c>
      <c r="C9959" t="s">
        <v>3169</v>
      </c>
      <c r="D9959" t="s">
        <v>2347</v>
      </c>
      <c r="E9959" t="s">
        <v>32003</v>
      </c>
      <c r="F9959" t="s">
        <v>2830</v>
      </c>
      <c r="G9959" t="s">
        <v>150</v>
      </c>
      <c r="H9959" s="6">
        <v>198343</v>
      </c>
      <c r="I9959" t="s">
        <v>48560</v>
      </c>
      <c r="J9959" t="s">
        <v>48561</v>
      </c>
      <c r="K9959" s="1">
        <v>44600</v>
      </c>
    </row>
    <row r="9960" spans="1:11">
      <c r="A9960">
        <v>9959</v>
      </c>
      <c r="B9960" t="s">
        <v>48562</v>
      </c>
      <c r="C9960" t="s">
        <v>2249</v>
      </c>
      <c r="D9960" t="s">
        <v>10886</v>
      </c>
      <c r="E9960" t="s">
        <v>48563</v>
      </c>
      <c r="F9960" t="s">
        <v>48564</v>
      </c>
      <c r="G9960" t="s">
        <v>23</v>
      </c>
      <c r="H9960" s="6">
        <v>76390</v>
      </c>
      <c r="I9960">
        <v>5274550159</v>
      </c>
      <c r="J9960" t="s">
        <v>48565</v>
      </c>
      <c r="K9960" s="1">
        <v>44468</v>
      </c>
    </row>
    <row r="9961" spans="1:11">
      <c r="A9961">
        <v>9960</v>
      </c>
      <c r="B9961" t="s">
        <v>48566</v>
      </c>
      <c r="C9961" t="s">
        <v>5494</v>
      </c>
      <c r="D9961" t="s">
        <v>407</v>
      </c>
      <c r="E9961" t="s">
        <v>48567</v>
      </c>
      <c r="F9961" t="s">
        <v>48568</v>
      </c>
      <c r="G9961" t="s">
        <v>1309</v>
      </c>
      <c r="H9961" s="6">
        <v>278435</v>
      </c>
      <c r="I9961" t="s">
        <v>48569</v>
      </c>
      <c r="J9961" t="s">
        <v>48570</v>
      </c>
      <c r="K9961" s="1">
        <v>44620</v>
      </c>
    </row>
    <row r="9962" spans="1:11">
      <c r="A9962">
        <v>9961</v>
      </c>
      <c r="B9962" t="s">
        <v>48571</v>
      </c>
      <c r="C9962" t="s">
        <v>778</v>
      </c>
      <c r="D9962" t="s">
        <v>1051</v>
      </c>
      <c r="E9962" t="s">
        <v>10410</v>
      </c>
      <c r="F9962" t="s">
        <v>48572</v>
      </c>
      <c r="G9962" t="s">
        <v>985</v>
      </c>
      <c r="H9962" s="6">
        <v>261474</v>
      </c>
      <c r="I9962" t="s">
        <v>48573</v>
      </c>
      <c r="J9962" t="s">
        <v>48574</v>
      </c>
      <c r="K9962" s="1">
        <v>44076</v>
      </c>
    </row>
    <row r="9963" spans="1:11">
      <c r="A9963">
        <v>9962</v>
      </c>
      <c r="B9963" t="s">
        <v>48575</v>
      </c>
      <c r="C9963" t="s">
        <v>368</v>
      </c>
      <c r="D9963" t="s">
        <v>2835</v>
      </c>
      <c r="E9963" t="s">
        <v>48576</v>
      </c>
      <c r="F9963" t="s">
        <v>43875</v>
      </c>
      <c r="G9963" t="s">
        <v>3382</v>
      </c>
      <c r="H9963" s="6">
        <v>244954</v>
      </c>
      <c r="I9963" t="s">
        <v>48577</v>
      </c>
      <c r="J9963" t="s">
        <v>48578</v>
      </c>
      <c r="K9963" s="1">
        <v>44024</v>
      </c>
    </row>
    <row r="9964" spans="1:11">
      <c r="A9964">
        <v>9963</v>
      </c>
      <c r="B9964" t="s">
        <v>48579</v>
      </c>
      <c r="C9964" t="s">
        <v>1596</v>
      </c>
      <c r="D9964" t="s">
        <v>8147</v>
      </c>
      <c r="E9964" t="s">
        <v>48580</v>
      </c>
      <c r="F9964" t="s">
        <v>48581</v>
      </c>
      <c r="G9964" t="s">
        <v>3594</v>
      </c>
      <c r="H9964" s="6">
        <v>200824</v>
      </c>
      <c r="I9964" t="s">
        <v>48582</v>
      </c>
      <c r="J9964" t="s">
        <v>48583</v>
      </c>
      <c r="K9964" s="1">
        <v>44228</v>
      </c>
    </row>
    <row r="9965" spans="1:11">
      <c r="A9965">
        <v>9964</v>
      </c>
      <c r="B9965" t="s">
        <v>48584</v>
      </c>
      <c r="C9965" t="s">
        <v>4165</v>
      </c>
      <c r="D9965" t="s">
        <v>6944</v>
      </c>
      <c r="E9965" t="s">
        <v>48585</v>
      </c>
      <c r="F9965" t="s">
        <v>48586</v>
      </c>
      <c r="G9965" t="s">
        <v>2378</v>
      </c>
      <c r="H9965" s="6">
        <v>185545</v>
      </c>
      <c r="I9965" t="s">
        <v>48587</v>
      </c>
      <c r="J9965" t="s">
        <v>48588</v>
      </c>
      <c r="K9965" s="1">
        <v>43916</v>
      </c>
    </row>
    <row r="9966" spans="1:11">
      <c r="A9966">
        <v>9965</v>
      </c>
      <c r="B9966" t="s">
        <v>48589</v>
      </c>
      <c r="C9966" t="s">
        <v>1462</v>
      </c>
      <c r="D9966" t="s">
        <v>12843</v>
      </c>
      <c r="E9966" t="s">
        <v>48590</v>
      </c>
      <c r="F9966" t="s">
        <v>48591</v>
      </c>
      <c r="G9966" t="s">
        <v>462</v>
      </c>
      <c r="H9966" s="6">
        <v>99353</v>
      </c>
      <c r="I9966" t="s">
        <v>48592</v>
      </c>
      <c r="J9966" t="s">
        <v>48593</v>
      </c>
      <c r="K9966" s="1">
        <v>44578</v>
      </c>
    </row>
    <row r="9967" spans="1:11">
      <c r="A9967">
        <v>9966</v>
      </c>
      <c r="B9967" t="s">
        <v>48594</v>
      </c>
      <c r="C9967" t="s">
        <v>1234</v>
      </c>
      <c r="D9967" t="s">
        <v>10370</v>
      </c>
      <c r="E9967" t="s">
        <v>48595</v>
      </c>
      <c r="F9967" t="s">
        <v>48596</v>
      </c>
      <c r="G9967" t="s">
        <v>282</v>
      </c>
      <c r="H9967" s="6">
        <v>288379</v>
      </c>
      <c r="I9967" t="s">
        <v>48597</v>
      </c>
      <c r="J9967" t="s">
        <v>48598</v>
      </c>
      <c r="K9967" s="1">
        <v>44424</v>
      </c>
    </row>
    <row r="9968" spans="1:11">
      <c r="A9968">
        <v>9967</v>
      </c>
      <c r="B9968" t="s">
        <v>48599</v>
      </c>
      <c r="C9968" t="s">
        <v>3858</v>
      </c>
      <c r="D9968" t="s">
        <v>7027</v>
      </c>
      <c r="E9968" t="s">
        <v>48600</v>
      </c>
      <c r="F9968" t="s">
        <v>24436</v>
      </c>
      <c r="G9968" t="s">
        <v>394</v>
      </c>
      <c r="H9968" s="6">
        <v>171162</v>
      </c>
      <c r="I9968" t="s">
        <v>48601</v>
      </c>
      <c r="J9968" t="s">
        <v>48602</v>
      </c>
      <c r="K9968" s="1">
        <v>44576</v>
      </c>
    </row>
    <row r="9969" spans="1:11">
      <c r="A9969">
        <v>9968</v>
      </c>
      <c r="B9969" t="s">
        <v>48603</v>
      </c>
      <c r="C9969" t="s">
        <v>5933</v>
      </c>
      <c r="D9969" t="s">
        <v>4751</v>
      </c>
      <c r="E9969" t="s">
        <v>48604</v>
      </c>
      <c r="F9969" t="s">
        <v>48605</v>
      </c>
      <c r="G9969" t="s">
        <v>1424</v>
      </c>
      <c r="H9969" s="6">
        <v>45297</v>
      </c>
      <c r="I9969" t="s">
        <v>48606</v>
      </c>
      <c r="J9969" t="s">
        <v>48607</v>
      </c>
      <c r="K9969" s="1">
        <v>44022</v>
      </c>
    </row>
    <row r="9970" spans="1:11">
      <c r="A9970">
        <v>9969</v>
      </c>
      <c r="B9970" t="s">
        <v>48608</v>
      </c>
      <c r="C9970" t="s">
        <v>8199</v>
      </c>
      <c r="D9970" t="s">
        <v>7625</v>
      </c>
      <c r="E9970" t="s">
        <v>15210</v>
      </c>
      <c r="F9970" t="s">
        <v>48609</v>
      </c>
      <c r="G9970" t="s">
        <v>1095</v>
      </c>
      <c r="H9970" s="6">
        <v>46058</v>
      </c>
      <c r="I9970">
        <v>1674610489</v>
      </c>
      <c r="J9970" t="s">
        <v>48610</v>
      </c>
      <c r="K9970" s="1">
        <v>44010</v>
      </c>
    </row>
    <row r="9971" spans="1:11">
      <c r="A9971">
        <v>9970</v>
      </c>
      <c r="B9971" t="s">
        <v>48611</v>
      </c>
      <c r="C9971" t="s">
        <v>10860</v>
      </c>
      <c r="D9971" t="s">
        <v>5906</v>
      </c>
      <c r="E9971" t="s">
        <v>48612</v>
      </c>
      <c r="F9971" t="s">
        <v>40551</v>
      </c>
      <c r="G9971" t="s">
        <v>470</v>
      </c>
      <c r="H9971" s="6">
        <v>249048</v>
      </c>
      <c r="I9971" t="s">
        <v>48613</v>
      </c>
      <c r="J9971" t="s">
        <v>48614</v>
      </c>
      <c r="K9971" s="1">
        <v>44655</v>
      </c>
    </row>
    <row r="9972" spans="1:11">
      <c r="A9972">
        <v>9971</v>
      </c>
      <c r="B9972" t="s">
        <v>48615</v>
      </c>
      <c r="C9972" t="s">
        <v>4325</v>
      </c>
      <c r="D9972" t="s">
        <v>6387</v>
      </c>
      <c r="E9972" t="s">
        <v>37688</v>
      </c>
      <c r="F9972" t="s">
        <v>48616</v>
      </c>
      <c r="G9972" t="s">
        <v>2378</v>
      </c>
      <c r="H9972" s="6">
        <v>142058</v>
      </c>
      <c r="I9972" t="s">
        <v>48617</v>
      </c>
      <c r="J9972" t="s">
        <v>48618</v>
      </c>
      <c r="K9972" s="1">
        <v>44710</v>
      </c>
    </row>
    <row r="9973" spans="1:11">
      <c r="A9973">
        <v>9972</v>
      </c>
      <c r="B9973" t="s">
        <v>48619</v>
      </c>
      <c r="C9973" t="s">
        <v>1142</v>
      </c>
      <c r="D9973" t="s">
        <v>2535</v>
      </c>
      <c r="E9973" t="s">
        <v>48620</v>
      </c>
      <c r="F9973" t="s">
        <v>48621</v>
      </c>
      <c r="G9973" t="s">
        <v>1034</v>
      </c>
      <c r="H9973" s="6">
        <v>228028</v>
      </c>
      <c r="I9973" t="s">
        <v>48622</v>
      </c>
      <c r="J9973" t="s">
        <v>48623</v>
      </c>
      <c r="K9973" s="1">
        <v>44135</v>
      </c>
    </row>
    <row r="9974" spans="1:11">
      <c r="A9974">
        <v>9973</v>
      </c>
      <c r="B9974" t="s">
        <v>48624</v>
      </c>
      <c r="C9974" t="s">
        <v>3796</v>
      </c>
      <c r="D9974" t="s">
        <v>423</v>
      </c>
      <c r="E9974" t="s">
        <v>48625</v>
      </c>
      <c r="F9974" t="s">
        <v>48626</v>
      </c>
      <c r="G9974" t="s">
        <v>2137</v>
      </c>
      <c r="H9974" s="6">
        <v>83287</v>
      </c>
      <c r="I9974" t="s">
        <v>48627</v>
      </c>
      <c r="J9974" t="s">
        <v>48628</v>
      </c>
      <c r="K9974" s="1">
        <v>44672</v>
      </c>
    </row>
    <row r="9975" spans="1:11">
      <c r="A9975">
        <v>9974</v>
      </c>
      <c r="B9975" t="s">
        <v>48629</v>
      </c>
      <c r="C9975" t="s">
        <v>15396</v>
      </c>
      <c r="D9975" t="s">
        <v>1371</v>
      </c>
      <c r="E9975" t="s">
        <v>48630</v>
      </c>
      <c r="F9975" t="s">
        <v>48631</v>
      </c>
      <c r="G9975" t="s">
        <v>1652</v>
      </c>
      <c r="H9975" s="6">
        <v>143718</v>
      </c>
      <c r="I9975" t="s">
        <v>48632</v>
      </c>
      <c r="J9975" t="s">
        <v>48633</v>
      </c>
      <c r="K9975" s="1">
        <v>44284</v>
      </c>
    </row>
    <row r="9976" spans="1:11">
      <c r="A9976">
        <v>9975</v>
      </c>
      <c r="B9976" t="s">
        <v>48634</v>
      </c>
      <c r="C9976" t="s">
        <v>4400</v>
      </c>
      <c r="D9976" t="s">
        <v>10906</v>
      </c>
      <c r="E9976" t="s">
        <v>29924</v>
      </c>
      <c r="F9976" t="s">
        <v>48635</v>
      </c>
      <c r="G9976" t="s">
        <v>1881</v>
      </c>
      <c r="H9976" s="6">
        <v>49262</v>
      </c>
      <c r="I9976">
        <v>1924373362</v>
      </c>
      <c r="J9976" t="s">
        <v>48636</v>
      </c>
      <c r="K9976" s="1">
        <v>44282</v>
      </c>
    </row>
    <row r="9977" spans="1:11">
      <c r="A9977">
        <v>9976</v>
      </c>
      <c r="B9977" t="s">
        <v>48637</v>
      </c>
      <c r="C9977" t="s">
        <v>2081</v>
      </c>
      <c r="D9977" t="s">
        <v>1393</v>
      </c>
      <c r="E9977" t="s">
        <v>48638</v>
      </c>
      <c r="F9977" t="s">
        <v>48639</v>
      </c>
      <c r="G9977" t="s">
        <v>1374</v>
      </c>
      <c r="H9977" s="6">
        <v>208927</v>
      </c>
      <c r="I9977">
        <f>1-124-543-5317</f>
        <v>-5983</v>
      </c>
      <c r="J9977" t="s">
        <v>48640</v>
      </c>
      <c r="K9977" s="1">
        <v>44196</v>
      </c>
    </row>
    <row r="9978" spans="1:11">
      <c r="A9978">
        <v>9977</v>
      </c>
      <c r="B9978" t="s">
        <v>48641</v>
      </c>
      <c r="C9978" t="s">
        <v>2147</v>
      </c>
      <c r="D9978" t="s">
        <v>2801</v>
      </c>
      <c r="E9978" t="s">
        <v>48642</v>
      </c>
      <c r="F9978" t="s">
        <v>48643</v>
      </c>
      <c r="G9978" t="s">
        <v>3095</v>
      </c>
      <c r="H9978" s="6">
        <v>288792</v>
      </c>
      <c r="I9978" t="s">
        <v>48644</v>
      </c>
      <c r="J9978" t="s">
        <v>48645</v>
      </c>
      <c r="K9978" s="1">
        <v>44581</v>
      </c>
    </row>
    <row r="9979" spans="1:11">
      <c r="A9979">
        <v>9978</v>
      </c>
      <c r="B9979" t="s">
        <v>48646</v>
      </c>
      <c r="C9979" t="s">
        <v>6633</v>
      </c>
      <c r="D9979" t="s">
        <v>8948</v>
      </c>
      <c r="E9979" t="s">
        <v>48647</v>
      </c>
      <c r="F9979" t="s">
        <v>39006</v>
      </c>
      <c r="G9979" t="s">
        <v>1857</v>
      </c>
      <c r="H9979" s="6">
        <v>220313</v>
      </c>
      <c r="I9979" t="s">
        <v>48648</v>
      </c>
      <c r="J9979" t="s">
        <v>48649</v>
      </c>
      <c r="K9979" s="1">
        <v>44534</v>
      </c>
    </row>
    <row r="9980" spans="1:11">
      <c r="A9980">
        <v>9979</v>
      </c>
      <c r="B9980" t="s">
        <v>48650</v>
      </c>
      <c r="C9980" t="s">
        <v>572</v>
      </c>
      <c r="D9980" t="s">
        <v>2814</v>
      </c>
      <c r="E9980" t="s">
        <v>48651</v>
      </c>
      <c r="F9980" t="s">
        <v>31920</v>
      </c>
      <c r="G9980" t="s">
        <v>1013</v>
      </c>
      <c r="H9980" s="6">
        <v>235508</v>
      </c>
      <c r="I9980" t="s">
        <v>48652</v>
      </c>
      <c r="J9980" t="s">
        <v>48653</v>
      </c>
      <c r="K9980" s="1">
        <v>44597</v>
      </c>
    </row>
    <row r="9981" spans="1:11">
      <c r="A9981">
        <v>9980</v>
      </c>
      <c r="B9981" t="s">
        <v>48654</v>
      </c>
      <c r="C9981" t="s">
        <v>6181</v>
      </c>
      <c r="D9981" t="s">
        <v>7478</v>
      </c>
      <c r="E9981" t="s">
        <v>48655</v>
      </c>
      <c r="F9981" t="s">
        <v>48656</v>
      </c>
      <c r="G9981" t="s">
        <v>726</v>
      </c>
      <c r="H9981" s="6">
        <v>273097</v>
      </c>
      <c r="I9981" t="s">
        <v>48657</v>
      </c>
      <c r="J9981" t="s">
        <v>48658</v>
      </c>
      <c r="K9981" s="1">
        <v>44339</v>
      </c>
    </row>
    <row r="9982" spans="1:11">
      <c r="A9982">
        <v>9981</v>
      </c>
      <c r="B9982" t="s">
        <v>48659</v>
      </c>
      <c r="C9982" t="s">
        <v>3699</v>
      </c>
      <c r="D9982" t="s">
        <v>3421</v>
      </c>
      <c r="E9982" t="s">
        <v>48660</v>
      </c>
      <c r="F9982" t="s">
        <v>48661</v>
      </c>
      <c r="G9982" t="s">
        <v>517</v>
      </c>
      <c r="H9982" s="6">
        <v>151933</v>
      </c>
      <c r="I9982" t="s">
        <v>48662</v>
      </c>
      <c r="J9982" t="s">
        <v>48663</v>
      </c>
      <c r="K9982" s="1">
        <v>44259</v>
      </c>
    </row>
    <row r="9983" spans="1:11">
      <c r="A9983">
        <v>9982</v>
      </c>
      <c r="B9983" t="s">
        <v>48664</v>
      </c>
      <c r="C9983" t="s">
        <v>3175</v>
      </c>
      <c r="D9983" t="s">
        <v>9096</v>
      </c>
      <c r="E9983" t="s">
        <v>48665</v>
      </c>
      <c r="F9983" t="s">
        <v>48666</v>
      </c>
      <c r="G9983" t="s">
        <v>1674</v>
      </c>
      <c r="H9983" s="6">
        <v>49728</v>
      </c>
      <c r="I9983" t="s">
        <v>48667</v>
      </c>
      <c r="J9983" t="s">
        <v>48668</v>
      </c>
      <c r="K9983" s="1">
        <v>44409</v>
      </c>
    </row>
    <row r="9984" spans="1:11">
      <c r="A9984">
        <v>9983</v>
      </c>
      <c r="B9984" t="s">
        <v>48669</v>
      </c>
      <c r="C9984" t="s">
        <v>638</v>
      </c>
      <c r="D9984" t="s">
        <v>929</v>
      </c>
      <c r="E9984" t="s">
        <v>48670</v>
      </c>
      <c r="F9984" t="s">
        <v>48671</v>
      </c>
      <c r="G9984" t="s">
        <v>2158</v>
      </c>
      <c r="H9984" s="6">
        <v>249883</v>
      </c>
      <c r="I9984" t="s">
        <v>48672</v>
      </c>
      <c r="J9984" t="s">
        <v>48673</v>
      </c>
      <c r="K9984" s="1">
        <v>44374</v>
      </c>
    </row>
    <row r="9985" spans="1:11">
      <c r="A9985">
        <v>9984</v>
      </c>
      <c r="B9985" t="s">
        <v>48674</v>
      </c>
      <c r="C9985" t="s">
        <v>29</v>
      </c>
      <c r="D9985" t="s">
        <v>3978</v>
      </c>
      <c r="E9985" t="s">
        <v>48675</v>
      </c>
      <c r="F9985" t="s">
        <v>48676</v>
      </c>
      <c r="G9985" t="s">
        <v>1118</v>
      </c>
      <c r="H9985" s="6">
        <v>146103</v>
      </c>
      <c r="I9985" t="s">
        <v>48677</v>
      </c>
      <c r="J9985" t="s">
        <v>48678</v>
      </c>
      <c r="K9985" s="1">
        <v>44605</v>
      </c>
    </row>
    <row r="9986" spans="1:11">
      <c r="A9986">
        <v>9985</v>
      </c>
      <c r="B9986" t="s">
        <v>48679</v>
      </c>
      <c r="C9986" t="s">
        <v>4720</v>
      </c>
      <c r="D9986" t="s">
        <v>7232</v>
      </c>
      <c r="E9986" t="s">
        <v>48680</v>
      </c>
      <c r="F9986" t="s">
        <v>48681</v>
      </c>
      <c r="G9986" t="s">
        <v>402</v>
      </c>
      <c r="H9986" s="6">
        <v>236968</v>
      </c>
      <c r="I9986" t="s">
        <v>48682</v>
      </c>
      <c r="J9986" t="s">
        <v>48683</v>
      </c>
      <c r="K9986" s="1">
        <v>44358</v>
      </c>
    </row>
    <row r="9987" spans="1:11">
      <c r="A9987">
        <v>9986</v>
      </c>
      <c r="B9987" t="s">
        <v>48684</v>
      </c>
      <c r="C9987" t="s">
        <v>8045</v>
      </c>
      <c r="D9987" t="s">
        <v>10965</v>
      </c>
      <c r="E9987" t="s">
        <v>48685</v>
      </c>
      <c r="F9987" t="s">
        <v>23504</v>
      </c>
      <c r="G9987" t="s">
        <v>3183</v>
      </c>
      <c r="H9987" s="6">
        <v>197120</v>
      </c>
      <c r="I9987" t="s">
        <v>48686</v>
      </c>
      <c r="J9987" t="s">
        <v>48687</v>
      </c>
      <c r="K9987" s="1">
        <v>44484</v>
      </c>
    </row>
    <row r="9988" spans="1:11">
      <c r="A9988">
        <v>9987</v>
      </c>
      <c r="B9988" t="s">
        <v>48688</v>
      </c>
      <c r="C9988" t="s">
        <v>1122</v>
      </c>
      <c r="D9988" t="s">
        <v>2643</v>
      </c>
      <c r="E9988" t="s">
        <v>48689</v>
      </c>
      <c r="F9988" t="s">
        <v>48690</v>
      </c>
      <c r="G9988" t="s">
        <v>2070</v>
      </c>
      <c r="H9988" s="6">
        <v>194082</v>
      </c>
      <c r="I9988" t="s">
        <v>48691</v>
      </c>
      <c r="J9988" t="s">
        <v>48692</v>
      </c>
      <c r="K9988" s="1">
        <v>43879</v>
      </c>
    </row>
    <row r="9989" spans="1:11">
      <c r="A9989">
        <v>9988</v>
      </c>
      <c r="B9989" t="s">
        <v>48693</v>
      </c>
      <c r="C9989" t="s">
        <v>4692</v>
      </c>
      <c r="D9989" t="s">
        <v>18298</v>
      </c>
      <c r="E9989" t="s">
        <v>48694</v>
      </c>
      <c r="F9989" t="s">
        <v>26414</v>
      </c>
      <c r="G9989" t="s">
        <v>4805</v>
      </c>
      <c r="H9989" s="6">
        <v>245394</v>
      </c>
      <c r="I9989" t="s">
        <v>48695</v>
      </c>
      <c r="J9989" t="s">
        <v>48696</v>
      </c>
      <c r="K9989" s="1">
        <v>44614</v>
      </c>
    </row>
    <row r="9990" spans="1:11">
      <c r="A9990">
        <v>9989</v>
      </c>
      <c r="B9990" t="s">
        <v>48697</v>
      </c>
      <c r="C9990" t="s">
        <v>1269</v>
      </c>
      <c r="D9990" t="s">
        <v>17760</v>
      </c>
      <c r="E9990" t="s">
        <v>10204</v>
      </c>
      <c r="F9990" t="s">
        <v>48698</v>
      </c>
      <c r="G9990" t="s">
        <v>2524</v>
      </c>
      <c r="H9990" s="6">
        <v>95148</v>
      </c>
      <c r="I9990" t="s">
        <v>48699</v>
      </c>
      <c r="J9990" t="s">
        <v>48700</v>
      </c>
      <c r="K9990" s="1">
        <v>44167</v>
      </c>
    </row>
    <row r="9991" spans="1:11">
      <c r="A9991">
        <v>9990</v>
      </c>
      <c r="B9991" t="s">
        <v>48701</v>
      </c>
      <c r="C9991" t="s">
        <v>4864</v>
      </c>
      <c r="D9991" t="s">
        <v>4474</v>
      </c>
      <c r="E9991" t="s">
        <v>48702</v>
      </c>
      <c r="F9991" t="s">
        <v>48703</v>
      </c>
      <c r="G9991" t="s">
        <v>688</v>
      </c>
      <c r="H9991" s="6">
        <v>232918</v>
      </c>
      <c r="I9991" t="s">
        <v>48704</v>
      </c>
      <c r="J9991" t="s">
        <v>48705</v>
      </c>
      <c r="K9991" s="1">
        <v>44231</v>
      </c>
    </row>
    <row r="9992" spans="1:11">
      <c r="A9992">
        <v>9991</v>
      </c>
      <c r="B9992" t="s">
        <v>48706</v>
      </c>
      <c r="C9992" t="s">
        <v>2700</v>
      </c>
      <c r="D9992" t="s">
        <v>14631</v>
      </c>
      <c r="E9992" t="s">
        <v>48707</v>
      </c>
      <c r="F9992" t="s">
        <v>33790</v>
      </c>
      <c r="G9992" t="s">
        <v>1230</v>
      </c>
      <c r="H9992" s="6">
        <v>189599</v>
      </c>
      <c r="I9992" t="s">
        <v>48708</v>
      </c>
      <c r="J9992" t="s">
        <v>48709</v>
      </c>
      <c r="K9992" s="1">
        <v>44044</v>
      </c>
    </row>
    <row r="9993" spans="1:11">
      <c r="A9993">
        <v>9992</v>
      </c>
      <c r="B9993" t="s">
        <v>48710</v>
      </c>
      <c r="C9993" t="s">
        <v>10681</v>
      </c>
      <c r="D9993" t="s">
        <v>4984</v>
      </c>
      <c r="E9993" t="s">
        <v>48711</v>
      </c>
      <c r="F9993" t="s">
        <v>6172</v>
      </c>
      <c r="G9993" t="s">
        <v>1696</v>
      </c>
      <c r="H9993" s="6">
        <v>88139</v>
      </c>
      <c r="I9993" t="s">
        <v>48712</v>
      </c>
      <c r="J9993" t="s">
        <v>48713</v>
      </c>
      <c r="K9993" s="1">
        <v>44491</v>
      </c>
    </row>
    <row r="9994" spans="1:11">
      <c r="A9994">
        <v>9993</v>
      </c>
      <c r="B9994" t="s">
        <v>48714</v>
      </c>
      <c r="C9994" t="s">
        <v>1142</v>
      </c>
      <c r="D9994" t="s">
        <v>1961</v>
      </c>
      <c r="E9994" t="s">
        <v>48715</v>
      </c>
      <c r="F9994" t="s">
        <v>48716</v>
      </c>
      <c r="G9994" t="s">
        <v>1666</v>
      </c>
      <c r="H9994" s="6">
        <v>143633</v>
      </c>
      <c r="I9994" t="s">
        <v>48717</v>
      </c>
      <c r="J9994" t="s">
        <v>48718</v>
      </c>
      <c r="K9994" s="1">
        <v>44184</v>
      </c>
    </row>
    <row r="9995" spans="1:11">
      <c r="A9995">
        <v>9994</v>
      </c>
      <c r="B9995" t="s">
        <v>48719</v>
      </c>
      <c r="C9995" t="s">
        <v>3758</v>
      </c>
      <c r="D9995" t="s">
        <v>8384</v>
      </c>
      <c r="E9995" t="s">
        <v>48720</v>
      </c>
      <c r="F9995" t="s">
        <v>48721</v>
      </c>
      <c r="G9995" t="s">
        <v>3046</v>
      </c>
      <c r="H9995" s="6">
        <v>256642</v>
      </c>
      <c r="I9995" t="s">
        <v>48722</v>
      </c>
      <c r="J9995" t="s">
        <v>48723</v>
      </c>
      <c r="K9995" s="1">
        <v>44315</v>
      </c>
    </row>
    <row r="9996" spans="1:11">
      <c r="A9996">
        <v>9995</v>
      </c>
      <c r="B9996" t="s">
        <v>48724</v>
      </c>
      <c r="C9996" t="s">
        <v>162</v>
      </c>
      <c r="D9996" t="s">
        <v>29280</v>
      </c>
      <c r="E9996" t="s">
        <v>48725</v>
      </c>
      <c r="F9996" t="s">
        <v>48726</v>
      </c>
      <c r="G9996" t="s">
        <v>1619</v>
      </c>
      <c r="H9996" s="6">
        <v>166819</v>
      </c>
      <c r="I9996" t="s">
        <v>48727</v>
      </c>
      <c r="J9996" t="s">
        <v>48728</v>
      </c>
      <c r="K9996" s="1">
        <v>44624</v>
      </c>
    </row>
    <row r="9997" spans="1:11">
      <c r="A9997">
        <v>9996</v>
      </c>
      <c r="B9997" t="s">
        <v>48729</v>
      </c>
      <c r="C9997" t="s">
        <v>2513</v>
      </c>
      <c r="D9997" t="s">
        <v>3714</v>
      </c>
      <c r="E9997" t="s">
        <v>48730</v>
      </c>
      <c r="F9997" t="s">
        <v>48731</v>
      </c>
      <c r="G9997" t="s">
        <v>314</v>
      </c>
      <c r="H9997" s="6">
        <v>82598</v>
      </c>
      <c r="I9997" t="s">
        <v>48732</v>
      </c>
      <c r="J9997" t="s">
        <v>48733</v>
      </c>
      <c r="K9997" s="1">
        <v>44678</v>
      </c>
    </row>
    <row r="9998" spans="1:11">
      <c r="A9998">
        <v>9997</v>
      </c>
      <c r="B9998" t="s">
        <v>48734</v>
      </c>
      <c r="C9998" t="s">
        <v>981</v>
      </c>
      <c r="D9998" t="s">
        <v>3081</v>
      </c>
      <c r="E9998" t="s">
        <v>48735</v>
      </c>
      <c r="F9998" t="s">
        <v>48736</v>
      </c>
      <c r="G9998" t="s">
        <v>861</v>
      </c>
      <c r="H9998" s="6">
        <v>175583</v>
      </c>
      <c r="I9998" t="s">
        <v>48737</v>
      </c>
      <c r="J9998" t="s">
        <v>48738</v>
      </c>
      <c r="K9998" s="1">
        <v>44578</v>
      </c>
    </row>
    <row r="9999" spans="1:11">
      <c r="A9999">
        <v>9998</v>
      </c>
      <c r="B9999" t="s">
        <v>48739</v>
      </c>
      <c r="C9999" t="s">
        <v>2520</v>
      </c>
      <c r="D9999" t="s">
        <v>14367</v>
      </c>
      <c r="E9999" t="s">
        <v>39904</v>
      </c>
      <c r="F9999" t="s">
        <v>44857</v>
      </c>
      <c r="G9999" t="s">
        <v>3566</v>
      </c>
      <c r="H9999" s="6">
        <v>90859</v>
      </c>
      <c r="I9999" t="s">
        <v>48740</v>
      </c>
      <c r="J9999" t="s">
        <v>48741</v>
      </c>
      <c r="K9999" s="1">
        <v>44574</v>
      </c>
    </row>
    <row r="10000" spans="1:11">
      <c r="A10000">
        <v>9999</v>
      </c>
      <c r="B10000" t="s">
        <v>48742</v>
      </c>
      <c r="C10000" t="s">
        <v>5039</v>
      </c>
      <c r="D10000" t="s">
        <v>6820</v>
      </c>
      <c r="E10000" t="s">
        <v>33312</v>
      </c>
      <c r="F10000" t="s">
        <v>48743</v>
      </c>
      <c r="G10000" t="s">
        <v>274</v>
      </c>
      <c r="H10000" s="6">
        <v>43612</v>
      </c>
      <c r="I10000" t="s">
        <v>48744</v>
      </c>
      <c r="J10000" t="s">
        <v>48745</v>
      </c>
      <c r="K10000" s="1">
        <v>43935</v>
      </c>
    </row>
    <row r="10001" spans="1:11">
      <c r="A10001">
        <v>10000</v>
      </c>
      <c r="B10001" t="s">
        <v>48746</v>
      </c>
      <c r="C10001" t="s">
        <v>1421</v>
      </c>
      <c r="D10001" t="s">
        <v>6208</v>
      </c>
      <c r="E10001" t="s">
        <v>48747</v>
      </c>
      <c r="F10001" t="s">
        <v>48748</v>
      </c>
      <c r="G10001" t="s">
        <v>2861</v>
      </c>
      <c r="H10001" s="6">
        <v>235234</v>
      </c>
      <c r="I10001" t="s">
        <v>48749</v>
      </c>
      <c r="J10001" t="s">
        <v>48750</v>
      </c>
      <c r="K10001" s="1">
        <v>44009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2025-02-28T19:15:55Z</dcterms:created>
  <dcterms:modified xsi:type="dcterms:W3CDTF">2025-03-01T18:10:49Z</dcterms:modified>
  <cp:category/>
  <cp:contentStatus/>
</cp:coreProperties>
</file>