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Falfish/"/>
    </mc:Choice>
  </mc:AlternateContent>
  <xr:revisionPtr revIDLastSave="0" documentId="8_{5B9492F5-4609-4B44-A169-84B14B573D79}" xr6:coauthVersionLast="47" xr6:coauthVersionMax="47" xr10:uidLastSave="{00000000-0000-0000-0000-000000000000}"/>
  <bookViews>
    <workbookView xWindow="28680" yWindow="-120" windowWidth="29040" windowHeight="15840"/>
  </bookViews>
  <sheets>
    <sheet name="Weight" sheetId="5" r:id="rId1"/>
    <sheet name="Length" sheetId="6" r:id="rId2"/>
    <sheet name="W+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6" l="1"/>
  <c r="R42" i="6"/>
  <c r="E31" i="6"/>
  <c r="I31" i="6"/>
  <c r="I34" i="6"/>
  <c r="M31" i="6"/>
  <c r="M34" i="6"/>
  <c r="Q31" i="6"/>
  <c r="Q34" i="6"/>
  <c r="U31" i="6"/>
  <c r="Y31" i="6"/>
  <c r="Y34" i="6"/>
  <c r="AC31" i="6"/>
  <c r="AC34" i="6"/>
  <c r="B32" i="6"/>
  <c r="U41" i="6"/>
  <c r="E32" i="6"/>
  <c r="I32" i="6"/>
  <c r="M32" i="6"/>
  <c r="Q32" i="6"/>
  <c r="U32" i="6"/>
  <c r="Y32" i="6"/>
  <c r="AC32" i="6"/>
  <c r="E34" i="6"/>
  <c r="R40" i="6"/>
  <c r="B31" i="5"/>
  <c r="E31" i="5"/>
  <c r="E34" i="5"/>
  <c r="I31" i="5"/>
  <c r="I33" i="5"/>
  <c r="M31" i="5"/>
  <c r="M33" i="5"/>
  <c r="Q31" i="5"/>
  <c r="U31" i="5"/>
  <c r="U34" i="5"/>
  <c r="Y31" i="5"/>
  <c r="Y33" i="5"/>
  <c r="AC31" i="5"/>
  <c r="B32" i="5"/>
  <c r="M35" i="5"/>
  <c r="E32" i="5"/>
  <c r="Y35" i="5"/>
  <c r="I32" i="5"/>
  <c r="M32" i="5"/>
  <c r="Q32" i="5"/>
  <c r="Q33" i="5"/>
  <c r="U32" i="5"/>
  <c r="Y32" i="5"/>
  <c r="AC32" i="5"/>
  <c r="AC35" i="5"/>
  <c r="B33" i="5"/>
  <c r="E33" i="5"/>
  <c r="AC33" i="5"/>
  <c r="AC34" i="5"/>
  <c r="U34" i="6"/>
  <c r="E35" i="5"/>
  <c r="Y34" i="5"/>
  <c r="U35" i="5"/>
  <c r="B35" i="5"/>
  <c r="R42" i="5"/>
  <c r="R43" i="6"/>
  <c r="B34" i="6"/>
  <c r="Q35" i="5"/>
  <c r="M34" i="5"/>
  <c r="B34" i="5"/>
  <c r="R39" i="5"/>
  <c r="R43" i="5"/>
  <c r="R44" i="5"/>
  <c r="I35" i="5"/>
  <c r="U33" i="5"/>
  <c r="Q34" i="5"/>
  <c r="I34" i="5"/>
</calcChain>
</file>

<file path=xl/sharedStrings.xml><?xml version="1.0" encoding="utf-8"?>
<sst xmlns="http://schemas.openxmlformats.org/spreadsheetml/2006/main" count="190" uniqueCount="80">
  <si>
    <t>Inspectiondate:</t>
  </si>
  <si>
    <t>Inspectionplace:</t>
  </si>
  <si>
    <t>Inspected by:</t>
  </si>
  <si>
    <t>Inspectionstyle:</t>
  </si>
  <si>
    <t>Actual size:</t>
  </si>
  <si>
    <t>Total Pcs. / Kgs.</t>
  </si>
  <si>
    <t>Comment:</t>
  </si>
  <si>
    <t>grm.</t>
  </si>
  <si>
    <t>Total Average:</t>
  </si>
  <si>
    <t>Belly content:</t>
  </si>
  <si>
    <t>Total Pcs.:</t>
  </si>
  <si>
    <t>Feeding:</t>
  </si>
  <si>
    <t>Fat %</t>
  </si>
  <si>
    <t>Tare:</t>
  </si>
  <si>
    <t>Meatcondition:</t>
  </si>
  <si>
    <t>Netweight:</t>
  </si>
  <si>
    <t>Colour:</t>
  </si>
  <si>
    <t>Grossweight:</t>
  </si>
  <si>
    <t>Freshness:</t>
  </si>
  <si>
    <t>Weight totals:</t>
  </si>
  <si>
    <t>Damages / Deviations:</t>
  </si>
  <si>
    <t>Quality:</t>
  </si>
  <si>
    <t>%</t>
  </si>
  <si>
    <t>% on netw.</t>
  </si>
  <si>
    <t>% on pcs.</t>
  </si>
  <si>
    <t>Average</t>
  </si>
  <si>
    <t>Netweight</t>
  </si>
  <si>
    <t>pcs.</t>
  </si>
  <si>
    <t>Pieces</t>
  </si>
  <si>
    <t>&gt; 99 grm</t>
  </si>
  <si>
    <t>90-99 grm</t>
  </si>
  <si>
    <t>80-89 grm</t>
  </si>
  <si>
    <t>70-79 grm</t>
  </si>
  <si>
    <t>60-69 grm</t>
  </si>
  <si>
    <t>50-59 grm</t>
  </si>
  <si>
    <t>&lt; 50 grm</t>
  </si>
  <si>
    <t>Weightrange:</t>
  </si>
  <si>
    <t>Sample no.:</t>
  </si>
  <si>
    <t>Ungraded</t>
  </si>
  <si>
    <t>Grade:</t>
  </si>
  <si>
    <t>869</t>
  </si>
  <si>
    <t>Productcode:</t>
  </si>
  <si>
    <t>Lyonesse</t>
  </si>
  <si>
    <t>Vesselname:</t>
  </si>
  <si>
    <t>PZ81</t>
  </si>
  <si>
    <t>Vessel ID:</t>
  </si>
  <si>
    <t>UK</t>
  </si>
  <si>
    <t>Origin:</t>
  </si>
  <si>
    <t>Size:</t>
  </si>
  <si>
    <t>Sardina pilchardus</t>
  </si>
  <si>
    <t>Scientific name:</t>
  </si>
  <si>
    <t>Falfish</t>
  </si>
  <si>
    <t>Producer:</t>
  </si>
  <si>
    <t>Voyagenumber:</t>
  </si>
  <si>
    <t>Productiondate:</t>
  </si>
  <si>
    <t>Processed:</t>
  </si>
  <si>
    <t>Sardines</t>
  </si>
  <si>
    <t>Productname:</t>
  </si>
  <si>
    <t>Total quantity (c/s):</t>
  </si>
  <si>
    <t>Lotnumber:</t>
  </si>
  <si>
    <t>mm.</t>
  </si>
  <si>
    <t>Totals:</t>
  </si>
  <si>
    <t>&gt; 179 mm</t>
  </si>
  <si>
    <t>160-179 mm</t>
  </si>
  <si>
    <t>140-159 mm</t>
  </si>
  <si>
    <t>120-139 mm</t>
  </si>
  <si>
    <t>100-119 mm</t>
  </si>
  <si>
    <t>80-99 mm</t>
  </si>
  <si>
    <t>60-79 mm</t>
  </si>
  <si>
    <t>&lt; 60 mm</t>
  </si>
  <si>
    <t>Range in mm's:</t>
  </si>
  <si>
    <t>Weight</t>
  </si>
  <si>
    <t>Length</t>
  </si>
  <si>
    <t>Damage</t>
  </si>
  <si>
    <t>LYO22071</t>
  </si>
  <si>
    <t>OR</t>
  </si>
  <si>
    <t>14/02/2022</t>
  </si>
  <si>
    <t>visual/weigh</t>
  </si>
  <si>
    <t>Marc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</si>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</sst>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_)"/>
    <numFmt numFmtId="167" formatCode="0.0_)"/>
    <numFmt numFmtId="168" formatCode="0.0"/>
    <numFmt numFmtId="169" formatCode="0.0%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i/>
      <sz val="20"/>
      <name val="Arial"/>
      <family val="2"/>
    </font>
    <font>
      <b/>
      <i/>
      <sz val="18"/>
      <name val="Arial"/>
      <family val="2"/>
    </font>
    <font>
      <sz val="16"/>
      <color indexed="8"/>
      <name val="Arial"/>
      <family val="2"/>
    </font>
    <font>
      <b/>
      <i/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8"/>
      <color indexed="8"/>
      <name val="Arial"/>
      <family val="2"/>
    </font>
    <font>
      <sz val="20"/>
      <name val="Arial"/>
      <family val="2"/>
    </font>
    <font>
      <sz val="18"/>
      <color indexed="8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05">
    <xf numFmtId="0" fontId="0" fillId="0" borderId="0" xfId="0"/>
    <xf numFmtId="0" fontId="2" fillId="0" borderId="0" xfId="2"/>
    <xf numFmtId="0" fontId="3" fillId="0" borderId="0" xfId="2" applyFont="1"/>
    <xf numFmtId="0" fontId="7" fillId="2" borderId="1" xfId="2" applyFont="1" applyFill="1" applyBorder="1"/>
    <xf numFmtId="1" fontId="7" fillId="2" borderId="1" xfId="2" applyNumberFormat="1" applyFont="1" applyFill="1" applyBorder="1" applyAlignment="1">
      <alignment horizontal="right"/>
    </xf>
    <xf numFmtId="1" fontId="7" fillId="2" borderId="1" xfId="2" applyNumberFormat="1" applyFont="1" applyFill="1" applyBorder="1"/>
    <xf numFmtId="0" fontId="7" fillId="2" borderId="2" xfId="2" applyFont="1" applyFill="1" applyBorder="1" applyAlignment="1">
      <alignment horizontal="left"/>
    </xf>
    <xf numFmtId="169" fontId="8" fillId="2" borderId="1" xfId="2" applyNumberFormat="1" applyFont="1" applyFill="1" applyBorder="1"/>
    <xf numFmtId="0" fontId="7" fillId="2" borderId="1" xfId="2" applyFont="1" applyFill="1" applyBorder="1" applyAlignment="1">
      <alignment horizontal="right"/>
    </xf>
    <xf numFmtId="169" fontId="7" fillId="2" borderId="3" xfId="2" applyNumberFormat="1" applyFont="1" applyFill="1" applyBorder="1"/>
    <xf numFmtId="0" fontId="7" fillId="2" borderId="1" xfId="2" applyFont="1" applyFill="1" applyBorder="1" applyAlignment="1">
      <alignment horizontal="left"/>
    </xf>
    <xf numFmtId="0" fontId="7" fillId="2" borderId="4" xfId="2" applyFont="1" applyFill="1" applyBorder="1"/>
    <xf numFmtId="0" fontId="7" fillId="2" borderId="0" xfId="2" applyFont="1" applyFill="1" applyBorder="1"/>
    <xf numFmtId="1" fontId="7" fillId="2" borderId="0" xfId="2" applyNumberFormat="1" applyFont="1" applyFill="1" applyBorder="1" applyAlignment="1">
      <alignment horizontal="right"/>
    </xf>
    <xf numFmtId="1" fontId="7" fillId="2" borderId="0" xfId="2" applyNumberFormat="1" applyFont="1" applyFill="1" applyBorder="1"/>
    <xf numFmtId="0" fontId="7" fillId="2" borderId="5" xfId="2" applyFont="1" applyFill="1" applyBorder="1" applyAlignment="1">
      <alignment horizontal="left"/>
    </xf>
    <xf numFmtId="169" fontId="8" fillId="2" borderId="0" xfId="2" applyNumberFormat="1" applyFont="1" applyFill="1" applyBorder="1"/>
    <xf numFmtId="0" fontId="7" fillId="2" borderId="0" xfId="2" applyFont="1" applyFill="1" applyBorder="1" applyAlignment="1">
      <alignment horizontal="right"/>
    </xf>
    <xf numFmtId="169" fontId="7" fillId="2" borderId="6" xfId="2" applyNumberFormat="1" applyFont="1" applyFill="1" applyBorder="1"/>
    <xf numFmtId="0" fontId="7" fillId="2" borderId="0" xfId="2" applyFont="1" applyFill="1" applyBorder="1" applyAlignment="1">
      <alignment horizontal="left"/>
    </xf>
    <xf numFmtId="0" fontId="7" fillId="2" borderId="7" xfId="2" applyFont="1" applyFill="1" applyBorder="1"/>
    <xf numFmtId="169" fontId="7" fillId="2" borderId="0" xfId="2" applyNumberFormat="1" applyFont="1" applyFill="1" applyBorder="1" applyAlignment="1">
      <alignment horizontal="right"/>
    </xf>
    <xf numFmtId="1" fontId="7" fillId="2" borderId="8" xfId="2" applyNumberFormat="1" applyFont="1" applyFill="1" applyBorder="1" applyAlignment="1">
      <alignment horizontal="right"/>
    </xf>
    <xf numFmtId="0" fontId="9" fillId="2" borderId="0" xfId="2" applyFont="1" applyFill="1" applyBorder="1"/>
    <xf numFmtId="0" fontId="7" fillId="2" borderId="9" xfId="2" applyFont="1" applyFill="1" applyBorder="1" applyAlignment="1">
      <alignment horizontal="left"/>
    </xf>
    <xf numFmtId="1" fontId="7" fillId="2" borderId="10" xfId="2" applyNumberFormat="1" applyFont="1" applyFill="1" applyBorder="1" applyAlignment="1">
      <alignment horizontal="right"/>
    </xf>
    <xf numFmtId="0" fontId="7" fillId="2" borderId="10" xfId="2" applyFont="1" applyFill="1" applyBorder="1" applyAlignment="1">
      <alignment horizontal="left"/>
    </xf>
    <xf numFmtId="0" fontId="7" fillId="2" borderId="10" xfId="2" applyFont="1" applyFill="1" applyBorder="1" applyAlignment="1">
      <alignment horizontal="right"/>
    </xf>
    <xf numFmtId="1" fontId="7" fillId="2" borderId="10" xfId="2" applyNumberFormat="1" applyFont="1" applyFill="1" applyBorder="1"/>
    <xf numFmtId="0" fontId="7" fillId="2" borderId="10" xfId="2" applyFont="1" applyFill="1" applyBorder="1"/>
    <xf numFmtId="0" fontId="7" fillId="2" borderId="11" xfId="2" applyFont="1" applyFill="1" applyBorder="1"/>
    <xf numFmtId="0" fontId="2" fillId="2" borderId="0" xfId="2" applyFill="1"/>
    <xf numFmtId="0" fontId="7" fillId="2" borderId="0" xfId="2" applyFont="1" applyFill="1" applyBorder="1" applyAlignment="1">
      <alignment horizontal="center"/>
    </xf>
    <xf numFmtId="49" fontId="9" fillId="2" borderId="0" xfId="2" applyNumberFormat="1" applyFont="1" applyFill="1" applyBorder="1"/>
    <xf numFmtId="49" fontId="7" fillId="2" borderId="0" xfId="2" applyNumberFormat="1" applyFont="1" applyFill="1" applyBorder="1"/>
    <xf numFmtId="49" fontId="7" fillId="2" borderId="7" xfId="2" applyNumberFormat="1" applyFont="1" applyFill="1" applyBorder="1"/>
    <xf numFmtId="49" fontId="7" fillId="2" borderId="4" xfId="2" applyNumberFormat="1" applyFont="1" applyFill="1" applyBorder="1"/>
    <xf numFmtId="0" fontId="2" fillId="2" borderId="0" xfId="2" applyFill="1" applyBorder="1"/>
    <xf numFmtId="0" fontId="7" fillId="2" borderId="12" xfId="2" applyFont="1" applyFill="1" applyBorder="1" applyAlignment="1">
      <alignment horizontal="left"/>
    </xf>
    <xf numFmtId="1" fontId="7" fillId="2" borderId="13" xfId="2" applyNumberFormat="1" applyFont="1" applyFill="1" applyBorder="1" applyAlignment="1">
      <alignment horizontal="right"/>
    </xf>
    <xf numFmtId="0" fontId="7" fillId="2" borderId="13" xfId="2" applyFont="1" applyFill="1" applyBorder="1" applyAlignment="1">
      <alignment horizontal="left"/>
    </xf>
    <xf numFmtId="0" fontId="7" fillId="2" borderId="13" xfId="2" applyFont="1" applyFill="1" applyBorder="1" applyAlignment="1">
      <alignment horizontal="right"/>
    </xf>
    <xf numFmtId="0" fontId="7" fillId="2" borderId="13" xfId="2" applyFont="1" applyFill="1" applyBorder="1"/>
    <xf numFmtId="49" fontId="7" fillId="2" borderId="14" xfId="2" applyNumberFormat="1" applyFont="1" applyFill="1" applyBorder="1"/>
    <xf numFmtId="167" fontId="12" fillId="3" borderId="15" xfId="2" applyNumberFormat="1" applyFont="1" applyFill="1" applyBorder="1" applyAlignment="1" applyProtection="1">
      <alignment horizontal="center"/>
    </xf>
    <xf numFmtId="167" fontId="12" fillId="3" borderId="16" xfId="2" applyNumberFormat="1" applyFont="1" applyFill="1" applyBorder="1" applyAlignment="1" applyProtection="1">
      <alignment horizontal="center"/>
    </xf>
    <xf numFmtId="0" fontId="12" fillId="3" borderId="16" xfId="2" applyFont="1" applyFill="1" applyBorder="1" applyProtection="1"/>
    <xf numFmtId="0" fontId="13" fillId="3" borderId="17" xfId="2" applyFont="1" applyFill="1" applyBorder="1" applyAlignment="1" applyProtection="1">
      <alignment horizontal="left"/>
    </xf>
    <xf numFmtId="0" fontId="12" fillId="2" borderId="2" xfId="2" applyFont="1" applyFill="1" applyBorder="1" applyAlignment="1" applyProtection="1">
      <alignment horizontal="left"/>
    </xf>
    <xf numFmtId="0" fontId="12" fillId="2" borderId="18" xfId="2" applyFont="1" applyFill="1" applyBorder="1" applyAlignment="1" applyProtection="1">
      <alignment horizontal="left"/>
    </xf>
    <xf numFmtId="0" fontId="14" fillId="2" borderId="19" xfId="2" applyFont="1" applyFill="1" applyBorder="1" applyAlignment="1" applyProtection="1">
      <alignment horizontal="left"/>
    </xf>
    <xf numFmtId="0" fontId="12" fillId="2" borderId="20" xfId="2" applyFont="1" applyFill="1" applyBorder="1" applyAlignment="1" applyProtection="1">
      <alignment horizontal="left"/>
    </xf>
    <xf numFmtId="0" fontId="12" fillId="2" borderId="21" xfId="2" applyFont="1" applyFill="1" applyBorder="1" applyAlignment="1" applyProtection="1">
      <alignment horizontal="left"/>
    </xf>
    <xf numFmtId="0" fontId="14" fillId="2" borderId="22" xfId="2" applyFont="1" applyFill="1" applyBorder="1" applyAlignment="1" applyProtection="1">
      <alignment horizontal="left"/>
    </xf>
    <xf numFmtId="0" fontId="12" fillId="2" borderId="23" xfId="2" applyFont="1" applyFill="1" applyBorder="1" applyAlignment="1" applyProtection="1">
      <alignment horizontal="left"/>
    </xf>
    <xf numFmtId="0" fontId="14" fillId="2" borderId="24" xfId="2" applyFont="1" applyFill="1" applyBorder="1" applyAlignment="1" applyProtection="1">
      <alignment horizontal="left"/>
    </xf>
    <xf numFmtId="0" fontId="12" fillId="2" borderId="5" xfId="2" applyFont="1" applyFill="1" applyBorder="1" applyAlignment="1" applyProtection="1">
      <alignment horizontal="left"/>
    </xf>
    <xf numFmtId="0" fontId="14" fillId="2" borderId="25" xfId="2" applyFont="1" applyFill="1" applyBorder="1" applyAlignment="1" applyProtection="1">
      <alignment horizontal="left"/>
    </xf>
    <xf numFmtId="0" fontId="12" fillId="2" borderId="26" xfId="2" applyFont="1" applyFill="1" applyBorder="1" applyAlignment="1" applyProtection="1">
      <alignment horizontal="center"/>
    </xf>
    <xf numFmtId="0" fontId="12" fillId="2" borderId="27" xfId="2" applyFont="1" applyFill="1" applyBorder="1" applyAlignment="1" applyProtection="1">
      <alignment horizontal="center"/>
    </xf>
    <xf numFmtId="0" fontId="12" fillId="2" borderId="28" xfId="2" applyFont="1" applyFill="1" applyBorder="1" applyAlignment="1" applyProtection="1">
      <alignment horizontal="center"/>
    </xf>
    <xf numFmtId="0" fontId="12" fillId="2" borderId="18" xfId="2" applyFont="1" applyFill="1" applyBorder="1" applyAlignment="1" applyProtection="1">
      <alignment horizontal="center"/>
    </xf>
    <xf numFmtId="0" fontId="12" fillId="2" borderId="29" xfId="2" applyFont="1" applyFill="1" applyBorder="1" applyAlignment="1" applyProtection="1">
      <alignment horizontal="center"/>
    </xf>
    <xf numFmtId="0" fontId="12" fillId="2" borderId="30" xfId="2" applyFont="1" applyFill="1" applyBorder="1" applyAlignment="1" applyProtection="1">
      <alignment horizontal="center"/>
    </xf>
    <xf numFmtId="0" fontId="12" fillId="2" borderId="31" xfId="2" applyFont="1" applyFill="1" applyBorder="1" applyAlignment="1" applyProtection="1">
      <alignment horizontal="center"/>
    </xf>
    <xf numFmtId="0" fontId="9" fillId="2" borderId="32" xfId="2" applyFont="1" applyFill="1" applyBorder="1" applyAlignment="1">
      <alignment horizontal="center"/>
    </xf>
    <xf numFmtId="0" fontId="9" fillId="2" borderId="29" xfId="2" applyFont="1" applyFill="1" applyBorder="1" applyAlignment="1">
      <alignment horizontal="center"/>
    </xf>
    <xf numFmtId="0" fontId="9" fillId="2" borderId="33" xfId="2" applyFont="1" applyFill="1" applyBorder="1" applyAlignment="1">
      <alignment horizontal="center"/>
    </xf>
    <xf numFmtId="0" fontId="12" fillId="2" borderId="33" xfId="2" applyFont="1" applyFill="1" applyBorder="1" applyAlignment="1" applyProtection="1">
      <alignment horizontal="center"/>
    </xf>
    <xf numFmtId="0" fontId="12" fillId="2" borderId="34" xfId="2" applyFont="1" applyFill="1" applyBorder="1" applyAlignment="1" applyProtection="1">
      <alignment horizontal="center"/>
    </xf>
    <xf numFmtId="0" fontId="14" fillId="2" borderId="24" xfId="2" applyFont="1" applyFill="1" applyBorder="1" applyAlignment="1" applyProtection="1">
      <alignment horizontal="center"/>
    </xf>
    <xf numFmtId="0" fontId="12" fillId="2" borderId="35" xfId="2" applyFont="1" applyFill="1" applyBorder="1" applyAlignment="1" applyProtection="1">
      <alignment horizontal="center"/>
    </xf>
    <xf numFmtId="0" fontId="12" fillId="2" borderId="36" xfId="2" applyFont="1" applyFill="1" applyBorder="1" applyAlignment="1" applyProtection="1">
      <alignment horizontal="center"/>
    </xf>
    <xf numFmtId="0" fontId="12" fillId="2" borderId="37" xfId="2" applyFont="1" applyFill="1" applyBorder="1" applyAlignment="1" applyProtection="1">
      <alignment horizontal="center"/>
    </xf>
    <xf numFmtId="0" fontId="12" fillId="2" borderId="21" xfId="2" applyFont="1" applyFill="1" applyBorder="1" applyAlignment="1" applyProtection="1">
      <alignment horizontal="center"/>
    </xf>
    <xf numFmtId="0" fontId="12" fillId="2" borderId="38" xfId="2" applyFont="1" applyFill="1" applyBorder="1" applyAlignment="1" applyProtection="1">
      <alignment horizontal="center"/>
    </xf>
    <xf numFmtId="0" fontId="12" fillId="2" borderId="39" xfId="2" applyFont="1" applyFill="1" applyBorder="1" applyAlignment="1" applyProtection="1">
      <alignment horizontal="center"/>
    </xf>
    <xf numFmtId="0" fontId="12" fillId="2" borderId="40" xfId="2" applyFont="1" applyFill="1" applyBorder="1" applyAlignment="1" applyProtection="1">
      <alignment horizontal="center"/>
    </xf>
    <xf numFmtId="0" fontId="9" fillId="2" borderId="8" xfId="2" applyFont="1" applyFill="1" applyBorder="1" applyAlignment="1">
      <alignment horizontal="center"/>
    </xf>
    <xf numFmtId="0" fontId="9" fillId="2" borderId="38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41" xfId="2" applyFont="1" applyFill="1" applyBorder="1" applyAlignment="1">
      <alignment horizontal="center"/>
    </xf>
    <xf numFmtId="0" fontId="12" fillId="2" borderId="41" xfId="2" applyFont="1" applyFill="1" applyBorder="1" applyAlignment="1" applyProtection="1">
      <alignment horizontal="center"/>
    </xf>
    <xf numFmtId="0" fontId="12" fillId="2" borderId="42" xfId="2" applyFont="1" applyFill="1" applyBorder="1" applyAlignment="1" applyProtection="1">
      <alignment horizontal="center"/>
    </xf>
    <xf numFmtId="0" fontId="12" fillId="2" borderId="43" xfId="2" applyFont="1" applyFill="1" applyBorder="1" applyAlignment="1" applyProtection="1">
      <alignment horizontal="center"/>
    </xf>
    <xf numFmtId="0" fontId="12" fillId="2" borderId="44" xfId="2" applyFont="1" applyFill="1" applyBorder="1" applyAlignment="1" applyProtection="1">
      <alignment horizontal="center"/>
    </xf>
    <xf numFmtId="0" fontId="12" fillId="2" borderId="45" xfId="2" applyFont="1" applyFill="1" applyBorder="1" applyAlignment="1" applyProtection="1">
      <alignment horizontal="center"/>
    </xf>
    <xf numFmtId="0" fontId="12" fillId="2" borderId="23" xfId="2" applyFont="1" applyFill="1" applyBorder="1" applyAlignment="1" applyProtection="1">
      <alignment horizontal="center"/>
    </xf>
    <xf numFmtId="0" fontId="12" fillId="2" borderId="46" xfId="2" applyFont="1" applyFill="1" applyBorder="1" applyAlignment="1" applyProtection="1">
      <alignment horizontal="center"/>
    </xf>
    <xf numFmtId="0" fontId="12" fillId="2" borderId="47" xfId="2" applyFont="1" applyFill="1" applyBorder="1" applyAlignment="1" applyProtection="1">
      <alignment horizontal="center"/>
    </xf>
    <xf numFmtId="0" fontId="12" fillId="2" borderId="48" xfId="2" applyFont="1" applyFill="1" applyBorder="1" applyAlignment="1" applyProtection="1">
      <alignment horizontal="center"/>
    </xf>
    <xf numFmtId="0" fontId="9" fillId="2" borderId="49" xfId="2" applyFont="1" applyFill="1" applyBorder="1" applyAlignment="1">
      <alignment horizontal="center"/>
    </xf>
    <xf numFmtId="0" fontId="9" fillId="2" borderId="46" xfId="2" applyFont="1" applyFill="1" applyBorder="1" applyAlignment="1">
      <alignment horizontal="center"/>
    </xf>
    <xf numFmtId="0" fontId="9" fillId="2" borderId="48" xfId="2" applyFont="1" applyFill="1" applyBorder="1" applyAlignment="1">
      <alignment horizontal="center"/>
    </xf>
    <xf numFmtId="0" fontId="9" fillId="2" borderId="50" xfId="2" applyFont="1" applyFill="1" applyBorder="1" applyAlignment="1">
      <alignment horizontal="center"/>
    </xf>
    <xf numFmtId="0" fontId="12" fillId="2" borderId="50" xfId="2" applyFont="1" applyFill="1" applyBorder="1" applyAlignment="1" applyProtection="1">
      <alignment horizontal="center"/>
    </xf>
    <xf numFmtId="0" fontId="12" fillId="2" borderId="51" xfId="2" applyFont="1" applyFill="1" applyBorder="1" applyAlignment="1" applyProtection="1">
      <alignment horizontal="center"/>
    </xf>
    <xf numFmtId="0" fontId="9" fillId="2" borderId="47" xfId="2" applyFont="1" applyFill="1" applyBorder="1" applyAlignment="1">
      <alignment horizontal="center"/>
    </xf>
    <xf numFmtId="0" fontId="12" fillId="2" borderId="52" xfId="2" applyFont="1" applyFill="1" applyBorder="1" applyAlignment="1" applyProtection="1">
      <alignment horizontal="center"/>
    </xf>
    <xf numFmtId="0" fontId="12" fillId="2" borderId="0" xfId="2" applyFont="1" applyFill="1" applyBorder="1" applyAlignment="1" applyProtection="1">
      <alignment horizontal="center"/>
    </xf>
    <xf numFmtId="0" fontId="12" fillId="2" borderId="49" xfId="2" applyFont="1" applyFill="1" applyBorder="1" applyAlignment="1" applyProtection="1">
      <alignment horizontal="center"/>
    </xf>
    <xf numFmtId="0" fontId="12" fillId="2" borderId="53" xfId="2" applyFont="1" applyFill="1" applyBorder="1" applyAlignment="1" applyProtection="1">
      <alignment horizontal="center"/>
    </xf>
    <xf numFmtId="0" fontId="12" fillId="2" borderId="13" xfId="2" applyFont="1" applyFill="1" applyBorder="1" applyAlignment="1" applyProtection="1">
      <alignment horizontal="center"/>
    </xf>
    <xf numFmtId="0" fontId="12" fillId="2" borderId="54" xfId="2" applyFont="1" applyFill="1" applyBorder="1" applyAlignment="1" applyProtection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6" xfId="2" applyFont="1" applyFill="1" applyBorder="1" applyAlignment="1">
      <alignment horizontal="center"/>
    </xf>
    <xf numFmtId="0" fontId="9" fillId="2" borderId="57" xfId="2" applyFont="1" applyFill="1" applyBorder="1" applyAlignment="1">
      <alignment horizontal="center"/>
    </xf>
    <xf numFmtId="0" fontId="12" fillId="2" borderId="56" xfId="2" applyFont="1" applyFill="1" applyBorder="1" applyAlignment="1" applyProtection="1">
      <alignment horizontal="center"/>
    </xf>
    <xf numFmtId="0" fontId="12" fillId="2" borderId="58" xfId="2" applyFont="1" applyFill="1" applyBorder="1" applyAlignment="1" applyProtection="1">
      <alignment horizontal="center"/>
    </xf>
    <xf numFmtId="0" fontId="14" fillId="2" borderId="59" xfId="2" applyFont="1" applyFill="1" applyBorder="1" applyAlignment="1" applyProtection="1">
      <alignment horizontal="center"/>
    </xf>
    <xf numFmtId="0" fontId="15" fillId="2" borderId="60" xfId="2" applyFont="1" applyFill="1" applyBorder="1" applyAlignment="1" applyProtection="1">
      <alignment horizontal="center"/>
    </xf>
    <xf numFmtId="0" fontId="16" fillId="3" borderId="15" xfId="2" applyFont="1" applyFill="1" applyBorder="1" applyAlignment="1">
      <alignment horizontal="center"/>
    </xf>
    <xf numFmtId="0" fontId="16" fillId="3" borderId="16" xfId="2" applyFont="1" applyFill="1" applyBorder="1" applyAlignment="1">
      <alignment horizontal="center"/>
    </xf>
    <xf numFmtId="0" fontId="16" fillId="3" borderId="16" xfId="2" applyFont="1" applyFill="1" applyBorder="1" applyAlignment="1">
      <alignment horizontal="left"/>
    </xf>
    <xf numFmtId="0" fontId="6" fillId="3" borderId="16" xfId="2" applyFont="1" applyFill="1" applyBorder="1" applyAlignment="1">
      <alignment horizontal="center"/>
    </xf>
    <xf numFmtId="0" fontId="6" fillId="3" borderId="16" xfId="2" applyFont="1" applyFill="1" applyBorder="1" applyAlignment="1">
      <alignment horizontal="left"/>
    </xf>
    <xf numFmtId="0" fontId="16" fillId="3" borderId="17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right"/>
    </xf>
    <xf numFmtId="0" fontId="2" fillId="2" borderId="0" xfId="2" applyFill="1" applyAlignment="1">
      <alignment horizontal="right"/>
    </xf>
    <xf numFmtId="166" fontId="18" fillId="2" borderId="0" xfId="2" applyNumberFormat="1" applyFont="1" applyFill="1"/>
    <xf numFmtId="0" fontId="18" fillId="0" borderId="0" xfId="2" applyFont="1"/>
    <xf numFmtId="0" fontId="19" fillId="2" borderId="21" xfId="2" applyFont="1" applyFill="1" applyBorder="1" applyAlignment="1" applyProtection="1">
      <alignment horizontal="left"/>
    </xf>
    <xf numFmtId="0" fontId="20" fillId="2" borderId="22" xfId="2" applyFont="1" applyFill="1" applyBorder="1" applyAlignment="1" applyProtection="1">
      <alignment horizontal="left"/>
    </xf>
    <xf numFmtId="49" fontId="17" fillId="2" borderId="63" xfId="0" applyNumberFormat="1" applyFont="1" applyFill="1" applyBorder="1" applyAlignment="1">
      <alignment horizontal="left"/>
    </xf>
    <xf numFmtId="0" fontId="4" fillId="0" borderId="0" xfId="0" applyFont="1"/>
    <xf numFmtId="49" fontId="17" fillId="2" borderId="25" xfId="0" applyNumberFormat="1" applyFont="1" applyFill="1" applyBorder="1" applyAlignment="1">
      <alignment horizontal="left"/>
    </xf>
    <xf numFmtId="49" fontId="5" fillId="0" borderId="17" xfId="0" applyNumberFormat="1" applyFont="1" applyBorder="1"/>
    <xf numFmtId="49" fontId="5" fillId="0" borderId="16" xfId="0" applyNumberFormat="1" applyFont="1" applyBorder="1" applyAlignment="1">
      <alignment horizontal="left"/>
    </xf>
    <xf numFmtId="49" fontId="5" fillId="0" borderId="16" xfId="0" applyNumberFormat="1" applyFont="1" applyBorder="1" applyAlignment="1">
      <alignment horizontal="center"/>
    </xf>
    <xf numFmtId="49" fontId="5" fillId="2" borderId="16" xfId="0" applyNumberFormat="1" applyFont="1" applyFill="1" applyBorder="1" applyAlignment="1">
      <alignment horizontal="left"/>
    </xf>
    <xf numFmtId="49" fontId="4" fillId="0" borderId="16" xfId="0" applyNumberFormat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7" fillId="2" borderId="0" xfId="2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0" fontId="7" fillId="2" borderId="0" xfId="2" applyFont="1" applyFill="1" applyBorder="1" applyAlignment="1">
      <alignment horizontal="right"/>
    </xf>
    <xf numFmtId="0" fontId="10" fillId="2" borderId="17" xfId="2" applyFont="1" applyFill="1" applyBorder="1" applyAlignment="1">
      <alignment horizontal="center"/>
    </xf>
    <xf numFmtId="0" fontId="10" fillId="0" borderId="16" xfId="2" applyFont="1" applyBorder="1" applyAlignment="1">
      <alignment horizontal="center"/>
    </xf>
    <xf numFmtId="0" fontId="10" fillId="0" borderId="15" xfId="2" applyFont="1" applyBorder="1" applyAlignment="1">
      <alignment horizontal="center"/>
    </xf>
    <xf numFmtId="0" fontId="13" fillId="2" borderId="4" xfId="2" applyFont="1" applyFill="1" applyBorder="1" applyAlignment="1" applyProtection="1">
      <alignment horizontal="center"/>
    </xf>
    <xf numFmtId="0" fontId="13" fillId="2" borderId="1" xfId="2" applyFont="1" applyFill="1" applyBorder="1" applyAlignment="1" applyProtection="1">
      <alignment horizontal="center"/>
    </xf>
    <xf numFmtId="0" fontId="13" fillId="2" borderId="2" xfId="2" applyFont="1" applyFill="1" applyBorder="1" applyAlignment="1" applyProtection="1">
      <alignment horizontal="center"/>
    </xf>
    <xf numFmtId="166" fontId="12" fillId="2" borderId="47" xfId="2" applyNumberFormat="1" applyFont="1" applyFill="1" applyBorder="1" applyAlignment="1" applyProtection="1">
      <alignment horizontal="right"/>
    </xf>
    <xf numFmtId="166" fontId="12" fillId="2" borderId="44" xfId="2" applyNumberFormat="1" applyFont="1" applyFill="1" applyBorder="1" applyAlignment="1" applyProtection="1">
      <alignment horizontal="right"/>
    </xf>
    <xf numFmtId="167" fontId="12" fillId="2" borderId="47" xfId="2" applyNumberFormat="1" applyFont="1" applyFill="1" applyBorder="1" applyAlignment="1" applyProtection="1">
      <alignment horizontal="right"/>
    </xf>
    <xf numFmtId="167" fontId="12" fillId="2" borderId="44" xfId="2" applyNumberFormat="1" applyFont="1" applyFill="1" applyBorder="1" applyAlignment="1" applyProtection="1">
      <alignment horizontal="right"/>
    </xf>
    <xf numFmtId="168" fontId="12" fillId="2" borderId="30" xfId="2" applyNumberFormat="1" applyFont="1" applyFill="1" applyBorder="1" applyAlignment="1" applyProtection="1">
      <alignment horizontal="right"/>
    </xf>
    <xf numFmtId="168" fontId="12" fillId="2" borderId="27" xfId="2" applyNumberFormat="1" applyFont="1" applyFill="1" applyBorder="1" applyAlignment="1" applyProtection="1">
      <alignment horizontal="right"/>
    </xf>
    <xf numFmtId="49" fontId="7" fillId="2" borderId="1" xfId="2" applyNumberFormat="1" applyFont="1" applyFill="1" applyBorder="1" applyAlignment="1">
      <alignment horizontal="left"/>
    </xf>
    <xf numFmtId="49" fontId="7" fillId="2" borderId="2" xfId="2" applyNumberFormat="1" applyFont="1" applyFill="1" applyBorder="1" applyAlignment="1">
      <alignment horizontal="left"/>
    </xf>
    <xf numFmtId="1" fontId="7" fillId="2" borderId="0" xfId="2" applyNumberFormat="1" applyFont="1" applyFill="1" applyBorder="1" applyAlignment="1">
      <alignment horizontal="right"/>
    </xf>
    <xf numFmtId="0" fontId="12" fillId="2" borderId="47" xfId="2" applyFont="1" applyFill="1" applyBorder="1" applyAlignment="1" applyProtection="1">
      <alignment horizontal="right"/>
    </xf>
    <xf numFmtId="0" fontId="12" fillId="2" borderId="44" xfId="2" applyFont="1" applyFill="1" applyBorder="1" applyAlignment="1" applyProtection="1">
      <alignment horizontal="right"/>
    </xf>
    <xf numFmtId="0" fontId="12" fillId="2" borderId="61" xfId="2" applyFont="1" applyFill="1" applyBorder="1" applyAlignment="1" applyProtection="1">
      <alignment horizontal="right"/>
    </xf>
    <xf numFmtId="0" fontId="12" fillId="2" borderId="62" xfId="2" applyFont="1" applyFill="1" applyBorder="1" applyAlignment="1" applyProtection="1">
      <alignment horizontal="right"/>
    </xf>
    <xf numFmtId="49" fontId="15" fillId="2" borderId="63" xfId="0" applyNumberFormat="1" applyFont="1" applyFill="1" applyBorder="1" applyAlignment="1">
      <alignment horizontal="left"/>
    </xf>
    <xf numFmtId="49" fontId="15" fillId="2" borderId="25" xfId="0" applyNumberFormat="1" applyFont="1" applyFill="1" applyBorder="1" applyAlignment="1">
      <alignment horizontal="left"/>
    </xf>
    <xf numFmtId="0" fontId="2" fillId="2" borderId="7" xfId="2" applyFill="1" applyBorder="1" applyAlignment="1">
      <alignment horizontal="center"/>
    </xf>
    <xf numFmtId="0" fontId="2" fillId="2" borderId="0" xfId="2" applyFill="1" applyBorder="1" applyAlignment="1">
      <alignment horizontal="center"/>
    </xf>
    <xf numFmtId="0" fontId="2" fillId="2" borderId="5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2" fillId="2" borderId="2" xfId="2" applyFill="1" applyBorder="1" applyAlignment="1">
      <alignment horizontal="center"/>
    </xf>
    <xf numFmtId="49" fontId="17" fillId="2" borderId="63" xfId="0" applyNumberFormat="1" applyFont="1" applyFill="1" applyBorder="1" applyAlignment="1">
      <alignment horizontal="left"/>
    </xf>
    <xf numFmtId="49" fontId="17" fillId="2" borderId="25" xfId="0" applyNumberFormat="1" applyFont="1" applyFill="1" applyBorder="1" applyAlignment="1">
      <alignment horizontal="left"/>
    </xf>
    <xf numFmtId="166" fontId="12" fillId="2" borderId="61" xfId="2" applyNumberFormat="1" applyFont="1" applyFill="1" applyBorder="1" applyAlignment="1" applyProtection="1">
      <alignment horizontal="right"/>
    </xf>
    <xf numFmtId="166" fontId="12" fillId="2" borderId="62" xfId="2" applyNumberFormat="1" applyFont="1" applyFill="1" applyBorder="1" applyAlignment="1" applyProtection="1">
      <alignment horizontal="right"/>
    </xf>
    <xf numFmtId="1" fontId="12" fillId="2" borderId="47" xfId="2" applyNumberFormat="1" applyFont="1" applyFill="1" applyBorder="1" applyAlignment="1" applyProtection="1">
      <alignment horizontal="right"/>
    </xf>
    <xf numFmtId="1" fontId="12" fillId="2" borderId="44" xfId="2" applyNumberFormat="1" applyFont="1" applyFill="1" applyBorder="1" applyAlignment="1" applyProtection="1">
      <alignment horizontal="right"/>
    </xf>
    <xf numFmtId="168" fontId="12" fillId="2" borderId="47" xfId="2" applyNumberFormat="1" applyFont="1" applyFill="1" applyBorder="1" applyAlignment="1" applyProtection="1">
      <alignment horizontal="right"/>
    </xf>
    <xf numFmtId="168" fontId="12" fillId="2" borderId="44" xfId="2" applyNumberFormat="1" applyFont="1" applyFill="1" applyBorder="1" applyAlignment="1" applyProtection="1">
      <alignment horizontal="right"/>
    </xf>
    <xf numFmtId="49" fontId="7" fillId="2" borderId="7" xfId="2" applyNumberFormat="1" applyFont="1" applyFill="1" applyBorder="1" applyAlignment="1">
      <alignment horizontal="left" vertical="top" wrapText="1"/>
    </xf>
    <xf numFmtId="49" fontId="7" fillId="2" borderId="0" xfId="2" applyNumberFormat="1" applyFont="1" applyFill="1" applyBorder="1" applyAlignment="1">
      <alignment horizontal="left" vertical="top" wrapText="1"/>
    </xf>
    <xf numFmtId="49" fontId="7" fillId="2" borderId="4" xfId="2" applyNumberFormat="1" applyFont="1" applyFill="1" applyBorder="1" applyAlignment="1">
      <alignment horizontal="left" vertical="top" wrapText="1"/>
    </xf>
    <xf numFmtId="49" fontId="7" fillId="2" borderId="1" xfId="2" applyNumberFormat="1" applyFont="1" applyFill="1" applyBorder="1" applyAlignment="1">
      <alignment horizontal="left" vertical="top" wrapText="1"/>
    </xf>
    <xf numFmtId="49" fontId="7" fillId="2" borderId="13" xfId="2" applyNumberFormat="1" applyFont="1" applyFill="1" applyBorder="1" applyAlignment="1">
      <alignment horizontal="left"/>
    </xf>
    <xf numFmtId="49" fontId="7" fillId="2" borderId="12" xfId="2" applyNumberFormat="1" applyFont="1" applyFill="1" applyBorder="1" applyAlignment="1">
      <alignment horizontal="left"/>
    </xf>
    <xf numFmtId="49" fontId="7" fillId="2" borderId="0" xfId="2" applyNumberFormat="1" applyFont="1" applyFill="1" applyBorder="1" applyAlignment="1">
      <alignment horizontal="left"/>
    </xf>
    <xf numFmtId="49" fontId="7" fillId="2" borderId="5" xfId="2" applyNumberFormat="1" applyFont="1" applyFill="1" applyBorder="1" applyAlignment="1">
      <alignment horizontal="left"/>
    </xf>
    <xf numFmtId="49" fontId="5" fillId="0" borderId="16" xfId="0" applyNumberFormat="1" applyFont="1" applyBorder="1" applyAlignment="1">
      <alignment horizontal="left"/>
    </xf>
    <xf numFmtId="0" fontId="0" fillId="0" borderId="16" xfId="0" applyBorder="1" applyAlignment="1">
      <alignment horizontal="left"/>
    </xf>
    <xf numFmtId="49" fontId="5" fillId="2" borderId="16" xfId="0" applyNumberFormat="1" applyFont="1" applyFill="1" applyBorder="1" applyAlignment="1">
      <alignment horizontal="left"/>
    </xf>
    <xf numFmtId="14" fontId="5" fillId="0" borderId="16" xfId="0" applyNumberFormat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10" fillId="2" borderId="1" xfId="2" applyFont="1" applyFill="1" applyBorder="1" applyAlignment="1">
      <alignment horizontal="center"/>
    </xf>
    <xf numFmtId="0" fontId="6" fillId="3" borderId="13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0" fontId="10" fillId="2" borderId="14" xfId="2" applyFont="1" applyFill="1" applyBorder="1" applyAlignment="1">
      <alignment horizontal="center"/>
    </xf>
    <xf numFmtId="0" fontId="10" fillId="2" borderId="13" xfId="2" applyFont="1" applyFill="1" applyBorder="1" applyAlignment="1">
      <alignment horizontal="center"/>
    </xf>
    <xf numFmtId="0" fontId="10" fillId="2" borderId="12" xfId="2" applyFont="1" applyFill="1" applyBorder="1" applyAlignment="1">
      <alignment horizontal="center"/>
    </xf>
    <xf numFmtId="49" fontId="11" fillId="2" borderId="7" xfId="2" applyNumberFormat="1" applyFont="1" applyFill="1" applyBorder="1" applyAlignment="1">
      <alignment horizontal="center"/>
    </xf>
    <xf numFmtId="49" fontId="11" fillId="2" borderId="0" xfId="2" applyNumberFormat="1" applyFont="1" applyFill="1" applyBorder="1" applyAlignment="1">
      <alignment horizontal="center"/>
    </xf>
    <xf numFmtId="49" fontId="11" fillId="2" borderId="5" xfId="2" applyNumberFormat="1" applyFont="1" applyFill="1" applyBorder="1" applyAlignment="1">
      <alignment horizontal="center"/>
    </xf>
    <xf numFmtId="166" fontId="19" fillId="2" borderId="47" xfId="2" applyNumberFormat="1" applyFont="1" applyFill="1" applyBorder="1" applyAlignment="1" applyProtection="1">
      <alignment horizontal="right"/>
    </xf>
    <xf numFmtId="166" fontId="19" fillId="2" borderId="44" xfId="2" applyNumberFormat="1" applyFont="1" applyFill="1" applyBorder="1" applyAlignment="1" applyProtection="1">
      <alignment horizontal="right"/>
    </xf>
    <xf numFmtId="0" fontId="19" fillId="2" borderId="47" xfId="2" applyFont="1" applyFill="1" applyBorder="1" applyAlignment="1" applyProtection="1">
      <alignment horizontal="right"/>
    </xf>
    <xf numFmtId="0" fontId="19" fillId="2" borderId="44" xfId="2" applyFont="1" applyFill="1" applyBorder="1" applyAlignment="1" applyProtection="1">
      <alignment horizontal="right"/>
    </xf>
    <xf numFmtId="0" fontId="2" fillId="2" borderId="14" xfId="2" applyFill="1" applyBorder="1" applyAlignment="1">
      <alignment horizontal="center"/>
    </xf>
    <xf numFmtId="0" fontId="2" fillId="2" borderId="13" xfId="2" applyFill="1" applyBorder="1" applyAlignment="1">
      <alignment horizontal="center"/>
    </xf>
    <xf numFmtId="0" fontId="2" fillId="2" borderId="12" xfId="2" applyFill="1" applyBorder="1" applyAlignment="1">
      <alignment horizontal="center"/>
    </xf>
    <xf numFmtId="3" fontId="7" fillId="2" borderId="13" xfId="2" applyNumberFormat="1" applyFont="1" applyFill="1" applyBorder="1" applyAlignment="1">
      <alignment horizontal="right"/>
    </xf>
    <xf numFmtId="0" fontId="10" fillId="2" borderId="16" xfId="2" applyFont="1" applyFill="1" applyBorder="1" applyAlignment="1">
      <alignment horizontal="center"/>
    </xf>
    <xf numFmtId="0" fontId="10" fillId="2" borderId="15" xfId="2" applyFont="1" applyFill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3AC-46A4-8549-FB9E6230953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3AC-46A4-8549-FB9E6230953F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90-99 grm</c:v>
                </c:pt>
                <c:pt idx="6">
                  <c:v>&gt; 99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6</c:v>
                </c:pt>
                <c:pt idx="1">
                  <c:v>17</c:v>
                </c:pt>
                <c:pt idx="2">
                  <c:v>36</c:v>
                </c:pt>
                <c:pt idx="3">
                  <c:v>27</c:v>
                </c:pt>
                <c:pt idx="4">
                  <c:v>9</c:v>
                </c:pt>
                <c:pt idx="5">
                  <c:v>3</c:v>
                </c:pt>
                <c:pt idx="6">
                  <c:v>2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C-46A4-8549-FB9E6230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683224"/>
        <c:axId val="1"/>
      </c:barChart>
      <c:catAx>
        <c:axId val="1087683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683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8"/>
                <c:pt idx="0">
                  <c:v>&lt; 60 mm</c:v>
                </c:pt>
                <c:pt idx="1">
                  <c:v>60-79 mm</c:v>
                </c:pt>
                <c:pt idx="2">
                  <c:v>80-99 mm</c:v>
                </c:pt>
                <c:pt idx="3">
                  <c:v>100-119 mm</c:v>
                </c:pt>
                <c:pt idx="4">
                  <c:v>120-139 mm</c:v>
                </c:pt>
                <c:pt idx="5">
                  <c:v>140-159 mm</c:v>
                </c:pt>
                <c:pt idx="6">
                  <c:v>160-179 mm</c:v>
                </c:pt>
                <c:pt idx="7">
                  <c:v>&gt; 179 mm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59</c:v>
                </c:pt>
                <c:pt idx="7" formatCode="0_)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9-4EDD-B9B0-5EB03F64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682240"/>
        <c:axId val="1"/>
      </c:barChart>
      <c:catAx>
        <c:axId val="1087682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682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60960</xdr:colOff>
      <xdr:row>36</xdr:row>
      <xdr:rowOff>38100</xdr:rowOff>
    </xdr:from>
    <xdr:to>
      <xdr:col>30</xdr:col>
      <xdr:colOff>563880</xdr:colOff>
      <xdr:row>48</xdr:row>
      <xdr:rowOff>0</xdr:rowOff>
    </xdr:to>
    <xdr:graphicFrame macro="">
      <xdr:nvGraphicFramePr>
        <xdr:cNvPr id="108561" name="Chart 1">
          <a:extLst>
            <a:ext uri="{FF2B5EF4-FFF2-40B4-BE49-F238E27FC236}">
              <a16:creationId xmlns:a16="http://schemas.microsoft.com/office/drawing/2014/main" id="{96F2808E-1694-4191-96AC-A7227582A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175260</xdr:colOff>
      <xdr:row>48</xdr:row>
      <xdr:rowOff>53340</xdr:rowOff>
    </xdr:from>
    <xdr:to>
      <xdr:col>27</xdr:col>
      <xdr:colOff>388620</xdr:colOff>
      <xdr:row>50</xdr:row>
      <xdr:rowOff>297180</xdr:rowOff>
    </xdr:to>
    <xdr:pic>
      <xdr:nvPicPr>
        <xdr:cNvPr id="108562" name="Picture 1">
          <a:extLst>
            <a:ext uri="{FF2B5EF4-FFF2-40B4-BE49-F238E27FC236}">
              <a16:creationId xmlns:a16="http://schemas.microsoft.com/office/drawing/2014/main" id="{A984E1CC-A533-47E8-88A3-F8365D056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05020" y="14866620"/>
          <a:ext cx="1463040" cy="86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137160</xdr:rowOff>
    </xdr:from>
    <xdr:to>
      <xdr:col>30</xdr:col>
      <xdr:colOff>548640</xdr:colOff>
      <xdr:row>47</xdr:row>
      <xdr:rowOff>266700</xdr:rowOff>
    </xdr:to>
    <xdr:graphicFrame macro="">
      <xdr:nvGraphicFramePr>
        <xdr:cNvPr id="110607" name="Chart 1">
          <a:extLst>
            <a:ext uri="{FF2B5EF4-FFF2-40B4-BE49-F238E27FC236}">
              <a16:creationId xmlns:a16="http://schemas.microsoft.com/office/drawing/2014/main" id="{2FDB9E47-37E7-43AB-95A4-0435E3633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175260</xdr:colOff>
      <xdr:row>48</xdr:row>
      <xdr:rowOff>0</xdr:rowOff>
    </xdr:from>
    <xdr:to>
      <xdr:col>27</xdr:col>
      <xdr:colOff>388620</xdr:colOff>
      <xdr:row>50</xdr:row>
      <xdr:rowOff>236220</xdr:rowOff>
    </xdr:to>
    <xdr:pic>
      <xdr:nvPicPr>
        <xdr:cNvPr id="110608" name="Picture 1">
          <a:extLst>
            <a:ext uri="{FF2B5EF4-FFF2-40B4-BE49-F238E27FC236}">
              <a16:creationId xmlns:a16="http://schemas.microsoft.com/office/drawing/2014/main" id="{0C6AE716-E357-4BAE-82ED-39C3D287E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05020" y="14813280"/>
          <a:ext cx="1463040" cy="86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abSelected="1" zoomScale="50" workbookViewId="0">
      <selection activeCell="A53" sqref="A53:IV53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5" customFormat="1" ht="24.9" customHeight="1" thickBot="1" x14ac:dyDescent="0.45">
      <c r="A1" s="124" t="s">
        <v>59</v>
      </c>
      <c r="B1" s="156" t="s">
        <v>74</v>
      </c>
      <c r="C1" s="156"/>
      <c r="D1" s="156"/>
      <c r="E1" s="164" t="s">
        <v>58</v>
      </c>
      <c r="F1" s="164"/>
      <c r="G1" s="164"/>
      <c r="H1" s="164"/>
      <c r="I1" s="156">
        <v>0</v>
      </c>
      <c r="J1" s="156"/>
      <c r="K1" s="156"/>
      <c r="L1" s="164" t="s">
        <v>57</v>
      </c>
      <c r="M1" s="164"/>
      <c r="N1" s="164"/>
      <c r="O1" s="164"/>
      <c r="P1" s="156" t="s">
        <v>56</v>
      </c>
      <c r="Q1" s="156"/>
      <c r="R1" s="156"/>
      <c r="S1" s="164" t="s">
        <v>55</v>
      </c>
      <c r="T1" s="164"/>
      <c r="U1" s="164"/>
      <c r="V1" s="156" t="s">
        <v>75</v>
      </c>
      <c r="W1" s="156"/>
      <c r="X1" s="156"/>
      <c r="Y1" s="164" t="s">
        <v>54</v>
      </c>
      <c r="Z1" s="164"/>
      <c r="AA1" s="164"/>
      <c r="AB1" s="164"/>
      <c r="AC1" s="156" t="s">
        <v>76</v>
      </c>
      <c r="AD1" s="156"/>
      <c r="AE1" s="156"/>
    </row>
    <row r="2" spans="1:31" s="125" customFormat="1" ht="24.9" customHeight="1" thickBot="1" x14ac:dyDescent="0.45">
      <c r="A2" s="124" t="s">
        <v>53</v>
      </c>
      <c r="B2" s="156"/>
      <c r="C2" s="156"/>
      <c r="D2" s="156"/>
      <c r="E2" s="164" t="s">
        <v>52</v>
      </c>
      <c r="F2" s="164"/>
      <c r="G2" s="164"/>
      <c r="H2" s="164"/>
      <c r="I2" s="156" t="s">
        <v>51</v>
      </c>
      <c r="J2" s="156"/>
      <c r="K2" s="156"/>
      <c r="L2" s="164" t="s">
        <v>50</v>
      </c>
      <c r="M2" s="164"/>
      <c r="N2" s="164"/>
      <c r="O2" s="164"/>
      <c r="P2" s="156" t="s">
        <v>49</v>
      </c>
      <c r="Q2" s="156"/>
      <c r="R2" s="156"/>
      <c r="S2" s="164" t="s">
        <v>48</v>
      </c>
      <c r="T2" s="164"/>
      <c r="U2" s="164"/>
      <c r="V2" s="156"/>
      <c r="W2" s="156"/>
      <c r="X2" s="156"/>
      <c r="Y2" s="164" t="s">
        <v>47</v>
      </c>
      <c r="Z2" s="164"/>
      <c r="AA2" s="164"/>
      <c r="AB2" s="164"/>
      <c r="AC2" s="156" t="s">
        <v>46</v>
      </c>
      <c r="AD2" s="156"/>
      <c r="AE2" s="156"/>
    </row>
    <row r="3" spans="1:31" s="125" customFormat="1" ht="24.9" customHeight="1" thickBot="1" x14ac:dyDescent="0.45">
      <c r="A3" s="126" t="s">
        <v>45</v>
      </c>
      <c r="B3" s="157" t="s">
        <v>44</v>
      </c>
      <c r="C3" s="157"/>
      <c r="D3" s="157"/>
      <c r="E3" s="165" t="s">
        <v>43</v>
      </c>
      <c r="F3" s="165"/>
      <c r="G3" s="165"/>
      <c r="H3" s="165"/>
      <c r="I3" s="157" t="s">
        <v>42</v>
      </c>
      <c r="J3" s="157"/>
      <c r="K3" s="157"/>
      <c r="L3" s="165" t="s">
        <v>41</v>
      </c>
      <c r="M3" s="165"/>
      <c r="N3" s="165"/>
      <c r="O3" s="165"/>
      <c r="P3" s="157" t="s">
        <v>40</v>
      </c>
      <c r="Q3" s="157"/>
      <c r="R3" s="157"/>
      <c r="S3" s="165" t="s">
        <v>39</v>
      </c>
      <c r="T3" s="165"/>
      <c r="U3" s="165"/>
      <c r="V3" s="157" t="s">
        <v>38</v>
      </c>
      <c r="W3" s="157"/>
      <c r="X3" s="157"/>
      <c r="Y3" s="165" t="s">
        <v>37</v>
      </c>
      <c r="Z3" s="165"/>
      <c r="AA3" s="165"/>
      <c r="AB3" s="165"/>
      <c r="AC3" s="157">
        <v>1</v>
      </c>
      <c r="AD3" s="157"/>
      <c r="AE3" s="157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36</v>
      </c>
      <c r="B5" s="140" t="s">
        <v>35</v>
      </c>
      <c r="C5" s="141"/>
      <c r="D5" s="142"/>
      <c r="E5" s="140" t="s">
        <v>34</v>
      </c>
      <c r="F5" s="141"/>
      <c r="G5" s="141"/>
      <c r="H5" s="142"/>
      <c r="I5" s="140" t="s">
        <v>33</v>
      </c>
      <c r="J5" s="141"/>
      <c r="K5" s="141"/>
      <c r="L5" s="142"/>
      <c r="M5" s="140" t="s">
        <v>32</v>
      </c>
      <c r="N5" s="141"/>
      <c r="O5" s="141"/>
      <c r="P5" s="142"/>
      <c r="Q5" s="140" t="s">
        <v>31</v>
      </c>
      <c r="R5" s="141"/>
      <c r="S5" s="141"/>
      <c r="T5" s="142"/>
      <c r="U5" s="140" t="s">
        <v>30</v>
      </c>
      <c r="V5" s="141"/>
      <c r="W5" s="141"/>
      <c r="X5" s="142"/>
      <c r="Y5" s="140" t="s">
        <v>29</v>
      </c>
      <c r="Z5" s="141"/>
      <c r="AA5" s="141"/>
      <c r="AB5" s="142"/>
      <c r="AC5" s="140"/>
      <c r="AD5" s="141"/>
      <c r="AE5" s="142"/>
    </row>
    <row r="6" spans="1:31" ht="24.9" customHeight="1" x14ac:dyDescent="0.4">
      <c r="A6" s="110">
        <v>1</v>
      </c>
      <c r="B6" s="107">
        <v>45</v>
      </c>
      <c r="C6" s="102"/>
      <c r="D6" s="109"/>
      <c r="E6" s="107">
        <v>50</v>
      </c>
      <c r="F6" s="105"/>
      <c r="G6" s="105"/>
      <c r="H6" s="108"/>
      <c r="I6" s="105">
        <v>60</v>
      </c>
      <c r="J6" s="104">
        <v>67</v>
      </c>
      <c r="K6" s="104"/>
      <c r="L6" s="104"/>
      <c r="M6" s="107">
        <v>70</v>
      </c>
      <c r="N6" s="105">
        <v>79</v>
      </c>
      <c r="O6" s="105"/>
      <c r="P6" s="106"/>
      <c r="Q6" s="105">
        <v>80</v>
      </c>
      <c r="R6" s="104"/>
      <c r="S6" s="104"/>
      <c r="T6" s="106"/>
      <c r="U6" s="105">
        <v>92</v>
      </c>
      <c r="V6" s="104"/>
      <c r="W6" s="104"/>
      <c r="X6" s="101"/>
      <c r="Y6" s="105">
        <v>101</v>
      </c>
      <c r="Z6" s="104"/>
      <c r="AA6" s="104"/>
      <c r="AB6" s="101"/>
      <c r="AC6" s="103"/>
      <c r="AD6" s="102"/>
      <c r="AE6" s="101"/>
    </row>
    <row r="7" spans="1:31" ht="24.9" customHeight="1" x14ac:dyDescent="0.4">
      <c r="A7" s="70">
        <v>2</v>
      </c>
      <c r="B7" s="86">
        <v>46</v>
      </c>
      <c r="C7" s="85"/>
      <c r="D7" s="96"/>
      <c r="E7" s="94">
        <v>52</v>
      </c>
      <c r="F7" s="92"/>
      <c r="G7" s="92"/>
      <c r="H7" s="90"/>
      <c r="I7" s="92">
        <v>60</v>
      </c>
      <c r="J7" s="91">
        <v>67</v>
      </c>
      <c r="K7" s="91"/>
      <c r="L7" s="91"/>
      <c r="M7" s="94">
        <v>70</v>
      </c>
      <c r="N7" s="92">
        <v>79</v>
      </c>
      <c r="O7" s="92"/>
      <c r="P7" s="93"/>
      <c r="Q7" s="92">
        <v>80</v>
      </c>
      <c r="R7" s="91"/>
      <c r="S7" s="91"/>
      <c r="T7" s="90"/>
      <c r="U7" s="100">
        <v>93</v>
      </c>
      <c r="V7" s="100"/>
      <c r="W7" s="88"/>
      <c r="X7" s="87"/>
      <c r="Y7" s="91">
        <v>101</v>
      </c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>
        <v>46</v>
      </c>
      <c r="C8" s="85"/>
      <c r="D8" s="96"/>
      <c r="E8" s="94">
        <v>52</v>
      </c>
      <c r="F8" s="92"/>
      <c r="G8" s="92"/>
      <c r="H8" s="90"/>
      <c r="I8" s="92">
        <v>61</v>
      </c>
      <c r="J8" s="91">
        <v>68</v>
      </c>
      <c r="K8" s="91"/>
      <c r="L8" s="91"/>
      <c r="M8" s="94">
        <v>70</v>
      </c>
      <c r="N8" s="92"/>
      <c r="O8" s="92"/>
      <c r="P8" s="93"/>
      <c r="Q8" s="92">
        <v>80</v>
      </c>
      <c r="R8" s="91"/>
      <c r="S8" s="91"/>
      <c r="T8" s="90"/>
      <c r="U8" s="100">
        <v>93</v>
      </c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>
        <v>46</v>
      </c>
      <c r="C9" s="85"/>
      <c r="D9" s="96"/>
      <c r="E9" s="94">
        <v>53</v>
      </c>
      <c r="F9" s="92"/>
      <c r="G9" s="92"/>
      <c r="H9" s="90"/>
      <c r="I9" s="92">
        <v>61</v>
      </c>
      <c r="J9" s="91">
        <v>68</v>
      </c>
      <c r="K9" s="91"/>
      <c r="L9" s="91"/>
      <c r="M9" s="94">
        <v>70</v>
      </c>
      <c r="N9" s="92"/>
      <c r="O9" s="92"/>
      <c r="P9" s="93"/>
      <c r="Q9" s="92">
        <v>81</v>
      </c>
      <c r="R9" s="91"/>
      <c r="S9" s="91"/>
      <c r="T9" s="90"/>
      <c r="U9" s="100"/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>
        <v>49</v>
      </c>
      <c r="C10" s="85"/>
      <c r="D10" s="96"/>
      <c r="E10" s="94">
        <v>53</v>
      </c>
      <c r="F10" s="92"/>
      <c r="G10" s="92"/>
      <c r="H10" s="90"/>
      <c r="I10" s="92">
        <v>62</v>
      </c>
      <c r="J10" s="91">
        <v>68</v>
      </c>
      <c r="K10" s="91"/>
      <c r="L10" s="91"/>
      <c r="M10" s="94">
        <v>71</v>
      </c>
      <c r="N10" s="92"/>
      <c r="O10" s="92"/>
      <c r="P10" s="93"/>
      <c r="Q10" s="92">
        <v>83</v>
      </c>
      <c r="R10" s="91"/>
      <c r="S10" s="91"/>
      <c r="T10" s="90"/>
      <c r="U10" s="100"/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>
        <v>49</v>
      </c>
      <c r="C11" s="85"/>
      <c r="D11" s="96"/>
      <c r="E11" s="94">
        <v>54</v>
      </c>
      <c r="F11" s="92"/>
      <c r="G11" s="92"/>
      <c r="H11" s="90"/>
      <c r="I11" s="92">
        <v>62</v>
      </c>
      <c r="J11" s="91">
        <v>69</v>
      </c>
      <c r="K11" s="91"/>
      <c r="L11" s="91"/>
      <c r="M11" s="94">
        <v>71</v>
      </c>
      <c r="N11" s="92"/>
      <c r="O11" s="92"/>
      <c r="P11" s="93"/>
      <c r="Q11" s="92">
        <v>83</v>
      </c>
      <c r="R11" s="91"/>
      <c r="S11" s="91"/>
      <c r="T11" s="90"/>
      <c r="U11" s="89"/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>
        <v>55</v>
      </c>
      <c r="F12" s="92"/>
      <c r="G12" s="92"/>
      <c r="H12" s="90"/>
      <c r="I12" s="92">
        <v>62</v>
      </c>
      <c r="J12" s="91">
        <v>69</v>
      </c>
      <c r="K12" s="91"/>
      <c r="L12" s="91"/>
      <c r="M12" s="94">
        <v>71</v>
      </c>
      <c r="N12" s="92"/>
      <c r="O12" s="92"/>
      <c r="P12" s="93"/>
      <c r="Q12" s="92">
        <v>85</v>
      </c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>
        <v>55</v>
      </c>
      <c r="F13" s="92"/>
      <c r="G13" s="92"/>
      <c r="H13" s="90"/>
      <c r="I13" s="92">
        <v>63</v>
      </c>
      <c r="J13" s="91">
        <v>69</v>
      </c>
      <c r="K13" s="91"/>
      <c r="L13" s="91"/>
      <c r="M13" s="94">
        <v>71</v>
      </c>
      <c r="N13" s="92"/>
      <c r="O13" s="92"/>
      <c r="P13" s="93"/>
      <c r="Q13" s="92">
        <v>86</v>
      </c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>
        <v>55</v>
      </c>
      <c r="F14" s="92"/>
      <c r="G14" s="92"/>
      <c r="H14" s="90"/>
      <c r="I14" s="92">
        <v>63</v>
      </c>
      <c r="J14" s="91">
        <v>69</v>
      </c>
      <c r="K14" s="91"/>
      <c r="L14" s="91"/>
      <c r="M14" s="94">
        <v>72</v>
      </c>
      <c r="N14" s="92"/>
      <c r="O14" s="92"/>
      <c r="P14" s="93"/>
      <c r="Q14" s="92">
        <v>88</v>
      </c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>
        <v>58</v>
      </c>
      <c r="F15" s="92"/>
      <c r="G15" s="92"/>
      <c r="H15" s="90"/>
      <c r="I15" s="92">
        <v>64</v>
      </c>
      <c r="J15" s="91">
        <v>69</v>
      </c>
      <c r="K15" s="91"/>
      <c r="L15" s="91"/>
      <c r="M15" s="94">
        <v>73</v>
      </c>
      <c r="N15" s="92"/>
      <c r="O15" s="92"/>
      <c r="P15" s="93"/>
      <c r="Q15" s="92"/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>
        <v>58</v>
      </c>
      <c r="F16" s="92"/>
      <c r="G16" s="92"/>
      <c r="H16" s="90"/>
      <c r="I16" s="92">
        <v>64</v>
      </c>
      <c r="J16" s="91">
        <v>69</v>
      </c>
      <c r="K16" s="91"/>
      <c r="L16" s="91"/>
      <c r="M16" s="94">
        <v>73</v>
      </c>
      <c r="N16" s="92"/>
      <c r="O16" s="92"/>
      <c r="P16" s="93"/>
      <c r="Q16" s="92"/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>
        <v>59</v>
      </c>
      <c r="F17" s="88"/>
      <c r="G17" s="88"/>
      <c r="H17" s="90"/>
      <c r="I17" s="92">
        <v>64</v>
      </c>
      <c r="J17" s="91"/>
      <c r="K17" s="91"/>
      <c r="L17" s="91"/>
      <c r="M17" s="94">
        <v>73</v>
      </c>
      <c r="N17" s="92"/>
      <c r="O17" s="92"/>
      <c r="P17" s="93"/>
      <c r="Q17" s="92"/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>
        <v>59</v>
      </c>
      <c r="F18" s="88"/>
      <c r="G18" s="88"/>
      <c r="H18" s="90"/>
      <c r="I18" s="92">
        <v>64</v>
      </c>
      <c r="J18" s="91"/>
      <c r="K18" s="91"/>
      <c r="L18" s="91"/>
      <c r="M18" s="94">
        <v>73</v>
      </c>
      <c r="N18" s="92"/>
      <c r="O18" s="92"/>
      <c r="P18" s="93"/>
      <c r="Q18" s="92"/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>
        <v>59</v>
      </c>
      <c r="F19" s="88"/>
      <c r="G19" s="88"/>
      <c r="H19" s="90"/>
      <c r="I19" s="92">
        <v>64</v>
      </c>
      <c r="J19" s="91"/>
      <c r="K19" s="91"/>
      <c r="L19" s="91"/>
      <c r="M19" s="94">
        <v>74</v>
      </c>
      <c r="N19" s="92"/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>
        <v>59</v>
      </c>
      <c r="F20" s="88"/>
      <c r="G20" s="88"/>
      <c r="H20" s="90"/>
      <c r="I20" s="92">
        <v>64</v>
      </c>
      <c r="J20" s="91"/>
      <c r="K20" s="91"/>
      <c r="L20" s="91"/>
      <c r="M20" s="94">
        <v>74</v>
      </c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>
        <v>59</v>
      </c>
      <c r="F21" s="88"/>
      <c r="G21" s="88"/>
      <c r="H21" s="90"/>
      <c r="I21" s="92">
        <v>65</v>
      </c>
      <c r="J21" s="91"/>
      <c r="K21" s="91"/>
      <c r="L21" s="91"/>
      <c r="M21" s="94">
        <v>74</v>
      </c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>
        <v>59</v>
      </c>
      <c r="F22" s="88"/>
      <c r="G22" s="88"/>
      <c r="H22" s="90"/>
      <c r="I22" s="92">
        <v>65</v>
      </c>
      <c r="J22" s="91"/>
      <c r="K22" s="91"/>
      <c r="L22" s="91"/>
      <c r="M22" s="94">
        <v>74</v>
      </c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>
        <v>65</v>
      </c>
      <c r="J23" s="91"/>
      <c r="K23" s="91"/>
      <c r="L23" s="91"/>
      <c r="M23" s="94">
        <v>74</v>
      </c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>
        <v>66</v>
      </c>
      <c r="J24" s="91"/>
      <c r="K24" s="91"/>
      <c r="L24" s="91"/>
      <c r="M24" s="94">
        <v>75</v>
      </c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>
        <v>66</v>
      </c>
      <c r="J25" s="91"/>
      <c r="K25" s="91"/>
      <c r="L25" s="91"/>
      <c r="M25" s="94">
        <v>75</v>
      </c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>
        <v>66</v>
      </c>
      <c r="J26" s="91"/>
      <c r="K26" s="91"/>
      <c r="L26" s="91"/>
      <c r="M26" s="94">
        <v>77</v>
      </c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>
        <v>66</v>
      </c>
      <c r="J27" s="91"/>
      <c r="K27" s="91"/>
      <c r="L27" s="91"/>
      <c r="M27" s="94">
        <v>78</v>
      </c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>
        <v>67</v>
      </c>
      <c r="J28" s="91"/>
      <c r="K28" s="91"/>
      <c r="L28" s="91"/>
      <c r="M28" s="94">
        <v>78</v>
      </c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>
        <v>67</v>
      </c>
      <c r="J29" s="78"/>
      <c r="K29" s="78"/>
      <c r="L29" s="78"/>
      <c r="M29" s="81">
        <v>78</v>
      </c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>
        <v>67</v>
      </c>
      <c r="J30" s="65"/>
      <c r="K30" s="65"/>
      <c r="L30" s="65"/>
      <c r="M30" s="67">
        <v>78</v>
      </c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28</v>
      </c>
      <c r="B31" s="166">
        <f>COUNT(B6:D30)</f>
        <v>6</v>
      </c>
      <c r="C31" s="167"/>
      <c r="D31" s="56" t="s">
        <v>27</v>
      </c>
      <c r="E31" s="154">
        <f>COUNT(E6:H30)</f>
        <v>17</v>
      </c>
      <c r="F31" s="155"/>
      <c r="G31" s="155"/>
      <c r="H31" s="56" t="s">
        <v>27</v>
      </c>
      <c r="I31" s="154">
        <f>COUNT(I6:L30)</f>
        <v>36</v>
      </c>
      <c r="J31" s="155"/>
      <c r="K31" s="155"/>
      <c r="L31" s="56" t="s">
        <v>27</v>
      </c>
      <c r="M31" s="154">
        <f>COUNT(M6:P30)</f>
        <v>27</v>
      </c>
      <c r="N31" s="155"/>
      <c r="O31" s="155"/>
      <c r="P31" s="56" t="s">
        <v>27</v>
      </c>
      <c r="Q31" s="154">
        <f>COUNT(Q6:T30)</f>
        <v>9</v>
      </c>
      <c r="R31" s="155"/>
      <c r="S31" s="155"/>
      <c r="T31" s="56" t="s">
        <v>27</v>
      </c>
      <c r="U31" s="154">
        <f>COUNT(U6:X30)</f>
        <v>3</v>
      </c>
      <c r="V31" s="155"/>
      <c r="W31" s="155"/>
      <c r="X31" s="56" t="s">
        <v>27</v>
      </c>
      <c r="Y31" s="154">
        <f>COUNT(Y6:AB30)</f>
        <v>2</v>
      </c>
      <c r="Z31" s="155"/>
      <c r="AA31" s="155"/>
      <c r="AB31" s="56" t="s">
        <v>27</v>
      </c>
      <c r="AC31" s="166">
        <f>COUNT(AC6:AE30)</f>
        <v>0</v>
      </c>
      <c r="AD31" s="167"/>
      <c r="AE31" s="56" t="s">
        <v>27</v>
      </c>
    </row>
    <row r="32" spans="1:31" ht="24.9" customHeight="1" x14ac:dyDescent="0.4">
      <c r="A32" s="53" t="s">
        <v>26</v>
      </c>
      <c r="B32" s="143">
        <f>SUM(B6:D30)</f>
        <v>281</v>
      </c>
      <c r="C32" s="144"/>
      <c r="D32" s="52" t="s">
        <v>7</v>
      </c>
      <c r="E32" s="152">
        <f>SUM(E6:H30)</f>
        <v>949</v>
      </c>
      <c r="F32" s="153"/>
      <c r="G32" s="153"/>
      <c r="H32" s="52" t="s">
        <v>7</v>
      </c>
      <c r="I32" s="152">
        <f>SUM(I6:L30)</f>
        <v>2350</v>
      </c>
      <c r="J32" s="153"/>
      <c r="K32" s="153"/>
      <c r="L32" s="52" t="s">
        <v>7</v>
      </c>
      <c r="M32" s="152">
        <f>SUM(M6:P30)</f>
        <v>1995</v>
      </c>
      <c r="N32" s="153"/>
      <c r="O32" s="153"/>
      <c r="P32" s="52" t="s">
        <v>7</v>
      </c>
      <c r="Q32" s="152">
        <f>SUM(Q6:T30)</f>
        <v>746</v>
      </c>
      <c r="R32" s="153"/>
      <c r="S32" s="153"/>
      <c r="T32" s="52" t="s">
        <v>7</v>
      </c>
      <c r="U32" s="152">
        <f>SUM(U6:X30)</f>
        <v>278</v>
      </c>
      <c r="V32" s="153"/>
      <c r="W32" s="153"/>
      <c r="X32" s="52" t="s">
        <v>7</v>
      </c>
      <c r="Y32" s="152">
        <f>SUM(Y6:AB30)</f>
        <v>202</v>
      </c>
      <c r="Z32" s="153"/>
      <c r="AA32" s="153"/>
      <c r="AB32" s="52" t="s">
        <v>7</v>
      </c>
      <c r="AC32" s="143">
        <f>SUM(AC6:AE30)</f>
        <v>0</v>
      </c>
      <c r="AD32" s="144"/>
      <c r="AE32" s="52" t="s">
        <v>7</v>
      </c>
    </row>
    <row r="33" spans="1:31" ht="24.9" customHeight="1" x14ac:dyDescent="0.4">
      <c r="A33" s="55" t="s">
        <v>25</v>
      </c>
      <c r="B33" s="143">
        <f>IF(B31=0,0,B32/B31)</f>
        <v>46.833333333333336</v>
      </c>
      <c r="C33" s="144"/>
      <c r="D33" s="54" t="s">
        <v>7</v>
      </c>
      <c r="E33" s="168">
        <f>IF(E31=0,0,E32/E31)</f>
        <v>55.823529411764703</v>
      </c>
      <c r="F33" s="169"/>
      <c r="G33" s="169"/>
      <c r="H33" s="54" t="s">
        <v>7</v>
      </c>
      <c r="I33" s="168">
        <f>IF(I31=0,0,I32/I31)</f>
        <v>65.277777777777771</v>
      </c>
      <c r="J33" s="169"/>
      <c r="K33" s="169"/>
      <c r="L33" s="54" t="s">
        <v>7</v>
      </c>
      <c r="M33" s="168">
        <f>IF(M31=0,0,M32/M31)</f>
        <v>73.888888888888886</v>
      </c>
      <c r="N33" s="169"/>
      <c r="O33" s="169"/>
      <c r="P33" s="54" t="s">
        <v>7</v>
      </c>
      <c r="Q33" s="168">
        <f>IF(Q31=0,0,Q32/Q31)</f>
        <v>82.888888888888886</v>
      </c>
      <c r="R33" s="169"/>
      <c r="S33" s="169"/>
      <c r="T33" s="54" t="s">
        <v>7</v>
      </c>
      <c r="U33" s="168">
        <f>IF(U31=0,0,U32/U31)</f>
        <v>92.666666666666671</v>
      </c>
      <c r="V33" s="169"/>
      <c r="W33" s="169"/>
      <c r="X33" s="54" t="s">
        <v>7</v>
      </c>
      <c r="Y33" s="168">
        <f>IF(Y31=0,0,Y32/Y31)</f>
        <v>101</v>
      </c>
      <c r="Z33" s="169"/>
      <c r="AA33" s="169"/>
      <c r="AB33" s="54" t="s">
        <v>7</v>
      </c>
      <c r="AC33" s="143">
        <f>IF(AC31=0,0,AC32/AC31)</f>
        <v>0</v>
      </c>
      <c r="AD33" s="144"/>
      <c r="AE33" s="54" t="s">
        <v>7</v>
      </c>
    </row>
    <row r="34" spans="1:31" ht="24.9" customHeight="1" x14ac:dyDescent="0.4">
      <c r="A34" s="53" t="s">
        <v>24</v>
      </c>
      <c r="B34" s="145">
        <f>IF(B31=0,0,B31/($B31+$E31+$I31+$M31+$Q31+$U31+$Y31+$AC31))*100</f>
        <v>6</v>
      </c>
      <c r="C34" s="146"/>
      <c r="D34" s="52" t="s">
        <v>22</v>
      </c>
      <c r="E34" s="170">
        <f>IF(E31=0,0,E31/($B31+$E31+$I31+$M31+$Q31+$U31+$Y31+$AC31))*100</f>
        <v>17</v>
      </c>
      <c r="F34" s="171"/>
      <c r="G34" s="171"/>
      <c r="H34" s="52" t="s">
        <v>22</v>
      </c>
      <c r="I34" s="170">
        <f>IF(I31=0,0,I31/($B31+$E31+$I31+$M31+$Q31+$U31+$Y31+$AC31))*100</f>
        <v>36</v>
      </c>
      <c r="J34" s="171"/>
      <c r="K34" s="171"/>
      <c r="L34" s="52" t="s">
        <v>22</v>
      </c>
      <c r="M34" s="170">
        <f>IF(M31=0,0,M31/($B31+$E31+$I31+$M31+$Q31+$U31+$Y31+$AC31))*100</f>
        <v>27</v>
      </c>
      <c r="N34" s="171"/>
      <c r="O34" s="171"/>
      <c r="P34" s="52" t="s">
        <v>22</v>
      </c>
      <c r="Q34" s="170">
        <f>IF(Q31=0,0,Q31/($B31+$E31+$I31+$M31+$Q31+$U31+$Y31+$AC31))*100</f>
        <v>9</v>
      </c>
      <c r="R34" s="171"/>
      <c r="S34" s="171"/>
      <c r="T34" s="52" t="s">
        <v>22</v>
      </c>
      <c r="U34" s="170">
        <f>IF(U31=0,0,U31/($B31+$E31+$I31+$M31+$Q31+$U31+$Y31+$AC31))*100</f>
        <v>3</v>
      </c>
      <c r="V34" s="171"/>
      <c r="W34" s="171"/>
      <c r="X34" s="52" t="s">
        <v>22</v>
      </c>
      <c r="Y34" s="170">
        <f>IF(Y31=0,0,Y31/($B31+$E31+$I31+$M31+$Q31+$U31+$Y31+$AC31))*100</f>
        <v>2</v>
      </c>
      <c r="Z34" s="171"/>
      <c r="AA34" s="171"/>
      <c r="AB34" s="52" t="s">
        <v>22</v>
      </c>
      <c r="AC34" s="145">
        <f>IF(AC31=0,0,AC31/($B31+$E31+$I31+$M31+$Q31+$U31+$Y31+$AC31))*100</f>
        <v>0</v>
      </c>
      <c r="AD34" s="146"/>
      <c r="AE34" s="51" t="s">
        <v>22</v>
      </c>
    </row>
    <row r="35" spans="1:31" ht="24.9" customHeight="1" thickBot="1" x14ac:dyDescent="0.45">
      <c r="A35" s="50" t="s">
        <v>23</v>
      </c>
      <c r="B35" s="145">
        <f>IF(B32=0,0,B32/($B32+$E32+$I32+$M32+$Q32+$U32+$Y32+$AC32))*100</f>
        <v>4.1317453315688866</v>
      </c>
      <c r="C35" s="146"/>
      <c r="D35" s="49" t="s">
        <v>22</v>
      </c>
      <c r="E35" s="147">
        <f>IF(E32=0,0,E32/($B32+$E32+$I32+$M32+$Q32+$U32+$Y32+$AC32))*100</f>
        <v>13.953830319070725</v>
      </c>
      <c r="F35" s="148"/>
      <c r="G35" s="148"/>
      <c r="H35" s="49" t="s">
        <v>22</v>
      </c>
      <c r="I35" s="147">
        <f>IF(I32=0,0,I32/($B32+$E32+$I32+$M32+$Q32+$U32+$Y32+$AC32))*100</f>
        <v>34.553742096750476</v>
      </c>
      <c r="J35" s="148"/>
      <c r="K35" s="148"/>
      <c r="L35" s="49" t="s">
        <v>22</v>
      </c>
      <c r="M35" s="147">
        <f>IF(M32=0,0,M32/($B32+$E32+$I32+$M32+$Q32+$U32+$Y32+$AC32))*100</f>
        <v>29.333921482134979</v>
      </c>
      <c r="N35" s="148"/>
      <c r="O35" s="148"/>
      <c r="P35" s="49" t="s">
        <v>22</v>
      </c>
      <c r="Q35" s="147">
        <f>IF(Q32=0,0,Q32/($B32+$E32+$I32+$M32+$Q32+$U32+$Y32+$AC32))*100</f>
        <v>10.968975150713129</v>
      </c>
      <c r="R35" s="148"/>
      <c r="S35" s="148"/>
      <c r="T35" s="49" t="s">
        <v>22</v>
      </c>
      <c r="U35" s="147">
        <f>IF(U32=0,0,U32/($B32+$E32+$I32+$M32+$Q32+$U32+$Y32+$AC32))*100</f>
        <v>4.0876341714453757</v>
      </c>
      <c r="V35" s="148"/>
      <c r="W35" s="148"/>
      <c r="X35" s="49" t="s">
        <v>22</v>
      </c>
      <c r="Y35" s="147">
        <f>IF(Y32=0,0,Y32/($B32+$E32+$I32+$M32+$Q32+$U32+$Y32+$AC32))*100</f>
        <v>2.970151448316424</v>
      </c>
      <c r="Z35" s="148"/>
      <c r="AA35" s="148"/>
      <c r="AB35" s="49" t="s">
        <v>22</v>
      </c>
      <c r="AC35" s="145">
        <f>IF(AC32=0,0,AC32/($B32+$E32+$I32+$M32+$Q32+$U32+$Y32+$AC32))*100</f>
        <v>0</v>
      </c>
      <c r="AD35" s="146"/>
      <c r="AE35" s="48" t="s">
        <v>22</v>
      </c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92" t="s">
        <v>21</v>
      </c>
      <c r="B37" s="193"/>
      <c r="C37" s="193"/>
      <c r="D37" s="193"/>
      <c r="E37" s="194"/>
      <c r="F37" s="189" t="s">
        <v>20</v>
      </c>
      <c r="G37" s="190"/>
      <c r="H37" s="190"/>
      <c r="I37" s="190"/>
      <c r="J37" s="190"/>
      <c r="K37" s="190"/>
      <c r="L37" s="190"/>
      <c r="M37" s="190"/>
      <c r="N37" s="191"/>
      <c r="O37" s="186" t="s">
        <v>19</v>
      </c>
      <c r="P37" s="186"/>
      <c r="Q37" s="186"/>
      <c r="R37" s="186"/>
      <c r="S37" s="186"/>
      <c r="T37" s="186"/>
      <c r="U37" s="186"/>
      <c r="V37" s="186"/>
      <c r="W37" s="158"/>
      <c r="X37" s="159"/>
      <c r="Y37" s="159"/>
      <c r="Z37" s="159"/>
      <c r="AA37" s="159"/>
      <c r="AB37" s="159"/>
      <c r="AC37" s="159"/>
      <c r="AD37" s="159"/>
      <c r="AE37" s="160"/>
    </row>
    <row r="38" spans="1:31" ht="24.9" customHeight="1" x14ac:dyDescent="0.4">
      <c r="A38" s="43" t="s">
        <v>18</v>
      </c>
      <c r="B38" s="176"/>
      <c r="C38" s="176"/>
      <c r="D38" s="176"/>
      <c r="E38" s="177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17</v>
      </c>
      <c r="P38" s="12"/>
      <c r="Q38" s="12"/>
      <c r="R38" s="135">
        <v>0</v>
      </c>
      <c r="S38" s="135"/>
      <c r="T38" s="135"/>
      <c r="U38" s="135"/>
      <c r="V38" s="19" t="s">
        <v>7</v>
      </c>
      <c r="W38" s="158"/>
      <c r="X38" s="159"/>
      <c r="Y38" s="159"/>
      <c r="Z38" s="159"/>
      <c r="AA38" s="159"/>
      <c r="AB38" s="159"/>
      <c r="AC38" s="159"/>
      <c r="AD38" s="159"/>
      <c r="AE38" s="160"/>
    </row>
    <row r="39" spans="1:31" ht="24.9" customHeight="1" x14ac:dyDescent="0.4">
      <c r="A39" s="35" t="s">
        <v>16</v>
      </c>
      <c r="B39" s="178"/>
      <c r="C39" s="178"/>
      <c r="D39" s="178"/>
      <c r="E39" s="179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15</v>
      </c>
      <c r="P39" s="12"/>
      <c r="Q39" s="12"/>
      <c r="R39" s="135">
        <f>$B32+$E32+$I32+$M32+$Q32+$U32+$Y32+$AC32</f>
        <v>6801</v>
      </c>
      <c r="S39" s="135"/>
      <c r="T39" s="135"/>
      <c r="U39" s="135"/>
      <c r="V39" s="19" t="s">
        <v>7</v>
      </c>
      <c r="W39" s="158"/>
      <c r="X39" s="159"/>
      <c r="Y39" s="159"/>
      <c r="Z39" s="159"/>
      <c r="AA39" s="159"/>
      <c r="AB39" s="159"/>
      <c r="AC39" s="159"/>
      <c r="AD39" s="159"/>
      <c r="AE39" s="160"/>
    </row>
    <row r="40" spans="1:31" ht="24.9" customHeight="1" x14ac:dyDescent="0.4">
      <c r="A40" s="35" t="s">
        <v>14</v>
      </c>
      <c r="B40" s="178"/>
      <c r="C40" s="178"/>
      <c r="D40" s="178"/>
      <c r="E40" s="179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13</v>
      </c>
      <c r="P40" s="12"/>
      <c r="Q40" s="12"/>
      <c r="R40" s="135"/>
      <c r="S40" s="135"/>
      <c r="T40" s="135"/>
      <c r="U40" s="135"/>
      <c r="V40" s="19" t="s">
        <v>7</v>
      </c>
      <c r="W40" s="158"/>
      <c r="X40" s="159"/>
      <c r="Y40" s="159"/>
      <c r="Z40" s="159"/>
      <c r="AA40" s="159"/>
      <c r="AB40" s="159"/>
      <c r="AC40" s="159"/>
      <c r="AD40" s="159"/>
      <c r="AE40" s="160"/>
    </row>
    <row r="41" spans="1:31" ht="24.9" customHeight="1" x14ac:dyDescent="0.4">
      <c r="A41" s="35" t="s">
        <v>12</v>
      </c>
      <c r="B41" s="178"/>
      <c r="C41" s="178"/>
      <c r="D41" s="178"/>
      <c r="E41" s="179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31"/>
      <c r="V41" s="31"/>
      <c r="W41" s="158"/>
      <c r="X41" s="159"/>
      <c r="Y41" s="159"/>
      <c r="Z41" s="159"/>
      <c r="AA41" s="159"/>
      <c r="AB41" s="159"/>
      <c r="AC41" s="159"/>
      <c r="AD41" s="159"/>
      <c r="AE41" s="160"/>
    </row>
    <row r="42" spans="1:31" ht="24.9" customHeight="1" x14ac:dyDescent="0.4">
      <c r="A42" s="35" t="s">
        <v>11</v>
      </c>
      <c r="B42" s="178"/>
      <c r="C42" s="178"/>
      <c r="D42" s="178"/>
      <c r="E42" s="179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10</v>
      </c>
      <c r="P42" s="12"/>
      <c r="Q42" s="12"/>
      <c r="R42" s="136">
        <f>$B31+$E31+$I31+$M31+$Q31+$U31+$Y31+$AC31</f>
        <v>100</v>
      </c>
      <c r="S42" s="136"/>
      <c r="T42" s="136"/>
      <c r="U42" s="136"/>
      <c r="V42" s="32"/>
      <c r="W42" s="158"/>
      <c r="X42" s="159"/>
      <c r="Y42" s="159"/>
      <c r="Z42" s="159"/>
      <c r="AA42" s="159"/>
      <c r="AB42" s="159"/>
      <c r="AC42" s="159"/>
      <c r="AD42" s="159"/>
      <c r="AE42" s="160"/>
    </row>
    <row r="43" spans="1:31" ht="24.9" customHeight="1" thickBot="1" x14ac:dyDescent="0.45">
      <c r="A43" s="36" t="s">
        <v>9</v>
      </c>
      <c r="B43" s="149"/>
      <c r="C43" s="149"/>
      <c r="D43" s="149"/>
      <c r="E43" s="150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51">
        <f>IF($R$42=0,0,$R$39/$R$42)</f>
        <v>68.010000000000005</v>
      </c>
      <c r="S43" s="151"/>
      <c r="T43" s="151"/>
      <c r="U43" s="151"/>
      <c r="V43" s="19" t="s">
        <v>7</v>
      </c>
      <c r="W43" s="158"/>
      <c r="X43" s="159"/>
      <c r="Y43" s="159"/>
      <c r="Z43" s="159"/>
      <c r="AA43" s="159"/>
      <c r="AB43" s="159"/>
      <c r="AC43" s="159"/>
      <c r="AD43" s="159"/>
      <c r="AE43" s="160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37"/>
      <c r="G44" s="138"/>
      <c r="H44" s="138"/>
      <c r="I44" s="138"/>
      <c r="J44" s="138"/>
      <c r="K44" s="138"/>
      <c r="L44" s="138"/>
      <c r="M44" s="138"/>
      <c r="N44" s="139"/>
      <c r="O44" s="12" t="s">
        <v>5</v>
      </c>
      <c r="P44" s="12"/>
      <c r="Q44" s="12"/>
      <c r="R44" s="134">
        <f>IF($R$43=0,0,1000/$R$43)</f>
        <v>14.703720041170415</v>
      </c>
      <c r="S44" s="134"/>
      <c r="T44" s="134"/>
      <c r="U44" s="134"/>
      <c r="V44" s="32"/>
      <c r="W44" s="158"/>
      <c r="X44" s="159"/>
      <c r="Y44" s="159"/>
      <c r="Z44" s="159"/>
      <c r="AA44" s="159"/>
      <c r="AB44" s="159"/>
      <c r="AC44" s="159"/>
      <c r="AD44" s="159"/>
      <c r="AE44" s="160"/>
    </row>
    <row r="45" spans="1:31" ht="24.9" customHeight="1" x14ac:dyDescent="0.4">
      <c r="A45" s="172"/>
      <c r="B45" s="173"/>
      <c r="C45" s="173"/>
      <c r="D45" s="173"/>
      <c r="E45" s="173"/>
      <c r="F45" s="20"/>
      <c r="G45" s="12"/>
      <c r="H45" s="14"/>
      <c r="I45" s="14"/>
      <c r="J45" s="17"/>
      <c r="K45" s="13"/>
      <c r="L45" s="19"/>
      <c r="M45" s="13"/>
      <c r="N45" s="15"/>
      <c r="O45" s="31"/>
      <c r="P45" s="31"/>
      <c r="Q45" s="31"/>
      <c r="R45" s="31"/>
      <c r="S45" s="31"/>
      <c r="T45" s="31"/>
      <c r="U45" s="31"/>
      <c r="V45" s="31"/>
      <c r="W45" s="158"/>
      <c r="X45" s="159"/>
      <c r="Y45" s="159"/>
      <c r="Z45" s="159"/>
      <c r="AA45" s="159"/>
      <c r="AB45" s="159"/>
      <c r="AC45" s="159"/>
      <c r="AD45" s="159"/>
      <c r="AE45" s="160"/>
    </row>
    <row r="46" spans="1:31" ht="24.9" customHeight="1" x14ac:dyDescent="0.4">
      <c r="A46" s="172"/>
      <c r="B46" s="173"/>
      <c r="C46" s="173"/>
      <c r="D46" s="173"/>
      <c r="E46" s="173"/>
      <c r="F46" s="30"/>
      <c r="G46" s="29"/>
      <c r="H46" s="28"/>
      <c r="I46" s="28"/>
      <c r="J46" s="27"/>
      <c r="K46" s="25"/>
      <c r="L46" s="26"/>
      <c r="M46" s="25"/>
      <c r="N46" s="24"/>
      <c r="O46" s="12" t="s">
        <v>4</v>
      </c>
      <c r="P46" s="23"/>
      <c r="Q46" s="23"/>
      <c r="R46" s="23"/>
      <c r="S46" s="23"/>
      <c r="T46" s="23"/>
      <c r="U46" s="17"/>
      <c r="V46" s="23"/>
      <c r="W46" s="158"/>
      <c r="X46" s="159"/>
      <c r="Y46" s="159"/>
      <c r="Z46" s="159"/>
      <c r="AA46" s="159"/>
      <c r="AB46" s="159"/>
      <c r="AC46" s="159"/>
      <c r="AD46" s="159"/>
      <c r="AE46" s="160"/>
    </row>
    <row r="47" spans="1:31" ht="24.9" customHeight="1" x14ac:dyDescent="0.4">
      <c r="A47" s="172"/>
      <c r="B47" s="173"/>
      <c r="C47" s="173"/>
      <c r="D47" s="173"/>
      <c r="E47" s="173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58"/>
      <c r="X47" s="159"/>
      <c r="Y47" s="159"/>
      <c r="Z47" s="159"/>
      <c r="AA47" s="159"/>
      <c r="AB47" s="159"/>
      <c r="AC47" s="159"/>
      <c r="AD47" s="159"/>
      <c r="AE47" s="160"/>
    </row>
    <row r="48" spans="1:31" ht="24.9" customHeight="1" x14ac:dyDescent="0.4">
      <c r="A48" s="172"/>
      <c r="B48" s="173"/>
      <c r="C48" s="173"/>
      <c r="D48" s="173"/>
      <c r="E48" s="173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58"/>
      <c r="X48" s="159"/>
      <c r="Y48" s="159"/>
      <c r="Z48" s="159"/>
      <c r="AA48" s="159"/>
      <c r="AB48" s="159"/>
      <c r="AC48" s="159"/>
      <c r="AD48" s="159"/>
      <c r="AE48" s="160"/>
    </row>
    <row r="49" spans="1:31" ht="24.9" customHeight="1" x14ac:dyDescent="0.4">
      <c r="A49" s="172"/>
      <c r="B49" s="173"/>
      <c r="C49" s="173"/>
      <c r="D49" s="173"/>
      <c r="E49" s="173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58"/>
      <c r="X49" s="159"/>
      <c r="Y49" s="159"/>
      <c r="Z49" s="159"/>
      <c r="AA49" s="159"/>
      <c r="AB49" s="159"/>
      <c r="AC49" s="159"/>
      <c r="AD49" s="159"/>
      <c r="AE49" s="160"/>
    </row>
    <row r="50" spans="1:31" ht="24.9" customHeight="1" x14ac:dyDescent="0.4">
      <c r="A50" s="172"/>
      <c r="B50" s="173"/>
      <c r="C50" s="173"/>
      <c r="D50" s="173"/>
      <c r="E50" s="173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58"/>
      <c r="X50" s="159"/>
      <c r="Y50" s="159"/>
      <c r="Z50" s="159"/>
      <c r="AA50" s="159"/>
      <c r="AB50" s="159"/>
      <c r="AC50" s="159"/>
      <c r="AD50" s="159"/>
      <c r="AE50" s="160"/>
    </row>
    <row r="51" spans="1:31" ht="24.9" customHeight="1" thickBot="1" x14ac:dyDescent="0.45">
      <c r="A51" s="174"/>
      <c r="B51" s="175"/>
      <c r="C51" s="175"/>
      <c r="D51" s="175"/>
      <c r="E51" s="175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61"/>
      <c r="X51" s="162"/>
      <c r="Y51" s="162"/>
      <c r="Z51" s="162"/>
      <c r="AA51" s="162"/>
      <c r="AB51" s="162"/>
      <c r="AC51" s="162"/>
      <c r="AD51" s="162"/>
      <c r="AE51" s="163"/>
    </row>
    <row r="52" spans="1:31" ht="16.5" customHeight="1" thickBot="1" x14ac:dyDescent="0.45">
      <c r="A52" s="187"/>
      <c r="B52" s="187"/>
      <c r="C52" s="187"/>
      <c r="D52" s="187"/>
      <c r="E52" s="187"/>
      <c r="F52" s="188"/>
      <c r="G52" s="188"/>
      <c r="H52" s="188"/>
      <c r="I52" s="188"/>
      <c r="J52" s="188"/>
      <c r="K52" s="188"/>
      <c r="L52" s="188"/>
      <c r="M52" s="188"/>
      <c r="N52" s="188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</row>
    <row r="53" spans="1:31" s="125" customFormat="1" ht="24.9" customHeight="1" thickBot="1" x14ac:dyDescent="0.45">
      <c r="A53" s="127" t="s">
        <v>3</v>
      </c>
      <c r="B53" s="180" t="s">
        <v>77</v>
      </c>
      <c r="C53" s="180"/>
      <c r="D53" s="180"/>
      <c r="E53" s="180"/>
      <c r="F53" s="128" t="s">
        <v>2</v>
      </c>
      <c r="G53" s="129"/>
      <c r="H53" s="129"/>
      <c r="I53" s="180" t="s">
        <v>78</v>
      </c>
      <c r="J53" s="181"/>
      <c r="K53" s="181"/>
      <c r="L53" s="181"/>
      <c r="M53" s="181"/>
      <c r="N53" s="130" t="s">
        <v>1</v>
      </c>
      <c r="O53" s="131"/>
      <c r="P53" s="130"/>
      <c r="Q53" s="182" t="s">
        <v>79</v>
      </c>
      <c r="R53" s="181"/>
      <c r="S53" s="181"/>
      <c r="T53" s="181"/>
      <c r="U53" s="181"/>
      <c r="V53" s="181"/>
      <c r="W53" s="181"/>
      <c r="X53" s="132" t="s">
        <v>0</v>
      </c>
      <c r="Y53" s="132"/>
      <c r="Z53" s="133"/>
      <c r="AA53" s="183">
        <v>44606</v>
      </c>
      <c r="AB53" s="184"/>
      <c r="AC53" s="184"/>
      <c r="AD53" s="184"/>
      <c r="AE53" s="185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Q35:S35"/>
    <mergeCell ref="U33:W33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B32:C32"/>
    <mergeCell ref="Q5:T5"/>
    <mergeCell ref="U5:X5"/>
    <mergeCell ref="I31:K31"/>
    <mergeCell ref="I32:K32"/>
    <mergeCell ref="E31:G31"/>
    <mergeCell ref="E32:G32"/>
    <mergeCell ref="U31:W31"/>
    <mergeCell ref="M33:O33"/>
    <mergeCell ref="B5:D5"/>
    <mergeCell ref="E5:H5"/>
    <mergeCell ref="I5:L5"/>
    <mergeCell ref="M5:P5"/>
    <mergeCell ref="B31:C31"/>
    <mergeCell ref="E33:G33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B43:E43"/>
    <mergeCell ref="R43:U43"/>
    <mergeCell ref="M32:O32"/>
    <mergeCell ref="Q31:S31"/>
    <mergeCell ref="Q32:S32"/>
    <mergeCell ref="R44:U44"/>
    <mergeCell ref="R38:U38"/>
    <mergeCell ref="R39:U39"/>
    <mergeCell ref="R40:U40"/>
    <mergeCell ref="R42:U42"/>
    <mergeCell ref="F44:N44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zoomScale="50" workbookViewId="0">
      <selection activeCell="A53" sqref="A53:IV53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5" customFormat="1" ht="24.9" customHeight="1" thickBot="1" x14ac:dyDescent="0.45">
      <c r="A1" s="124" t="s">
        <v>59</v>
      </c>
      <c r="B1" s="156" t="s">
        <v>74</v>
      </c>
      <c r="C1" s="156"/>
      <c r="D1" s="156"/>
      <c r="E1" s="164" t="s">
        <v>58</v>
      </c>
      <c r="F1" s="164"/>
      <c r="G1" s="164"/>
      <c r="H1" s="164"/>
      <c r="I1" s="156">
        <v>0</v>
      </c>
      <c r="J1" s="156"/>
      <c r="K1" s="156"/>
      <c r="L1" s="164" t="s">
        <v>57</v>
      </c>
      <c r="M1" s="164"/>
      <c r="N1" s="164"/>
      <c r="O1" s="164"/>
      <c r="P1" s="156" t="s">
        <v>56</v>
      </c>
      <c r="Q1" s="156"/>
      <c r="R1" s="156"/>
      <c r="S1" s="164" t="s">
        <v>55</v>
      </c>
      <c r="T1" s="164"/>
      <c r="U1" s="164"/>
      <c r="V1" s="156" t="s">
        <v>75</v>
      </c>
      <c r="W1" s="156"/>
      <c r="X1" s="156"/>
      <c r="Y1" s="164" t="s">
        <v>54</v>
      </c>
      <c r="Z1" s="164"/>
      <c r="AA1" s="164"/>
      <c r="AB1" s="164"/>
      <c r="AC1" s="156" t="s">
        <v>76</v>
      </c>
      <c r="AD1" s="156"/>
      <c r="AE1" s="156"/>
    </row>
    <row r="2" spans="1:31" s="125" customFormat="1" ht="24.9" customHeight="1" thickBot="1" x14ac:dyDescent="0.45">
      <c r="A2" s="124" t="s">
        <v>53</v>
      </c>
      <c r="B2" s="156"/>
      <c r="C2" s="156"/>
      <c r="D2" s="156"/>
      <c r="E2" s="164" t="s">
        <v>52</v>
      </c>
      <c r="F2" s="164"/>
      <c r="G2" s="164"/>
      <c r="H2" s="164"/>
      <c r="I2" s="156" t="s">
        <v>51</v>
      </c>
      <c r="J2" s="156"/>
      <c r="K2" s="156"/>
      <c r="L2" s="164" t="s">
        <v>50</v>
      </c>
      <c r="M2" s="164"/>
      <c r="N2" s="164"/>
      <c r="O2" s="164"/>
      <c r="P2" s="156" t="s">
        <v>49</v>
      </c>
      <c r="Q2" s="156"/>
      <c r="R2" s="156"/>
      <c r="S2" s="164" t="s">
        <v>48</v>
      </c>
      <c r="T2" s="164"/>
      <c r="U2" s="164"/>
      <c r="V2" s="156"/>
      <c r="W2" s="156"/>
      <c r="X2" s="156"/>
      <c r="Y2" s="164" t="s">
        <v>47</v>
      </c>
      <c r="Z2" s="164"/>
      <c r="AA2" s="164"/>
      <c r="AB2" s="164"/>
      <c r="AC2" s="156" t="s">
        <v>46</v>
      </c>
      <c r="AD2" s="156"/>
      <c r="AE2" s="156"/>
    </row>
    <row r="3" spans="1:31" s="125" customFormat="1" ht="24.9" customHeight="1" thickBot="1" x14ac:dyDescent="0.45">
      <c r="A3" s="126" t="s">
        <v>45</v>
      </c>
      <c r="B3" s="157" t="s">
        <v>44</v>
      </c>
      <c r="C3" s="157"/>
      <c r="D3" s="157"/>
      <c r="E3" s="165" t="s">
        <v>43</v>
      </c>
      <c r="F3" s="165"/>
      <c r="G3" s="165"/>
      <c r="H3" s="165"/>
      <c r="I3" s="157" t="s">
        <v>42</v>
      </c>
      <c r="J3" s="157"/>
      <c r="K3" s="157"/>
      <c r="L3" s="165" t="s">
        <v>41</v>
      </c>
      <c r="M3" s="165"/>
      <c r="N3" s="165"/>
      <c r="O3" s="165"/>
      <c r="P3" s="157" t="s">
        <v>40</v>
      </c>
      <c r="Q3" s="157"/>
      <c r="R3" s="157"/>
      <c r="S3" s="165" t="s">
        <v>39</v>
      </c>
      <c r="T3" s="165"/>
      <c r="U3" s="165"/>
      <c r="V3" s="157" t="s">
        <v>38</v>
      </c>
      <c r="W3" s="157"/>
      <c r="X3" s="157"/>
      <c r="Y3" s="165" t="s">
        <v>37</v>
      </c>
      <c r="Z3" s="165"/>
      <c r="AA3" s="165"/>
      <c r="AB3" s="165"/>
      <c r="AC3" s="157">
        <v>1</v>
      </c>
      <c r="AD3" s="157"/>
      <c r="AE3" s="157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70</v>
      </c>
      <c r="B5" s="140" t="s">
        <v>69</v>
      </c>
      <c r="C5" s="141"/>
      <c r="D5" s="142"/>
      <c r="E5" s="140" t="s">
        <v>68</v>
      </c>
      <c r="F5" s="141"/>
      <c r="G5" s="141"/>
      <c r="H5" s="142"/>
      <c r="I5" s="140" t="s">
        <v>67</v>
      </c>
      <c r="J5" s="141"/>
      <c r="K5" s="141"/>
      <c r="L5" s="142"/>
      <c r="M5" s="140" t="s">
        <v>66</v>
      </c>
      <c r="N5" s="141"/>
      <c r="O5" s="141"/>
      <c r="P5" s="142"/>
      <c r="Q5" s="140" t="s">
        <v>65</v>
      </c>
      <c r="R5" s="141"/>
      <c r="S5" s="141"/>
      <c r="T5" s="142"/>
      <c r="U5" s="140" t="s">
        <v>64</v>
      </c>
      <c r="V5" s="141"/>
      <c r="W5" s="141"/>
      <c r="X5" s="142"/>
      <c r="Y5" s="140" t="s">
        <v>63</v>
      </c>
      <c r="Z5" s="141"/>
      <c r="AA5" s="141"/>
      <c r="AB5" s="142"/>
      <c r="AC5" s="140" t="s">
        <v>62</v>
      </c>
      <c r="AD5" s="141"/>
      <c r="AE5" s="142"/>
    </row>
    <row r="6" spans="1:31" ht="24.9" customHeight="1" x14ac:dyDescent="0.4">
      <c r="A6" s="110">
        <v>1</v>
      </c>
      <c r="B6" s="107">
        <v>50</v>
      </c>
      <c r="C6" s="102"/>
      <c r="D6" s="109"/>
      <c r="E6" s="107"/>
      <c r="F6" s="105"/>
      <c r="G6" s="105"/>
      <c r="H6" s="108"/>
      <c r="I6" s="105"/>
      <c r="J6" s="104"/>
      <c r="K6" s="104"/>
      <c r="L6" s="104"/>
      <c r="M6" s="107"/>
      <c r="N6" s="105"/>
      <c r="O6" s="105"/>
      <c r="P6" s="106"/>
      <c r="Q6" s="105"/>
      <c r="R6" s="104"/>
      <c r="S6" s="104"/>
      <c r="T6" s="106"/>
      <c r="U6" s="105">
        <v>150</v>
      </c>
      <c r="V6" s="104"/>
      <c r="W6" s="104"/>
      <c r="X6" s="101"/>
      <c r="Y6" s="105">
        <v>160</v>
      </c>
      <c r="Z6" s="104">
        <v>170</v>
      </c>
      <c r="AA6" s="104">
        <v>175</v>
      </c>
      <c r="AB6" s="101"/>
      <c r="AC6" s="103">
        <v>180</v>
      </c>
      <c r="AD6" s="102">
        <v>195</v>
      </c>
      <c r="AE6" s="101"/>
    </row>
    <row r="7" spans="1:31" ht="24.9" customHeight="1" x14ac:dyDescent="0.4">
      <c r="A7" s="70">
        <v>2</v>
      </c>
      <c r="B7" s="86"/>
      <c r="C7" s="85"/>
      <c r="D7" s="96"/>
      <c r="E7" s="94"/>
      <c r="F7" s="92"/>
      <c r="G7" s="92"/>
      <c r="H7" s="90"/>
      <c r="I7" s="92"/>
      <c r="J7" s="91"/>
      <c r="K7" s="91"/>
      <c r="L7" s="91"/>
      <c r="M7" s="94"/>
      <c r="N7" s="92"/>
      <c r="O7" s="92"/>
      <c r="P7" s="93"/>
      <c r="Q7" s="92"/>
      <c r="R7" s="91"/>
      <c r="S7" s="91"/>
      <c r="T7" s="90"/>
      <c r="U7" s="100">
        <v>150</v>
      </c>
      <c r="V7" s="100"/>
      <c r="W7" s="88"/>
      <c r="X7" s="87"/>
      <c r="Y7" s="91">
        <v>160</v>
      </c>
      <c r="Z7" s="91">
        <v>170</v>
      </c>
      <c r="AA7" s="92">
        <v>175</v>
      </c>
      <c r="AB7" s="87"/>
      <c r="AC7" s="100">
        <v>180</v>
      </c>
      <c r="AD7" s="88">
        <v>195</v>
      </c>
      <c r="AE7" s="87"/>
    </row>
    <row r="8" spans="1:31" ht="24.9" customHeight="1" x14ac:dyDescent="0.4">
      <c r="A8" s="70">
        <v>3</v>
      </c>
      <c r="B8" s="86"/>
      <c r="C8" s="85"/>
      <c r="D8" s="96"/>
      <c r="E8" s="94"/>
      <c r="F8" s="92"/>
      <c r="G8" s="92"/>
      <c r="H8" s="90"/>
      <c r="I8" s="92"/>
      <c r="J8" s="91"/>
      <c r="K8" s="91"/>
      <c r="L8" s="91"/>
      <c r="M8" s="94"/>
      <c r="N8" s="92"/>
      <c r="O8" s="92"/>
      <c r="P8" s="93"/>
      <c r="Q8" s="92"/>
      <c r="R8" s="91"/>
      <c r="S8" s="91"/>
      <c r="T8" s="90"/>
      <c r="U8" s="100">
        <v>150</v>
      </c>
      <c r="V8" s="100"/>
      <c r="W8" s="88"/>
      <c r="X8" s="87"/>
      <c r="Y8" s="91">
        <v>160</v>
      </c>
      <c r="Z8" s="91">
        <v>170</v>
      </c>
      <c r="AA8" s="92">
        <v>175</v>
      </c>
      <c r="AB8" s="87"/>
      <c r="AC8" s="91">
        <v>180</v>
      </c>
      <c r="AD8" s="92">
        <v>200</v>
      </c>
      <c r="AE8" s="87"/>
    </row>
    <row r="9" spans="1:31" ht="24.9" customHeight="1" x14ac:dyDescent="0.4">
      <c r="A9" s="70">
        <v>4</v>
      </c>
      <c r="B9" s="86"/>
      <c r="C9" s="85"/>
      <c r="D9" s="96"/>
      <c r="E9" s="94"/>
      <c r="F9" s="92"/>
      <c r="G9" s="92"/>
      <c r="H9" s="90"/>
      <c r="I9" s="92"/>
      <c r="J9" s="91"/>
      <c r="K9" s="91"/>
      <c r="L9" s="91"/>
      <c r="M9" s="94"/>
      <c r="N9" s="92"/>
      <c r="O9" s="92"/>
      <c r="P9" s="93"/>
      <c r="Q9" s="92"/>
      <c r="R9" s="91"/>
      <c r="S9" s="91"/>
      <c r="T9" s="90"/>
      <c r="U9" s="100">
        <v>150</v>
      </c>
      <c r="V9" s="100"/>
      <c r="W9" s="88"/>
      <c r="X9" s="87"/>
      <c r="Y9" s="91">
        <v>160</v>
      </c>
      <c r="Z9" s="91">
        <v>170</v>
      </c>
      <c r="AA9" s="92">
        <v>175</v>
      </c>
      <c r="AB9" s="87"/>
      <c r="AC9" s="91">
        <v>180</v>
      </c>
      <c r="AD9" s="92">
        <v>200</v>
      </c>
      <c r="AE9" s="87"/>
    </row>
    <row r="10" spans="1:31" ht="24.9" customHeight="1" x14ac:dyDescent="0.4">
      <c r="A10" s="70">
        <v>5</v>
      </c>
      <c r="B10" s="86"/>
      <c r="C10" s="85"/>
      <c r="D10" s="96"/>
      <c r="E10" s="94"/>
      <c r="F10" s="92"/>
      <c r="G10" s="92"/>
      <c r="H10" s="90"/>
      <c r="I10" s="92"/>
      <c r="J10" s="91"/>
      <c r="K10" s="91"/>
      <c r="L10" s="91"/>
      <c r="M10" s="94"/>
      <c r="N10" s="92"/>
      <c r="O10" s="92"/>
      <c r="P10" s="93"/>
      <c r="Q10" s="92"/>
      <c r="R10" s="91"/>
      <c r="S10" s="91"/>
      <c r="T10" s="90"/>
      <c r="U10" s="100">
        <v>150</v>
      </c>
      <c r="V10" s="100"/>
      <c r="W10" s="88"/>
      <c r="X10" s="87"/>
      <c r="Y10" s="100">
        <v>160</v>
      </c>
      <c r="Z10" s="100">
        <v>170</v>
      </c>
      <c r="AA10" s="88">
        <v>175</v>
      </c>
      <c r="AB10" s="87"/>
      <c r="AC10" s="89">
        <v>180</v>
      </c>
      <c r="AD10" s="88">
        <v>200</v>
      </c>
      <c r="AE10" s="87"/>
    </row>
    <row r="11" spans="1:31" ht="24.9" customHeight="1" x14ac:dyDescent="0.4">
      <c r="A11" s="70">
        <v>6</v>
      </c>
      <c r="B11" s="86"/>
      <c r="C11" s="85"/>
      <c r="D11" s="96"/>
      <c r="E11" s="94"/>
      <c r="F11" s="92"/>
      <c r="G11" s="92"/>
      <c r="H11" s="90"/>
      <c r="I11" s="92"/>
      <c r="J11" s="91"/>
      <c r="K11" s="91"/>
      <c r="L11" s="91"/>
      <c r="M11" s="94"/>
      <c r="N11" s="92"/>
      <c r="O11" s="92"/>
      <c r="P11" s="93"/>
      <c r="Q11" s="92"/>
      <c r="R11" s="91"/>
      <c r="S11" s="91"/>
      <c r="T11" s="90"/>
      <c r="U11" s="89">
        <v>155</v>
      </c>
      <c r="V11" s="88"/>
      <c r="W11" s="88"/>
      <c r="X11" s="87"/>
      <c r="Y11" s="89">
        <v>165</v>
      </c>
      <c r="Z11" s="100">
        <v>170</v>
      </c>
      <c r="AA11" s="88">
        <v>175</v>
      </c>
      <c r="AB11" s="87"/>
      <c r="AC11" s="97">
        <v>180</v>
      </c>
      <c r="AD11" s="92">
        <v>200</v>
      </c>
      <c r="AE11" s="87"/>
    </row>
    <row r="12" spans="1:31" ht="24.9" customHeight="1" x14ac:dyDescent="0.4">
      <c r="A12" s="70">
        <v>7</v>
      </c>
      <c r="B12" s="86"/>
      <c r="C12" s="85"/>
      <c r="D12" s="96"/>
      <c r="E12" s="94"/>
      <c r="F12" s="92"/>
      <c r="G12" s="92"/>
      <c r="H12" s="90"/>
      <c r="I12" s="92"/>
      <c r="J12" s="91"/>
      <c r="K12" s="91"/>
      <c r="L12" s="91"/>
      <c r="M12" s="94"/>
      <c r="N12" s="92"/>
      <c r="O12" s="92"/>
      <c r="P12" s="93"/>
      <c r="Q12" s="92"/>
      <c r="R12" s="91"/>
      <c r="S12" s="91"/>
      <c r="T12" s="90"/>
      <c r="U12" s="89">
        <v>155</v>
      </c>
      <c r="V12" s="88"/>
      <c r="W12" s="88"/>
      <c r="X12" s="87"/>
      <c r="Y12" s="86">
        <v>165</v>
      </c>
      <c r="Z12" s="99">
        <v>170</v>
      </c>
      <c r="AA12" s="75">
        <v>175</v>
      </c>
      <c r="AB12" s="87"/>
      <c r="AC12" s="89">
        <v>180</v>
      </c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/>
      <c r="F13" s="92"/>
      <c r="G13" s="92"/>
      <c r="H13" s="90"/>
      <c r="I13" s="92"/>
      <c r="J13" s="91"/>
      <c r="K13" s="91"/>
      <c r="L13" s="91"/>
      <c r="M13" s="94"/>
      <c r="N13" s="92"/>
      <c r="O13" s="92"/>
      <c r="P13" s="93"/>
      <c r="Q13" s="92"/>
      <c r="R13" s="91"/>
      <c r="S13" s="91"/>
      <c r="T13" s="90"/>
      <c r="U13" s="97">
        <v>155</v>
      </c>
      <c r="V13" s="92"/>
      <c r="W13" s="92"/>
      <c r="X13" s="87"/>
      <c r="Y13" s="97">
        <v>165</v>
      </c>
      <c r="Z13" s="92">
        <v>170</v>
      </c>
      <c r="AA13" s="92">
        <v>175</v>
      </c>
      <c r="AB13" s="87"/>
      <c r="AC13" s="86">
        <v>180</v>
      </c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/>
      <c r="F14" s="92"/>
      <c r="G14" s="92"/>
      <c r="H14" s="90"/>
      <c r="I14" s="92"/>
      <c r="J14" s="91"/>
      <c r="K14" s="91"/>
      <c r="L14" s="91"/>
      <c r="M14" s="94"/>
      <c r="N14" s="92"/>
      <c r="O14" s="92"/>
      <c r="P14" s="93"/>
      <c r="Q14" s="92"/>
      <c r="R14" s="91"/>
      <c r="S14" s="91"/>
      <c r="T14" s="93"/>
      <c r="U14" s="89">
        <v>155</v>
      </c>
      <c r="V14" s="88"/>
      <c r="W14" s="88"/>
      <c r="X14" s="87"/>
      <c r="Y14" s="89">
        <v>165</v>
      </c>
      <c r="Z14" s="88">
        <v>170</v>
      </c>
      <c r="AA14" s="88">
        <v>175</v>
      </c>
      <c r="AB14" s="87"/>
      <c r="AC14" s="86">
        <v>180</v>
      </c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/>
      <c r="F15" s="92"/>
      <c r="G15" s="92"/>
      <c r="H15" s="90"/>
      <c r="I15" s="92"/>
      <c r="J15" s="91"/>
      <c r="K15" s="91"/>
      <c r="L15" s="91"/>
      <c r="M15" s="94"/>
      <c r="N15" s="92"/>
      <c r="O15" s="92"/>
      <c r="P15" s="93"/>
      <c r="Q15" s="92"/>
      <c r="R15" s="91"/>
      <c r="S15" s="91"/>
      <c r="T15" s="90"/>
      <c r="U15" s="97"/>
      <c r="V15" s="92"/>
      <c r="W15" s="92"/>
      <c r="X15" s="87"/>
      <c r="Y15" s="89">
        <v>165</v>
      </c>
      <c r="Z15" s="88">
        <v>170</v>
      </c>
      <c r="AA15" s="88"/>
      <c r="AB15" s="87"/>
      <c r="AC15" s="86">
        <v>180</v>
      </c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/>
      <c r="F16" s="92"/>
      <c r="G16" s="92"/>
      <c r="H16" s="90"/>
      <c r="I16" s="92"/>
      <c r="J16" s="91"/>
      <c r="K16" s="91"/>
      <c r="L16" s="91"/>
      <c r="M16" s="94"/>
      <c r="N16" s="92"/>
      <c r="O16" s="92"/>
      <c r="P16" s="93"/>
      <c r="Q16" s="92"/>
      <c r="R16" s="91"/>
      <c r="S16" s="91"/>
      <c r="T16" s="90"/>
      <c r="U16" s="89"/>
      <c r="V16" s="88"/>
      <c r="W16" s="88"/>
      <c r="X16" s="87"/>
      <c r="Y16" s="89">
        <v>165</v>
      </c>
      <c r="Z16" s="88">
        <v>170</v>
      </c>
      <c r="AA16" s="88"/>
      <c r="AB16" s="87"/>
      <c r="AC16" s="86">
        <v>180</v>
      </c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/>
      <c r="F17" s="88"/>
      <c r="G17" s="88"/>
      <c r="H17" s="90"/>
      <c r="I17" s="92"/>
      <c r="J17" s="91"/>
      <c r="K17" s="91"/>
      <c r="L17" s="91"/>
      <c r="M17" s="94"/>
      <c r="N17" s="92"/>
      <c r="O17" s="92"/>
      <c r="P17" s="93"/>
      <c r="Q17" s="92"/>
      <c r="R17" s="91"/>
      <c r="S17" s="91"/>
      <c r="T17" s="90"/>
      <c r="U17" s="89"/>
      <c r="V17" s="88"/>
      <c r="W17" s="88"/>
      <c r="X17" s="87"/>
      <c r="Y17" s="89">
        <v>165</v>
      </c>
      <c r="Z17" s="88">
        <v>170</v>
      </c>
      <c r="AA17" s="88"/>
      <c r="AB17" s="87"/>
      <c r="AC17" s="86">
        <v>180</v>
      </c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/>
      <c r="F18" s="88"/>
      <c r="G18" s="88"/>
      <c r="H18" s="90"/>
      <c r="I18" s="92"/>
      <c r="J18" s="91"/>
      <c r="K18" s="91"/>
      <c r="L18" s="91"/>
      <c r="M18" s="94"/>
      <c r="N18" s="92"/>
      <c r="O18" s="92"/>
      <c r="P18" s="93"/>
      <c r="Q18" s="92"/>
      <c r="R18" s="91"/>
      <c r="S18" s="91"/>
      <c r="T18" s="90"/>
      <c r="U18" s="89"/>
      <c r="V18" s="88"/>
      <c r="W18" s="88"/>
      <c r="X18" s="87"/>
      <c r="Y18" s="89">
        <v>165</v>
      </c>
      <c r="Z18" s="88">
        <v>175</v>
      </c>
      <c r="AA18" s="88"/>
      <c r="AB18" s="87"/>
      <c r="AC18" s="86">
        <v>185</v>
      </c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/>
      <c r="F19" s="88"/>
      <c r="G19" s="88"/>
      <c r="H19" s="90"/>
      <c r="I19" s="92"/>
      <c r="J19" s="91"/>
      <c r="K19" s="91"/>
      <c r="L19" s="91"/>
      <c r="M19" s="94"/>
      <c r="N19" s="92"/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>
        <v>165</v>
      </c>
      <c r="Z19" s="88">
        <v>175</v>
      </c>
      <c r="AA19" s="88"/>
      <c r="AB19" s="87"/>
      <c r="AC19" s="86">
        <v>185</v>
      </c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/>
      <c r="F20" s="88"/>
      <c r="G20" s="88"/>
      <c r="H20" s="90"/>
      <c r="I20" s="92"/>
      <c r="J20" s="91"/>
      <c r="K20" s="91"/>
      <c r="L20" s="91"/>
      <c r="M20" s="94"/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>
        <v>165</v>
      </c>
      <c r="Z20" s="88">
        <v>175</v>
      </c>
      <c r="AA20" s="88"/>
      <c r="AB20" s="87"/>
      <c r="AC20" s="86">
        <v>185</v>
      </c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/>
      <c r="J21" s="91"/>
      <c r="K21" s="91"/>
      <c r="L21" s="91"/>
      <c r="M21" s="94"/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>
        <v>165</v>
      </c>
      <c r="Z21" s="88">
        <v>175</v>
      </c>
      <c r="AA21" s="88"/>
      <c r="AB21" s="87"/>
      <c r="AC21" s="86">
        <v>185</v>
      </c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/>
      <c r="J22" s="91"/>
      <c r="K22" s="91"/>
      <c r="L22" s="91"/>
      <c r="M22" s="94"/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>
        <v>165</v>
      </c>
      <c r="Z22" s="88">
        <v>175</v>
      </c>
      <c r="AA22" s="88"/>
      <c r="AB22" s="87"/>
      <c r="AC22" s="86">
        <v>185</v>
      </c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/>
      <c r="J23" s="91"/>
      <c r="K23" s="91"/>
      <c r="L23" s="91"/>
      <c r="M23" s="94"/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>
        <v>165</v>
      </c>
      <c r="Z23" s="88">
        <v>175</v>
      </c>
      <c r="AA23" s="88"/>
      <c r="AB23" s="87"/>
      <c r="AC23" s="86">
        <v>185</v>
      </c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/>
      <c r="J24" s="91"/>
      <c r="K24" s="91"/>
      <c r="L24" s="91"/>
      <c r="M24" s="94"/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>
        <v>165</v>
      </c>
      <c r="Z24" s="88">
        <v>175</v>
      </c>
      <c r="AA24" s="88"/>
      <c r="AB24" s="87"/>
      <c r="AC24" s="86">
        <v>185</v>
      </c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/>
      <c r="J25" s="91"/>
      <c r="K25" s="91"/>
      <c r="L25" s="91"/>
      <c r="M25" s="94"/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>
        <v>170</v>
      </c>
      <c r="Z25" s="88">
        <v>175</v>
      </c>
      <c r="AA25" s="88"/>
      <c r="AB25" s="87"/>
      <c r="AC25" s="86">
        <v>185</v>
      </c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/>
      <c r="J26" s="91"/>
      <c r="K26" s="91"/>
      <c r="L26" s="91"/>
      <c r="M26" s="94"/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>
        <v>170</v>
      </c>
      <c r="Z26" s="88">
        <v>175</v>
      </c>
      <c r="AA26" s="88"/>
      <c r="AB26" s="87"/>
      <c r="AC26" s="86">
        <v>185</v>
      </c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/>
      <c r="J27" s="91"/>
      <c r="K27" s="91"/>
      <c r="L27" s="91"/>
      <c r="M27" s="94"/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>
        <v>170</v>
      </c>
      <c r="Z27" s="88">
        <v>175</v>
      </c>
      <c r="AA27" s="88"/>
      <c r="AB27" s="87"/>
      <c r="AC27" s="86">
        <v>185</v>
      </c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/>
      <c r="J28" s="91"/>
      <c r="K28" s="91"/>
      <c r="L28" s="91"/>
      <c r="M28" s="94"/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>
        <v>170</v>
      </c>
      <c r="Z28" s="88">
        <v>175</v>
      </c>
      <c r="AA28" s="88"/>
      <c r="AB28" s="87"/>
      <c r="AC28" s="86">
        <v>190</v>
      </c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/>
      <c r="J29" s="78"/>
      <c r="K29" s="78"/>
      <c r="L29" s="78"/>
      <c r="M29" s="81"/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>
        <v>170</v>
      </c>
      <c r="Z29" s="75">
        <v>175</v>
      </c>
      <c r="AA29" s="75"/>
      <c r="AB29" s="74"/>
      <c r="AC29" s="73">
        <v>195</v>
      </c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/>
      <c r="J30" s="65"/>
      <c r="K30" s="65"/>
      <c r="L30" s="65"/>
      <c r="M30" s="67"/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>
        <v>170</v>
      </c>
      <c r="Z30" s="62">
        <v>175</v>
      </c>
      <c r="AA30" s="62"/>
      <c r="AB30" s="61"/>
      <c r="AC30" s="60">
        <v>195</v>
      </c>
      <c r="AD30" s="59"/>
      <c r="AE30" s="58"/>
    </row>
    <row r="31" spans="1:31" ht="24.9" customHeight="1" x14ac:dyDescent="0.4">
      <c r="A31" s="57" t="s">
        <v>28</v>
      </c>
      <c r="B31" s="166">
        <f>COUNT(B6:D30)</f>
        <v>1</v>
      </c>
      <c r="C31" s="167"/>
      <c r="D31" s="56" t="s">
        <v>27</v>
      </c>
      <c r="E31" s="154">
        <f>COUNT(E6:H30)</f>
        <v>0</v>
      </c>
      <c r="F31" s="155"/>
      <c r="G31" s="155"/>
      <c r="H31" s="56" t="s">
        <v>27</v>
      </c>
      <c r="I31" s="154">
        <f>COUNT(I6:L30)</f>
        <v>0</v>
      </c>
      <c r="J31" s="155"/>
      <c r="K31" s="155"/>
      <c r="L31" s="56" t="s">
        <v>27</v>
      </c>
      <c r="M31" s="154">
        <f>COUNT(M6:P30)</f>
        <v>0</v>
      </c>
      <c r="N31" s="155"/>
      <c r="O31" s="155"/>
      <c r="P31" s="56" t="s">
        <v>27</v>
      </c>
      <c r="Q31" s="154">
        <f>COUNT(Q6:T30)</f>
        <v>0</v>
      </c>
      <c r="R31" s="155"/>
      <c r="S31" s="155"/>
      <c r="T31" s="56" t="s">
        <v>27</v>
      </c>
      <c r="U31" s="154">
        <f>COUNT(U6:X30)</f>
        <v>9</v>
      </c>
      <c r="V31" s="155"/>
      <c r="W31" s="155"/>
      <c r="X31" s="56" t="s">
        <v>27</v>
      </c>
      <c r="Y31" s="154">
        <f>COUNT(Y6:AB30)</f>
        <v>59</v>
      </c>
      <c r="Z31" s="155"/>
      <c r="AA31" s="155"/>
      <c r="AB31" s="56" t="s">
        <v>27</v>
      </c>
      <c r="AC31" s="166">
        <f>COUNT(AC6:AE30)</f>
        <v>31</v>
      </c>
      <c r="AD31" s="167"/>
      <c r="AE31" s="56" t="s">
        <v>27</v>
      </c>
    </row>
    <row r="32" spans="1:31" s="121" customFormat="1" ht="24.9" customHeight="1" x14ac:dyDescent="0.4">
      <c r="A32" s="123"/>
      <c r="B32" s="195">
        <f>SUM(B6:D30)</f>
        <v>50</v>
      </c>
      <c r="C32" s="196"/>
      <c r="D32" s="122"/>
      <c r="E32" s="197">
        <f>SUM(E6:H30)</f>
        <v>0</v>
      </c>
      <c r="F32" s="198"/>
      <c r="G32" s="198"/>
      <c r="H32" s="122"/>
      <c r="I32" s="197">
        <f>SUM(I6:L30)</f>
        <v>0</v>
      </c>
      <c r="J32" s="198"/>
      <c r="K32" s="198"/>
      <c r="L32" s="122"/>
      <c r="M32" s="197">
        <f>SUM(M6:P30)</f>
        <v>0</v>
      </c>
      <c r="N32" s="198"/>
      <c r="O32" s="198"/>
      <c r="P32" s="122"/>
      <c r="Q32" s="197">
        <f>SUM(Q6:T30)</f>
        <v>0</v>
      </c>
      <c r="R32" s="198"/>
      <c r="S32" s="198"/>
      <c r="T32" s="122"/>
      <c r="U32" s="197">
        <f>SUM(U6:X30)</f>
        <v>1370</v>
      </c>
      <c r="V32" s="198"/>
      <c r="W32" s="198"/>
      <c r="X32" s="122"/>
      <c r="Y32" s="197">
        <f>SUM(Y6:AB30)</f>
        <v>10020</v>
      </c>
      <c r="Z32" s="198"/>
      <c r="AA32" s="198"/>
      <c r="AB32" s="122"/>
      <c r="AC32" s="195">
        <f>SUM(AC6:AE30)</f>
        <v>5780</v>
      </c>
      <c r="AD32" s="196"/>
      <c r="AE32" s="122"/>
    </row>
    <row r="33" spans="1:31" ht="24.9" customHeight="1" x14ac:dyDescent="0.4">
      <c r="A33" s="55"/>
      <c r="B33" s="143"/>
      <c r="C33" s="144"/>
      <c r="D33" s="54"/>
      <c r="E33" s="168"/>
      <c r="F33" s="169"/>
      <c r="G33" s="169"/>
      <c r="H33" s="54"/>
      <c r="I33" s="168"/>
      <c r="J33" s="169"/>
      <c r="K33" s="169"/>
      <c r="L33" s="54"/>
      <c r="M33" s="168"/>
      <c r="N33" s="169"/>
      <c r="O33" s="169"/>
      <c r="P33" s="54"/>
      <c r="Q33" s="168"/>
      <c r="R33" s="169"/>
      <c r="S33" s="169"/>
      <c r="T33" s="54"/>
      <c r="U33" s="168"/>
      <c r="V33" s="169"/>
      <c r="W33" s="169"/>
      <c r="X33" s="54"/>
      <c r="Y33" s="168"/>
      <c r="Z33" s="169"/>
      <c r="AA33" s="169"/>
      <c r="AB33" s="54"/>
      <c r="AC33" s="143"/>
      <c r="AD33" s="144"/>
      <c r="AE33" s="54"/>
    </row>
    <row r="34" spans="1:31" ht="24.9" customHeight="1" x14ac:dyDescent="0.4">
      <c r="A34" s="53" t="s">
        <v>24</v>
      </c>
      <c r="B34" s="145">
        <f>IF(B31=0,0,B31/($B31+$E31+$I31+$M31+$Q31+$U31+$Y31+$AC31))*100</f>
        <v>1</v>
      </c>
      <c r="C34" s="146"/>
      <c r="D34" s="52" t="s">
        <v>22</v>
      </c>
      <c r="E34" s="170">
        <f>IF(E31=0,0,E31/($B31+$E31+$I31+$M31+$Q31+$U31+$Y31+$AC31))*100</f>
        <v>0</v>
      </c>
      <c r="F34" s="171"/>
      <c r="G34" s="171"/>
      <c r="H34" s="52" t="s">
        <v>22</v>
      </c>
      <c r="I34" s="170">
        <f>IF(I31=0,0,I31/($B31+$E31+$I31+$M31+$Q31+$U31+$Y31+$AC31))*100</f>
        <v>0</v>
      </c>
      <c r="J34" s="171"/>
      <c r="K34" s="171"/>
      <c r="L34" s="52" t="s">
        <v>22</v>
      </c>
      <c r="M34" s="170">
        <f>IF(M31=0,0,M31/($B31+$E31+$I31+$M31+$Q31+$U31+$Y31+$AC31))*100</f>
        <v>0</v>
      </c>
      <c r="N34" s="171"/>
      <c r="O34" s="171"/>
      <c r="P34" s="52" t="s">
        <v>22</v>
      </c>
      <c r="Q34" s="170">
        <f>IF(Q31=0,0,Q31/($B31+$E31+$I31+$M31+$Q31+$U31+$Y31+$AC31))*100</f>
        <v>0</v>
      </c>
      <c r="R34" s="171"/>
      <c r="S34" s="171"/>
      <c r="T34" s="52" t="s">
        <v>22</v>
      </c>
      <c r="U34" s="170">
        <f>IF(U31=0,0,U31/($B31+$E31+$I31+$M31+$Q31+$U31+$Y31+$AC31))*100</f>
        <v>9</v>
      </c>
      <c r="V34" s="171"/>
      <c r="W34" s="171"/>
      <c r="X34" s="52" t="s">
        <v>22</v>
      </c>
      <c r="Y34" s="170">
        <f>IF(Y31=0,0,Y31/($B31+$E31+$I31+$M31+$Q31+$U31+$Y31+$AC31))*100</f>
        <v>59</v>
      </c>
      <c r="Z34" s="171"/>
      <c r="AA34" s="171"/>
      <c r="AB34" s="52" t="s">
        <v>22</v>
      </c>
      <c r="AC34" s="145">
        <f>IF(AC31=0,0,AC31/($B31+$E31+$I31+$M31+$Q31+$U31+$Y31+$AC31))*100</f>
        <v>31</v>
      </c>
      <c r="AD34" s="146"/>
      <c r="AE34" s="51" t="s">
        <v>22</v>
      </c>
    </row>
    <row r="35" spans="1:31" ht="24.9" customHeight="1" thickBot="1" x14ac:dyDescent="0.45">
      <c r="A35" s="50"/>
      <c r="B35" s="145"/>
      <c r="C35" s="146"/>
      <c r="D35" s="49"/>
      <c r="E35" s="147"/>
      <c r="F35" s="148"/>
      <c r="G35" s="148"/>
      <c r="H35" s="49"/>
      <c r="I35" s="147"/>
      <c r="J35" s="148"/>
      <c r="K35" s="148"/>
      <c r="L35" s="49"/>
      <c r="M35" s="147"/>
      <c r="N35" s="148"/>
      <c r="O35" s="148"/>
      <c r="P35" s="49"/>
      <c r="Q35" s="147"/>
      <c r="R35" s="148"/>
      <c r="S35" s="148"/>
      <c r="T35" s="49"/>
      <c r="U35" s="147"/>
      <c r="V35" s="148"/>
      <c r="W35" s="148"/>
      <c r="X35" s="49"/>
      <c r="Y35" s="147"/>
      <c r="Z35" s="148"/>
      <c r="AA35" s="148"/>
      <c r="AB35" s="49"/>
      <c r="AC35" s="145"/>
      <c r="AD35" s="146"/>
      <c r="AE35" s="48"/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92" t="s">
        <v>21</v>
      </c>
      <c r="B37" s="193"/>
      <c r="C37" s="193"/>
      <c r="D37" s="193"/>
      <c r="E37" s="194"/>
      <c r="F37" s="189" t="s">
        <v>20</v>
      </c>
      <c r="G37" s="190"/>
      <c r="H37" s="190"/>
      <c r="I37" s="190"/>
      <c r="J37" s="190"/>
      <c r="K37" s="190"/>
      <c r="L37" s="190"/>
      <c r="M37" s="190"/>
      <c r="N37" s="191"/>
      <c r="O37" s="137" t="s">
        <v>61</v>
      </c>
      <c r="P37" s="203"/>
      <c r="Q37" s="203"/>
      <c r="R37" s="203"/>
      <c r="S37" s="203"/>
      <c r="T37" s="203"/>
      <c r="U37" s="203"/>
      <c r="V37" s="204"/>
      <c r="W37" s="199"/>
      <c r="X37" s="200"/>
      <c r="Y37" s="200"/>
      <c r="Z37" s="200"/>
      <c r="AA37" s="200"/>
      <c r="AB37" s="200"/>
      <c r="AC37" s="200"/>
      <c r="AD37" s="200"/>
      <c r="AE37" s="201"/>
    </row>
    <row r="38" spans="1:31" ht="24.9" customHeight="1" x14ac:dyDescent="0.4">
      <c r="A38" s="43" t="s">
        <v>18</v>
      </c>
      <c r="B38" s="176"/>
      <c r="C38" s="176"/>
      <c r="D38" s="176"/>
      <c r="E38" s="177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17</v>
      </c>
      <c r="P38" s="12"/>
      <c r="Q38" s="12"/>
      <c r="R38" s="202">
        <v>0</v>
      </c>
      <c r="S38" s="202"/>
      <c r="T38" s="202"/>
      <c r="U38" s="202"/>
      <c r="V38" s="19" t="s">
        <v>7</v>
      </c>
      <c r="W38" s="158"/>
      <c r="X38" s="159"/>
      <c r="Y38" s="159"/>
      <c r="Z38" s="159"/>
      <c r="AA38" s="159"/>
      <c r="AB38" s="159"/>
      <c r="AC38" s="159"/>
      <c r="AD38" s="159"/>
      <c r="AE38" s="160"/>
    </row>
    <row r="39" spans="1:31" ht="24.9" customHeight="1" x14ac:dyDescent="0.4">
      <c r="A39" s="35" t="s">
        <v>16</v>
      </c>
      <c r="B39" s="178"/>
      <c r="C39" s="178"/>
      <c r="D39" s="178"/>
      <c r="E39" s="179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15</v>
      </c>
      <c r="P39" s="12"/>
      <c r="Q39" s="12"/>
      <c r="R39" s="135">
        <v>6779</v>
      </c>
      <c r="S39" s="135"/>
      <c r="T39" s="135"/>
      <c r="U39" s="135"/>
      <c r="V39" s="19" t="s">
        <v>7</v>
      </c>
      <c r="W39" s="158"/>
      <c r="X39" s="159"/>
      <c r="Y39" s="159"/>
      <c r="Z39" s="159"/>
      <c r="AA39" s="159"/>
      <c r="AB39" s="159"/>
      <c r="AC39" s="159"/>
      <c r="AD39" s="159"/>
      <c r="AE39" s="160"/>
    </row>
    <row r="40" spans="1:31" ht="24.9" customHeight="1" x14ac:dyDescent="0.4">
      <c r="A40" s="35" t="s">
        <v>14</v>
      </c>
      <c r="B40" s="178"/>
      <c r="C40" s="178"/>
      <c r="D40" s="178"/>
      <c r="E40" s="179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13</v>
      </c>
      <c r="P40" s="12"/>
      <c r="Q40" s="12"/>
      <c r="R40" s="135">
        <f>$R$38-$R$39</f>
        <v>-6779</v>
      </c>
      <c r="S40" s="135"/>
      <c r="T40" s="135"/>
      <c r="U40" s="135"/>
      <c r="V40" s="19" t="s">
        <v>7</v>
      </c>
      <c r="W40" s="158"/>
      <c r="X40" s="159"/>
      <c r="Y40" s="159"/>
      <c r="Z40" s="159"/>
      <c r="AA40" s="159"/>
      <c r="AB40" s="159"/>
      <c r="AC40" s="159"/>
      <c r="AD40" s="159"/>
      <c r="AE40" s="160"/>
    </row>
    <row r="41" spans="1:31" ht="24.9" customHeight="1" x14ac:dyDescent="0.4">
      <c r="A41" s="35" t="s">
        <v>12</v>
      </c>
      <c r="B41" s="178"/>
      <c r="C41" s="178"/>
      <c r="D41" s="178"/>
      <c r="E41" s="179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120">
        <f>$B32+$E32+$I32+$M32+$Q32+$U32+$Y32+$AC32</f>
        <v>17220</v>
      </c>
      <c r="V41" s="31"/>
      <c r="W41" s="158"/>
      <c r="X41" s="159"/>
      <c r="Y41" s="159"/>
      <c r="Z41" s="159"/>
      <c r="AA41" s="159"/>
      <c r="AB41" s="159"/>
      <c r="AC41" s="159"/>
      <c r="AD41" s="159"/>
      <c r="AE41" s="160"/>
    </row>
    <row r="42" spans="1:31" ht="24.9" customHeight="1" x14ac:dyDescent="0.4">
      <c r="A42" s="35" t="s">
        <v>11</v>
      </c>
      <c r="B42" s="178"/>
      <c r="C42" s="178"/>
      <c r="D42" s="178"/>
      <c r="E42" s="179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10</v>
      </c>
      <c r="P42" s="12"/>
      <c r="Q42" s="12"/>
      <c r="R42" s="136">
        <f>$B31+$E31+$I31+$M31+$Q31+$U31+$Y31+$AC31</f>
        <v>100</v>
      </c>
      <c r="S42" s="136"/>
      <c r="T42" s="136"/>
      <c r="U42" s="136"/>
      <c r="V42" s="32"/>
      <c r="W42" s="158"/>
      <c r="X42" s="159"/>
      <c r="Y42" s="159"/>
      <c r="Z42" s="159"/>
      <c r="AA42" s="159"/>
      <c r="AB42" s="159"/>
      <c r="AC42" s="159"/>
      <c r="AD42" s="159"/>
      <c r="AE42" s="160"/>
    </row>
    <row r="43" spans="1:31" ht="24.9" customHeight="1" thickBot="1" x14ac:dyDescent="0.45">
      <c r="A43" s="36" t="s">
        <v>9</v>
      </c>
      <c r="B43" s="149"/>
      <c r="C43" s="149"/>
      <c r="D43" s="149"/>
      <c r="E43" s="150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51">
        <f>IF($R$42=0,0,$U$41/$R$42)</f>
        <v>172.2</v>
      </c>
      <c r="S43" s="151"/>
      <c r="T43" s="151"/>
      <c r="U43" s="151"/>
      <c r="V43" s="19" t="s">
        <v>60</v>
      </c>
      <c r="W43" s="158"/>
      <c r="X43" s="159"/>
      <c r="Y43" s="159"/>
      <c r="Z43" s="159"/>
      <c r="AA43" s="159"/>
      <c r="AB43" s="159"/>
      <c r="AC43" s="159"/>
      <c r="AD43" s="159"/>
      <c r="AE43" s="160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37"/>
      <c r="G44" s="138"/>
      <c r="H44" s="138"/>
      <c r="I44" s="138"/>
      <c r="J44" s="138"/>
      <c r="K44" s="138"/>
      <c r="L44" s="138"/>
      <c r="M44" s="138"/>
      <c r="N44" s="139"/>
      <c r="O44" s="12"/>
      <c r="P44" s="12"/>
      <c r="Q44" s="12"/>
      <c r="R44" s="134"/>
      <c r="S44" s="134"/>
      <c r="T44" s="134"/>
      <c r="U44" s="134"/>
      <c r="V44" s="32"/>
      <c r="W44" s="158"/>
      <c r="X44" s="159"/>
      <c r="Y44" s="159"/>
      <c r="Z44" s="159"/>
      <c r="AA44" s="159"/>
      <c r="AB44" s="159"/>
      <c r="AC44" s="159"/>
      <c r="AD44" s="159"/>
      <c r="AE44" s="160"/>
    </row>
    <row r="45" spans="1:31" ht="24.9" customHeight="1" x14ac:dyDescent="0.4">
      <c r="A45" s="172"/>
      <c r="B45" s="173"/>
      <c r="C45" s="173"/>
      <c r="D45" s="173"/>
      <c r="E45" s="173"/>
      <c r="F45" s="20"/>
      <c r="G45" s="12"/>
      <c r="H45" s="14"/>
      <c r="I45" s="14"/>
      <c r="J45" s="17"/>
      <c r="K45" s="13"/>
      <c r="L45" s="19"/>
      <c r="M45" s="13"/>
      <c r="N45" s="15"/>
      <c r="O45" s="12" t="s">
        <v>4</v>
      </c>
      <c r="P45" s="31"/>
      <c r="Q45" s="31"/>
      <c r="R45" s="31"/>
      <c r="S45" s="31"/>
      <c r="T45" s="31"/>
      <c r="U45" s="119"/>
      <c r="V45" s="31"/>
      <c r="W45" s="158"/>
      <c r="X45" s="159"/>
      <c r="Y45" s="159"/>
      <c r="Z45" s="159"/>
      <c r="AA45" s="159"/>
      <c r="AB45" s="159"/>
      <c r="AC45" s="159"/>
      <c r="AD45" s="159"/>
      <c r="AE45" s="160"/>
    </row>
    <row r="46" spans="1:31" ht="24.9" customHeight="1" x14ac:dyDescent="0.4">
      <c r="A46" s="172"/>
      <c r="B46" s="173"/>
      <c r="C46" s="173"/>
      <c r="D46" s="173"/>
      <c r="E46" s="173"/>
      <c r="F46" s="30"/>
      <c r="G46" s="29"/>
      <c r="H46" s="28"/>
      <c r="I46" s="28"/>
      <c r="J46" s="27"/>
      <c r="K46" s="25"/>
      <c r="L46" s="26"/>
      <c r="M46" s="25"/>
      <c r="N46" s="24"/>
      <c r="O46" s="23"/>
      <c r="P46" s="23"/>
      <c r="Q46" s="23"/>
      <c r="R46" s="23"/>
      <c r="S46" s="23"/>
      <c r="T46" s="23"/>
      <c r="U46" s="118"/>
      <c r="V46" s="23"/>
      <c r="W46" s="158"/>
      <c r="X46" s="159"/>
      <c r="Y46" s="159"/>
      <c r="Z46" s="159"/>
      <c r="AA46" s="159"/>
      <c r="AB46" s="159"/>
      <c r="AC46" s="159"/>
      <c r="AD46" s="159"/>
      <c r="AE46" s="160"/>
    </row>
    <row r="47" spans="1:31" ht="24.9" customHeight="1" x14ac:dyDescent="0.4">
      <c r="A47" s="172"/>
      <c r="B47" s="173"/>
      <c r="C47" s="173"/>
      <c r="D47" s="173"/>
      <c r="E47" s="173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58"/>
      <c r="X47" s="159"/>
      <c r="Y47" s="159"/>
      <c r="Z47" s="159"/>
      <c r="AA47" s="159"/>
      <c r="AB47" s="159"/>
      <c r="AC47" s="159"/>
      <c r="AD47" s="159"/>
      <c r="AE47" s="160"/>
    </row>
    <row r="48" spans="1:31" ht="24.9" customHeight="1" x14ac:dyDescent="0.4">
      <c r="A48" s="172"/>
      <c r="B48" s="173"/>
      <c r="C48" s="173"/>
      <c r="D48" s="173"/>
      <c r="E48" s="173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58"/>
      <c r="X48" s="159"/>
      <c r="Y48" s="159"/>
      <c r="Z48" s="159"/>
      <c r="AA48" s="159"/>
      <c r="AB48" s="159"/>
      <c r="AC48" s="159"/>
      <c r="AD48" s="159"/>
      <c r="AE48" s="160"/>
    </row>
    <row r="49" spans="1:31" ht="24.9" customHeight="1" x14ac:dyDescent="0.4">
      <c r="A49" s="172"/>
      <c r="B49" s="173"/>
      <c r="C49" s="173"/>
      <c r="D49" s="173"/>
      <c r="E49" s="173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58"/>
      <c r="X49" s="159"/>
      <c r="Y49" s="159"/>
      <c r="Z49" s="159"/>
      <c r="AA49" s="159"/>
      <c r="AB49" s="159"/>
      <c r="AC49" s="159"/>
      <c r="AD49" s="159"/>
      <c r="AE49" s="160"/>
    </row>
    <row r="50" spans="1:31" ht="24.9" customHeight="1" x14ac:dyDescent="0.4">
      <c r="A50" s="172"/>
      <c r="B50" s="173"/>
      <c r="C50" s="173"/>
      <c r="D50" s="173"/>
      <c r="E50" s="173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58"/>
      <c r="X50" s="159"/>
      <c r="Y50" s="159"/>
      <c r="Z50" s="159"/>
      <c r="AA50" s="159"/>
      <c r="AB50" s="159"/>
      <c r="AC50" s="159"/>
      <c r="AD50" s="159"/>
      <c r="AE50" s="160"/>
    </row>
    <row r="51" spans="1:31" ht="24.9" customHeight="1" thickBot="1" x14ac:dyDescent="0.45">
      <c r="A51" s="174"/>
      <c r="B51" s="175"/>
      <c r="C51" s="175"/>
      <c r="D51" s="175"/>
      <c r="E51" s="175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61"/>
      <c r="X51" s="162"/>
      <c r="Y51" s="162"/>
      <c r="Z51" s="162"/>
      <c r="AA51" s="162"/>
      <c r="AB51" s="162"/>
      <c r="AC51" s="162"/>
      <c r="AD51" s="162"/>
      <c r="AE51" s="163"/>
    </row>
    <row r="52" spans="1:31" ht="16.5" customHeight="1" thickBot="1" x14ac:dyDescent="0.45">
      <c r="A52" s="187"/>
      <c r="B52" s="187"/>
      <c r="C52" s="187"/>
      <c r="D52" s="187"/>
      <c r="E52" s="187"/>
      <c r="F52" s="188"/>
      <c r="G52" s="188"/>
      <c r="H52" s="188"/>
      <c r="I52" s="188"/>
      <c r="J52" s="188"/>
      <c r="K52" s="188"/>
      <c r="L52" s="188"/>
      <c r="M52" s="188"/>
      <c r="N52" s="188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</row>
    <row r="53" spans="1:31" s="125" customFormat="1" ht="24.9" customHeight="1" thickBot="1" x14ac:dyDescent="0.45">
      <c r="A53" s="127" t="s">
        <v>3</v>
      </c>
      <c r="B53" s="180" t="s">
        <v>77</v>
      </c>
      <c r="C53" s="180"/>
      <c r="D53" s="180"/>
      <c r="E53" s="180"/>
      <c r="F53" s="128" t="s">
        <v>2</v>
      </c>
      <c r="G53" s="129"/>
      <c r="H53" s="129"/>
      <c r="I53" s="180" t="s">
        <v>78</v>
      </c>
      <c r="J53" s="181"/>
      <c r="K53" s="181"/>
      <c r="L53" s="181"/>
      <c r="M53" s="181"/>
      <c r="N53" s="130" t="s">
        <v>1</v>
      </c>
      <c r="O53" s="131"/>
      <c r="P53" s="130"/>
      <c r="Q53" s="182" t="s">
        <v>79</v>
      </c>
      <c r="R53" s="181"/>
      <c r="S53" s="181"/>
      <c r="T53" s="181"/>
      <c r="U53" s="181"/>
      <c r="V53" s="181"/>
      <c r="W53" s="181"/>
      <c r="X53" s="132" t="s">
        <v>0</v>
      </c>
      <c r="Y53" s="132"/>
      <c r="Z53" s="133"/>
      <c r="AA53" s="183">
        <v>44606</v>
      </c>
      <c r="AB53" s="184"/>
      <c r="AC53" s="184"/>
      <c r="AD53" s="184"/>
      <c r="AE53" s="185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F44:N44"/>
    <mergeCell ref="W37:AE51"/>
    <mergeCell ref="R42:U42"/>
    <mergeCell ref="R40:U40"/>
    <mergeCell ref="R39:U39"/>
    <mergeCell ref="R38:U38"/>
    <mergeCell ref="R44:U44"/>
    <mergeCell ref="R43:U43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B43:E43"/>
    <mergeCell ref="S3:U3"/>
    <mergeCell ref="AC5:AE5"/>
    <mergeCell ref="Y31:AA31"/>
    <mergeCell ref="Y32:AA32"/>
    <mergeCell ref="AC1:AE1"/>
    <mergeCell ref="AC2:AE2"/>
    <mergeCell ref="AC3:AE3"/>
    <mergeCell ref="Y1:AB1"/>
    <mergeCell ref="Y2:AB2"/>
    <mergeCell ref="Y3:AB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E3:H3"/>
    <mergeCell ref="B1:D1"/>
    <mergeCell ref="B2:D2"/>
    <mergeCell ref="B3:D3"/>
    <mergeCell ref="I1:K1"/>
    <mergeCell ref="I2:K2"/>
    <mergeCell ref="I3:K3"/>
    <mergeCell ref="B5:D5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U31:W31"/>
    <mergeCell ref="U32:W32"/>
    <mergeCell ref="Q31:S31"/>
    <mergeCell ref="Q32:S32"/>
    <mergeCell ref="M31:O31"/>
    <mergeCell ref="M32:O32"/>
    <mergeCell ref="U35:W35"/>
    <mergeCell ref="Y33:AA33"/>
    <mergeCell ref="B31:C31"/>
    <mergeCell ref="B32:C32"/>
    <mergeCell ref="Q5:T5"/>
    <mergeCell ref="U5:X5"/>
    <mergeCell ref="I31:K31"/>
    <mergeCell ref="I32:K32"/>
    <mergeCell ref="E31:G31"/>
    <mergeCell ref="E32:G32"/>
    <mergeCell ref="M35:O35"/>
    <mergeCell ref="Q33:S33"/>
    <mergeCell ref="Q34:S34"/>
    <mergeCell ref="Q35:S35"/>
    <mergeCell ref="M33:O33"/>
    <mergeCell ref="M34:O34"/>
    <mergeCell ref="AC35:AD35"/>
    <mergeCell ref="B33:C33"/>
    <mergeCell ref="B34:C34"/>
    <mergeCell ref="B35:C35"/>
    <mergeCell ref="E35:G35"/>
    <mergeCell ref="I33:K33"/>
    <mergeCell ref="Y34:AA34"/>
    <mergeCell ref="Y35:AA35"/>
    <mergeCell ref="I34:K34"/>
    <mergeCell ref="I35:K35"/>
    <mergeCell ref="U33:W33"/>
    <mergeCell ref="U34:W34"/>
    <mergeCell ref="B53:E53"/>
    <mergeCell ref="I53:M53"/>
    <mergeCell ref="Q53:W53"/>
    <mergeCell ref="AA53:AE53"/>
    <mergeCell ref="E33:G33"/>
    <mergeCell ref="E34:G34"/>
    <mergeCell ref="AC33:AD33"/>
    <mergeCell ref="AC34:AD34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A100" sqref="A100"/>
    </sheetView>
  </sheetViews>
  <sheetFormatPr defaultRowHeight="14.4" x14ac:dyDescent="0.3"/>
  <sheetData>
    <row r="1" spans="1:3" x14ac:dyDescent="0.3">
      <c r="A1" t="s">
        <v>71</v>
      </c>
      <c r="B1" t="s">
        <v>72</v>
      </c>
      <c r="C1" t="s">
        <v>73</v>
      </c>
    </row>
    <row r="2" spans="1:3" x14ac:dyDescent="0.3">
      <c r="A2">
        <v>64</v>
      </c>
      <c r="B2">
        <v>175</v>
      </c>
    </row>
    <row r="3" spans="1:3" x14ac:dyDescent="0.3">
      <c r="A3">
        <v>64</v>
      </c>
      <c r="B3">
        <v>175</v>
      </c>
    </row>
    <row r="4" spans="1:3" x14ac:dyDescent="0.3">
      <c r="A4">
        <v>49</v>
      </c>
      <c r="B4">
        <v>155</v>
      </c>
    </row>
    <row r="5" spans="1:3" x14ac:dyDescent="0.3">
      <c r="A5">
        <v>101</v>
      </c>
      <c r="B5">
        <v>200</v>
      </c>
    </row>
    <row r="6" spans="1:3" x14ac:dyDescent="0.3">
      <c r="A6">
        <v>85</v>
      </c>
      <c r="B6">
        <v>175</v>
      </c>
    </row>
    <row r="7" spans="1:3" x14ac:dyDescent="0.3">
      <c r="A7">
        <v>73</v>
      </c>
      <c r="B7">
        <v>180</v>
      </c>
    </row>
    <row r="8" spans="1:3" x14ac:dyDescent="0.3">
      <c r="A8">
        <v>54</v>
      </c>
      <c r="B8">
        <v>165</v>
      </c>
    </row>
    <row r="9" spans="1:3" x14ac:dyDescent="0.3">
      <c r="A9">
        <v>52</v>
      </c>
      <c r="B9">
        <v>155</v>
      </c>
    </row>
    <row r="10" spans="1:3" x14ac:dyDescent="0.3">
      <c r="A10">
        <v>64</v>
      </c>
      <c r="B10">
        <v>170</v>
      </c>
    </row>
    <row r="11" spans="1:3" x14ac:dyDescent="0.3">
      <c r="A11">
        <v>64</v>
      </c>
      <c r="B11">
        <v>170</v>
      </c>
    </row>
    <row r="12" spans="1:3" x14ac:dyDescent="0.3">
      <c r="A12">
        <v>81</v>
      </c>
      <c r="B12">
        <v>180</v>
      </c>
    </row>
    <row r="13" spans="1:3" x14ac:dyDescent="0.3">
      <c r="A13">
        <v>74</v>
      </c>
      <c r="B13">
        <v>180</v>
      </c>
    </row>
    <row r="14" spans="1:3" x14ac:dyDescent="0.3">
      <c r="A14">
        <v>86</v>
      </c>
      <c r="B14">
        <v>195</v>
      </c>
    </row>
    <row r="15" spans="1:3" x14ac:dyDescent="0.3">
      <c r="A15">
        <v>72</v>
      </c>
      <c r="B15">
        <v>180</v>
      </c>
    </row>
    <row r="16" spans="1:3" x14ac:dyDescent="0.3">
      <c r="A16">
        <v>62</v>
      </c>
      <c r="B16">
        <v>170</v>
      </c>
    </row>
    <row r="17" spans="1:2" x14ac:dyDescent="0.3">
      <c r="A17">
        <v>55</v>
      </c>
      <c r="B17">
        <v>165</v>
      </c>
    </row>
    <row r="18" spans="1:2" x14ac:dyDescent="0.3">
      <c r="A18">
        <v>60</v>
      </c>
      <c r="B18">
        <v>165</v>
      </c>
    </row>
    <row r="19" spans="1:2" x14ac:dyDescent="0.3">
      <c r="A19">
        <v>45</v>
      </c>
      <c r="B19">
        <v>155</v>
      </c>
    </row>
    <row r="20" spans="1:2" x14ac:dyDescent="0.3">
      <c r="A20">
        <v>85</v>
      </c>
      <c r="B20">
        <v>175</v>
      </c>
    </row>
    <row r="21" spans="1:2" x14ac:dyDescent="0.3">
      <c r="A21">
        <v>59</v>
      </c>
      <c r="B21">
        <v>165</v>
      </c>
    </row>
    <row r="22" spans="1:2" x14ac:dyDescent="0.3">
      <c r="A22">
        <v>78</v>
      </c>
      <c r="B22">
        <v>185</v>
      </c>
    </row>
    <row r="23" spans="1:2" x14ac:dyDescent="0.3">
      <c r="A23">
        <v>69</v>
      </c>
      <c r="B23">
        <v>170</v>
      </c>
    </row>
    <row r="24" spans="1:2" x14ac:dyDescent="0.3">
      <c r="A24">
        <v>60</v>
      </c>
      <c r="B24">
        <v>165</v>
      </c>
    </row>
    <row r="25" spans="1:2" x14ac:dyDescent="0.3">
      <c r="A25">
        <v>59</v>
      </c>
      <c r="B25">
        <v>160</v>
      </c>
    </row>
    <row r="26" spans="1:2" x14ac:dyDescent="0.3">
      <c r="A26">
        <v>66</v>
      </c>
      <c r="B26">
        <v>170</v>
      </c>
    </row>
    <row r="27" spans="1:2" x14ac:dyDescent="0.3">
      <c r="A27">
        <v>65</v>
      </c>
      <c r="B27">
        <v>170</v>
      </c>
    </row>
    <row r="28" spans="1:2" x14ac:dyDescent="0.3">
      <c r="A28">
        <v>46</v>
      </c>
      <c r="B28">
        <v>150</v>
      </c>
    </row>
    <row r="29" spans="1:2" x14ac:dyDescent="0.3">
      <c r="A29">
        <v>88</v>
      </c>
      <c r="B29">
        <v>195</v>
      </c>
    </row>
    <row r="30" spans="1:2" x14ac:dyDescent="0.3">
      <c r="A30">
        <v>80</v>
      </c>
      <c r="B30">
        <v>185</v>
      </c>
    </row>
    <row r="31" spans="1:2" x14ac:dyDescent="0.3">
      <c r="A31">
        <v>65</v>
      </c>
      <c r="B31">
        <v>175</v>
      </c>
    </row>
    <row r="32" spans="1:2" x14ac:dyDescent="0.3">
      <c r="A32">
        <v>69</v>
      </c>
      <c r="B32">
        <v>175</v>
      </c>
    </row>
    <row r="33" spans="1:2" x14ac:dyDescent="0.3">
      <c r="A33">
        <v>80</v>
      </c>
      <c r="B33">
        <v>185</v>
      </c>
    </row>
    <row r="34" spans="1:2" x14ac:dyDescent="0.3">
      <c r="A34">
        <v>65</v>
      </c>
      <c r="B34">
        <v>175</v>
      </c>
    </row>
    <row r="35" spans="1:2" x14ac:dyDescent="0.3">
      <c r="A35">
        <v>75</v>
      </c>
      <c r="B35">
        <v>175</v>
      </c>
    </row>
    <row r="36" spans="1:2" x14ac:dyDescent="0.3">
      <c r="A36">
        <v>70</v>
      </c>
      <c r="B36">
        <v>170</v>
      </c>
    </row>
    <row r="37" spans="1:2" x14ac:dyDescent="0.3">
      <c r="A37">
        <v>67</v>
      </c>
      <c r="B37">
        <v>175</v>
      </c>
    </row>
    <row r="38" spans="1:2" x14ac:dyDescent="0.3">
      <c r="A38">
        <v>70</v>
      </c>
      <c r="B38">
        <v>170</v>
      </c>
    </row>
    <row r="39" spans="1:2" x14ac:dyDescent="0.3">
      <c r="A39">
        <v>63</v>
      </c>
      <c r="B39">
        <v>170</v>
      </c>
    </row>
    <row r="40" spans="1:2" x14ac:dyDescent="0.3">
      <c r="A40">
        <v>67</v>
      </c>
      <c r="B40">
        <v>175</v>
      </c>
    </row>
    <row r="41" spans="1:2" x14ac:dyDescent="0.3">
      <c r="A41">
        <v>73</v>
      </c>
      <c r="B41">
        <v>175</v>
      </c>
    </row>
    <row r="42" spans="1:2" x14ac:dyDescent="0.3">
      <c r="A42">
        <v>67</v>
      </c>
      <c r="B42">
        <v>175</v>
      </c>
    </row>
    <row r="43" spans="1:2" x14ac:dyDescent="0.3">
      <c r="A43">
        <v>77</v>
      </c>
      <c r="B43">
        <v>180</v>
      </c>
    </row>
    <row r="44" spans="1:2" x14ac:dyDescent="0.3">
      <c r="A44">
        <v>70</v>
      </c>
      <c r="B44">
        <v>180</v>
      </c>
    </row>
    <row r="45" spans="1:2" x14ac:dyDescent="0.3">
      <c r="A45">
        <v>48</v>
      </c>
      <c r="B45">
        <v>160</v>
      </c>
    </row>
    <row r="46" spans="1:2" x14ac:dyDescent="0.3">
      <c r="A46">
        <v>85</v>
      </c>
      <c r="B46">
        <v>180</v>
      </c>
    </row>
    <row r="47" spans="1:2" x14ac:dyDescent="0.3">
      <c r="A47">
        <v>70</v>
      </c>
      <c r="B47">
        <v>180</v>
      </c>
    </row>
    <row r="48" spans="1:2" x14ac:dyDescent="0.3">
      <c r="A48">
        <v>71</v>
      </c>
      <c r="B48">
        <v>185</v>
      </c>
    </row>
    <row r="49" spans="1:2" x14ac:dyDescent="0.3">
      <c r="A49">
        <v>58</v>
      </c>
      <c r="B49">
        <v>170</v>
      </c>
    </row>
    <row r="50" spans="1:2" x14ac:dyDescent="0.3">
      <c r="A50">
        <v>93</v>
      </c>
      <c r="B50">
        <v>200</v>
      </c>
    </row>
    <row r="51" spans="1:2" x14ac:dyDescent="0.3">
      <c r="A51">
        <v>61</v>
      </c>
      <c r="B51">
        <v>175</v>
      </c>
    </row>
    <row r="52" spans="1:2" x14ac:dyDescent="0.3">
      <c r="A52">
        <v>61</v>
      </c>
      <c r="B52">
        <v>175</v>
      </c>
    </row>
    <row r="53" spans="1:2" x14ac:dyDescent="0.3">
      <c r="A53">
        <v>58</v>
      </c>
      <c r="B53">
        <v>175</v>
      </c>
    </row>
    <row r="54" spans="1:2" x14ac:dyDescent="0.3">
      <c r="A54">
        <v>52</v>
      </c>
      <c r="B54">
        <v>170</v>
      </c>
    </row>
    <row r="55" spans="1:2" x14ac:dyDescent="0.3">
      <c r="A55">
        <v>46</v>
      </c>
      <c r="B55">
        <v>150</v>
      </c>
    </row>
    <row r="56" spans="1:2" x14ac:dyDescent="0.3">
      <c r="A56">
        <v>75</v>
      </c>
      <c r="B56">
        <v>180</v>
      </c>
    </row>
    <row r="57" spans="1:2" x14ac:dyDescent="0.3">
      <c r="A57">
        <v>68</v>
      </c>
      <c r="B57">
        <v>170</v>
      </c>
    </row>
    <row r="58" spans="1:2" x14ac:dyDescent="0.3">
      <c r="A58">
        <v>66</v>
      </c>
      <c r="B58">
        <v>175</v>
      </c>
    </row>
    <row r="59" spans="1:2" x14ac:dyDescent="0.3">
      <c r="A59">
        <v>74</v>
      </c>
      <c r="B59">
        <v>170</v>
      </c>
    </row>
    <row r="60" spans="1:2" x14ac:dyDescent="0.3">
      <c r="A60">
        <v>74</v>
      </c>
      <c r="B60">
        <v>190</v>
      </c>
    </row>
    <row r="61" spans="1:2" x14ac:dyDescent="0.3">
      <c r="A61">
        <v>53</v>
      </c>
      <c r="B61">
        <v>155</v>
      </c>
    </row>
    <row r="62" spans="1:2" x14ac:dyDescent="0.3">
      <c r="A62">
        <v>46</v>
      </c>
      <c r="B62">
        <v>50</v>
      </c>
    </row>
    <row r="63" spans="1:2" x14ac:dyDescent="0.3">
      <c r="A63">
        <v>59</v>
      </c>
      <c r="B63">
        <v>165</v>
      </c>
    </row>
    <row r="64" spans="1:2" x14ac:dyDescent="0.3">
      <c r="A64">
        <v>70</v>
      </c>
      <c r="B64">
        <v>180</v>
      </c>
    </row>
    <row r="65" spans="1:2" x14ac:dyDescent="0.3">
      <c r="A65">
        <v>68</v>
      </c>
      <c r="B65">
        <v>175</v>
      </c>
    </row>
    <row r="66" spans="1:2" x14ac:dyDescent="0.3">
      <c r="A66">
        <v>83</v>
      </c>
      <c r="B66">
        <v>195</v>
      </c>
    </row>
    <row r="67" spans="1:2" x14ac:dyDescent="0.3">
      <c r="A67">
        <v>74</v>
      </c>
      <c r="B67">
        <v>170</v>
      </c>
    </row>
    <row r="68" spans="1:2" x14ac:dyDescent="0.3">
      <c r="A68">
        <v>69</v>
      </c>
      <c r="B68">
        <v>170</v>
      </c>
    </row>
    <row r="69" spans="1:2" x14ac:dyDescent="0.3">
      <c r="A69">
        <v>74</v>
      </c>
      <c r="B69">
        <v>185</v>
      </c>
    </row>
    <row r="70" spans="1:2" x14ac:dyDescent="0.3">
      <c r="A70">
        <v>50</v>
      </c>
      <c r="B70">
        <v>150</v>
      </c>
    </row>
    <row r="71" spans="1:2" x14ac:dyDescent="0.3">
      <c r="A71">
        <v>78</v>
      </c>
      <c r="B71">
        <v>195</v>
      </c>
    </row>
    <row r="72" spans="1:2" x14ac:dyDescent="0.3">
      <c r="A72">
        <v>79</v>
      </c>
      <c r="B72">
        <v>185</v>
      </c>
    </row>
    <row r="73" spans="1:2" x14ac:dyDescent="0.3">
      <c r="A73">
        <v>69</v>
      </c>
      <c r="B73">
        <v>170</v>
      </c>
    </row>
    <row r="74" spans="1:2" x14ac:dyDescent="0.3">
      <c r="A74">
        <v>73</v>
      </c>
      <c r="B74">
        <v>185</v>
      </c>
    </row>
    <row r="75" spans="1:2" x14ac:dyDescent="0.3">
      <c r="A75">
        <v>55</v>
      </c>
      <c r="B75">
        <v>160</v>
      </c>
    </row>
    <row r="76" spans="1:2" x14ac:dyDescent="0.3">
      <c r="A76">
        <v>67</v>
      </c>
      <c r="B76">
        <v>170</v>
      </c>
    </row>
    <row r="77" spans="1:2" x14ac:dyDescent="0.3">
      <c r="A77">
        <v>71</v>
      </c>
      <c r="B77">
        <v>170</v>
      </c>
    </row>
    <row r="78" spans="1:2" x14ac:dyDescent="0.3">
      <c r="A78">
        <v>64</v>
      </c>
      <c r="B78">
        <v>165</v>
      </c>
    </row>
    <row r="79" spans="1:2" x14ac:dyDescent="0.3">
      <c r="A79">
        <v>64</v>
      </c>
      <c r="B79">
        <v>170</v>
      </c>
    </row>
    <row r="80" spans="1:2" x14ac:dyDescent="0.3">
      <c r="A80">
        <v>68</v>
      </c>
      <c r="B80">
        <v>185</v>
      </c>
    </row>
    <row r="81" spans="1:2" x14ac:dyDescent="0.3">
      <c r="A81">
        <v>78</v>
      </c>
      <c r="B81">
        <v>175</v>
      </c>
    </row>
    <row r="82" spans="1:2" x14ac:dyDescent="0.3">
      <c r="A82">
        <v>65</v>
      </c>
      <c r="B82">
        <v>175</v>
      </c>
    </row>
    <row r="83" spans="1:2" x14ac:dyDescent="0.3">
      <c r="A83">
        <v>92</v>
      </c>
      <c r="B83">
        <v>200</v>
      </c>
    </row>
    <row r="84" spans="1:2" x14ac:dyDescent="0.3">
      <c r="A84">
        <v>59</v>
      </c>
      <c r="B84">
        <v>160</v>
      </c>
    </row>
    <row r="85" spans="1:2" x14ac:dyDescent="0.3">
      <c r="A85">
        <v>69</v>
      </c>
      <c r="B85">
        <v>165</v>
      </c>
    </row>
    <row r="86" spans="1:2" x14ac:dyDescent="0.3">
      <c r="A86">
        <v>61</v>
      </c>
      <c r="B86">
        <v>175</v>
      </c>
    </row>
    <row r="87" spans="1:2" x14ac:dyDescent="0.3">
      <c r="A87">
        <v>78</v>
      </c>
      <c r="B87">
        <v>180</v>
      </c>
    </row>
    <row r="88" spans="1:2" x14ac:dyDescent="0.3">
      <c r="A88">
        <v>66</v>
      </c>
      <c r="B88">
        <v>175</v>
      </c>
    </row>
    <row r="89" spans="1:2" x14ac:dyDescent="0.3">
      <c r="A89">
        <v>78</v>
      </c>
      <c r="B89">
        <v>175</v>
      </c>
    </row>
    <row r="90" spans="1:2" x14ac:dyDescent="0.3">
      <c r="A90">
        <v>93</v>
      </c>
      <c r="B90">
        <v>195</v>
      </c>
    </row>
    <row r="91" spans="1:2" x14ac:dyDescent="0.3">
      <c r="A91">
        <v>79</v>
      </c>
      <c r="B91">
        <v>180</v>
      </c>
    </row>
    <row r="92" spans="1:2" x14ac:dyDescent="0.3">
      <c r="A92">
        <v>62</v>
      </c>
      <c r="B92">
        <v>165</v>
      </c>
    </row>
    <row r="93" spans="1:2" x14ac:dyDescent="0.3">
      <c r="A93">
        <v>59</v>
      </c>
      <c r="B93">
        <v>160</v>
      </c>
    </row>
    <row r="94" spans="1:2" x14ac:dyDescent="0.3">
      <c r="A94">
        <v>80</v>
      </c>
      <c r="B94">
        <v>180</v>
      </c>
    </row>
    <row r="95" spans="1:2" x14ac:dyDescent="0.3">
      <c r="A95">
        <v>70</v>
      </c>
      <c r="B95">
        <v>175</v>
      </c>
    </row>
    <row r="96" spans="1:2" x14ac:dyDescent="0.3">
      <c r="A96">
        <v>64</v>
      </c>
      <c r="B96">
        <v>165</v>
      </c>
    </row>
    <row r="97" spans="1:2" x14ac:dyDescent="0.3">
      <c r="A97">
        <v>52</v>
      </c>
      <c r="B97">
        <v>155</v>
      </c>
    </row>
    <row r="98" spans="1:2" x14ac:dyDescent="0.3">
      <c r="A98">
        <v>72</v>
      </c>
      <c r="B98">
        <v>175</v>
      </c>
    </row>
    <row r="99" spans="1:2" x14ac:dyDescent="0.3">
      <c r="A99">
        <v>73</v>
      </c>
      <c r="B99">
        <v>180</v>
      </c>
    </row>
    <row r="100" spans="1:2" x14ac:dyDescent="0.3">
      <c r="A100">
        <v>52</v>
      </c>
      <c r="B100">
        <v>155</v>
      </c>
    </row>
    <row r="101" spans="1:2" x14ac:dyDescent="0.3">
      <c r="A101">
        <v>55</v>
      </c>
      <c r="B101">
        <v>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Silvia Rodriguez-Climent (Cefas)</cp:lastModifiedBy>
  <cp:lastPrinted>2011-09-07T06:09:03Z</cp:lastPrinted>
  <dcterms:created xsi:type="dcterms:W3CDTF">2011-08-31T12:50:54Z</dcterms:created>
  <dcterms:modified xsi:type="dcterms:W3CDTF">2022-03-11T09:58:08Z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silvia.rodriguez-climent@cefas.co.uk</vt:lpwstr>
  </property>
  <property fmtid="{D5CDD505-2E9C-101B-9397-08002B2CF9AE}" pid="5" name="MSIP_Label_a0c2ddd0-afbf-49e4-8b02-da81def1ba6b_SetDate">
    <vt:lpwstr>2022-03-11T09:58:03.9384851Z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9140723e-2bf0-4688-a287-68f31c7575d9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