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OR STUFF\"/>
    </mc:Choice>
  </mc:AlternateContent>
  <xr:revisionPtr revIDLastSave="0" documentId="13_ncr:1_{DAF8A4C5-C534-45A9-9916-4DC887E8A5A1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M31" i="15"/>
  <c r="Q31" i="15"/>
  <c r="U31" i="15"/>
  <c r="Y31" i="15"/>
  <c r="AC31" i="15"/>
  <c r="AC34" i="15" s="1"/>
  <c r="B32" i="15"/>
  <c r="E32" i="15"/>
  <c r="I32" i="15"/>
  <c r="M32" i="15"/>
  <c r="Q32" i="15"/>
  <c r="U32" i="15"/>
  <c r="Y32" i="15"/>
  <c r="AC32" i="15"/>
  <c r="B34" i="15"/>
  <c r="Y34" i="15"/>
  <c r="R42" i="15" l="1"/>
  <c r="R43" i="15" s="1"/>
  <c r="U41" i="15"/>
  <c r="I34" i="15"/>
  <c r="R39" i="15"/>
  <c r="R40" i="15" s="1"/>
  <c r="Q34" i="15"/>
  <c r="M34" i="15"/>
  <c r="E34" i="15"/>
  <c r="U34" i="15"/>
  <c r="B31" i="14"/>
  <c r="E31" i="14"/>
  <c r="I31" i="14"/>
  <c r="M31" i="14"/>
  <c r="Q31" i="14"/>
  <c r="U31" i="14"/>
  <c r="Y31" i="14"/>
  <c r="Y33" i="14" s="1"/>
  <c r="AC31" i="14"/>
  <c r="AC33" i="14" s="1"/>
  <c r="B32" i="14"/>
  <c r="E32" i="14"/>
  <c r="I32" i="14"/>
  <c r="M32" i="14"/>
  <c r="Q32" i="14"/>
  <c r="U32" i="14"/>
  <c r="Y32" i="14"/>
  <c r="Y35" i="14" s="1"/>
  <c r="AC32" i="14"/>
  <c r="AC35" i="14" s="1"/>
  <c r="Y34" i="14"/>
  <c r="U34" i="14" l="1"/>
  <c r="U35" i="14"/>
  <c r="AC34" i="14"/>
  <c r="U33" i="14"/>
  <c r="Q35" i="14"/>
  <c r="I35" i="14"/>
  <c r="Q33" i="14"/>
  <c r="Q34" i="14"/>
  <c r="M33" i="14"/>
  <c r="M34" i="14"/>
  <c r="M35" i="14"/>
  <c r="I33" i="14"/>
  <c r="I34" i="14"/>
  <c r="E34" i="14"/>
  <c r="E33" i="14"/>
  <c r="E35" i="14"/>
  <c r="R42" i="14"/>
  <c r="R39" i="14"/>
  <c r="B34" i="14"/>
  <c r="B35" i="14"/>
  <c r="B33" i="14"/>
  <c r="R43" i="14" l="1"/>
  <c r="R44" i="14" s="1"/>
</calcChain>
</file>

<file path=xl/sharedStrings.xml><?xml version="1.0" encoding="utf-8"?>
<sst xmlns="http://schemas.openxmlformats.org/spreadsheetml/2006/main" count="192" uniqueCount="82">
  <si>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</si>
  <si>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</si>
  <si>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</si>
  <si>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</si>
  <si>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</si>
  <si>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</si>
  <si>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</si>
  <si>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</si>
  <si>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</si>
  <si>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</si>
  <si>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</si>
  <si>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</si>
  <si>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</si>
  <si>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</si>
  <si>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</si>
  <si>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</si>
  <si>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</si>
  <si>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</si>
  <si>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</si>
  <si>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</si>
  <si>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</si>
  <si>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</si>
  <si>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</si>
  <si>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</si>
  <si>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</si>
  <si>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</si>
  <si>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</si>
  <si>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</si>
  <si>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</si>
  <si>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</si>
  <si>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</si>
  <si>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</si>
  <si>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</si>
  <si>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</si>
  <si>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</si>
  <si>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</si>
  <si>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</si>
  <si>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</si>
  <si>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</si>
  <si>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</si>
  <si>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</si>
  <si>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</si>
  <si>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</si>
  <si>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</si>
  <si>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</si>
  <si>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50 grm</t>
  </si>
  <si>
    <t>50-59 grm</t>
  </si>
  <si>
    <t>60-69 grm</t>
  </si>
  <si>
    <t>70-79 grm</t>
  </si>
  <si>
    <t>80-89 grm</t>
  </si>
  <si>
    <t>&gt; 89 grm</t>
  </si>
  <si>
    <t>SS774</t>
  </si>
  <si>
    <t>Falfish</t>
  </si>
  <si>
    <t>Pelagic Marksman</t>
  </si>
  <si>
    <t>Sardines</t>
  </si>
  <si>
    <t>Sardina pilchardus</t>
  </si>
  <si>
    <t>869</t>
  </si>
  <si>
    <t>Ungraded</t>
  </si>
  <si>
    <t>UK</t>
  </si>
  <si>
    <t>1 (excellent)</t>
  </si>
  <si>
    <t>bright</t>
  </si>
  <si>
    <t>1. Firm</t>
  </si>
  <si>
    <t>2</t>
  </si>
  <si>
    <t>2. 1/4 Full</t>
  </si>
  <si>
    <t>cm.</t>
  </si>
  <si>
    <t>Totals:</t>
  </si>
  <si>
    <t>170-174 cm</t>
  </si>
  <si>
    <t>165-169 cm</t>
  </si>
  <si>
    <t>160-164 cm</t>
  </si>
  <si>
    <t>155-159 cm</t>
  </si>
  <si>
    <t>150-154 cm</t>
  </si>
  <si>
    <t>&lt; 150 cm</t>
  </si>
  <si>
    <t>Range in cm's:</t>
  </si>
  <si>
    <t>Damage</t>
  </si>
  <si>
    <t>Length</t>
  </si>
  <si>
    <t>Weight</t>
  </si>
  <si>
    <t>PLM21353</t>
  </si>
  <si>
    <t>01/09/21</t>
  </si>
  <si>
    <t>visual/weigh</t>
  </si>
  <si>
    <t>Lewis</t>
  </si>
  <si>
    <t>Good's in QA office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</si>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</sst>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3" fontId="10" fillId="3" borderId="8" xfId="0" applyNumberFormat="1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EFF-4C6D-B840-DABD0972A028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6"/>
                <c:pt idx="0">
                  <c:v>&lt; 50 grm</c:v>
                </c:pt>
                <c:pt idx="1">
                  <c:v>50-59 grm</c:v>
                </c:pt>
                <c:pt idx="2">
                  <c:v>60-69 grm</c:v>
                </c:pt>
                <c:pt idx="3">
                  <c:v>70-79 grm</c:v>
                </c:pt>
                <c:pt idx="4">
                  <c:v>80-89 grm</c:v>
                </c:pt>
                <c:pt idx="5">
                  <c:v>&gt; 89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3</c:v>
                </c:pt>
                <c:pt idx="1">
                  <c:v>36</c:v>
                </c:pt>
                <c:pt idx="2">
                  <c:v>24</c:v>
                </c:pt>
                <c:pt idx="3">
                  <c:v>24</c:v>
                </c:pt>
                <c:pt idx="4">
                  <c:v>10</c:v>
                </c:pt>
                <c:pt idx="5">
                  <c:v>3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FF-4C6D-B840-DABD0972A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098880"/>
        <c:axId val="609099272"/>
      </c:barChart>
      <c:catAx>
        <c:axId val="609098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099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09099272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098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6"/>
                <c:pt idx="0">
                  <c:v>&lt; 150 cm</c:v>
                </c:pt>
                <c:pt idx="1">
                  <c:v>150-154 cm</c:v>
                </c:pt>
                <c:pt idx="2">
                  <c:v>155-159 cm</c:v>
                </c:pt>
                <c:pt idx="3">
                  <c:v>160-164 cm</c:v>
                </c:pt>
                <c:pt idx="4">
                  <c:v>165-169 cm</c:v>
                </c:pt>
                <c:pt idx="5">
                  <c:v>170-174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11</c:v>
                </c:pt>
                <c:pt idx="4">
                  <c:v>19</c:v>
                </c:pt>
                <c:pt idx="5">
                  <c:v>9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B-4634-B882-DEA1E1009B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2063760"/>
        <c:axId val="242064152"/>
      </c:barChart>
      <c:catAx>
        <c:axId val="242063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06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2064152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063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152400</xdr:colOff>
      <xdr:row>48</xdr:row>
      <xdr:rowOff>0</xdr:rowOff>
    </xdr:from>
    <xdr:to>
      <xdr:col>27</xdr:col>
      <xdr:colOff>359788</xdr:colOff>
      <xdr:row>50</xdr:row>
      <xdr:rowOff>218007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DFCBB3-B367-4946-A642-C4FBDB22A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59250" y="1537335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E56"/>
  <sheetViews>
    <sheetView tabSelected="1" zoomScale="50" workbookViewId="0">
      <selection sqref="A1:XFD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2" t="s">
        <v>3</v>
      </c>
      <c r="B1" s="160" t="s">
        <v>76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54</v>
      </c>
      <c r="Q1" s="160"/>
      <c r="R1" s="160"/>
      <c r="S1" s="168" t="s">
        <v>10</v>
      </c>
      <c r="T1" s="168"/>
      <c r="U1" s="168"/>
      <c r="V1" s="160" t="s">
        <v>81</v>
      </c>
      <c r="W1" s="160"/>
      <c r="X1" s="160"/>
      <c r="Y1" s="168" t="s">
        <v>35</v>
      </c>
      <c r="Z1" s="168"/>
      <c r="AA1" s="168"/>
      <c r="AB1" s="168"/>
      <c r="AC1" s="160" t="s">
        <v>77</v>
      </c>
      <c r="AD1" s="160"/>
      <c r="AE1" s="160"/>
    </row>
    <row r="2" spans="1:31" s="57" customFormat="1" ht="24.9" customHeight="1" thickBot="1" x14ac:dyDescent="0.45">
      <c r="A2" s="132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52</v>
      </c>
      <c r="J2" s="160"/>
      <c r="K2" s="160"/>
      <c r="L2" s="168" t="s">
        <v>0</v>
      </c>
      <c r="M2" s="168"/>
      <c r="N2" s="168"/>
      <c r="O2" s="168"/>
      <c r="P2" s="160" t="s">
        <v>55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58</v>
      </c>
      <c r="AD2" s="160"/>
      <c r="AE2" s="160"/>
    </row>
    <row r="3" spans="1:31" s="57" customFormat="1" ht="24.9" customHeight="1" thickBot="1" x14ac:dyDescent="0.45">
      <c r="A3" s="133" t="s">
        <v>13</v>
      </c>
      <c r="B3" s="161" t="s">
        <v>51</v>
      </c>
      <c r="C3" s="161"/>
      <c r="D3" s="161"/>
      <c r="E3" s="169" t="s">
        <v>4</v>
      </c>
      <c r="F3" s="169"/>
      <c r="G3" s="169"/>
      <c r="H3" s="169"/>
      <c r="I3" s="161" t="s">
        <v>53</v>
      </c>
      <c r="J3" s="161"/>
      <c r="K3" s="161"/>
      <c r="L3" s="169" t="s">
        <v>14</v>
      </c>
      <c r="M3" s="169"/>
      <c r="N3" s="169"/>
      <c r="O3" s="169"/>
      <c r="P3" s="161" t="s">
        <v>56</v>
      </c>
      <c r="Q3" s="161"/>
      <c r="R3" s="161"/>
      <c r="S3" s="169" t="s">
        <v>15</v>
      </c>
      <c r="T3" s="169"/>
      <c r="U3" s="169"/>
      <c r="V3" s="161" t="s">
        <v>57</v>
      </c>
      <c r="W3" s="161"/>
      <c r="X3" s="161"/>
      <c r="Y3" s="169" t="s">
        <v>37</v>
      </c>
      <c r="Z3" s="169"/>
      <c r="AA3" s="169"/>
      <c r="AB3" s="169"/>
      <c r="AC3" s="161">
        <v>1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2" t="s">
        <v>45</v>
      </c>
      <c r="C5" s="173"/>
      <c r="D5" s="174"/>
      <c r="E5" s="172" t="s">
        <v>46</v>
      </c>
      <c r="F5" s="173"/>
      <c r="G5" s="173"/>
      <c r="H5" s="174"/>
      <c r="I5" s="172" t="s">
        <v>47</v>
      </c>
      <c r="J5" s="173"/>
      <c r="K5" s="173"/>
      <c r="L5" s="174"/>
      <c r="M5" s="172" t="s">
        <v>48</v>
      </c>
      <c r="N5" s="173"/>
      <c r="O5" s="173"/>
      <c r="P5" s="174"/>
      <c r="Q5" s="172" t="s">
        <v>49</v>
      </c>
      <c r="R5" s="173"/>
      <c r="S5" s="173"/>
      <c r="T5" s="174"/>
      <c r="U5" s="172" t="s">
        <v>50</v>
      </c>
      <c r="V5" s="173"/>
      <c r="W5" s="173"/>
      <c r="X5" s="174"/>
      <c r="Y5" s="172"/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44</v>
      </c>
      <c r="C6" s="17"/>
      <c r="D6" s="18"/>
      <c r="E6" s="16">
        <v>50</v>
      </c>
      <c r="F6" s="19">
        <v>56</v>
      </c>
      <c r="G6" s="19"/>
      <c r="H6" s="20"/>
      <c r="I6" s="19">
        <v>60</v>
      </c>
      <c r="J6" s="21"/>
      <c r="K6" s="21"/>
      <c r="L6" s="21"/>
      <c r="M6" s="16">
        <v>71</v>
      </c>
      <c r="N6" s="19"/>
      <c r="O6" s="19"/>
      <c r="P6" s="22"/>
      <c r="Q6" s="19">
        <v>80</v>
      </c>
      <c r="R6" s="21"/>
      <c r="S6" s="21"/>
      <c r="T6" s="22"/>
      <c r="U6" s="19">
        <v>90</v>
      </c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46</v>
      </c>
      <c r="C7" s="15"/>
      <c r="D7" s="26"/>
      <c r="E7" s="27">
        <v>50</v>
      </c>
      <c r="F7" s="28">
        <v>57</v>
      </c>
      <c r="G7" s="28"/>
      <c r="H7" s="29"/>
      <c r="I7" s="28">
        <v>60</v>
      </c>
      <c r="J7" s="30"/>
      <c r="K7" s="30"/>
      <c r="L7" s="30"/>
      <c r="M7" s="27">
        <v>71</v>
      </c>
      <c r="N7" s="28"/>
      <c r="O7" s="28"/>
      <c r="P7" s="31"/>
      <c r="Q7" s="28">
        <v>80</v>
      </c>
      <c r="R7" s="30"/>
      <c r="S7" s="30"/>
      <c r="T7" s="29"/>
      <c r="U7" s="32">
        <v>93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47</v>
      </c>
      <c r="C8" s="15"/>
      <c r="D8" s="26"/>
      <c r="E8" s="27">
        <v>50</v>
      </c>
      <c r="F8" s="28">
        <v>57</v>
      </c>
      <c r="G8" s="28"/>
      <c r="H8" s="29"/>
      <c r="I8" s="28">
        <v>61</v>
      </c>
      <c r="J8" s="30"/>
      <c r="K8" s="30"/>
      <c r="L8" s="30"/>
      <c r="M8" s="27">
        <v>72</v>
      </c>
      <c r="N8" s="28"/>
      <c r="O8" s="28"/>
      <c r="P8" s="31"/>
      <c r="Q8" s="28">
        <v>82</v>
      </c>
      <c r="R8" s="30"/>
      <c r="S8" s="30"/>
      <c r="T8" s="29"/>
      <c r="U8" s="32">
        <v>97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51</v>
      </c>
      <c r="F9" s="28">
        <v>58</v>
      </c>
      <c r="G9" s="28"/>
      <c r="H9" s="29"/>
      <c r="I9" s="28">
        <v>61</v>
      </c>
      <c r="J9" s="30"/>
      <c r="K9" s="30"/>
      <c r="L9" s="30"/>
      <c r="M9" s="27">
        <v>72</v>
      </c>
      <c r="N9" s="28"/>
      <c r="O9" s="28"/>
      <c r="P9" s="31"/>
      <c r="Q9" s="28">
        <v>84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51</v>
      </c>
      <c r="F10" s="28">
        <v>58</v>
      </c>
      <c r="G10" s="28"/>
      <c r="H10" s="29"/>
      <c r="I10" s="28">
        <v>61</v>
      </c>
      <c r="J10" s="30"/>
      <c r="K10" s="30"/>
      <c r="L10" s="30"/>
      <c r="M10" s="27">
        <v>72</v>
      </c>
      <c r="N10" s="28"/>
      <c r="O10" s="28"/>
      <c r="P10" s="31"/>
      <c r="Q10" s="28">
        <v>84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51</v>
      </c>
      <c r="F11" s="28">
        <v>58</v>
      </c>
      <c r="G11" s="28"/>
      <c r="H11" s="29"/>
      <c r="I11" s="28">
        <v>61</v>
      </c>
      <c r="J11" s="30"/>
      <c r="K11" s="30"/>
      <c r="L11" s="30"/>
      <c r="M11" s="27">
        <v>73</v>
      </c>
      <c r="N11" s="28"/>
      <c r="O11" s="28"/>
      <c r="P11" s="31"/>
      <c r="Q11" s="28">
        <v>84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52</v>
      </c>
      <c r="F12" s="28">
        <v>58</v>
      </c>
      <c r="G12" s="28"/>
      <c r="H12" s="29"/>
      <c r="I12" s="28">
        <v>62</v>
      </c>
      <c r="J12" s="30"/>
      <c r="K12" s="30"/>
      <c r="L12" s="30"/>
      <c r="M12" s="27">
        <v>73</v>
      </c>
      <c r="N12" s="28"/>
      <c r="O12" s="28"/>
      <c r="P12" s="31"/>
      <c r="Q12" s="28">
        <v>85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52</v>
      </c>
      <c r="F13" s="28">
        <v>58</v>
      </c>
      <c r="G13" s="28"/>
      <c r="H13" s="29"/>
      <c r="I13" s="28">
        <v>63</v>
      </c>
      <c r="J13" s="30"/>
      <c r="K13" s="30"/>
      <c r="L13" s="30"/>
      <c r="M13" s="27">
        <v>74</v>
      </c>
      <c r="N13" s="28"/>
      <c r="O13" s="28"/>
      <c r="P13" s="31"/>
      <c r="Q13" s="28">
        <v>85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52</v>
      </c>
      <c r="F14" s="28">
        <v>58</v>
      </c>
      <c r="G14" s="28"/>
      <c r="H14" s="29"/>
      <c r="I14" s="28">
        <v>63</v>
      </c>
      <c r="J14" s="30"/>
      <c r="K14" s="30"/>
      <c r="L14" s="30"/>
      <c r="M14" s="27">
        <v>74</v>
      </c>
      <c r="N14" s="28"/>
      <c r="O14" s="28"/>
      <c r="P14" s="31"/>
      <c r="Q14" s="28">
        <v>85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52</v>
      </c>
      <c r="F15" s="28">
        <v>59</v>
      </c>
      <c r="G15" s="28"/>
      <c r="H15" s="29"/>
      <c r="I15" s="28">
        <v>63</v>
      </c>
      <c r="J15" s="30"/>
      <c r="K15" s="30"/>
      <c r="L15" s="30"/>
      <c r="M15" s="27">
        <v>74</v>
      </c>
      <c r="N15" s="28"/>
      <c r="O15" s="28"/>
      <c r="P15" s="31"/>
      <c r="Q15" s="28">
        <v>88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53</v>
      </c>
      <c r="F16" s="28">
        <v>59</v>
      </c>
      <c r="G16" s="28"/>
      <c r="H16" s="29"/>
      <c r="I16" s="28">
        <v>64</v>
      </c>
      <c r="J16" s="30"/>
      <c r="K16" s="30"/>
      <c r="L16" s="30"/>
      <c r="M16" s="27">
        <v>74</v>
      </c>
      <c r="N16" s="28"/>
      <c r="O16" s="28"/>
      <c r="P16" s="31"/>
      <c r="Q16" s="28"/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53</v>
      </c>
      <c r="F17" s="33"/>
      <c r="G17" s="33"/>
      <c r="H17" s="29"/>
      <c r="I17" s="28">
        <v>64</v>
      </c>
      <c r="J17" s="30"/>
      <c r="K17" s="30"/>
      <c r="L17" s="30"/>
      <c r="M17" s="27">
        <v>75</v>
      </c>
      <c r="N17" s="28"/>
      <c r="O17" s="28"/>
      <c r="P17" s="31"/>
      <c r="Q17" s="28"/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53</v>
      </c>
      <c r="F18" s="33"/>
      <c r="G18" s="33"/>
      <c r="H18" s="29"/>
      <c r="I18" s="28">
        <v>64</v>
      </c>
      <c r="J18" s="30"/>
      <c r="K18" s="30"/>
      <c r="L18" s="30"/>
      <c r="M18" s="27">
        <v>75</v>
      </c>
      <c r="N18" s="28"/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53</v>
      </c>
      <c r="F19" s="33"/>
      <c r="G19" s="33"/>
      <c r="H19" s="29"/>
      <c r="I19" s="28">
        <v>66</v>
      </c>
      <c r="J19" s="30"/>
      <c r="K19" s="30"/>
      <c r="L19" s="30"/>
      <c r="M19" s="27">
        <v>76</v>
      </c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53</v>
      </c>
      <c r="F20" s="33"/>
      <c r="G20" s="33"/>
      <c r="H20" s="29"/>
      <c r="I20" s="28">
        <v>66</v>
      </c>
      <c r="J20" s="30"/>
      <c r="K20" s="30"/>
      <c r="L20" s="30"/>
      <c r="M20" s="27">
        <v>76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54</v>
      </c>
      <c r="F21" s="33"/>
      <c r="G21" s="33"/>
      <c r="H21" s="29"/>
      <c r="I21" s="28">
        <v>66</v>
      </c>
      <c r="J21" s="30"/>
      <c r="K21" s="30"/>
      <c r="L21" s="30"/>
      <c r="M21" s="27">
        <v>76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54</v>
      </c>
      <c r="F22" s="33"/>
      <c r="G22" s="33"/>
      <c r="H22" s="29"/>
      <c r="I22" s="28">
        <v>66</v>
      </c>
      <c r="J22" s="30"/>
      <c r="K22" s="30"/>
      <c r="L22" s="30"/>
      <c r="M22" s="27">
        <v>77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54</v>
      </c>
      <c r="F23" s="33"/>
      <c r="G23" s="33"/>
      <c r="H23" s="29"/>
      <c r="I23" s="28">
        <v>67</v>
      </c>
      <c r="J23" s="30"/>
      <c r="K23" s="30"/>
      <c r="L23" s="30"/>
      <c r="M23" s="27">
        <v>77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54</v>
      </c>
      <c r="F24" s="33"/>
      <c r="G24" s="33"/>
      <c r="H24" s="29"/>
      <c r="I24" s="28">
        <v>67</v>
      </c>
      <c r="J24" s="30"/>
      <c r="K24" s="30"/>
      <c r="L24" s="30"/>
      <c r="M24" s="27">
        <v>77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>
        <v>54</v>
      </c>
      <c r="F25" s="33"/>
      <c r="G25" s="33"/>
      <c r="H25" s="29"/>
      <c r="I25" s="28">
        <v>68</v>
      </c>
      <c r="J25" s="30"/>
      <c r="K25" s="30"/>
      <c r="L25" s="30"/>
      <c r="M25" s="27">
        <v>79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>
        <v>55</v>
      </c>
      <c r="F26" s="33"/>
      <c r="G26" s="33"/>
      <c r="H26" s="29"/>
      <c r="I26" s="28">
        <v>68</v>
      </c>
      <c r="J26" s="30"/>
      <c r="K26" s="30"/>
      <c r="L26" s="30"/>
      <c r="M26" s="27">
        <v>79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>
        <v>55</v>
      </c>
      <c r="F27" s="33"/>
      <c r="G27" s="33"/>
      <c r="H27" s="29"/>
      <c r="I27" s="28">
        <v>68</v>
      </c>
      <c r="J27" s="30"/>
      <c r="K27" s="30"/>
      <c r="L27" s="30"/>
      <c r="M27" s="27">
        <v>79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>
        <v>55</v>
      </c>
      <c r="F28" s="33"/>
      <c r="G28" s="33"/>
      <c r="H28" s="29"/>
      <c r="I28" s="28">
        <v>68</v>
      </c>
      <c r="J28" s="30"/>
      <c r="K28" s="30"/>
      <c r="L28" s="30"/>
      <c r="M28" s="27">
        <v>79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>
        <v>56</v>
      </c>
      <c r="F29" s="36"/>
      <c r="G29" s="36"/>
      <c r="H29" s="74"/>
      <c r="I29" s="75">
        <v>69</v>
      </c>
      <c r="J29" s="76"/>
      <c r="K29" s="76"/>
      <c r="L29" s="76"/>
      <c r="M29" s="77">
        <v>79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>
        <v>56</v>
      </c>
      <c r="F30" s="43"/>
      <c r="G30" s="43"/>
      <c r="H30" s="44"/>
      <c r="I30" s="45"/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3</v>
      </c>
      <c r="C31" s="171"/>
      <c r="D31" s="53" t="s">
        <v>6</v>
      </c>
      <c r="E31" s="148">
        <f>COUNT(E6:H30)</f>
        <v>36</v>
      </c>
      <c r="F31" s="149"/>
      <c r="G31" s="149"/>
      <c r="H31" s="53" t="s">
        <v>6</v>
      </c>
      <c r="I31" s="148">
        <f>COUNT(I6:L30)</f>
        <v>24</v>
      </c>
      <c r="J31" s="149"/>
      <c r="K31" s="149"/>
      <c r="L31" s="53" t="s">
        <v>6</v>
      </c>
      <c r="M31" s="148">
        <f>COUNT(M6:P30)</f>
        <v>24</v>
      </c>
      <c r="N31" s="149"/>
      <c r="O31" s="149"/>
      <c r="P31" s="53" t="s">
        <v>6</v>
      </c>
      <c r="Q31" s="148">
        <f>COUNT(Q6:T30)</f>
        <v>10</v>
      </c>
      <c r="R31" s="149"/>
      <c r="S31" s="149"/>
      <c r="T31" s="53" t="s">
        <v>6</v>
      </c>
      <c r="U31" s="148">
        <f>COUNT(U6:X30)</f>
        <v>3</v>
      </c>
      <c r="V31" s="149"/>
      <c r="W31" s="149"/>
      <c r="X31" s="53" t="s">
        <v>6</v>
      </c>
      <c r="Y31" s="148">
        <f>COUNT(Y6:AB30)</f>
        <v>0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ht="24.9" customHeight="1" x14ac:dyDescent="0.4">
      <c r="A32" s="63" t="s">
        <v>1</v>
      </c>
      <c r="B32" s="150">
        <f>SUM(B6:D30)</f>
        <v>137</v>
      </c>
      <c r="C32" s="151"/>
      <c r="D32" s="54" t="s">
        <v>29</v>
      </c>
      <c r="E32" s="146">
        <f>SUM(E6:H30)</f>
        <v>1959</v>
      </c>
      <c r="F32" s="147"/>
      <c r="G32" s="147"/>
      <c r="H32" s="54" t="s">
        <v>29</v>
      </c>
      <c r="I32" s="146">
        <f>SUM(I6:L30)</f>
        <v>1546</v>
      </c>
      <c r="J32" s="147"/>
      <c r="K32" s="147"/>
      <c r="L32" s="54" t="s">
        <v>29</v>
      </c>
      <c r="M32" s="146">
        <f>SUM(M6:P30)</f>
        <v>1804</v>
      </c>
      <c r="N32" s="147"/>
      <c r="O32" s="147"/>
      <c r="P32" s="54" t="s">
        <v>29</v>
      </c>
      <c r="Q32" s="146">
        <f>SUM(Q6:T30)</f>
        <v>837</v>
      </c>
      <c r="R32" s="147"/>
      <c r="S32" s="147"/>
      <c r="T32" s="54" t="s">
        <v>29</v>
      </c>
      <c r="U32" s="146">
        <f>SUM(U6:X30)</f>
        <v>280</v>
      </c>
      <c r="V32" s="147"/>
      <c r="W32" s="147"/>
      <c r="X32" s="54" t="s">
        <v>29</v>
      </c>
      <c r="Y32" s="146">
        <f>SUM(Y6:AB30)</f>
        <v>0</v>
      </c>
      <c r="Z32" s="147"/>
      <c r="AA32" s="147"/>
      <c r="AB32" s="54" t="s">
        <v>29</v>
      </c>
      <c r="AC32" s="150">
        <f>SUM(AC6:AE30)</f>
        <v>0</v>
      </c>
      <c r="AD32" s="151"/>
      <c r="AE32" s="54" t="s">
        <v>29</v>
      </c>
    </row>
    <row r="33" spans="1:31" ht="24.9" customHeight="1" x14ac:dyDescent="0.4">
      <c r="A33" s="64" t="s">
        <v>2</v>
      </c>
      <c r="B33" s="150">
        <f>IF(B31=0,0,B32/B31)</f>
        <v>45.666666666666664</v>
      </c>
      <c r="C33" s="151"/>
      <c r="D33" s="55" t="s">
        <v>29</v>
      </c>
      <c r="E33" s="158">
        <f>IF(E31=0,0,E32/E31)</f>
        <v>54.416666666666664</v>
      </c>
      <c r="F33" s="159"/>
      <c r="G33" s="159"/>
      <c r="H33" s="55" t="s">
        <v>29</v>
      </c>
      <c r="I33" s="158">
        <f>IF(I31=0,0,I32/I31)</f>
        <v>64.416666666666671</v>
      </c>
      <c r="J33" s="159"/>
      <c r="K33" s="159"/>
      <c r="L33" s="55" t="s">
        <v>29</v>
      </c>
      <c r="M33" s="158">
        <f>IF(M31=0,0,M32/M31)</f>
        <v>75.166666666666671</v>
      </c>
      <c r="N33" s="159"/>
      <c r="O33" s="159"/>
      <c r="P33" s="55" t="s">
        <v>29</v>
      </c>
      <c r="Q33" s="158">
        <f>IF(Q31=0,0,Q32/Q31)</f>
        <v>83.7</v>
      </c>
      <c r="R33" s="159"/>
      <c r="S33" s="159"/>
      <c r="T33" s="55" t="s">
        <v>29</v>
      </c>
      <c r="U33" s="158">
        <f>IF(U31=0,0,U32/U31)</f>
        <v>93.333333333333329</v>
      </c>
      <c r="V33" s="159"/>
      <c r="W33" s="159"/>
      <c r="X33" s="55" t="s">
        <v>29</v>
      </c>
      <c r="Y33" s="158">
        <f>IF(Y31=0,0,Y32/Y31)</f>
        <v>0</v>
      </c>
      <c r="Z33" s="159"/>
      <c r="AA33" s="159"/>
      <c r="AB33" s="55" t="s">
        <v>29</v>
      </c>
      <c r="AC33" s="150">
        <f>IF(AC31=0,0,AC32/AC31)</f>
        <v>0</v>
      </c>
      <c r="AD33" s="151"/>
      <c r="AE33" s="55" t="s">
        <v>29</v>
      </c>
    </row>
    <row r="34" spans="1:31" ht="24.9" customHeight="1" x14ac:dyDescent="0.4">
      <c r="A34" s="63" t="s">
        <v>42</v>
      </c>
      <c r="B34" s="156">
        <f>IF(B31=0,0,B31/($B31+$E31+$I31+$M31+$Q31+$U31+$Y31+$AC31))*100</f>
        <v>3</v>
      </c>
      <c r="C34" s="157"/>
      <c r="D34" s="54" t="s">
        <v>5</v>
      </c>
      <c r="E34" s="154">
        <f>IF(E31=0,0,E31/($B31+$E31+$I31+$M31+$Q31+$U31+$Y31+$AC31))*100</f>
        <v>36</v>
      </c>
      <c r="F34" s="155"/>
      <c r="G34" s="155"/>
      <c r="H34" s="54" t="s">
        <v>5</v>
      </c>
      <c r="I34" s="154">
        <f>IF(I31=0,0,I31/($B31+$E31+$I31+$M31+$Q31+$U31+$Y31+$AC31))*100</f>
        <v>24</v>
      </c>
      <c r="J34" s="155"/>
      <c r="K34" s="155"/>
      <c r="L34" s="54" t="s">
        <v>5</v>
      </c>
      <c r="M34" s="154">
        <f>IF(M31=0,0,M31/($B31+$E31+$I31+$M31+$Q31+$U31+$Y31+$AC31))*100</f>
        <v>24</v>
      </c>
      <c r="N34" s="155"/>
      <c r="O34" s="155"/>
      <c r="P34" s="54" t="s">
        <v>5</v>
      </c>
      <c r="Q34" s="154">
        <f>IF(Q31=0,0,Q31/($B31+$E31+$I31+$M31+$Q31+$U31+$Y31+$AC31))*100</f>
        <v>10</v>
      </c>
      <c r="R34" s="155"/>
      <c r="S34" s="155"/>
      <c r="T34" s="54" t="s">
        <v>5</v>
      </c>
      <c r="U34" s="154">
        <f>IF(U31=0,0,U31/($B31+$E31+$I31+$M31+$Q31+$U31+$Y31+$AC31))*100</f>
        <v>3</v>
      </c>
      <c r="V34" s="155"/>
      <c r="W34" s="155"/>
      <c r="X34" s="54" t="s">
        <v>5</v>
      </c>
      <c r="Y34" s="154">
        <f>IF(Y31=0,0,Y31/($B31+$E31+$I31+$M31+$Q31+$U31+$Y31+$AC31))*100</f>
        <v>0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 t="s">
        <v>16</v>
      </c>
      <c r="B35" s="156">
        <f>IF(B32=0,0,B32/($B32+$E32+$I32+$M32+$Q32+$U32+$Y32+$AC32))*100</f>
        <v>2.0874600030473869</v>
      </c>
      <c r="C35" s="157"/>
      <c r="D35" s="56" t="s">
        <v>5</v>
      </c>
      <c r="E35" s="152">
        <f>IF(E32=0,0,E32/($B32+$E32+$I32+$M32+$Q32+$U32+$Y32+$AC32))*100</f>
        <v>29.849154350144751</v>
      </c>
      <c r="F35" s="153"/>
      <c r="G35" s="153"/>
      <c r="H35" s="56" t="s">
        <v>5</v>
      </c>
      <c r="I35" s="152">
        <f>IF(I32=0,0,I32/($B32+$E32+$I32+$M32+$Q32+$U32+$Y32+$AC32))*100</f>
        <v>23.556300472344965</v>
      </c>
      <c r="J35" s="153"/>
      <c r="K35" s="153"/>
      <c r="L35" s="56" t="s">
        <v>5</v>
      </c>
      <c r="M35" s="152">
        <f>IF(M32=0,0,M32/($B32+$E32+$I32+$M32+$Q32+$U32+$Y32+$AC32))*100</f>
        <v>27.48742952917873</v>
      </c>
      <c r="N35" s="153"/>
      <c r="O35" s="153"/>
      <c r="P35" s="56" t="s">
        <v>5</v>
      </c>
      <c r="Q35" s="152">
        <f>IF(Q32=0,0,Q32/($B32+$E32+$I32+$M32+$Q32+$U32+$Y32+$AC32))*100</f>
        <v>12.753314033216517</v>
      </c>
      <c r="R35" s="153"/>
      <c r="S35" s="153"/>
      <c r="T35" s="56" t="s">
        <v>5</v>
      </c>
      <c r="U35" s="152">
        <f>IF(U32=0,0,U32/($B32+$E32+$I32+$M32+$Q32+$U32+$Y32+$AC32))*100</f>
        <v>4.2663416120676523</v>
      </c>
      <c r="V35" s="153"/>
      <c r="W35" s="153"/>
      <c r="X35" s="56" t="s">
        <v>5</v>
      </c>
      <c r="Y35" s="152">
        <f>IF(Y32=0,0,Y32/($B32+$E32+$I32+$M32+$Q32+$U32+$Y32+$AC32))*100</f>
        <v>0</v>
      </c>
      <c r="Z35" s="153"/>
      <c r="AA35" s="153"/>
      <c r="AB35" s="56" t="s">
        <v>5</v>
      </c>
      <c r="AC35" s="156">
        <f>IF(AC32=0,0,AC32/($B32+$E32+$I32+$M32+$Q32+$U32+$Y32+$AC32))*100</f>
        <v>0</v>
      </c>
      <c r="AD35" s="157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81" t="s">
        <v>18</v>
      </c>
      <c r="P37" s="181"/>
      <c r="Q37" s="181"/>
      <c r="R37" s="181"/>
      <c r="S37" s="181"/>
      <c r="T37" s="181"/>
      <c r="U37" s="181"/>
      <c r="V37" s="181"/>
      <c r="W37" s="162"/>
      <c r="X37" s="163"/>
      <c r="Y37" s="163"/>
      <c r="Z37" s="163"/>
      <c r="AA37" s="163"/>
      <c r="AB37" s="163"/>
      <c r="AC37" s="163"/>
      <c r="AD37" s="163"/>
      <c r="AE37" s="164"/>
    </row>
    <row r="38" spans="1:31" ht="24.9" customHeight="1" x14ac:dyDescent="0.4">
      <c r="A38" s="104" t="s">
        <v>19</v>
      </c>
      <c r="B38" s="194" t="s">
        <v>59</v>
      </c>
      <c r="C38" s="194"/>
      <c r="D38" s="194"/>
      <c r="E38" s="195"/>
      <c r="F38" s="89"/>
      <c r="G38" s="89"/>
      <c r="H38" s="89"/>
      <c r="I38" s="89"/>
      <c r="J38" s="90"/>
      <c r="K38" s="91"/>
      <c r="L38" s="92"/>
      <c r="M38" s="91"/>
      <c r="N38" s="93"/>
      <c r="O38" s="52" t="s">
        <v>20</v>
      </c>
      <c r="P38" s="52"/>
      <c r="Q38" s="52"/>
      <c r="R38" s="141">
        <v>0</v>
      </c>
      <c r="S38" s="141"/>
      <c r="T38" s="141"/>
      <c r="U38" s="141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1" t="s">
        <v>30</v>
      </c>
      <c r="B39" s="196" t="s">
        <v>60</v>
      </c>
      <c r="C39" s="196"/>
      <c r="D39" s="196"/>
      <c r="E39" s="197"/>
      <c r="F39" s="52"/>
      <c r="G39" s="52"/>
      <c r="H39" s="52"/>
      <c r="I39" s="52"/>
      <c r="J39" s="88"/>
      <c r="K39" s="87"/>
      <c r="L39" s="59"/>
      <c r="M39" s="87"/>
      <c r="N39" s="95"/>
      <c r="O39" s="52" t="s">
        <v>21</v>
      </c>
      <c r="P39" s="52"/>
      <c r="Q39" s="52"/>
      <c r="R39" s="141">
        <f>$B32+$E32+$I32+$M32+$Q32+$U32+$Y32+$AC32</f>
        <v>6563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1" t="s">
        <v>8</v>
      </c>
      <c r="B40" s="196" t="s">
        <v>61</v>
      </c>
      <c r="C40" s="196"/>
      <c r="D40" s="196"/>
      <c r="E40" s="197"/>
      <c r="F40" s="52"/>
      <c r="G40" s="52"/>
      <c r="H40" s="52"/>
      <c r="I40" s="52"/>
      <c r="J40" s="88"/>
      <c r="K40" s="87"/>
      <c r="L40" s="59"/>
      <c r="M40" s="87"/>
      <c r="N40" s="95"/>
      <c r="O40" s="52" t="s">
        <v>22</v>
      </c>
      <c r="P40" s="52"/>
      <c r="Q40" s="52"/>
      <c r="R40" s="141"/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1" t="s">
        <v>31</v>
      </c>
      <c r="B41" s="196"/>
      <c r="C41" s="196"/>
      <c r="D41" s="196"/>
      <c r="E41" s="197"/>
      <c r="F41" s="52"/>
      <c r="G41" s="52"/>
      <c r="H41" s="52"/>
      <c r="I41" s="52"/>
      <c r="J41" s="88"/>
      <c r="K41" s="87"/>
      <c r="L41" s="59"/>
      <c r="M41" s="87"/>
      <c r="N41" s="95"/>
      <c r="O41" s="82"/>
      <c r="P41" s="83"/>
      <c r="Q41" s="83"/>
      <c r="R41" s="83"/>
      <c r="S41" s="83"/>
      <c r="T41" s="83"/>
      <c r="U41" s="82"/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1" t="s">
        <v>23</v>
      </c>
      <c r="B42" s="196" t="s">
        <v>62</v>
      </c>
      <c r="C42" s="196"/>
      <c r="D42" s="196"/>
      <c r="E42" s="197"/>
      <c r="F42" s="52"/>
      <c r="G42" s="52"/>
      <c r="H42" s="52"/>
      <c r="I42" s="52"/>
      <c r="J42" s="88"/>
      <c r="K42" s="87"/>
      <c r="L42" s="59"/>
      <c r="M42" s="87"/>
      <c r="N42" s="95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5" t="s">
        <v>32</v>
      </c>
      <c r="B43" s="143" t="s">
        <v>63</v>
      </c>
      <c r="C43" s="143"/>
      <c r="D43" s="143"/>
      <c r="E43" s="144"/>
      <c r="F43" s="52"/>
      <c r="G43" s="52"/>
      <c r="H43" s="52"/>
      <c r="I43" s="52"/>
      <c r="J43" s="88"/>
      <c r="K43" s="87"/>
      <c r="L43" s="59"/>
      <c r="M43" s="87"/>
      <c r="N43" s="95"/>
      <c r="O43" s="52" t="s">
        <v>27</v>
      </c>
      <c r="P43" s="52"/>
      <c r="Q43" s="52"/>
      <c r="R43" s="145">
        <f>IF($R$42=0,0,$R$39/$R$42)</f>
        <v>65.63</v>
      </c>
      <c r="S43" s="145"/>
      <c r="T43" s="145"/>
      <c r="U43" s="145"/>
      <c r="V43" s="59" t="s">
        <v>29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1" t="s">
        <v>24</v>
      </c>
      <c r="B44" s="102"/>
      <c r="C44" s="102"/>
      <c r="D44" s="102"/>
      <c r="E44" s="103"/>
      <c r="F44" s="137"/>
      <c r="G44" s="138"/>
      <c r="H44" s="138"/>
      <c r="I44" s="138"/>
      <c r="J44" s="138"/>
      <c r="K44" s="138"/>
      <c r="L44" s="138"/>
      <c r="M44" s="138"/>
      <c r="N44" s="139"/>
      <c r="O44" s="52" t="s">
        <v>28</v>
      </c>
      <c r="P44" s="52"/>
      <c r="Q44" s="52"/>
      <c r="R44" s="140">
        <f>IF($R$43=0,0,1000/$R$43)</f>
        <v>15.236934328813044</v>
      </c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4"/>
      <c r="G45" s="52"/>
      <c r="H45" s="99"/>
      <c r="I45" s="99"/>
      <c r="J45" s="88"/>
      <c r="K45" s="87"/>
      <c r="L45" s="59"/>
      <c r="M45" s="87"/>
      <c r="N45" s="95"/>
      <c r="O45" s="82"/>
      <c r="P45" s="82"/>
      <c r="Q45" s="82"/>
      <c r="R45" s="82"/>
      <c r="S45" s="82"/>
      <c r="T45" s="82"/>
      <c r="U45" s="82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7"/>
      <c r="G46" s="108"/>
      <c r="H46" s="109"/>
      <c r="I46" s="109"/>
      <c r="J46" s="110"/>
      <c r="K46" s="111"/>
      <c r="L46" s="112"/>
      <c r="M46" s="111"/>
      <c r="N46" s="113"/>
      <c r="O46" s="52" t="s">
        <v>44</v>
      </c>
      <c r="P46" s="51"/>
      <c r="Q46" s="51"/>
      <c r="R46" s="51"/>
      <c r="S46" s="51"/>
      <c r="T46" s="51"/>
      <c r="U46" s="88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4"/>
      <c r="G47" s="52"/>
      <c r="H47" s="99"/>
      <c r="I47" s="99"/>
      <c r="J47" s="59"/>
      <c r="K47" s="114"/>
      <c r="L47" s="88"/>
      <c r="M47" s="117"/>
      <c r="N47" s="95"/>
      <c r="O47" s="52"/>
      <c r="P47" s="52"/>
      <c r="Q47" s="52"/>
      <c r="R47" s="52"/>
      <c r="S47" s="99"/>
      <c r="T47" s="52"/>
      <c r="U47" s="87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4"/>
      <c r="G48" s="52"/>
      <c r="H48" s="99"/>
      <c r="I48" s="99"/>
      <c r="J48" s="59"/>
      <c r="K48" s="115"/>
      <c r="L48" s="88"/>
      <c r="M48" s="118"/>
      <c r="N48" s="95"/>
      <c r="O48" s="52"/>
      <c r="P48" s="52"/>
      <c r="Q48" s="52"/>
      <c r="R48" s="52"/>
      <c r="S48" s="99"/>
      <c r="T48" s="52"/>
      <c r="U48" s="87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4"/>
      <c r="G49" s="52"/>
      <c r="H49" s="99"/>
      <c r="I49" s="99"/>
      <c r="J49" s="59"/>
      <c r="K49" s="115"/>
      <c r="L49" s="88"/>
      <c r="M49" s="118"/>
      <c r="N49" s="95"/>
      <c r="O49" s="52"/>
      <c r="P49" s="52"/>
      <c r="Q49" s="52"/>
      <c r="R49" s="52"/>
      <c r="S49" s="99"/>
      <c r="T49" s="52"/>
      <c r="U49" s="87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4"/>
      <c r="G50" s="52"/>
      <c r="H50" s="99"/>
      <c r="I50" s="99"/>
      <c r="J50" s="59"/>
      <c r="K50" s="115"/>
      <c r="L50" s="88"/>
      <c r="M50" s="118"/>
      <c r="N50" s="95"/>
      <c r="O50" s="52"/>
      <c r="P50" s="52"/>
      <c r="Q50" s="52"/>
      <c r="R50" s="52"/>
      <c r="S50" s="99"/>
      <c r="T50" s="52"/>
      <c r="U50" s="87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6"/>
      <c r="G51" s="97"/>
      <c r="H51" s="100"/>
      <c r="I51" s="100"/>
      <c r="J51" s="121"/>
      <c r="K51" s="116"/>
      <c r="L51" s="120"/>
      <c r="M51" s="119"/>
      <c r="N51" s="98"/>
      <c r="O51" s="97"/>
      <c r="P51" s="97"/>
      <c r="Q51" s="97"/>
      <c r="R51" s="97"/>
      <c r="S51" s="100"/>
      <c r="T51" s="97"/>
      <c r="U51" s="106"/>
      <c r="V51" s="97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78</v>
      </c>
      <c r="C53" s="175"/>
      <c r="D53" s="175"/>
      <c r="E53" s="175"/>
      <c r="F53" s="134" t="s">
        <v>39</v>
      </c>
      <c r="G53" s="85"/>
      <c r="H53" s="85"/>
      <c r="I53" s="175" t="s">
        <v>79</v>
      </c>
      <c r="J53" s="176"/>
      <c r="K53" s="176"/>
      <c r="L53" s="176"/>
      <c r="M53" s="176"/>
      <c r="N53" s="135" t="s">
        <v>40</v>
      </c>
      <c r="O53" s="84"/>
      <c r="P53" s="135"/>
      <c r="Q53" s="177" t="s">
        <v>80</v>
      </c>
      <c r="R53" s="176"/>
      <c r="S53" s="176"/>
      <c r="T53" s="176"/>
      <c r="U53" s="176"/>
      <c r="V53" s="176"/>
      <c r="W53" s="176"/>
      <c r="X53" s="136" t="s">
        <v>41</v>
      </c>
      <c r="Y53" s="136"/>
      <c r="Z53" s="86"/>
      <c r="AA53" s="178">
        <v>44440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:D5"/>
    <mergeCell ref="E5:H5"/>
    <mergeCell ref="I5:L5"/>
    <mergeCell ref="M5:P5"/>
    <mergeCell ref="B31:C31"/>
    <mergeCell ref="Q5:T5"/>
    <mergeCell ref="U5:X5"/>
    <mergeCell ref="I31:K31"/>
    <mergeCell ref="I32:K32"/>
    <mergeCell ref="E31:G31"/>
    <mergeCell ref="E32:G32"/>
    <mergeCell ref="U31:W31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F44:N44"/>
    <mergeCell ref="R44:U44"/>
    <mergeCell ref="R38:U38"/>
    <mergeCell ref="R39:U39"/>
    <mergeCell ref="R40:U40"/>
    <mergeCell ref="R42:U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E56"/>
  <sheetViews>
    <sheetView zoomScale="50" workbookViewId="0">
      <selection sqref="A1:XFD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2" t="s">
        <v>3</v>
      </c>
      <c r="B1" s="160" t="s">
        <v>76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54</v>
      </c>
      <c r="Q1" s="160"/>
      <c r="R1" s="160"/>
      <c r="S1" s="168" t="s">
        <v>10</v>
      </c>
      <c r="T1" s="168"/>
      <c r="U1" s="168"/>
      <c r="V1" s="160" t="s">
        <v>81</v>
      </c>
      <c r="W1" s="160"/>
      <c r="X1" s="160"/>
      <c r="Y1" s="168" t="s">
        <v>35</v>
      </c>
      <c r="Z1" s="168"/>
      <c r="AA1" s="168"/>
      <c r="AB1" s="168"/>
      <c r="AC1" s="160" t="s">
        <v>77</v>
      </c>
      <c r="AD1" s="160"/>
      <c r="AE1" s="160"/>
    </row>
    <row r="2" spans="1:31" s="57" customFormat="1" ht="24.9" customHeight="1" thickBot="1" x14ac:dyDescent="0.45">
      <c r="A2" s="132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52</v>
      </c>
      <c r="J2" s="160"/>
      <c r="K2" s="160"/>
      <c r="L2" s="168" t="s">
        <v>0</v>
      </c>
      <c r="M2" s="168"/>
      <c r="N2" s="168"/>
      <c r="O2" s="168"/>
      <c r="P2" s="160" t="s">
        <v>55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58</v>
      </c>
      <c r="AD2" s="160"/>
      <c r="AE2" s="160"/>
    </row>
    <row r="3" spans="1:31" s="57" customFormat="1" ht="24.9" customHeight="1" thickBot="1" x14ac:dyDescent="0.45">
      <c r="A3" s="133" t="s">
        <v>13</v>
      </c>
      <c r="B3" s="161" t="s">
        <v>51</v>
      </c>
      <c r="C3" s="161"/>
      <c r="D3" s="161"/>
      <c r="E3" s="169" t="s">
        <v>4</v>
      </c>
      <c r="F3" s="169"/>
      <c r="G3" s="169"/>
      <c r="H3" s="169"/>
      <c r="I3" s="161" t="s">
        <v>53</v>
      </c>
      <c r="J3" s="161"/>
      <c r="K3" s="161"/>
      <c r="L3" s="169" t="s">
        <v>14</v>
      </c>
      <c r="M3" s="169"/>
      <c r="N3" s="169"/>
      <c r="O3" s="169"/>
      <c r="P3" s="161" t="s">
        <v>56</v>
      </c>
      <c r="Q3" s="161"/>
      <c r="R3" s="161"/>
      <c r="S3" s="169" t="s">
        <v>15</v>
      </c>
      <c r="T3" s="169"/>
      <c r="U3" s="169"/>
      <c r="V3" s="161" t="s">
        <v>57</v>
      </c>
      <c r="W3" s="161"/>
      <c r="X3" s="161"/>
      <c r="Y3" s="169" t="s">
        <v>37</v>
      </c>
      <c r="Z3" s="169"/>
      <c r="AA3" s="169"/>
      <c r="AB3" s="169"/>
      <c r="AC3" s="161">
        <v>1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72</v>
      </c>
      <c r="B5" s="172" t="s">
        <v>71</v>
      </c>
      <c r="C5" s="173"/>
      <c r="D5" s="174"/>
      <c r="E5" s="172" t="s">
        <v>70</v>
      </c>
      <c r="F5" s="173"/>
      <c r="G5" s="173"/>
      <c r="H5" s="174"/>
      <c r="I5" s="172" t="s">
        <v>69</v>
      </c>
      <c r="J5" s="173"/>
      <c r="K5" s="173"/>
      <c r="L5" s="174"/>
      <c r="M5" s="172" t="s">
        <v>68</v>
      </c>
      <c r="N5" s="173"/>
      <c r="O5" s="173"/>
      <c r="P5" s="174"/>
      <c r="Q5" s="172" t="s">
        <v>67</v>
      </c>
      <c r="R5" s="173"/>
      <c r="S5" s="173"/>
      <c r="T5" s="174"/>
      <c r="U5" s="172" t="s">
        <v>66</v>
      </c>
      <c r="V5" s="173"/>
      <c r="W5" s="173"/>
      <c r="X5" s="174"/>
      <c r="Y5" s="172"/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/>
      <c r="C6" s="17"/>
      <c r="D6" s="18"/>
      <c r="E6" s="16">
        <v>150</v>
      </c>
      <c r="F6" s="19"/>
      <c r="G6" s="19"/>
      <c r="H6" s="20"/>
      <c r="I6" s="19">
        <v>155</v>
      </c>
      <c r="J6" s="21"/>
      <c r="K6" s="21"/>
      <c r="L6" s="21"/>
      <c r="M6" s="16">
        <v>160</v>
      </c>
      <c r="N6" s="19"/>
      <c r="O6" s="19"/>
      <c r="P6" s="22"/>
      <c r="Q6" s="19">
        <v>165</v>
      </c>
      <c r="R6" s="21"/>
      <c r="S6" s="21"/>
      <c r="T6" s="22"/>
      <c r="U6" s="19">
        <v>170</v>
      </c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/>
      <c r="C7" s="15"/>
      <c r="D7" s="26"/>
      <c r="E7" s="27">
        <v>150</v>
      </c>
      <c r="F7" s="28"/>
      <c r="G7" s="28"/>
      <c r="H7" s="29"/>
      <c r="I7" s="28">
        <v>155</v>
      </c>
      <c r="J7" s="30"/>
      <c r="K7" s="30"/>
      <c r="L7" s="30"/>
      <c r="M7" s="27">
        <v>160</v>
      </c>
      <c r="N7" s="28"/>
      <c r="O7" s="28"/>
      <c r="P7" s="31"/>
      <c r="Q7" s="28">
        <v>165</v>
      </c>
      <c r="R7" s="30"/>
      <c r="S7" s="30"/>
      <c r="T7" s="29"/>
      <c r="U7" s="32">
        <v>170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150</v>
      </c>
      <c r="F8" s="28"/>
      <c r="G8" s="28"/>
      <c r="H8" s="29"/>
      <c r="I8" s="28">
        <v>155</v>
      </c>
      <c r="J8" s="30"/>
      <c r="K8" s="30"/>
      <c r="L8" s="30"/>
      <c r="M8" s="27">
        <v>160</v>
      </c>
      <c r="N8" s="28"/>
      <c r="O8" s="28"/>
      <c r="P8" s="31"/>
      <c r="Q8" s="28">
        <v>165</v>
      </c>
      <c r="R8" s="30"/>
      <c r="S8" s="30"/>
      <c r="T8" s="29"/>
      <c r="U8" s="32">
        <v>170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/>
      <c r="F9" s="28"/>
      <c r="G9" s="28"/>
      <c r="H9" s="29"/>
      <c r="I9" s="28">
        <v>155</v>
      </c>
      <c r="J9" s="30"/>
      <c r="K9" s="30"/>
      <c r="L9" s="30"/>
      <c r="M9" s="27">
        <v>160</v>
      </c>
      <c r="N9" s="28"/>
      <c r="O9" s="28"/>
      <c r="P9" s="31"/>
      <c r="Q9" s="28">
        <v>165</v>
      </c>
      <c r="R9" s="30"/>
      <c r="S9" s="30"/>
      <c r="T9" s="29"/>
      <c r="U9" s="32">
        <v>170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/>
      <c r="F10" s="28"/>
      <c r="G10" s="28"/>
      <c r="H10" s="29"/>
      <c r="I10" s="28">
        <v>155</v>
      </c>
      <c r="J10" s="30"/>
      <c r="K10" s="30"/>
      <c r="L10" s="30"/>
      <c r="M10" s="27">
        <v>160</v>
      </c>
      <c r="N10" s="28"/>
      <c r="O10" s="28"/>
      <c r="P10" s="31"/>
      <c r="Q10" s="28">
        <v>165</v>
      </c>
      <c r="R10" s="30"/>
      <c r="S10" s="30"/>
      <c r="T10" s="29"/>
      <c r="U10" s="32">
        <v>170</v>
      </c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/>
      <c r="F11" s="28"/>
      <c r="G11" s="28"/>
      <c r="H11" s="29"/>
      <c r="I11" s="28">
        <v>155</v>
      </c>
      <c r="J11" s="30"/>
      <c r="K11" s="30"/>
      <c r="L11" s="30"/>
      <c r="M11" s="27">
        <v>160</v>
      </c>
      <c r="N11" s="28"/>
      <c r="O11" s="28"/>
      <c r="P11" s="31"/>
      <c r="Q11" s="28">
        <v>165</v>
      </c>
      <c r="R11" s="30"/>
      <c r="S11" s="30"/>
      <c r="T11" s="29"/>
      <c r="U11" s="14">
        <v>170</v>
      </c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/>
      <c r="F12" s="28"/>
      <c r="G12" s="28"/>
      <c r="H12" s="29"/>
      <c r="I12" s="28"/>
      <c r="J12" s="30"/>
      <c r="K12" s="30"/>
      <c r="L12" s="30"/>
      <c r="M12" s="27">
        <v>160</v>
      </c>
      <c r="N12" s="28"/>
      <c r="O12" s="28"/>
      <c r="P12" s="31"/>
      <c r="Q12" s="28">
        <v>165</v>
      </c>
      <c r="R12" s="30"/>
      <c r="S12" s="30"/>
      <c r="T12" s="29"/>
      <c r="U12" s="14">
        <v>170</v>
      </c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/>
      <c r="F13" s="28"/>
      <c r="G13" s="28"/>
      <c r="H13" s="29"/>
      <c r="I13" s="28"/>
      <c r="J13" s="30"/>
      <c r="K13" s="30"/>
      <c r="L13" s="30"/>
      <c r="M13" s="27">
        <v>160</v>
      </c>
      <c r="N13" s="28"/>
      <c r="O13" s="28"/>
      <c r="P13" s="31"/>
      <c r="Q13" s="28">
        <v>165</v>
      </c>
      <c r="R13" s="30"/>
      <c r="S13" s="30"/>
      <c r="T13" s="29"/>
      <c r="U13" s="35">
        <v>170</v>
      </c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/>
      <c r="F14" s="28"/>
      <c r="G14" s="28"/>
      <c r="H14" s="29"/>
      <c r="I14" s="28"/>
      <c r="J14" s="30"/>
      <c r="K14" s="30"/>
      <c r="L14" s="30"/>
      <c r="M14" s="27">
        <v>160</v>
      </c>
      <c r="N14" s="28"/>
      <c r="O14" s="28"/>
      <c r="P14" s="31"/>
      <c r="Q14" s="28">
        <v>165</v>
      </c>
      <c r="R14" s="30"/>
      <c r="S14" s="30"/>
      <c r="T14" s="31"/>
      <c r="U14" s="14">
        <v>170</v>
      </c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/>
      <c r="F15" s="28"/>
      <c r="G15" s="28"/>
      <c r="H15" s="29"/>
      <c r="I15" s="28"/>
      <c r="J15" s="30"/>
      <c r="K15" s="30"/>
      <c r="L15" s="30"/>
      <c r="M15" s="27">
        <v>160</v>
      </c>
      <c r="N15" s="28"/>
      <c r="O15" s="28"/>
      <c r="P15" s="31"/>
      <c r="Q15" s="28">
        <v>165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/>
      <c r="F16" s="28"/>
      <c r="G16" s="28"/>
      <c r="H16" s="29"/>
      <c r="I16" s="28"/>
      <c r="J16" s="30"/>
      <c r="K16" s="30"/>
      <c r="L16" s="30"/>
      <c r="M16" s="27">
        <v>160</v>
      </c>
      <c r="N16" s="28"/>
      <c r="O16" s="28"/>
      <c r="P16" s="31"/>
      <c r="Q16" s="28">
        <v>165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/>
      <c r="F17" s="33"/>
      <c r="G17" s="33"/>
      <c r="H17" s="29"/>
      <c r="I17" s="28"/>
      <c r="J17" s="30"/>
      <c r="K17" s="30"/>
      <c r="L17" s="30"/>
      <c r="M17" s="27"/>
      <c r="N17" s="28"/>
      <c r="O17" s="28"/>
      <c r="P17" s="31"/>
      <c r="Q17" s="28">
        <v>165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/>
      <c r="F18" s="33"/>
      <c r="G18" s="33"/>
      <c r="H18" s="29"/>
      <c r="I18" s="28"/>
      <c r="J18" s="30"/>
      <c r="K18" s="30"/>
      <c r="L18" s="30"/>
      <c r="M18" s="27"/>
      <c r="N18" s="28"/>
      <c r="O18" s="28"/>
      <c r="P18" s="31"/>
      <c r="Q18" s="28">
        <v>165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/>
      <c r="J19" s="30"/>
      <c r="K19" s="30"/>
      <c r="L19" s="30"/>
      <c r="M19" s="27"/>
      <c r="N19" s="28"/>
      <c r="O19" s="28"/>
      <c r="P19" s="31"/>
      <c r="Q19" s="28">
        <v>165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/>
      <c r="J20" s="30"/>
      <c r="K20" s="30"/>
      <c r="L20" s="30"/>
      <c r="M20" s="27"/>
      <c r="N20" s="28"/>
      <c r="O20" s="28"/>
      <c r="P20" s="31"/>
      <c r="Q20" s="28">
        <v>165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/>
      <c r="J21" s="30"/>
      <c r="K21" s="30"/>
      <c r="L21" s="30"/>
      <c r="M21" s="27"/>
      <c r="N21" s="28"/>
      <c r="O21" s="28"/>
      <c r="P21" s="31"/>
      <c r="Q21" s="28">
        <v>165</v>
      </c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/>
      <c r="J22" s="30"/>
      <c r="K22" s="30"/>
      <c r="L22" s="30"/>
      <c r="M22" s="27"/>
      <c r="N22" s="28"/>
      <c r="O22" s="28"/>
      <c r="P22" s="31"/>
      <c r="Q22" s="28">
        <v>165</v>
      </c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/>
      <c r="J23" s="30"/>
      <c r="K23" s="30"/>
      <c r="L23" s="30"/>
      <c r="M23" s="27"/>
      <c r="N23" s="28"/>
      <c r="O23" s="28"/>
      <c r="P23" s="31"/>
      <c r="Q23" s="28">
        <v>165</v>
      </c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/>
      <c r="J24" s="30"/>
      <c r="K24" s="30"/>
      <c r="L24" s="30"/>
      <c r="M24" s="27"/>
      <c r="N24" s="28"/>
      <c r="O24" s="28"/>
      <c r="P24" s="31"/>
      <c r="Q24" s="28">
        <v>165</v>
      </c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/>
      <c r="J25" s="30"/>
      <c r="K25" s="30"/>
      <c r="L25" s="30"/>
      <c r="M25" s="27"/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/>
      <c r="J26" s="30"/>
      <c r="K26" s="30"/>
      <c r="L26" s="30"/>
      <c r="M26" s="27"/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/>
      <c r="J27" s="30"/>
      <c r="K27" s="30"/>
      <c r="L27" s="30"/>
      <c r="M27" s="27"/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/>
      <c r="J28" s="30"/>
      <c r="K28" s="30"/>
      <c r="L28" s="30"/>
      <c r="M28" s="27"/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/>
      <c r="J29" s="76"/>
      <c r="K29" s="76"/>
      <c r="L29" s="76"/>
      <c r="M29" s="77"/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/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0</v>
      </c>
      <c r="C31" s="171"/>
      <c r="D31" s="53" t="s">
        <v>6</v>
      </c>
      <c r="E31" s="148">
        <f>COUNT(E6:H30)</f>
        <v>3</v>
      </c>
      <c r="F31" s="149"/>
      <c r="G31" s="149"/>
      <c r="H31" s="53" t="s">
        <v>6</v>
      </c>
      <c r="I31" s="148">
        <f>COUNT(I6:L30)</f>
        <v>6</v>
      </c>
      <c r="J31" s="149"/>
      <c r="K31" s="149"/>
      <c r="L31" s="53" t="s">
        <v>6</v>
      </c>
      <c r="M31" s="148">
        <f>COUNT(M6:P30)</f>
        <v>11</v>
      </c>
      <c r="N31" s="149"/>
      <c r="O31" s="149"/>
      <c r="P31" s="53" t="s">
        <v>6</v>
      </c>
      <c r="Q31" s="148">
        <f>COUNT(Q6:T30)</f>
        <v>19</v>
      </c>
      <c r="R31" s="149"/>
      <c r="S31" s="149"/>
      <c r="T31" s="53" t="s">
        <v>6</v>
      </c>
      <c r="U31" s="148">
        <f>COUNT(U6:X30)</f>
        <v>9</v>
      </c>
      <c r="V31" s="149"/>
      <c r="W31" s="149"/>
      <c r="X31" s="53" t="s">
        <v>6</v>
      </c>
      <c r="Y31" s="148">
        <f>COUNT(Y6:AB30)</f>
        <v>0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s="127" customFormat="1" ht="24.9" customHeight="1" x14ac:dyDescent="0.4">
      <c r="A32" s="129"/>
      <c r="B32" s="204">
        <f>SUM(B6:D30)</f>
        <v>0</v>
      </c>
      <c r="C32" s="205"/>
      <c r="D32" s="128"/>
      <c r="E32" s="206">
        <f>SUM(E6:H30)</f>
        <v>450</v>
      </c>
      <c r="F32" s="207"/>
      <c r="G32" s="207"/>
      <c r="H32" s="128"/>
      <c r="I32" s="206">
        <f>SUM(I6:L30)</f>
        <v>930</v>
      </c>
      <c r="J32" s="207"/>
      <c r="K32" s="207"/>
      <c r="L32" s="128"/>
      <c r="M32" s="206">
        <f>SUM(M6:P30)</f>
        <v>1760</v>
      </c>
      <c r="N32" s="207"/>
      <c r="O32" s="207"/>
      <c r="P32" s="128"/>
      <c r="Q32" s="206">
        <f>SUM(Q6:T30)</f>
        <v>3135</v>
      </c>
      <c r="R32" s="207"/>
      <c r="S32" s="207"/>
      <c r="T32" s="128"/>
      <c r="U32" s="206">
        <f>SUM(U6:X30)</f>
        <v>1530</v>
      </c>
      <c r="V32" s="207"/>
      <c r="W32" s="207"/>
      <c r="X32" s="128"/>
      <c r="Y32" s="206">
        <f>SUM(Y6:AB30)</f>
        <v>0</v>
      </c>
      <c r="Z32" s="207"/>
      <c r="AA32" s="207"/>
      <c r="AB32" s="128"/>
      <c r="AC32" s="204">
        <f>SUM(AC6:AE30)</f>
        <v>0</v>
      </c>
      <c r="AD32" s="205"/>
      <c r="AE32" s="128"/>
    </row>
    <row r="33" spans="1:31" ht="24.9" customHeight="1" x14ac:dyDescent="0.4">
      <c r="A33" s="64"/>
      <c r="B33" s="150"/>
      <c r="C33" s="151"/>
      <c r="D33" s="55"/>
      <c r="E33" s="158"/>
      <c r="F33" s="159"/>
      <c r="G33" s="159"/>
      <c r="H33" s="55"/>
      <c r="I33" s="158"/>
      <c r="J33" s="159"/>
      <c r="K33" s="159"/>
      <c r="L33" s="55"/>
      <c r="M33" s="158"/>
      <c r="N33" s="159"/>
      <c r="O33" s="159"/>
      <c r="P33" s="55"/>
      <c r="Q33" s="158"/>
      <c r="R33" s="159"/>
      <c r="S33" s="159"/>
      <c r="T33" s="55"/>
      <c r="U33" s="158"/>
      <c r="V33" s="159"/>
      <c r="W33" s="159"/>
      <c r="X33" s="55"/>
      <c r="Y33" s="158"/>
      <c r="Z33" s="159"/>
      <c r="AA33" s="159"/>
      <c r="AB33" s="55"/>
      <c r="AC33" s="150"/>
      <c r="AD33" s="151"/>
      <c r="AE33" s="55"/>
    </row>
    <row r="34" spans="1:31" ht="24.9" customHeight="1" x14ac:dyDescent="0.4">
      <c r="A34" s="63" t="s">
        <v>42</v>
      </c>
      <c r="B34" s="156">
        <f>IF(B31=0,0,B31/($B31+$E31+$I31+$M31+$Q31+$U31+$Y31+$AC31))*100</f>
        <v>0</v>
      </c>
      <c r="C34" s="157"/>
      <c r="D34" s="54" t="s">
        <v>5</v>
      </c>
      <c r="E34" s="154">
        <f>IF(E31=0,0,E31/($B31+$E31+$I31+$M31+$Q31+$U31+$Y31+$AC31))*100</f>
        <v>6.25</v>
      </c>
      <c r="F34" s="155"/>
      <c r="G34" s="155"/>
      <c r="H34" s="54" t="s">
        <v>5</v>
      </c>
      <c r="I34" s="154">
        <f>IF(I31=0,0,I31/($B31+$E31+$I31+$M31+$Q31+$U31+$Y31+$AC31))*100</f>
        <v>12.5</v>
      </c>
      <c r="J34" s="155"/>
      <c r="K34" s="155"/>
      <c r="L34" s="54" t="s">
        <v>5</v>
      </c>
      <c r="M34" s="154">
        <f>IF(M31=0,0,M31/($B31+$E31+$I31+$M31+$Q31+$U31+$Y31+$AC31))*100</f>
        <v>22.916666666666664</v>
      </c>
      <c r="N34" s="155"/>
      <c r="O34" s="155"/>
      <c r="P34" s="54" t="s">
        <v>5</v>
      </c>
      <c r="Q34" s="154">
        <f>IF(Q31=0,0,Q31/($B31+$E31+$I31+$M31+$Q31+$U31+$Y31+$AC31))*100</f>
        <v>39.583333333333329</v>
      </c>
      <c r="R34" s="155"/>
      <c r="S34" s="155"/>
      <c r="T34" s="54" t="s">
        <v>5</v>
      </c>
      <c r="U34" s="154">
        <f>IF(U31=0,0,U31/($B31+$E31+$I31+$M31+$Q31+$U31+$Y31+$AC31))*100</f>
        <v>18.75</v>
      </c>
      <c r="V34" s="155"/>
      <c r="W34" s="155"/>
      <c r="X34" s="54" t="s">
        <v>5</v>
      </c>
      <c r="Y34" s="154">
        <f>IF(Y31=0,0,Y31/($B31+$E31+$I31+$M31+$Q31+$U31+$Y31+$AC31))*100</f>
        <v>0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/>
      <c r="B35" s="156"/>
      <c r="C35" s="157"/>
      <c r="D35" s="56"/>
      <c r="E35" s="152"/>
      <c r="F35" s="153"/>
      <c r="G35" s="153"/>
      <c r="H35" s="56"/>
      <c r="I35" s="152"/>
      <c r="J35" s="153"/>
      <c r="K35" s="153"/>
      <c r="L35" s="56"/>
      <c r="M35" s="152"/>
      <c r="N35" s="153"/>
      <c r="O35" s="153"/>
      <c r="P35" s="56"/>
      <c r="Q35" s="152"/>
      <c r="R35" s="153"/>
      <c r="S35" s="153"/>
      <c r="T35" s="56"/>
      <c r="U35" s="152"/>
      <c r="V35" s="153"/>
      <c r="W35" s="153"/>
      <c r="X35" s="56"/>
      <c r="Y35" s="152"/>
      <c r="Z35" s="153"/>
      <c r="AA35" s="153"/>
      <c r="AB35" s="56"/>
      <c r="AC35" s="156"/>
      <c r="AD35" s="157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37" t="s">
        <v>65</v>
      </c>
      <c r="P37" s="198"/>
      <c r="Q37" s="198"/>
      <c r="R37" s="198"/>
      <c r="S37" s="198"/>
      <c r="T37" s="198"/>
      <c r="U37" s="198"/>
      <c r="V37" s="199"/>
      <c r="W37" s="200"/>
      <c r="X37" s="201"/>
      <c r="Y37" s="201"/>
      <c r="Z37" s="201"/>
      <c r="AA37" s="201"/>
      <c r="AB37" s="201"/>
      <c r="AC37" s="201"/>
      <c r="AD37" s="201"/>
      <c r="AE37" s="202"/>
    </row>
    <row r="38" spans="1:31" ht="24.9" customHeight="1" x14ac:dyDescent="0.4">
      <c r="A38" s="104" t="s">
        <v>19</v>
      </c>
      <c r="B38" s="194"/>
      <c r="C38" s="194"/>
      <c r="D38" s="194"/>
      <c r="E38" s="195"/>
      <c r="F38" s="89"/>
      <c r="G38" s="89"/>
      <c r="H38" s="89"/>
      <c r="I38" s="89"/>
      <c r="J38" s="90"/>
      <c r="K38" s="91"/>
      <c r="L38" s="92"/>
      <c r="M38" s="91"/>
      <c r="N38" s="93"/>
      <c r="O38" s="52" t="s">
        <v>20</v>
      </c>
      <c r="P38" s="52"/>
      <c r="Q38" s="52"/>
      <c r="R38" s="203"/>
      <c r="S38" s="203"/>
      <c r="T38" s="203"/>
      <c r="U38" s="203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1" t="s">
        <v>30</v>
      </c>
      <c r="B39" s="196"/>
      <c r="C39" s="196"/>
      <c r="D39" s="196"/>
      <c r="E39" s="197"/>
      <c r="F39" s="52"/>
      <c r="G39" s="52"/>
      <c r="H39" s="52"/>
      <c r="I39" s="52"/>
      <c r="J39" s="122"/>
      <c r="K39" s="123"/>
      <c r="L39" s="59"/>
      <c r="M39" s="123"/>
      <c r="N39" s="95"/>
      <c r="O39" s="52" t="s">
        <v>21</v>
      </c>
      <c r="P39" s="52"/>
      <c r="Q39" s="52"/>
      <c r="R39" s="141">
        <f>$B32+$E32+$I32+$M32+$Q32+$U32+$Y32+$AC32</f>
        <v>7805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1" t="s">
        <v>8</v>
      </c>
      <c r="B40" s="196"/>
      <c r="C40" s="196"/>
      <c r="D40" s="196"/>
      <c r="E40" s="197"/>
      <c r="F40" s="52"/>
      <c r="G40" s="52"/>
      <c r="H40" s="52"/>
      <c r="I40" s="52"/>
      <c r="J40" s="122"/>
      <c r="K40" s="123"/>
      <c r="L40" s="59"/>
      <c r="M40" s="123"/>
      <c r="N40" s="95"/>
      <c r="O40" s="52" t="s">
        <v>22</v>
      </c>
      <c r="P40" s="52"/>
      <c r="Q40" s="52"/>
      <c r="R40" s="141">
        <f>$R$38-$R$39</f>
        <v>-7805</v>
      </c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1" t="s">
        <v>31</v>
      </c>
      <c r="B41" s="196"/>
      <c r="C41" s="196"/>
      <c r="D41" s="196"/>
      <c r="E41" s="197"/>
      <c r="F41" s="52"/>
      <c r="G41" s="52"/>
      <c r="H41" s="52"/>
      <c r="I41" s="52"/>
      <c r="J41" s="122"/>
      <c r="K41" s="123"/>
      <c r="L41" s="59"/>
      <c r="M41" s="123"/>
      <c r="N41" s="95"/>
      <c r="O41" s="82"/>
      <c r="P41" s="83"/>
      <c r="Q41" s="83"/>
      <c r="R41" s="83"/>
      <c r="S41" s="83"/>
      <c r="T41" s="83"/>
      <c r="U41" s="126">
        <f>$B32+$E32+$I32+$M32+$Q32+$U32+$Y32+$AC32</f>
        <v>7805</v>
      </c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1" t="s">
        <v>23</v>
      </c>
      <c r="B42" s="196"/>
      <c r="C42" s="196"/>
      <c r="D42" s="196"/>
      <c r="E42" s="197"/>
      <c r="F42" s="52"/>
      <c r="G42" s="52"/>
      <c r="H42" s="52"/>
      <c r="I42" s="52"/>
      <c r="J42" s="122"/>
      <c r="K42" s="123"/>
      <c r="L42" s="59"/>
      <c r="M42" s="123"/>
      <c r="N42" s="95"/>
      <c r="O42" s="52" t="s">
        <v>26</v>
      </c>
      <c r="P42" s="52"/>
      <c r="Q42" s="52"/>
      <c r="R42" s="142">
        <f>$B31+$E31+$I31+$M31+$Q31+$U31+$Y31+$AC31</f>
        <v>48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5" t="s">
        <v>32</v>
      </c>
      <c r="B43" s="143"/>
      <c r="C43" s="143"/>
      <c r="D43" s="143"/>
      <c r="E43" s="144"/>
      <c r="F43" s="52"/>
      <c r="G43" s="52"/>
      <c r="H43" s="52"/>
      <c r="I43" s="52"/>
      <c r="J43" s="122"/>
      <c r="K43" s="123"/>
      <c r="L43" s="59"/>
      <c r="M43" s="123"/>
      <c r="N43" s="95"/>
      <c r="O43" s="52" t="s">
        <v>27</v>
      </c>
      <c r="P43" s="52"/>
      <c r="Q43" s="52"/>
      <c r="R43" s="145">
        <f>IF($R$42=0,0,$U$41/$R$42)</f>
        <v>162.60416666666666</v>
      </c>
      <c r="S43" s="145"/>
      <c r="T43" s="145"/>
      <c r="U43" s="145"/>
      <c r="V43" s="59" t="s">
        <v>64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1" t="s">
        <v>24</v>
      </c>
      <c r="B44" s="102"/>
      <c r="C44" s="102"/>
      <c r="D44" s="102"/>
      <c r="E44" s="103"/>
      <c r="F44" s="137"/>
      <c r="G44" s="138"/>
      <c r="H44" s="138"/>
      <c r="I44" s="138"/>
      <c r="J44" s="138"/>
      <c r="K44" s="138"/>
      <c r="L44" s="138"/>
      <c r="M44" s="138"/>
      <c r="N44" s="139"/>
      <c r="O44" s="52"/>
      <c r="P44" s="52"/>
      <c r="Q44" s="52"/>
      <c r="R44" s="140"/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4"/>
      <c r="G45" s="52"/>
      <c r="H45" s="99"/>
      <c r="I45" s="99"/>
      <c r="J45" s="122"/>
      <c r="K45" s="123"/>
      <c r="L45" s="59"/>
      <c r="M45" s="123"/>
      <c r="N45" s="95"/>
      <c r="O45" s="52" t="s">
        <v>44</v>
      </c>
      <c r="P45" s="82"/>
      <c r="Q45" s="82"/>
      <c r="R45" s="82"/>
      <c r="S45" s="82"/>
      <c r="T45" s="82"/>
      <c r="U45" s="125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7"/>
      <c r="G46" s="108"/>
      <c r="H46" s="109"/>
      <c r="I46" s="109"/>
      <c r="J46" s="110"/>
      <c r="K46" s="111"/>
      <c r="L46" s="112"/>
      <c r="M46" s="111"/>
      <c r="N46" s="113"/>
      <c r="O46" s="51"/>
      <c r="P46" s="51"/>
      <c r="Q46" s="51"/>
      <c r="R46" s="51"/>
      <c r="S46" s="51"/>
      <c r="T46" s="51"/>
      <c r="U46" s="124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4"/>
      <c r="G47" s="52"/>
      <c r="H47" s="99"/>
      <c r="I47" s="99"/>
      <c r="J47" s="59"/>
      <c r="K47" s="114"/>
      <c r="L47" s="122"/>
      <c r="M47" s="117"/>
      <c r="N47" s="95"/>
      <c r="O47" s="52"/>
      <c r="P47" s="52"/>
      <c r="Q47" s="52"/>
      <c r="R47" s="52"/>
      <c r="S47" s="99"/>
      <c r="T47" s="52"/>
      <c r="U47" s="123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4"/>
      <c r="G48" s="52"/>
      <c r="H48" s="99"/>
      <c r="I48" s="99"/>
      <c r="J48" s="59"/>
      <c r="K48" s="115"/>
      <c r="L48" s="122"/>
      <c r="M48" s="118"/>
      <c r="N48" s="95"/>
      <c r="O48" s="52"/>
      <c r="P48" s="52"/>
      <c r="Q48" s="52"/>
      <c r="R48" s="52"/>
      <c r="S48" s="99"/>
      <c r="T48" s="52"/>
      <c r="U48" s="123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4"/>
      <c r="G49" s="52"/>
      <c r="H49" s="99"/>
      <c r="I49" s="99"/>
      <c r="J49" s="59"/>
      <c r="K49" s="115"/>
      <c r="L49" s="122"/>
      <c r="M49" s="118"/>
      <c r="N49" s="95"/>
      <c r="O49" s="52"/>
      <c r="P49" s="52"/>
      <c r="Q49" s="52"/>
      <c r="R49" s="52"/>
      <c r="S49" s="99"/>
      <c r="T49" s="52"/>
      <c r="U49" s="123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4"/>
      <c r="G50" s="52"/>
      <c r="H50" s="99"/>
      <c r="I50" s="99"/>
      <c r="J50" s="59"/>
      <c r="K50" s="115"/>
      <c r="L50" s="122"/>
      <c r="M50" s="118"/>
      <c r="N50" s="95"/>
      <c r="O50" s="52"/>
      <c r="P50" s="52"/>
      <c r="Q50" s="52"/>
      <c r="R50" s="52"/>
      <c r="S50" s="99"/>
      <c r="T50" s="52"/>
      <c r="U50" s="123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6"/>
      <c r="G51" s="97"/>
      <c r="H51" s="100"/>
      <c r="I51" s="100"/>
      <c r="J51" s="121"/>
      <c r="K51" s="116"/>
      <c r="L51" s="120"/>
      <c r="M51" s="119"/>
      <c r="N51" s="98"/>
      <c r="O51" s="97"/>
      <c r="P51" s="97"/>
      <c r="Q51" s="97"/>
      <c r="R51" s="97"/>
      <c r="S51" s="100"/>
      <c r="T51" s="97"/>
      <c r="U51" s="106"/>
      <c r="V51" s="97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78</v>
      </c>
      <c r="C53" s="175"/>
      <c r="D53" s="175"/>
      <c r="E53" s="175"/>
      <c r="F53" s="134" t="s">
        <v>39</v>
      </c>
      <c r="G53" s="85"/>
      <c r="H53" s="85"/>
      <c r="I53" s="175" t="s">
        <v>79</v>
      </c>
      <c r="J53" s="176"/>
      <c r="K53" s="176"/>
      <c r="L53" s="176"/>
      <c r="M53" s="176"/>
      <c r="N53" s="135" t="s">
        <v>40</v>
      </c>
      <c r="O53" s="84"/>
      <c r="P53" s="135"/>
      <c r="Q53" s="177" t="s">
        <v>80</v>
      </c>
      <c r="R53" s="176"/>
      <c r="S53" s="176"/>
      <c r="T53" s="176"/>
      <c r="U53" s="176"/>
      <c r="V53" s="176"/>
      <c r="W53" s="176"/>
      <c r="X53" s="136" t="s">
        <v>41</v>
      </c>
      <c r="Y53" s="136"/>
      <c r="Z53" s="86"/>
      <c r="AA53" s="178">
        <v>44440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  <mergeCell ref="B31:C31"/>
    <mergeCell ref="B32:C32"/>
    <mergeCell ref="I34:K34"/>
    <mergeCell ref="I35:K35"/>
    <mergeCell ref="M35:O3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B5:D5"/>
    <mergeCell ref="E5:H5"/>
    <mergeCell ref="I5:L5"/>
    <mergeCell ref="M5:P5"/>
    <mergeCell ref="Y5:AB5"/>
    <mergeCell ref="Q5:T5"/>
    <mergeCell ref="U5:X5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U35:W35"/>
    <mergeCell ref="U33:W33"/>
    <mergeCell ref="U34:W34"/>
    <mergeCell ref="Q33:S33"/>
    <mergeCell ref="Q34:S34"/>
    <mergeCell ref="Q35:S35"/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opLeftCell="A46" workbookViewId="0"/>
  </sheetViews>
  <sheetFormatPr defaultColWidth="9.109375" defaultRowHeight="14.4" x14ac:dyDescent="0.3"/>
  <cols>
    <col min="1" max="1" width="7.5546875" style="130" bestFit="1" customWidth="1"/>
    <col min="2" max="2" width="7" style="130" bestFit="1" customWidth="1"/>
    <col min="3" max="3" width="8.109375" style="130" bestFit="1" customWidth="1"/>
    <col min="4" max="16384" width="9.109375" style="130"/>
  </cols>
  <sheetData>
    <row r="1" spans="1:3" x14ac:dyDescent="0.3">
      <c r="A1" s="131" t="s">
        <v>75</v>
      </c>
      <c r="B1" s="131" t="s">
        <v>74</v>
      </c>
      <c r="C1" s="131" t="s">
        <v>73</v>
      </c>
    </row>
    <row r="2" spans="1:3" x14ac:dyDescent="0.3">
      <c r="A2" s="130">
        <v>55</v>
      </c>
      <c r="B2" s="130">
        <v>170</v>
      </c>
    </row>
    <row r="3" spans="1:3" x14ac:dyDescent="0.3">
      <c r="A3" s="130">
        <v>79</v>
      </c>
      <c r="B3" s="130">
        <v>180</v>
      </c>
    </row>
    <row r="4" spans="1:3" x14ac:dyDescent="0.3">
      <c r="A4" s="130">
        <v>60</v>
      </c>
      <c r="B4" s="130">
        <v>160</v>
      </c>
    </row>
    <row r="5" spans="1:3" x14ac:dyDescent="0.3">
      <c r="A5" s="130">
        <v>64</v>
      </c>
      <c r="B5" s="130">
        <v>175</v>
      </c>
    </row>
    <row r="6" spans="1:3" x14ac:dyDescent="0.3">
      <c r="A6" s="130">
        <v>68</v>
      </c>
      <c r="B6" s="130">
        <v>175</v>
      </c>
    </row>
    <row r="7" spans="1:3" x14ac:dyDescent="0.3">
      <c r="A7" s="130">
        <v>77</v>
      </c>
      <c r="B7" s="130">
        <v>170</v>
      </c>
    </row>
    <row r="8" spans="1:3" x14ac:dyDescent="0.3">
      <c r="A8" s="130">
        <v>54</v>
      </c>
      <c r="B8" s="130">
        <v>165</v>
      </c>
    </row>
    <row r="9" spans="1:3" x14ac:dyDescent="0.3">
      <c r="A9" s="130">
        <v>64</v>
      </c>
      <c r="B9" s="130">
        <v>160</v>
      </c>
    </row>
    <row r="10" spans="1:3" x14ac:dyDescent="0.3">
      <c r="A10" s="130">
        <v>63</v>
      </c>
      <c r="B10" s="130">
        <v>165</v>
      </c>
    </row>
    <row r="11" spans="1:3" x14ac:dyDescent="0.3">
      <c r="A11" s="130">
        <v>71</v>
      </c>
      <c r="B11" s="130">
        <v>170</v>
      </c>
    </row>
    <row r="12" spans="1:3" x14ac:dyDescent="0.3">
      <c r="A12" s="130">
        <v>53</v>
      </c>
      <c r="B12" s="130">
        <v>165</v>
      </c>
    </row>
    <row r="13" spans="1:3" x14ac:dyDescent="0.3">
      <c r="A13" s="130">
        <v>72</v>
      </c>
      <c r="B13" s="130">
        <v>180</v>
      </c>
    </row>
    <row r="14" spans="1:3" x14ac:dyDescent="0.3">
      <c r="A14" s="130">
        <v>90</v>
      </c>
      <c r="B14" s="130">
        <v>180</v>
      </c>
    </row>
    <row r="15" spans="1:3" x14ac:dyDescent="0.3">
      <c r="A15" s="130">
        <v>88</v>
      </c>
      <c r="B15" s="130">
        <v>190</v>
      </c>
    </row>
    <row r="16" spans="1:3" x14ac:dyDescent="0.3">
      <c r="A16" s="130">
        <v>51</v>
      </c>
      <c r="B16" s="130">
        <v>165</v>
      </c>
    </row>
    <row r="17" spans="1:2" x14ac:dyDescent="0.3">
      <c r="A17" s="130">
        <v>72</v>
      </c>
      <c r="B17" s="130">
        <v>170</v>
      </c>
    </row>
    <row r="18" spans="1:2" x14ac:dyDescent="0.3">
      <c r="A18" s="130">
        <v>84</v>
      </c>
      <c r="B18" s="130">
        <v>190</v>
      </c>
    </row>
    <row r="19" spans="1:2" x14ac:dyDescent="0.3">
      <c r="A19" s="130">
        <v>61</v>
      </c>
      <c r="B19" s="130">
        <v>170</v>
      </c>
    </row>
    <row r="20" spans="1:2" x14ac:dyDescent="0.3">
      <c r="A20" s="130">
        <v>75</v>
      </c>
      <c r="B20" s="130">
        <v>170</v>
      </c>
    </row>
    <row r="21" spans="1:2" x14ac:dyDescent="0.3">
      <c r="A21" s="130">
        <v>50</v>
      </c>
      <c r="B21" s="130">
        <v>150</v>
      </c>
    </row>
    <row r="22" spans="1:2" x14ac:dyDescent="0.3">
      <c r="A22" s="130">
        <v>71</v>
      </c>
      <c r="B22" s="130">
        <v>160</v>
      </c>
    </row>
    <row r="23" spans="1:2" x14ac:dyDescent="0.3">
      <c r="A23" s="130">
        <v>85</v>
      </c>
      <c r="B23" s="130">
        <v>170</v>
      </c>
    </row>
    <row r="24" spans="1:2" x14ac:dyDescent="0.3">
      <c r="A24" s="130">
        <v>75</v>
      </c>
      <c r="B24" s="130">
        <v>180</v>
      </c>
    </row>
    <row r="25" spans="1:2" x14ac:dyDescent="0.3">
      <c r="A25" s="130">
        <v>84</v>
      </c>
      <c r="B25" s="130">
        <v>185</v>
      </c>
    </row>
    <row r="26" spans="1:2" x14ac:dyDescent="0.3">
      <c r="A26" s="130">
        <v>74</v>
      </c>
      <c r="B26" s="130">
        <v>175</v>
      </c>
    </row>
    <row r="27" spans="1:2" x14ac:dyDescent="0.3">
      <c r="A27" s="130">
        <v>76</v>
      </c>
      <c r="B27" s="130">
        <v>175</v>
      </c>
    </row>
    <row r="28" spans="1:2" x14ac:dyDescent="0.3">
      <c r="A28" s="130">
        <v>56</v>
      </c>
      <c r="B28" s="130">
        <v>170</v>
      </c>
    </row>
    <row r="29" spans="1:2" x14ac:dyDescent="0.3">
      <c r="A29" s="130">
        <v>53</v>
      </c>
      <c r="B29" s="130">
        <v>155</v>
      </c>
    </row>
    <row r="30" spans="1:2" x14ac:dyDescent="0.3">
      <c r="A30" s="130">
        <v>47</v>
      </c>
      <c r="B30" s="130">
        <v>155</v>
      </c>
    </row>
    <row r="31" spans="1:2" x14ac:dyDescent="0.3">
      <c r="A31" s="130">
        <v>82</v>
      </c>
      <c r="B31" s="130">
        <v>170</v>
      </c>
    </row>
    <row r="32" spans="1:2" x14ac:dyDescent="0.3">
      <c r="A32" s="130">
        <v>51</v>
      </c>
      <c r="B32" s="130">
        <v>165</v>
      </c>
    </row>
    <row r="33" spans="1:2" x14ac:dyDescent="0.3">
      <c r="A33" s="130">
        <v>74</v>
      </c>
      <c r="B33" s="130">
        <v>175</v>
      </c>
    </row>
    <row r="34" spans="1:2" x14ac:dyDescent="0.3">
      <c r="A34" s="130">
        <v>72</v>
      </c>
      <c r="B34" s="130">
        <v>175</v>
      </c>
    </row>
    <row r="35" spans="1:2" x14ac:dyDescent="0.3">
      <c r="A35" s="130">
        <v>53</v>
      </c>
      <c r="B35" s="130">
        <v>165</v>
      </c>
    </row>
    <row r="36" spans="1:2" x14ac:dyDescent="0.3">
      <c r="A36" s="130">
        <v>59</v>
      </c>
      <c r="B36" s="130">
        <v>170</v>
      </c>
    </row>
    <row r="37" spans="1:2" x14ac:dyDescent="0.3">
      <c r="A37" s="130">
        <v>51</v>
      </c>
      <c r="B37" s="130">
        <v>150</v>
      </c>
    </row>
    <row r="38" spans="1:2" x14ac:dyDescent="0.3">
      <c r="A38" s="130">
        <v>61</v>
      </c>
      <c r="B38" s="130">
        <v>175</v>
      </c>
    </row>
    <row r="39" spans="1:2" x14ac:dyDescent="0.3">
      <c r="A39" s="130">
        <v>68</v>
      </c>
      <c r="B39" s="130">
        <v>180</v>
      </c>
    </row>
    <row r="40" spans="1:2" x14ac:dyDescent="0.3">
      <c r="A40" s="130">
        <v>52</v>
      </c>
      <c r="B40" s="130">
        <v>165</v>
      </c>
    </row>
    <row r="41" spans="1:2" x14ac:dyDescent="0.3">
      <c r="A41" s="130">
        <v>53</v>
      </c>
      <c r="B41" s="130">
        <v>165</v>
      </c>
    </row>
    <row r="42" spans="1:2" x14ac:dyDescent="0.3">
      <c r="A42" s="130">
        <v>57</v>
      </c>
      <c r="B42" s="130">
        <v>175</v>
      </c>
    </row>
    <row r="43" spans="1:2" x14ac:dyDescent="0.3">
      <c r="A43" s="130">
        <v>55</v>
      </c>
      <c r="B43" s="130">
        <v>175</v>
      </c>
    </row>
    <row r="44" spans="1:2" x14ac:dyDescent="0.3">
      <c r="A44" s="130">
        <v>80</v>
      </c>
      <c r="B44" s="130">
        <v>190</v>
      </c>
    </row>
    <row r="45" spans="1:2" x14ac:dyDescent="0.3">
      <c r="A45" s="130">
        <v>44</v>
      </c>
      <c r="B45" s="130">
        <v>165</v>
      </c>
    </row>
    <row r="46" spans="1:2" x14ac:dyDescent="0.3">
      <c r="A46" s="130">
        <v>73</v>
      </c>
      <c r="B46" s="130">
        <v>170</v>
      </c>
    </row>
    <row r="47" spans="1:2" x14ac:dyDescent="0.3">
      <c r="A47" s="130">
        <v>76</v>
      </c>
      <c r="B47" s="130">
        <v>185</v>
      </c>
    </row>
    <row r="48" spans="1:2" x14ac:dyDescent="0.3">
      <c r="A48" s="130">
        <v>50</v>
      </c>
      <c r="B48" s="130">
        <v>155</v>
      </c>
    </row>
    <row r="49" spans="1:2" x14ac:dyDescent="0.3">
      <c r="A49" s="130">
        <v>58</v>
      </c>
      <c r="B49" s="130">
        <v>160</v>
      </c>
    </row>
    <row r="50" spans="1:2" x14ac:dyDescent="0.3">
      <c r="A50" s="130">
        <v>60</v>
      </c>
      <c r="B50" s="130">
        <v>170</v>
      </c>
    </row>
    <row r="51" spans="1:2" x14ac:dyDescent="0.3">
      <c r="A51" s="130">
        <v>46</v>
      </c>
      <c r="B51" s="130">
        <v>160</v>
      </c>
    </row>
    <row r="52" spans="1:2" x14ac:dyDescent="0.3">
      <c r="A52" s="130">
        <v>54</v>
      </c>
      <c r="B52" s="130">
        <v>175</v>
      </c>
    </row>
    <row r="53" spans="1:2" x14ac:dyDescent="0.3">
      <c r="A53" s="130">
        <v>63</v>
      </c>
      <c r="B53" s="130">
        <v>175</v>
      </c>
    </row>
    <row r="54" spans="1:2" x14ac:dyDescent="0.3">
      <c r="A54" s="130">
        <v>58</v>
      </c>
      <c r="B54" s="130">
        <v>175</v>
      </c>
    </row>
    <row r="55" spans="1:2" x14ac:dyDescent="0.3">
      <c r="A55" s="130">
        <v>54</v>
      </c>
      <c r="B55" s="130">
        <v>170</v>
      </c>
    </row>
    <row r="56" spans="1:2" x14ac:dyDescent="0.3">
      <c r="A56" s="130">
        <v>61</v>
      </c>
      <c r="B56" s="130">
        <v>175</v>
      </c>
    </row>
    <row r="57" spans="1:2" x14ac:dyDescent="0.3">
      <c r="A57" s="130">
        <v>76</v>
      </c>
      <c r="B57" s="130">
        <v>180</v>
      </c>
    </row>
    <row r="58" spans="1:2" x14ac:dyDescent="0.3">
      <c r="A58" s="130">
        <v>58</v>
      </c>
      <c r="B58" s="130">
        <v>170</v>
      </c>
    </row>
    <row r="59" spans="1:2" x14ac:dyDescent="0.3">
      <c r="A59" s="130">
        <v>74</v>
      </c>
      <c r="B59" s="130">
        <v>185</v>
      </c>
    </row>
    <row r="60" spans="1:2" x14ac:dyDescent="0.3">
      <c r="A60" s="130">
        <v>64</v>
      </c>
      <c r="B60" s="130">
        <v>170</v>
      </c>
    </row>
    <row r="61" spans="1:2" x14ac:dyDescent="0.3">
      <c r="A61" s="130">
        <v>80</v>
      </c>
      <c r="B61" s="130">
        <v>185</v>
      </c>
    </row>
    <row r="62" spans="1:2" x14ac:dyDescent="0.3">
      <c r="A62" s="130">
        <v>66</v>
      </c>
      <c r="B62" s="130">
        <v>165</v>
      </c>
    </row>
    <row r="63" spans="1:2" x14ac:dyDescent="0.3">
      <c r="A63" s="130">
        <v>54</v>
      </c>
      <c r="B63" s="130">
        <v>155</v>
      </c>
    </row>
    <row r="64" spans="1:2" x14ac:dyDescent="0.3">
      <c r="A64" s="130">
        <v>63</v>
      </c>
      <c r="B64" s="130">
        <v>170</v>
      </c>
    </row>
    <row r="65" spans="1:2" x14ac:dyDescent="0.3">
      <c r="A65" s="130">
        <v>84</v>
      </c>
      <c r="B65" s="130">
        <v>180</v>
      </c>
    </row>
    <row r="66" spans="1:2" x14ac:dyDescent="0.3">
      <c r="A66" s="130">
        <v>52</v>
      </c>
      <c r="B66" s="130">
        <v>155</v>
      </c>
    </row>
    <row r="67" spans="1:2" x14ac:dyDescent="0.3">
      <c r="A67" s="130">
        <v>56</v>
      </c>
      <c r="B67" s="130">
        <v>165</v>
      </c>
    </row>
    <row r="68" spans="1:2" x14ac:dyDescent="0.3">
      <c r="A68" s="130">
        <v>55</v>
      </c>
      <c r="B68" s="130">
        <v>155</v>
      </c>
    </row>
    <row r="69" spans="1:2" x14ac:dyDescent="0.3">
      <c r="A69" s="130">
        <v>58</v>
      </c>
      <c r="B69" s="130">
        <v>160</v>
      </c>
    </row>
    <row r="70" spans="1:2" x14ac:dyDescent="0.3">
      <c r="A70" s="130">
        <v>58</v>
      </c>
      <c r="B70" s="130">
        <v>165</v>
      </c>
    </row>
    <row r="71" spans="1:2" x14ac:dyDescent="0.3">
      <c r="A71" s="130">
        <v>93</v>
      </c>
      <c r="B71" s="130">
        <v>190</v>
      </c>
    </row>
    <row r="72" spans="1:2" x14ac:dyDescent="0.3">
      <c r="A72" s="130">
        <v>58</v>
      </c>
      <c r="B72" s="130">
        <v>170</v>
      </c>
    </row>
    <row r="73" spans="1:2" x14ac:dyDescent="0.3">
      <c r="A73" s="130">
        <v>56</v>
      </c>
      <c r="B73" s="130">
        <v>165</v>
      </c>
    </row>
    <row r="74" spans="1:2" x14ac:dyDescent="0.3">
      <c r="A74" s="130">
        <v>79</v>
      </c>
      <c r="B74" s="130">
        <v>180</v>
      </c>
    </row>
    <row r="75" spans="1:2" x14ac:dyDescent="0.3">
      <c r="A75" s="130">
        <v>66</v>
      </c>
      <c r="B75" s="130">
        <v>170</v>
      </c>
    </row>
    <row r="76" spans="1:2" x14ac:dyDescent="0.3">
      <c r="A76" s="130">
        <v>59</v>
      </c>
      <c r="B76" s="130">
        <v>160</v>
      </c>
    </row>
    <row r="77" spans="1:2" x14ac:dyDescent="0.3">
      <c r="A77" s="130">
        <v>50</v>
      </c>
      <c r="B77" s="130">
        <v>160</v>
      </c>
    </row>
    <row r="78" spans="1:2" x14ac:dyDescent="0.3">
      <c r="A78" s="130">
        <v>79</v>
      </c>
      <c r="B78" s="130">
        <v>180</v>
      </c>
    </row>
    <row r="79" spans="1:2" x14ac:dyDescent="0.3">
      <c r="A79" s="130">
        <v>67</v>
      </c>
      <c r="B79" s="130">
        <v>170</v>
      </c>
    </row>
    <row r="80" spans="1:2" x14ac:dyDescent="0.3">
      <c r="A80" s="130">
        <v>77</v>
      </c>
      <c r="B80" s="130">
        <v>180</v>
      </c>
    </row>
    <row r="81" spans="1:2" x14ac:dyDescent="0.3">
      <c r="A81" s="130">
        <v>85</v>
      </c>
      <c r="B81" s="130">
        <v>190</v>
      </c>
    </row>
    <row r="82" spans="1:2" x14ac:dyDescent="0.3">
      <c r="A82" s="130">
        <v>67</v>
      </c>
      <c r="B82" s="130">
        <v>170</v>
      </c>
    </row>
    <row r="83" spans="1:2" x14ac:dyDescent="0.3">
      <c r="A83" s="130">
        <v>62</v>
      </c>
      <c r="B83" s="130">
        <v>175</v>
      </c>
    </row>
    <row r="84" spans="1:2" x14ac:dyDescent="0.3">
      <c r="A84" s="130">
        <v>66</v>
      </c>
      <c r="B84" s="130">
        <v>170</v>
      </c>
    </row>
    <row r="85" spans="1:2" x14ac:dyDescent="0.3">
      <c r="A85" s="130">
        <v>79</v>
      </c>
      <c r="B85" s="130">
        <v>180</v>
      </c>
    </row>
    <row r="86" spans="1:2" x14ac:dyDescent="0.3">
      <c r="A86" s="130">
        <v>61</v>
      </c>
      <c r="B86" s="130">
        <v>165</v>
      </c>
    </row>
    <row r="87" spans="1:2" x14ac:dyDescent="0.3">
      <c r="A87" s="130">
        <v>69</v>
      </c>
      <c r="B87" s="130">
        <v>170</v>
      </c>
    </row>
    <row r="88" spans="1:2" x14ac:dyDescent="0.3">
      <c r="A88" s="130">
        <v>68</v>
      </c>
      <c r="B88" s="130">
        <v>170</v>
      </c>
    </row>
    <row r="89" spans="1:2" x14ac:dyDescent="0.3">
      <c r="A89" s="130">
        <v>57</v>
      </c>
      <c r="B89" s="130">
        <v>165</v>
      </c>
    </row>
    <row r="90" spans="1:2" x14ac:dyDescent="0.3">
      <c r="A90" s="130">
        <v>53</v>
      </c>
      <c r="B90" s="130">
        <v>165</v>
      </c>
    </row>
    <row r="91" spans="1:2" x14ac:dyDescent="0.3">
      <c r="A91" s="130">
        <v>73</v>
      </c>
      <c r="B91" s="130">
        <v>160</v>
      </c>
    </row>
    <row r="92" spans="1:2" x14ac:dyDescent="0.3">
      <c r="A92" s="130">
        <v>68</v>
      </c>
      <c r="B92" s="130">
        <v>165</v>
      </c>
    </row>
    <row r="93" spans="1:2" x14ac:dyDescent="0.3">
      <c r="A93" s="130">
        <v>74</v>
      </c>
      <c r="B93" s="130">
        <v>165</v>
      </c>
    </row>
    <row r="94" spans="1:2" x14ac:dyDescent="0.3">
      <c r="A94" s="130">
        <v>52</v>
      </c>
      <c r="B94" s="130">
        <v>165</v>
      </c>
    </row>
    <row r="95" spans="1:2" x14ac:dyDescent="0.3">
      <c r="A95" s="130">
        <v>52</v>
      </c>
      <c r="B95" s="130">
        <v>150</v>
      </c>
    </row>
    <row r="96" spans="1:2" x14ac:dyDescent="0.3">
      <c r="A96" s="130">
        <v>54</v>
      </c>
      <c r="B96" s="130">
        <v>160</v>
      </c>
    </row>
    <row r="97" spans="1:2" x14ac:dyDescent="0.3">
      <c r="A97" s="130">
        <v>66</v>
      </c>
      <c r="B97" s="130">
        <v>160</v>
      </c>
    </row>
    <row r="98" spans="1:2" x14ac:dyDescent="0.3">
      <c r="A98" s="130">
        <v>77</v>
      </c>
      <c r="B98" s="130">
        <v>170</v>
      </c>
    </row>
    <row r="99" spans="1:2" x14ac:dyDescent="0.3">
      <c r="A99" s="130">
        <v>97</v>
      </c>
      <c r="B99" s="130">
        <v>190</v>
      </c>
    </row>
    <row r="100" spans="1:2" x14ac:dyDescent="0.3">
      <c r="A100" s="130">
        <v>79</v>
      </c>
      <c r="B100" s="130">
        <v>180</v>
      </c>
    </row>
    <row r="101" spans="1:2" x14ac:dyDescent="0.3">
      <c r="A101" s="130">
        <v>85</v>
      </c>
      <c r="B101" s="130">
        <v>190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2021-10-06T11:38:00Z</dcterms:modified>
</cp:coreProperties>
</file>