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\\ff-files01\redir$\marc.farrant\Desktop\OR STUFF\"/>
    </mc:Choice>
  </mc:AlternateContent>
  <xr:revisionPtr revIDLastSave="0" documentId="13_ncr:1_{C8CE48EB-9E11-4452-888F-3A6D611597B5}" xr6:coauthVersionLast="45" xr6:coauthVersionMax="45" xr10:uidLastSave="{00000000-0000-0000-0000-000000000000}"/>
  <bookViews>
    <workbookView xWindow="-108" yWindow="-108" windowWidth="23256" windowHeight="12600" xr2:uid="{00000000-000D-0000-FFFF-FFFF00000000}"/>
  </bookViews>
  <sheets>
    <sheet name="Weight" sheetId="14" r:id="rId1"/>
    <sheet name="Length" sheetId="15" r:id="rId2"/>
    <sheet name="W+L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5" l="1"/>
  <c r="E31" i="15"/>
  <c r="I31" i="15"/>
  <c r="M31" i="15"/>
  <c r="Q31" i="15"/>
  <c r="U31" i="15"/>
  <c r="Y31" i="15"/>
  <c r="Y34" i="15" s="1"/>
  <c r="AC31" i="15"/>
  <c r="B32" i="15"/>
  <c r="E32" i="15"/>
  <c r="I32" i="15"/>
  <c r="M32" i="15"/>
  <c r="Q32" i="15"/>
  <c r="U32" i="15"/>
  <c r="Y32" i="15"/>
  <c r="AC32" i="15"/>
  <c r="U34" i="15"/>
  <c r="AC34" i="15"/>
  <c r="R40" i="15"/>
  <c r="M34" i="15" l="1"/>
  <c r="E34" i="15"/>
  <c r="U41" i="15"/>
  <c r="B34" i="15"/>
  <c r="R42" i="15"/>
  <c r="I34" i="15"/>
  <c r="Q34" i="15"/>
  <c r="B31" i="14"/>
  <c r="E31" i="14"/>
  <c r="I31" i="14"/>
  <c r="M31" i="14"/>
  <c r="Q31" i="14"/>
  <c r="U31" i="14"/>
  <c r="Y31" i="14"/>
  <c r="AC31" i="14"/>
  <c r="AC33" i="14" s="1"/>
  <c r="B32" i="14"/>
  <c r="E32" i="14"/>
  <c r="I32" i="14"/>
  <c r="M32" i="14"/>
  <c r="Q32" i="14"/>
  <c r="U32" i="14"/>
  <c r="Y32" i="14"/>
  <c r="AC32" i="14"/>
  <c r="AC35" i="14" s="1"/>
  <c r="AC34" i="14" l="1"/>
  <c r="R43" i="15"/>
  <c r="B33" i="14"/>
  <c r="Y35" i="14"/>
  <c r="Y33" i="14"/>
  <c r="Y34" i="14"/>
  <c r="U34" i="14"/>
  <c r="Q35" i="14"/>
  <c r="U33" i="14"/>
  <c r="U35" i="14"/>
  <c r="Q33" i="14"/>
  <c r="M35" i="14"/>
  <c r="Q34" i="14"/>
  <c r="M34" i="14"/>
  <c r="M33" i="14"/>
  <c r="I34" i="14"/>
  <c r="I33" i="14"/>
  <c r="E35" i="14"/>
  <c r="I35" i="14"/>
  <c r="E34" i="14"/>
  <c r="B34" i="14"/>
  <c r="E33" i="14"/>
  <c r="R42" i="14"/>
  <c r="R39" i="14"/>
  <c r="B35" i="14"/>
  <c r="R43" i="14" l="1"/>
  <c r="R44" i="14" s="1"/>
</calcChain>
</file>

<file path=xl/sharedStrings.xml><?xml version="1.0" encoding="utf-8"?>
<sst xmlns="http://schemas.openxmlformats.org/spreadsheetml/2006/main" count="200" uniqueCount="84">
  <si>
    <t>Scientific name:</t>
  </si>
  <si>
    <t>Netweight</t>
  </si>
  <si>
    <t>Average</t>
  </si>
  <si>
    <t>Lotnumber:</t>
  </si>
  <si>
    <t>Vesselname:</t>
  </si>
  <si>
    <t>%</t>
  </si>
  <si>
    <t>pcs.</t>
  </si>
  <si>
    <t>Pieces</t>
  </si>
  <si>
    <t>Meatcondition:</t>
  </si>
  <si>
    <t>Productname:</t>
  </si>
  <si>
    <t>Processed:</t>
  </si>
  <si>
    <t>Voyagenumber:</t>
  </si>
  <si>
    <t>Size:</t>
  </si>
  <si>
    <t>Vessel ID:</t>
  </si>
  <si>
    <t>Productcode:</t>
  </si>
  <si>
    <t>Grade:</t>
  </si>
  <si>
    <t>% on netw.</t>
  </si>
  <si>
    <t>Quality:</t>
  </si>
  <si>
    <t>Weight totals:</t>
  </si>
  <si>
    <t>Freshness:</t>
  </si>
  <si>
    <t>Grossweight:</t>
  </si>
  <si>
    <t>Netweight:</t>
  </si>
  <si>
    <t>Tare:</t>
  </si>
  <si>
    <t>Feeding:</t>
  </si>
  <si>
    <t>Comment:</t>
  </si>
  <si>
    <t>Damages / Deviations:</t>
  </si>
  <si>
    <t>Total Pcs.:</t>
  </si>
  <si>
    <t>Total Average:</t>
  </si>
  <si>
    <t>Total Pcs. / Kgs.</t>
  </si>
  <si>
    <t>grm.</t>
  </si>
  <si>
    <t>Colour:</t>
  </si>
  <si>
    <t>Fat %</t>
  </si>
  <si>
    <t>Belly content:</t>
  </si>
  <si>
    <t>Total quantity (c/s):</t>
  </si>
  <si>
    <t>Producer:</t>
  </si>
  <si>
    <t>Productiondate:</t>
  </si>
  <si>
    <t>Origin:</t>
  </si>
  <si>
    <t>Sample no.:</t>
  </si>
  <si>
    <t>Inspectionstyle:</t>
  </si>
  <si>
    <t>Inspected by:</t>
  </si>
  <si>
    <t>Inspectionplace:</t>
  </si>
  <si>
    <t>Inspectiondate:</t>
  </si>
  <si>
    <t>% on pcs.</t>
  </si>
  <si>
    <t>Weightrange:</t>
  </si>
  <si>
    <t>Actual size:</t>
  </si>
  <si>
    <t>&lt; 50 grm</t>
  </si>
  <si>
    <t>50-59 grm</t>
  </si>
  <si>
    <t>60-69 grm</t>
  </si>
  <si>
    <t>70-79 grm</t>
  </si>
  <si>
    <t>80-89 grm</t>
  </si>
  <si>
    <t>90-99 grm</t>
  </si>
  <si>
    <t>&gt; 99 grm</t>
  </si>
  <si>
    <t>Sardines</t>
  </si>
  <si>
    <t>Sardina pilchardus</t>
  </si>
  <si>
    <t>869</t>
  </si>
  <si>
    <t>Ungraded</t>
  </si>
  <si>
    <t>1 (excellent)</t>
  </si>
  <si>
    <t>bright</t>
  </si>
  <si>
    <t>1. Firm</t>
  </si>
  <si>
    <t>2-3</t>
  </si>
  <si>
    <t>2. 1/4 Full</t>
  </si>
  <si>
    <t>cm.</t>
  </si>
  <si>
    <t>Totals:</t>
  </si>
  <si>
    <t>&gt; 199 cm</t>
  </si>
  <si>
    <t>190-199 cm</t>
  </si>
  <si>
    <t>180-189 cm</t>
  </si>
  <si>
    <t>170-179 cm</t>
  </si>
  <si>
    <t>160-169 cm</t>
  </si>
  <si>
    <t>&lt; 160 cm</t>
  </si>
  <si>
    <t>Range in cm's:</t>
  </si>
  <si>
    <t>Damage</t>
  </si>
  <si>
    <t>Length</t>
  </si>
  <si>
    <t>Weight</t>
  </si>
  <si>
    <t>9.58</t>
  </si>
  <si>
    <t>PLM21463</t>
  </si>
  <si>
    <t>OR</t>
  </si>
  <si>
    <t>17/11/21</t>
  </si>
  <si>
    <t>Falfish</t>
  </si>
  <si>
    <t>UK</t>
  </si>
  <si>
    <t>SS774</t>
  </si>
  <si>
    <t>Pelagic Marksman</t>
  </si>
  <si>
    <t>visual/weigh</t>
  </si>
  <si>
    <t>Lewis</t>
  </si>
  <si>
    <t>Good's in QA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</si>
</sst>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_)"/>
    <numFmt numFmtId="166" formatCode="0_)"/>
    <numFmt numFmtId="167" formatCode="0.0%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i/>
      <sz val="16"/>
      <color indexed="8"/>
      <name val="Arial"/>
      <family val="2"/>
    </font>
    <font>
      <sz val="18"/>
      <name val="Arial"/>
      <family val="2"/>
    </font>
    <font>
      <sz val="16"/>
      <color indexed="8"/>
      <name val="Arial"/>
      <family val="2"/>
    </font>
    <font>
      <b/>
      <i/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8"/>
      <color indexed="8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18"/>
      <name val="Arial"/>
      <family val="2"/>
    </font>
    <font>
      <b/>
      <i/>
      <sz val="18"/>
      <name val="Arial"/>
      <family val="2"/>
    </font>
    <font>
      <b/>
      <i/>
      <sz val="16"/>
      <name val="Arial"/>
      <family val="2"/>
    </font>
    <font>
      <sz val="10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08">
    <xf numFmtId="0" fontId="0" fillId="0" borderId="0" xfId="0"/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7" fillId="3" borderId="0" xfId="0" applyFont="1" applyFill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left"/>
    </xf>
    <xf numFmtId="165" fontId="7" fillId="2" borderId="2" xfId="0" applyNumberFormat="1" applyFont="1" applyFill="1" applyBorder="1" applyAlignment="1" applyProtection="1">
      <alignment horizontal="center"/>
    </xf>
    <xf numFmtId="0" fontId="7" fillId="2" borderId="2" xfId="0" applyFont="1" applyFill="1" applyBorder="1" applyProtection="1"/>
    <xf numFmtId="165" fontId="7" fillId="2" borderId="3" xfId="0" applyNumberFormat="1" applyFont="1" applyFill="1" applyBorder="1" applyAlignment="1" applyProtection="1">
      <alignment horizontal="center"/>
    </xf>
    <xf numFmtId="0" fontId="2" fillId="0" borderId="0" xfId="0" applyFont="1"/>
    <xf numFmtId="0" fontId="7" fillId="3" borderId="4" xfId="0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>
      <alignment horizontal="center"/>
    </xf>
    <xf numFmtId="0" fontId="7" fillId="3" borderId="6" xfId="0" applyFont="1" applyFill="1" applyBorder="1" applyAlignment="1" applyProtection="1">
      <alignment horizontal="center"/>
    </xf>
    <xf numFmtId="0" fontId="9" fillId="3" borderId="7" xfId="0" applyFont="1" applyFill="1" applyBorder="1" applyAlignment="1">
      <alignment horizontal="center"/>
    </xf>
    <xf numFmtId="0" fontId="7" fillId="3" borderId="8" xfId="0" applyFont="1" applyFill="1" applyBorder="1" applyAlignment="1" applyProtection="1">
      <alignment horizontal="center"/>
    </xf>
    <xf numFmtId="0" fontId="7" fillId="3" borderId="9" xfId="0" applyFont="1" applyFill="1" applyBorder="1" applyAlignment="1" applyProtection="1">
      <alignment horizontal="center"/>
    </xf>
    <xf numFmtId="0" fontId="9" fillId="3" borderId="10" xfId="0" applyFont="1" applyFill="1" applyBorder="1" applyAlignment="1">
      <alignment horizontal="center"/>
    </xf>
    <xf numFmtId="0" fontId="7" fillId="3" borderId="11" xfId="0" applyFont="1" applyFill="1" applyBorder="1" applyAlignment="1" applyProtection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7" fillId="3" borderId="13" xfId="0" applyFont="1" applyFill="1" applyBorder="1" applyAlignment="1" applyProtection="1">
      <alignment horizontal="center"/>
    </xf>
    <xf numFmtId="0" fontId="7" fillId="3" borderId="10" xfId="0" applyFont="1" applyFill="1" applyBorder="1" applyAlignment="1" applyProtection="1">
      <alignment horizontal="center"/>
    </xf>
    <xf numFmtId="0" fontId="7" fillId="3" borderId="14" xfId="0" applyFont="1" applyFill="1" applyBorder="1" applyAlignment="1" applyProtection="1">
      <alignment horizontal="center"/>
    </xf>
    <xf numFmtId="0" fontId="7" fillId="3" borderId="15" xfId="0" applyFont="1" applyFill="1" applyBorder="1" applyAlignment="1" applyProtection="1">
      <alignment horizontal="center"/>
    </xf>
    <xf numFmtId="0" fontId="9" fillId="3" borderId="16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7" fillId="3" borderId="18" xfId="0" applyFont="1" applyFill="1" applyBorder="1" applyAlignment="1" applyProtection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7" fillId="3" borderId="19" xfId="0" applyFont="1" applyFill="1" applyBorder="1" applyAlignment="1" applyProtection="1">
      <alignment horizontal="center"/>
    </xf>
    <xf numFmtId="0" fontId="7" fillId="3" borderId="17" xfId="0" applyFont="1" applyFill="1" applyBorder="1" applyAlignment="1" applyProtection="1">
      <alignment horizontal="center"/>
    </xf>
    <xf numFmtId="0" fontId="7" fillId="3" borderId="20" xfId="0" applyFont="1" applyFill="1" applyBorder="1" applyAlignment="1" applyProtection="1">
      <alignment horizontal="center"/>
    </xf>
    <xf numFmtId="0" fontId="9" fillId="3" borderId="5" xfId="0" applyFont="1" applyFill="1" applyBorder="1" applyAlignment="1">
      <alignment horizontal="center"/>
    </xf>
    <xf numFmtId="0" fontId="7" fillId="3" borderId="21" xfId="0" applyFont="1" applyFill="1" applyBorder="1" applyAlignment="1" applyProtection="1">
      <alignment horizontal="center"/>
    </xf>
    <xf numFmtId="0" fontId="7" fillId="3" borderId="22" xfId="0" applyFont="1" applyFill="1" applyBorder="1" applyAlignment="1" applyProtection="1">
      <alignment horizontal="center"/>
    </xf>
    <xf numFmtId="0" fontId="7" fillId="3" borderId="16" xfId="0" applyFont="1" applyFill="1" applyBorder="1" applyAlignment="1" applyProtection="1">
      <alignment horizontal="center"/>
    </xf>
    <xf numFmtId="0" fontId="7" fillId="3" borderId="23" xfId="0" applyFont="1" applyFill="1" applyBorder="1" applyAlignment="1" applyProtection="1">
      <alignment horizontal="center"/>
    </xf>
    <xf numFmtId="0" fontId="7" fillId="3" borderId="24" xfId="0" applyFont="1" applyFill="1" applyBorder="1" applyAlignment="1" applyProtection="1">
      <alignment horizontal="center"/>
    </xf>
    <xf numFmtId="0" fontId="7" fillId="3" borderId="25" xfId="0" applyFont="1" applyFill="1" applyBorder="1" applyAlignment="1" applyProtection="1">
      <alignment horizontal="center"/>
    </xf>
    <xf numFmtId="0" fontId="7" fillId="3" borderId="26" xfId="0" applyFont="1" applyFill="1" applyBorder="1" applyAlignment="1" applyProtection="1">
      <alignment horizontal="center"/>
    </xf>
    <xf numFmtId="0" fontId="7" fillId="3" borderId="27" xfId="0" applyFont="1" applyFill="1" applyBorder="1" applyAlignment="1" applyProtection="1">
      <alignment horizontal="center"/>
    </xf>
    <xf numFmtId="0" fontId="7" fillId="3" borderId="28" xfId="0" applyFont="1" applyFill="1" applyBorder="1" applyAlignment="1" applyProtection="1">
      <alignment horizontal="center"/>
    </xf>
    <xf numFmtId="0" fontId="9" fillId="3" borderId="27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7" fillId="3" borderId="30" xfId="0" applyFont="1" applyFill="1" applyBorder="1" applyAlignment="1" applyProtection="1">
      <alignment horizontal="center"/>
    </xf>
    <xf numFmtId="0" fontId="7" fillId="3" borderId="31" xfId="0" applyFont="1" applyFill="1" applyBorder="1" applyAlignment="1" applyProtection="1">
      <alignment horizontal="center"/>
    </xf>
    <xf numFmtId="0" fontId="7" fillId="3" borderId="32" xfId="0" applyFont="1" applyFill="1" applyBorder="1" applyAlignment="1" applyProtection="1">
      <alignment horizontal="center"/>
    </xf>
    <xf numFmtId="0" fontId="9" fillId="3" borderId="0" xfId="0" applyFont="1" applyFill="1" applyBorder="1"/>
    <xf numFmtId="0" fontId="10" fillId="3" borderId="0" xfId="0" applyFont="1" applyFill="1" applyBorder="1"/>
    <xf numFmtId="0" fontId="7" fillId="3" borderId="33" xfId="0" applyFont="1" applyFill="1" applyBorder="1" applyAlignment="1" applyProtection="1">
      <alignment horizontal="left"/>
    </xf>
    <xf numFmtId="0" fontId="7" fillId="3" borderId="34" xfId="0" applyFont="1" applyFill="1" applyBorder="1" applyAlignment="1" applyProtection="1">
      <alignment horizontal="left"/>
    </xf>
    <xf numFmtId="0" fontId="7" fillId="3" borderId="20" xfId="0" applyFont="1" applyFill="1" applyBorder="1" applyAlignment="1" applyProtection="1">
      <alignment horizontal="left"/>
    </xf>
    <xf numFmtId="0" fontId="7" fillId="3" borderId="31" xfId="0" applyFont="1" applyFill="1" applyBorder="1" applyAlignment="1" applyProtection="1">
      <alignment horizontal="left"/>
    </xf>
    <xf numFmtId="0" fontId="6" fillId="0" borderId="0" xfId="0" applyFont="1"/>
    <xf numFmtId="0" fontId="10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left"/>
    </xf>
    <xf numFmtId="0" fontId="7" fillId="3" borderId="35" xfId="0" applyFont="1" applyFill="1" applyBorder="1" applyAlignment="1" applyProtection="1">
      <alignment horizontal="left"/>
    </xf>
    <xf numFmtId="0" fontId="7" fillId="3" borderId="36" xfId="0" applyFont="1" applyFill="1" applyBorder="1" applyAlignment="1" applyProtection="1">
      <alignment horizontal="left"/>
    </xf>
    <xf numFmtId="0" fontId="13" fillId="3" borderId="37" xfId="0" applyFont="1" applyFill="1" applyBorder="1" applyAlignment="1" applyProtection="1">
      <alignment horizontal="left"/>
    </xf>
    <xf numFmtId="0" fontId="13" fillId="3" borderId="38" xfId="0" applyFont="1" applyFill="1" applyBorder="1" applyAlignment="1" applyProtection="1">
      <alignment horizontal="left"/>
    </xf>
    <xf numFmtId="0" fontId="13" fillId="3" borderId="39" xfId="0" applyFont="1" applyFill="1" applyBorder="1" applyAlignment="1" applyProtection="1">
      <alignment horizontal="left"/>
    </xf>
    <xf numFmtId="0" fontId="13" fillId="3" borderId="40" xfId="0" applyFont="1" applyFill="1" applyBorder="1" applyAlignment="1" applyProtection="1">
      <alignment horizontal="left"/>
    </xf>
    <xf numFmtId="0" fontId="13" fillId="3" borderId="41" xfId="0" applyFont="1" applyFill="1" applyBorder="1" applyAlignment="1" applyProtection="1">
      <alignment horizontal="center"/>
    </xf>
    <xf numFmtId="0" fontId="13" fillId="3" borderId="39" xfId="0" applyFont="1" applyFill="1" applyBorder="1" applyAlignment="1" applyProtection="1">
      <alignment horizontal="center"/>
    </xf>
    <xf numFmtId="0" fontId="12" fillId="3" borderId="42" xfId="0" applyFont="1" applyFill="1" applyBorder="1" applyAlignment="1" applyProtection="1">
      <alignment horizontal="center"/>
    </xf>
    <xf numFmtId="49" fontId="14" fillId="0" borderId="1" xfId="0" applyNumberFormat="1" applyFont="1" applyBorder="1"/>
    <xf numFmtId="0" fontId="7" fillId="3" borderId="44" xfId="0" applyFont="1" applyFill="1" applyBorder="1" applyAlignment="1" applyProtection="1">
      <alignment horizontal="center"/>
    </xf>
    <xf numFmtId="0" fontId="7" fillId="3" borderId="45" xfId="0" applyFont="1" applyFill="1" applyBorder="1" applyAlignment="1" applyProtection="1">
      <alignment horizontal="center"/>
    </xf>
    <xf numFmtId="0" fontId="7" fillId="3" borderId="46" xfId="0" applyFont="1" applyFill="1" applyBorder="1" applyAlignment="1" applyProtection="1">
      <alignment horizontal="center"/>
    </xf>
    <xf numFmtId="0" fontId="7" fillId="3" borderId="47" xfId="0" applyFont="1" applyFill="1" applyBorder="1" applyAlignment="1" applyProtection="1">
      <alignment horizontal="center"/>
    </xf>
    <xf numFmtId="0" fontId="7" fillId="3" borderId="48" xfId="0" applyFont="1" applyFill="1" applyBorder="1" applyAlignment="1" applyProtection="1">
      <alignment horizontal="center"/>
    </xf>
    <xf numFmtId="0" fontId="9" fillId="3" borderId="21" xfId="0" applyFont="1" applyFill="1" applyBorder="1" applyAlignment="1">
      <alignment horizontal="center"/>
    </xf>
    <xf numFmtId="0" fontId="9" fillId="3" borderId="49" xfId="0" applyFont="1" applyFill="1" applyBorder="1" applyAlignment="1">
      <alignment horizontal="center"/>
    </xf>
    <xf numFmtId="0" fontId="9" fillId="3" borderId="47" xfId="0" applyFont="1" applyFill="1" applyBorder="1" applyAlignment="1">
      <alignment horizontal="center"/>
    </xf>
    <xf numFmtId="0" fontId="9" fillId="3" borderId="48" xfId="0" applyFont="1" applyFill="1" applyBorder="1" applyAlignment="1">
      <alignment horizontal="center"/>
    </xf>
    <xf numFmtId="0" fontId="7" fillId="3" borderId="50" xfId="0" applyFont="1" applyFill="1" applyBorder="1" applyAlignment="1" applyProtection="1">
      <alignment horizontal="center"/>
    </xf>
    <xf numFmtId="0" fontId="7" fillId="3" borderId="34" xfId="0" applyFont="1" applyFill="1" applyBorder="1" applyAlignment="1" applyProtection="1">
      <alignment horizontal="center"/>
    </xf>
    <xf numFmtId="0" fontId="7" fillId="3" borderId="51" xfId="0" applyFont="1" applyFill="1" applyBorder="1" applyAlignment="1" applyProtection="1">
      <alignment horizontal="center"/>
    </xf>
    <xf numFmtId="0" fontId="0" fillId="3" borderId="0" xfId="0" applyFill="1"/>
    <xf numFmtId="0" fontId="0" fillId="3" borderId="0" xfId="0" applyFill="1" applyBorder="1"/>
    <xf numFmtId="49" fontId="6" fillId="0" borderId="2" xfId="0" applyNumberFormat="1" applyFont="1" applyBorder="1" applyAlignment="1">
      <alignment horizontal="left"/>
    </xf>
    <xf numFmtId="49" fontId="14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0" fontId="14" fillId="0" borderId="2" xfId="0" applyFont="1" applyBorder="1" applyAlignment="1">
      <alignment horizontal="left"/>
    </xf>
    <xf numFmtId="0" fontId="10" fillId="3" borderId="8" xfId="0" applyFont="1" applyFill="1" applyBorder="1"/>
    <xf numFmtId="0" fontId="10" fillId="3" borderId="8" xfId="0" applyFont="1" applyFill="1" applyBorder="1" applyAlignment="1">
      <alignment horizontal="right"/>
    </xf>
    <xf numFmtId="1" fontId="10" fillId="3" borderId="8" xfId="0" applyNumberFormat="1" applyFont="1" applyFill="1" applyBorder="1" applyAlignment="1">
      <alignment horizontal="right"/>
    </xf>
    <xf numFmtId="0" fontId="10" fillId="3" borderId="8" xfId="0" applyFont="1" applyFill="1" applyBorder="1" applyAlignment="1">
      <alignment horizontal="left"/>
    </xf>
    <xf numFmtId="0" fontId="10" fillId="3" borderId="52" xfId="0" applyFont="1" applyFill="1" applyBorder="1" applyAlignment="1">
      <alignment horizontal="left"/>
    </xf>
    <xf numFmtId="0" fontId="10" fillId="3" borderId="53" xfId="0" applyFont="1" applyFill="1" applyBorder="1"/>
    <xf numFmtId="0" fontId="10" fillId="3" borderId="33" xfId="0" applyFont="1" applyFill="1" applyBorder="1" applyAlignment="1">
      <alignment horizontal="left"/>
    </xf>
    <xf numFmtId="0" fontId="10" fillId="3" borderId="54" xfId="0" applyFont="1" applyFill="1" applyBorder="1"/>
    <xf numFmtId="0" fontId="10" fillId="3" borderId="55" xfId="0" applyFont="1" applyFill="1" applyBorder="1"/>
    <xf numFmtId="0" fontId="10" fillId="3" borderId="36" xfId="0" applyFont="1" applyFill="1" applyBorder="1" applyAlignment="1">
      <alignment horizontal="left"/>
    </xf>
    <xf numFmtId="1" fontId="10" fillId="3" borderId="0" xfId="0" applyNumberFormat="1" applyFont="1" applyFill="1" applyBorder="1"/>
    <xf numFmtId="1" fontId="10" fillId="3" borderId="55" xfId="0" applyNumberFormat="1" applyFont="1" applyFill="1" applyBorder="1"/>
    <xf numFmtId="49" fontId="10" fillId="3" borderId="53" xfId="0" applyNumberFormat="1" applyFont="1" applyFill="1" applyBorder="1"/>
    <xf numFmtId="49" fontId="10" fillId="3" borderId="0" xfId="0" applyNumberFormat="1" applyFont="1" applyFill="1" applyBorder="1"/>
    <xf numFmtId="49" fontId="9" fillId="3" borderId="0" xfId="0" applyNumberFormat="1" applyFont="1" applyFill="1" applyBorder="1"/>
    <xf numFmtId="49" fontId="10" fillId="3" borderId="56" xfId="0" applyNumberFormat="1" applyFont="1" applyFill="1" applyBorder="1"/>
    <xf numFmtId="49" fontId="10" fillId="3" borderId="54" xfId="0" applyNumberFormat="1" applyFont="1" applyFill="1" applyBorder="1"/>
    <xf numFmtId="1" fontId="10" fillId="3" borderId="55" xfId="0" applyNumberFormat="1" applyFont="1" applyFill="1" applyBorder="1" applyAlignment="1">
      <alignment horizontal="right"/>
    </xf>
    <xf numFmtId="0" fontId="10" fillId="3" borderId="57" xfId="0" applyFont="1" applyFill="1" applyBorder="1"/>
    <xf numFmtId="0" fontId="10" fillId="3" borderId="58" xfId="0" applyFont="1" applyFill="1" applyBorder="1"/>
    <xf numFmtId="1" fontId="10" fillId="3" borderId="58" xfId="0" applyNumberFormat="1" applyFont="1" applyFill="1" applyBorder="1"/>
    <xf numFmtId="0" fontId="10" fillId="3" borderId="58" xfId="0" applyFont="1" applyFill="1" applyBorder="1" applyAlignment="1">
      <alignment horizontal="right"/>
    </xf>
    <xf numFmtId="1" fontId="10" fillId="3" borderId="58" xfId="0" applyNumberFormat="1" applyFont="1" applyFill="1" applyBorder="1" applyAlignment="1">
      <alignment horizontal="right"/>
    </xf>
    <xf numFmtId="0" fontId="10" fillId="3" borderId="58" xfId="0" applyFont="1" applyFill="1" applyBorder="1" applyAlignment="1">
      <alignment horizontal="left"/>
    </xf>
    <xf numFmtId="0" fontId="10" fillId="3" borderId="59" xfId="0" applyFont="1" applyFill="1" applyBorder="1" applyAlignment="1">
      <alignment horizontal="left"/>
    </xf>
    <xf numFmtId="1" fontId="10" fillId="3" borderId="49" xfId="0" applyNumberFormat="1" applyFont="1" applyFill="1" applyBorder="1" applyAlignment="1">
      <alignment horizontal="right"/>
    </xf>
    <xf numFmtId="167" fontId="10" fillId="3" borderId="60" xfId="0" applyNumberFormat="1" applyFont="1" applyFill="1" applyBorder="1"/>
    <xf numFmtId="167" fontId="10" fillId="3" borderId="61" xfId="0" applyNumberFormat="1" applyFont="1" applyFill="1" applyBorder="1"/>
    <xf numFmtId="167" fontId="10" fillId="3" borderId="0" xfId="0" applyNumberFormat="1" applyFont="1" applyFill="1" applyBorder="1" applyAlignment="1">
      <alignment horizontal="right"/>
    </xf>
    <xf numFmtId="167" fontId="16" fillId="3" borderId="0" xfId="0" applyNumberFormat="1" applyFont="1" applyFill="1" applyBorder="1"/>
    <xf numFmtId="167" fontId="16" fillId="3" borderId="55" xfId="0" applyNumberFormat="1" applyFont="1" applyFill="1" applyBorder="1"/>
    <xf numFmtId="0" fontId="10" fillId="3" borderId="55" xfId="0" applyFont="1" applyFill="1" applyBorder="1" applyAlignment="1">
      <alignment horizontal="right"/>
    </xf>
    <xf numFmtId="0" fontId="10" fillId="3" borderId="55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right"/>
    </xf>
    <xf numFmtId="1" fontId="10" fillId="3" borderId="0" xfId="0" applyNumberFormat="1" applyFont="1" applyFill="1" applyBorder="1" applyAlignment="1">
      <alignment horizontal="right"/>
    </xf>
    <xf numFmtId="0" fontId="9" fillId="3" borderId="0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166" fontId="17" fillId="3" borderId="0" xfId="0" applyNumberFormat="1" applyFont="1" applyFill="1"/>
    <xf numFmtId="0" fontId="17" fillId="0" borderId="0" xfId="0" applyFont="1"/>
    <xf numFmtId="0" fontId="18" fillId="3" borderId="34" xfId="0" applyFont="1" applyFill="1" applyBorder="1" applyAlignment="1" applyProtection="1">
      <alignment horizontal="left"/>
    </xf>
    <xf numFmtId="0" fontId="19" fillId="3" borderId="38" xfId="0" applyFont="1" applyFill="1" applyBorder="1" applyAlignment="1" applyProtection="1">
      <alignment horizontal="left"/>
    </xf>
    <xf numFmtId="0" fontId="1" fillId="0" borderId="0" xfId="1"/>
    <xf numFmtId="0" fontId="20" fillId="0" borderId="0" xfId="1" applyFont="1"/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49" fontId="14" fillId="0" borderId="2" xfId="0" applyNumberFormat="1" applyFont="1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49" fontId="14" fillId="0" borderId="2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14" fontId="14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164" fontId="7" fillId="3" borderId="30" xfId="0" applyNumberFormat="1" applyFont="1" applyFill="1" applyBorder="1" applyAlignment="1" applyProtection="1">
      <alignment horizontal="right"/>
    </xf>
    <xf numFmtId="164" fontId="7" fillId="3" borderId="24" xfId="0" applyNumberFormat="1" applyFont="1" applyFill="1" applyBorder="1" applyAlignment="1" applyProtection="1">
      <alignment horizontal="right"/>
    </xf>
    <xf numFmtId="0" fontId="8" fillId="3" borderId="5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8" fillId="3" borderId="56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52" xfId="0" applyFont="1" applyFill="1" applyBorder="1" applyAlignment="1">
      <alignment horizontal="center"/>
    </xf>
    <xf numFmtId="49" fontId="15" fillId="3" borderId="53" xfId="0" applyNumberFormat="1" applyFont="1" applyFill="1" applyBorder="1" applyAlignment="1">
      <alignment horizontal="center"/>
    </xf>
    <xf numFmtId="49" fontId="15" fillId="3" borderId="0" xfId="0" applyNumberFormat="1" applyFont="1" applyFill="1" applyBorder="1" applyAlignment="1">
      <alignment horizontal="center"/>
    </xf>
    <xf numFmtId="49" fontId="15" fillId="3" borderId="33" xfId="0" applyNumberFormat="1" applyFont="1" applyFill="1" applyBorder="1" applyAlignment="1">
      <alignment horizontal="center"/>
    </xf>
    <xf numFmtId="49" fontId="10" fillId="3" borderId="53" xfId="0" applyNumberFormat="1" applyFont="1" applyFill="1" applyBorder="1" applyAlignment="1">
      <alignment horizontal="left" vertical="top" wrapText="1"/>
    </xf>
    <xf numFmtId="49" fontId="10" fillId="3" borderId="0" xfId="0" applyNumberFormat="1" applyFont="1" applyFill="1" applyBorder="1" applyAlignment="1">
      <alignment horizontal="left" vertical="top" wrapText="1"/>
    </xf>
    <xf numFmtId="49" fontId="10" fillId="3" borderId="54" xfId="0" applyNumberFormat="1" applyFont="1" applyFill="1" applyBorder="1" applyAlignment="1">
      <alignment horizontal="left" vertical="top" wrapText="1"/>
    </xf>
    <xf numFmtId="49" fontId="10" fillId="3" borderId="55" xfId="0" applyNumberFormat="1" applyFont="1" applyFill="1" applyBorder="1" applyAlignment="1">
      <alignment horizontal="left" vertical="top" wrapText="1"/>
    </xf>
    <xf numFmtId="49" fontId="10" fillId="3" borderId="8" xfId="0" applyNumberFormat="1" applyFont="1" applyFill="1" applyBorder="1" applyAlignment="1">
      <alignment horizontal="left"/>
    </xf>
    <xf numFmtId="49" fontId="10" fillId="3" borderId="52" xfId="0" applyNumberFormat="1" applyFont="1" applyFill="1" applyBorder="1" applyAlignment="1">
      <alignment horizontal="left"/>
    </xf>
    <xf numFmtId="49" fontId="10" fillId="3" borderId="0" xfId="0" applyNumberFormat="1" applyFont="1" applyFill="1" applyBorder="1" applyAlignment="1">
      <alignment horizontal="left"/>
    </xf>
    <xf numFmtId="49" fontId="10" fillId="3" borderId="33" xfId="0" applyNumberFormat="1" applyFont="1" applyFill="1" applyBorder="1" applyAlignment="1">
      <alignment horizontal="left"/>
    </xf>
    <xf numFmtId="1" fontId="7" fillId="3" borderId="5" xfId="0" applyNumberFormat="1" applyFont="1" applyFill="1" applyBorder="1" applyAlignment="1" applyProtection="1">
      <alignment horizontal="right"/>
    </xf>
    <xf numFmtId="1" fontId="7" fillId="3" borderId="6" xfId="0" applyNumberFormat="1" applyFont="1" applyFill="1" applyBorder="1" applyAlignment="1" applyProtection="1">
      <alignment horizontal="right"/>
    </xf>
    <xf numFmtId="164" fontId="7" fillId="3" borderId="5" xfId="0" applyNumberFormat="1" applyFont="1" applyFill="1" applyBorder="1" applyAlignment="1" applyProtection="1">
      <alignment horizontal="right"/>
    </xf>
    <xf numFmtId="164" fontId="7" fillId="3" borderId="6" xfId="0" applyNumberFormat="1" applyFont="1" applyFill="1" applyBorder="1" applyAlignment="1" applyProtection="1">
      <alignment horizontal="right"/>
    </xf>
    <xf numFmtId="0" fontId="7" fillId="3" borderId="62" xfId="0" applyFont="1" applyFill="1" applyBorder="1" applyAlignment="1" applyProtection="1">
      <alignment horizontal="right"/>
    </xf>
    <xf numFmtId="0" fontId="7" fillId="3" borderId="63" xfId="0" applyFont="1" applyFill="1" applyBorder="1" applyAlignment="1" applyProtection="1">
      <alignment horizontal="right"/>
    </xf>
    <xf numFmtId="0" fontId="7" fillId="3" borderId="5" xfId="0" applyFont="1" applyFill="1" applyBorder="1" applyAlignment="1" applyProtection="1">
      <alignment horizontal="right"/>
    </xf>
    <xf numFmtId="0" fontId="7" fillId="3" borderId="6" xfId="0" applyFont="1" applyFill="1" applyBorder="1" applyAlignment="1" applyProtection="1">
      <alignment horizontal="right"/>
    </xf>
    <xf numFmtId="0" fontId="5" fillId="3" borderId="54" xfId="0" applyFont="1" applyFill="1" applyBorder="1" applyAlignment="1" applyProtection="1">
      <alignment horizontal="center"/>
    </xf>
    <xf numFmtId="0" fontId="5" fillId="3" borderId="55" xfId="0" applyFont="1" applyFill="1" applyBorder="1" applyAlignment="1" applyProtection="1">
      <alignment horizontal="center"/>
    </xf>
    <xf numFmtId="0" fontId="5" fillId="3" borderId="36" xfId="0" applyFont="1" applyFill="1" applyBorder="1" applyAlignment="1" applyProtection="1">
      <alignment horizontal="center"/>
    </xf>
    <xf numFmtId="166" fontId="7" fillId="3" borderId="62" xfId="0" applyNumberFormat="1" applyFont="1" applyFill="1" applyBorder="1" applyAlignment="1" applyProtection="1">
      <alignment horizontal="right"/>
    </xf>
    <xf numFmtId="166" fontId="7" fillId="3" borderId="63" xfId="0" applyNumberFormat="1" applyFont="1" applyFill="1" applyBorder="1" applyAlignment="1" applyProtection="1">
      <alignment horizontal="right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49" fontId="12" fillId="3" borderId="43" xfId="0" applyNumberFormat="1" applyFont="1" applyFill="1" applyBorder="1" applyAlignment="1">
      <alignment horizontal="left"/>
    </xf>
    <xf numFmtId="49" fontId="12" fillId="3" borderId="37" xfId="0" applyNumberFormat="1" applyFont="1" applyFill="1" applyBorder="1" applyAlignment="1">
      <alignment horizontal="left"/>
    </xf>
    <xf numFmtId="0" fontId="0" fillId="3" borderId="5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166" fontId="7" fillId="3" borderId="5" xfId="0" applyNumberFormat="1" applyFont="1" applyFill="1" applyBorder="1" applyAlignment="1" applyProtection="1">
      <alignment horizontal="right"/>
    </xf>
    <xf numFmtId="166" fontId="7" fillId="3" borderId="6" xfId="0" applyNumberFormat="1" applyFont="1" applyFill="1" applyBorder="1" applyAlignment="1" applyProtection="1">
      <alignment horizontal="right"/>
    </xf>
    <xf numFmtId="165" fontId="7" fillId="3" borderId="5" xfId="0" applyNumberFormat="1" applyFont="1" applyFill="1" applyBorder="1" applyAlignment="1" applyProtection="1">
      <alignment horizontal="right"/>
    </xf>
    <xf numFmtId="165" fontId="7" fillId="3" borderId="6" xfId="0" applyNumberFormat="1" applyFont="1" applyFill="1" applyBorder="1" applyAlignment="1" applyProtection="1">
      <alignment horizontal="right"/>
    </xf>
    <xf numFmtId="49" fontId="10" fillId="3" borderId="55" xfId="0" applyNumberFormat="1" applyFont="1" applyFill="1" applyBorder="1" applyAlignment="1">
      <alignment horizontal="left"/>
    </xf>
    <xf numFmtId="49" fontId="10" fillId="3" borderId="36" xfId="0" applyNumberFormat="1" applyFont="1" applyFill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8" fillId="3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10" fillId="3" borderId="0" xfId="0" applyNumberFormat="1" applyFont="1" applyFill="1" applyBorder="1" applyAlignment="1">
      <alignment horizontal="right"/>
    </xf>
    <xf numFmtId="3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166" fontId="18" fillId="3" borderId="5" xfId="0" applyNumberFormat="1" applyFont="1" applyFill="1" applyBorder="1" applyAlignment="1" applyProtection="1">
      <alignment horizontal="right"/>
    </xf>
    <xf numFmtId="166" fontId="18" fillId="3" borderId="6" xfId="0" applyNumberFormat="1" applyFont="1" applyFill="1" applyBorder="1" applyAlignment="1" applyProtection="1">
      <alignment horizontal="right"/>
    </xf>
    <xf numFmtId="0" fontId="18" fillId="3" borderId="5" xfId="0" applyFont="1" applyFill="1" applyBorder="1" applyAlignment="1" applyProtection="1">
      <alignment horizontal="right"/>
    </xf>
    <xf numFmtId="0" fontId="18" fillId="3" borderId="6" xfId="0" applyFont="1" applyFill="1" applyBorder="1" applyAlignment="1" applyProtection="1">
      <alignment horizontal="right"/>
    </xf>
    <xf numFmtId="3" fontId="10" fillId="3" borderId="8" xfId="0" applyNumberFormat="1" applyFont="1" applyFill="1" applyBorder="1" applyAlignment="1">
      <alignment horizontal="right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2" xfId="0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82D-4C67-88D4-96B94604D882}"/>
              </c:ext>
            </c:extLst>
          </c:dPt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(Weight!$B$5,Weight!$E$5,Weight!$I$5,Weight!$M$5,Weight!$Q$5,Weight!$U$5,Weight!$Y$5,Weight!$AC$5)</c:f>
              <c:strCache>
                <c:ptCount val="7"/>
                <c:pt idx="0">
                  <c:v>&lt; 50 grm</c:v>
                </c:pt>
                <c:pt idx="1">
                  <c:v>50-59 grm</c:v>
                </c:pt>
                <c:pt idx="2">
                  <c:v>60-69 grm</c:v>
                </c:pt>
                <c:pt idx="3">
                  <c:v>70-79 grm</c:v>
                </c:pt>
                <c:pt idx="4">
                  <c:v>80-89 grm</c:v>
                </c:pt>
                <c:pt idx="5">
                  <c:v>90-99 grm</c:v>
                </c:pt>
                <c:pt idx="6">
                  <c:v>&gt; 99 grm</c:v>
                </c:pt>
              </c:strCache>
            </c:strRef>
          </c:cat>
          <c:val>
            <c:numRef>
              <c:f>(Weight!$B$31,Weight!$E$31,Weight!$I$31,Weight!$M$31,Weight!$Q$31,Weight!$U$31,Weight!$Y$31,Weight!$AC$31)</c:f>
              <c:numCache>
                <c:formatCode>General</c:formatCode>
                <c:ptCount val="8"/>
                <c:pt idx="0" formatCode="0_)">
                  <c:v>3</c:v>
                </c:pt>
                <c:pt idx="1">
                  <c:v>27</c:v>
                </c:pt>
                <c:pt idx="2">
                  <c:v>31</c:v>
                </c:pt>
                <c:pt idx="3">
                  <c:v>19</c:v>
                </c:pt>
                <c:pt idx="4">
                  <c:v>15</c:v>
                </c:pt>
                <c:pt idx="5">
                  <c:v>3</c:v>
                </c:pt>
                <c:pt idx="6">
                  <c:v>2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D-4C67-88D4-96B94604D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189464"/>
        <c:axId val="139169712"/>
      </c:barChart>
      <c:catAx>
        <c:axId val="184189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69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169712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89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(Length!$B$5,Length!$E$5,Length!$I$5,Length!$M$5,Length!$Q$5,Length!$U$5,Length!$Y$5,Length!$AC$5)</c:f>
              <c:strCache>
                <c:ptCount val="6"/>
                <c:pt idx="0">
                  <c:v>&lt; 160 cm</c:v>
                </c:pt>
                <c:pt idx="1">
                  <c:v>160-169 cm</c:v>
                </c:pt>
                <c:pt idx="2">
                  <c:v>170-179 cm</c:v>
                </c:pt>
                <c:pt idx="3">
                  <c:v>180-189 cm</c:v>
                </c:pt>
                <c:pt idx="4">
                  <c:v>190-199 cm</c:v>
                </c:pt>
                <c:pt idx="5">
                  <c:v>&gt; 199 cm</c:v>
                </c:pt>
              </c:strCache>
            </c:strRef>
          </c:cat>
          <c:val>
            <c:numRef>
              <c:f>(Length!$B$31,Length!$E$31,Length!$I$31,Length!$M$31,Length!$Q$31,Length!$U$31,Length!$Y$31,Length!$AC$31)</c:f>
              <c:numCache>
                <c:formatCode>General</c:formatCode>
                <c:ptCount val="8"/>
                <c:pt idx="0" formatCode="0_)">
                  <c:v>6</c:v>
                </c:pt>
                <c:pt idx="1">
                  <c:v>37</c:v>
                </c:pt>
                <c:pt idx="2">
                  <c:v>26</c:v>
                </c:pt>
                <c:pt idx="3">
                  <c:v>25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1-411F-983D-676E275993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9852024"/>
        <c:axId val="185278544"/>
      </c:barChart>
      <c:catAx>
        <c:axId val="139852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78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278544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52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36</xdr:row>
      <xdr:rowOff>38100</xdr:rowOff>
    </xdr:from>
    <xdr:to>
      <xdr:col>30</xdr:col>
      <xdr:colOff>552450</xdr:colOff>
      <xdr:row>48</xdr:row>
      <xdr:rowOff>0</xdr:rowOff>
    </xdr:to>
    <xdr:graphicFrame macro="">
      <xdr:nvGraphicFramePr>
        <xdr:cNvPr id="1031" name="Chart 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171450</xdr:colOff>
      <xdr:row>48</xdr:row>
      <xdr:rowOff>57150</xdr:rowOff>
    </xdr:from>
    <xdr:to>
      <xdr:col>27</xdr:col>
      <xdr:colOff>381000</xdr:colOff>
      <xdr:row>50</xdr:row>
      <xdr:rowOff>276225</xdr:rowOff>
    </xdr:to>
    <xdr:pic>
      <xdr:nvPicPr>
        <xdr:cNvPr id="1032" name="Picture 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300" y="14992350"/>
          <a:ext cx="14287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</xdr:colOff>
      <xdr:row>35</xdr:row>
      <xdr:rowOff>133350</xdr:rowOff>
    </xdr:from>
    <xdr:to>
      <xdr:col>30</xdr:col>
      <xdr:colOff>533400</xdr:colOff>
      <xdr:row>47</xdr:row>
      <xdr:rowOff>266700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552450</xdr:colOff>
      <xdr:row>48</xdr:row>
      <xdr:rowOff>38100</xdr:rowOff>
    </xdr:from>
    <xdr:to>
      <xdr:col>27</xdr:col>
      <xdr:colOff>150238</xdr:colOff>
      <xdr:row>50</xdr:row>
      <xdr:rowOff>256107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735B69-39E4-468F-B49D-BF6A7FCD8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49700" y="15411450"/>
          <a:ext cx="1426588" cy="865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56"/>
  <sheetViews>
    <sheetView tabSelected="1" zoomScale="50" workbookViewId="0">
      <selection activeCell="A53" sqref="A53:XFD5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3" t="s">
        <v>3</v>
      </c>
      <c r="B1" s="177" t="s">
        <v>74</v>
      </c>
      <c r="C1" s="177"/>
      <c r="D1" s="177"/>
      <c r="E1" s="175" t="s">
        <v>33</v>
      </c>
      <c r="F1" s="175"/>
      <c r="G1" s="175"/>
      <c r="H1" s="175"/>
      <c r="I1" s="177">
        <v>0</v>
      </c>
      <c r="J1" s="177"/>
      <c r="K1" s="177"/>
      <c r="L1" s="175" t="s">
        <v>9</v>
      </c>
      <c r="M1" s="175"/>
      <c r="N1" s="175"/>
      <c r="O1" s="175"/>
      <c r="P1" s="177" t="s">
        <v>52</v>
      </c>
      <c r="Q1" s="177"/>
      <c r="R1" s="177"/>
      <c r="S1" s="175" t="s">
        <v>10</v>
      </c>
      <c r="T1" s="175"/>
      <c r="U1" s="175"/>
      <c r="V1" s="177" t="s">
        <v>75</v>
      </c>
      <c r="W1" s="177"/>
      <c r="X1" s="177"/>
      <c r="Y1" s="175" t="s">
        <v>35</v>
      </c>
      <c r="Z1" s="175"/>
      <c r="AA1" s="175"/>
      <c r="AB1" s="175"/>
      <c r="AC1" s="177" t="s">
        <v>76</v>
      </c>
      <c r="AD1" s="177"/>
      <c r="AE1" s="177"/>
    </row>
    <row r="2" spans="1:31" s="57" customFormat="1" ht="24.9" customHeight="1" thickBot="1" x14ac:dyDescent="0.45">
      <c r="A2" s="133" t="s">
        <v>11</v>
      </c>
      <c r="B2" s="177"/>
      <c r="C2" s="177"/>
      <c r="D2" s="177"/>
      <c r="E2" s="175" t="s">
        <v>34</v>
      </c>
      <c r="F2" s="175"/>
      <c r="G2" s="175"/>
      <c r="H2" s="175"/>
      <c r="I2" s="177" t="s">
        <v>77</v>
      </c>
      <c r="J2" s="177"/>
      <c r="K2" s="177"/>
      <c r="L2" s="175" t="s">
        <v>0</v>
      </c>
      <c r="M2" s="175"/>
      <c r="N2" s="175"/>
      <c r="O2" s="175"/>
      <c r="P2" s="177" t="s">
        <v>53</v>
      </c>
      <c r="Q2" s="177"/>
      <c r="R2" s="177"/>
      <c r="S2" s="175" t="s">
        <v>12</v>
      </c>
      <c r="T2" s="175"/>
      <c r="U2" s="175"/>
      <c r="V2" s="177"/>
      <c r="W2" s="177"/>
      <c r="X2" s="177"/>
      <c r="Y2" s="175" t="s">
        <v>36</v>
      </c>
      <c r="Z2" s="175"/>
      <c r="AA2" s="175"/>
      <c r="AB2" s="175"/>
      <c r="AC2" s="177" t="s">
        <v>78</v>
      </c>
      <c r="AD2" s="177"/>
      <c r="AE2" s="177"/>
    </row>
    <row r="3" spans="1:31" s="57" customFormat="1" ht="24.9" customHeight="1" thickBot="1" x14ac:dyDescent="0.45">
      <c r="A3" s="134" t="s">
        <v>13</v>
      </c>
      <c r="B3" s="178" t="s">
        <v>79</v>
      </c>
      <c r="C3" s="178"/>
      <c r="D3" s="178"/>
      <c r="E3" s="176" t="s">
        <v>4</v>
      </c>
      <c r="F3" s="176"/>
      <c r="G3" s="176"/>
      <c r="H3" s="176"/>
      <c r="I3" s="178" t="s">
        <v>80</v>
      </c>
      <c r="J3" s="178"/>
      <c r="K3" s="178"/>
      <c r="L3" s="176" t="s">
        <v>14</v>
      </c>
      <c r="M3" s="176"/>
      <c r="N3" s="176"/>
      <c r="O3" s="176"/>
      <c r="P3" s="178" t="s">
        <v>54</v>
      </c>
      <c r="Q3" s="178"/>
      <c r="R3" s="178"/>
      <c r="S3" s="176" t="s">
        <v>15</v>
      </c>
      <c r="T3" s="176"/>
      <c r="U3" s="176"/>
      <c r="V3" s="178" t="s">
        <v>55</v>
      </c>
      <c r="W3" s="178"/>
      <c r="X3" s="178"/>
      <c r="Y3" s="176" t="s">
        <v>37</v>
      </c>
      <c r="Z3" s="176"/>
      <c r="AA3" s="176"/>
      <c r="AB3" s="176"/>
      <c r="AC3" s="178">
        <v>1</v>
      </c>
      <c r="AD3" s="178"/>
      <c r="AE3" s="178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43</v>
      </c>
      <c r="B5" s="170" t="s">
        <v>45</v>
      </c>
      <c r="C5" s="171"/>
      <c r="D5" s="172"/>
      <c r="E5" s="170" t="s">
        <v>46</v>
      </c>
      <c r="F5" s="171"/>
      <c r="G5" s="171"/>
      <c r="H5" s="172"/>
      <c r="I5" s="170" t="s">
        <v>47</v>
      </c>
      <c r="J5" s="171"/>
      <c r="K5" s="171"/>
      <c r="L5" s="172"/>
      <c r="M5" s="170" t="s">
        <v>48</v>
      </c>
      <c r="N5" s="171"/>
      <c r="O5" s="171"/>
      <c r="P5" s="172"/>
      <c r="Q5" s="170" t="s">
        <v>49</v>
      </c>
      <c r="R5" s="171"/>
      <c r="S5" s="171"/>
      <c r="T5" s="172"/>
      <c r="U5" s="170" t="s">
        <v>50</v>
      </c>
      <c r="V5" s="171"/>
      <c r="W5" s="171"/>
      <c r="X5" s="172"/>
      <c r="Y5" s="170" t="s">
        <v>51</v>
      </c>
      <c r="Z5" s="171"/>
      <c r="AA5" s="171"/>
      <c r="AB5" s="172"/>
      <c r="AC5" s="170"/>
      <c r="AD5" s="171"/>
      <c r="AE5" s="172"/>
    </row>
    <row r="6" spans="1:31" ht="24.9" customHeight="1" x14ac:dyDescent="0.4">
      <c r="A6" s="66">
        <v>1</v>
      </c>
      <c r="B6" s="16">
        <v>47</v>
      </c>
      <c r="C6" s="17"/>
      <c r="D6" s="18"/>
      <c r="E6" s="16">
        <v>50</v>
      </c>
      <c r="F6" s="19">
        <v>59</v>
      </c>
      <c r="G6" s="19"/>
      <c r="H6" s="20"/>
      <c r="I6" s="19">
        <v>60</v>
      </c>
      <c r="J6" s="21">
        <v>68</v>
      </c>
      <c r="K6" s="21"/>
      <c r="L6" s="21"/>
      <c r="M6" s="16">
        <v>70</v>
      </c>
      <c r="N6" s="19"/>
      <c r="O6" s="19"/>
      <c r="P6" s="22"/>
      <c r="Q6" s="19">
        <v>80</v>
      </c>
      <c r="R6" s="21"/>
      <c r="S6" s="21"/>
      <c r="T6" s="22"/>
      <c r="U6" s="19">
        <v>90</v>
      </c>
      <c r="V6" s="21"/>
      <c r="W6" s="21"/>
      <c r="X6" s="23"/>
      <c r="Y6" s="19">
        <v>101</v>
      </c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>
        <v>47</v>
      </c>
      <c r="C7" s="15"/>
      <c r="D7" s="26"/>
      <c r="E7" s="27">
        <v>50</v>
      </c>
      <c r="F7" s="28">
        <v>59</v>
      </c>
      <c r="G7" s="28"/>
      <c r="H7" s="29"/>
      <c r="I7" s="28">
        <v>60</v>
      </c>
      <c r="J7" s="30">
        <v>68</v>
      </c>
      <c r="K7" s="30"/>
      <c r="L7" s="30"/>
      <c r="M7" s="27">
        <v>70</v>
      </c>
      <c r="N7" s="28"/>
      <c r="O7" s="28"/>
      <c r="P7" s="31"/>
      <c r="Q7" s="28">
        <v>81</v>
      </c>
      <c r="R7" s="30"/>
      <c r="S7" s="30"/>
      <c r="T7" s="29"/>
      <c r="U7" s="32">
        <v>90</v>
      </c>
      <c r="V7" s="32"/>
      <c r="W7" s="33"/>
      <c r="X7" s="34"/>
      <c r="Y7" s="30">
        <v>108</v>
      </c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>
        <v>48</v>
      </c>
      <c r="C8" s="15"/>
      <c r="D8" s="26"/>
      <c r="E8" s="27">
        <v>50</v>
      </c>
      <c r="F8" s="28"/>
      <c r="G8" s="28"/>
      <c r="H8" s="29"/>
      <c r="I8" s="28">
        <v>61</v>
      </c>
      <c r="J8" s="30">
        <v>68</v>
      </c>
      <c r="K8" s="30"/>
      <c r="L8" s="30"/>
      <c r="M8" s="27">
        <v>70</v>
      </c>
      <c r="N8" s="28"/>
      <c r="O8" s="28"/>
      <c r="P8" s="31"/>
      <c r="Q8" s="28">
        <v>81</v>
      </c>
      <c r="R8" s="30"/>
      <c r="S8" s="30"/>
      <c r="T8" s="29"/>
      <c r="U8" s="32">
        <v>93</v>
      </c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/>
      <c r="C9" s="15"/>
      <c r="D9" s="26"/>
      <c r="E9" s="27">
        <v>51</v>
      </c>
      <c r="F9" s="28"/>
      <c r="G9" s="28"/>
      <c r="H9" s="29"/>
      <c r="I9" s="28">
        <v>61</v>
      </c>
      <c r="J9" s="30">
        <v>69</v>
      </c>
      <c r="K9" s="30"/>
      <c r="L9" s="30"/>
      <c r="M9" s="27">
        <v>71</v>
      </c>
      <c r="N9" s="28"/>
      <c r="O9" s="28"/>
      <c r="P9" s="31"/>
      <c r="Q9" s="28">
        <v>83</v>
      </c>
      <c r="R9" s="30"/>
      <c r="S9" s="30"/>
      <c r="T9" s="29"/>
      <c r="U9" s="32"/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>
        <v>51</v>
      </c>
      <c r="F10" s="28"/>
      <c r="G10" s="28"/>
      <c r="H10" s="29"/>
      <c r="I10" s="28">
        <v>61</v>
      </c>
      <c r="J10" s="30">
        <v>69</v>
      </c>
      <c r="K10" s="30"/>
      <c r="L10" s="30"/>
      <c r="M10" s="27">
        <v>71</v>
      </c>
      <c r="N10" s="28"/>
      <c r="O10" s="28"/>
      <c r="P10" s="31"/>
      <c r="Q10" s="28">
        <v>83</v>
      </c>
      <c r="R10" s="30"/>
      <c r="S10" s="30"/>
      <c r="T10" s="29"/>
      <c r="U10" s="32"/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>
        <v>52</v>
      </c>
      <c r="F11" s="28"/>
      <c r="G11" s="28"/>
      <c r="H11" s="29"/>
      <c r="I11" s="28">
        <v>62</v>
      </c>
      <c r="J11" s="30">
        <v>69</v>
      </c>
      <c r="K11" s="30"/>
      <c r="L11" s="30"/>
      <c r="M11" s="27">
        <v>73</v>
      </c>
      <c r="N11" s="28"/>
      <c r="O11" s="28"/>
      <c r="P11" s="31"/>
      <c r="Q11" s="28">
        <v>84</v>
      </c>
      <c r="R11" s="30"/>
      <c r="S11" s="30"/>
      <c r="T11" s="29"/>
      <c r="U11" s="14"/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>
        <v>53</v>
      </c>
      <c r="F12" s="28"/>
      <c r="G12" s="28"/>
      <c r="H12" s="29"/>
      <c r="I12" s="28">
        <v>62</v>
      </c>
      <c r="J12" s="30"/>
      <c r="K12" s="30"/>
      <c r="L12" s="30"/>
      <c r="M12" s="27">
        <v>73</v>
      </c>
      <c r="N12" s="28"/>
      <c r="O12" s="28"/>
      <c r="P12" s="31"/>
      <c r="Q12" s="28">
        <v>85</v>
      </c>
      <c r="R12" s="30"/>
      <c r="S12" s="30"/>
      <c r="T12" s="29"/>
      <c r="U12" s="14"/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>
        <v>53</v>
      </c>
      <c r="F13" s="28"/>
      <c r="G13" s="28"/>
      <c r="H13" s="29"/>
      <c r="I13" s="28">
        <v>62</v>
      </c>
      <c r="J13" s="30"/>
      <c r="K13" s="30"/>
      <c r="L13" s="30"/>
      <c r="M13" s="27">
        <v>73</v>
      </c>
      <c r="N13" s="28"/>
      <c r="O13" s="28"/>
      <c r="P13" s="31"/>
      <c r="Q13" s="28">
        <v>87</v>
      </c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>
        <v>53</v>
      </c>
      <c r="F14" s="28"/>
      <c r="G14" s="28"/>
      <c r="H14" s="29"/>
      <c r="I14" s="28">
        <v>63</v>
      </c>
      <c r="J14" s="30"/>
      <c r="K14" s="30"/>
      <c r="L14" s="30"/>
      <c r="M14" s="27">
        <v>73</v>
      </c>
      <c r="N14" s="28"/>
      <c r="O14" s="28"/>
      <c r="P14" s="31"/>
      <c r="Q14" s="28">
        <v>87</v>
      </c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>
        <v>53</v>
      </c>
      <c r="F15" s="28"/>
      <c r="G15" s="28"/>
      <c r="H15" s="29"/>
      <c r="I15" s="28">
        <v>63</v>
      </c>
      <c r="J15" s="30"/>
      <c r="K15" s="30"/>
      <c r="L15" s="30"/>
      <c r="M15" s="27">
        <v>73</v>
      </c>
      <c r="N15" s="28"/>
      <c r="O15" s="28"/>
      <c r="P15" s="31"/>
      <c r="Q15" s="28">
        <v>87</v>
      </c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>
        <v>54</v>
      </c>
      <c r="F16" s="28"/>
      <c r="G16" s="28"/>
      <c r="H16" s="29"/>
      <c r="I16" s="28">
        <v>63</v>
      </c>
      <c r="J16" s="30"/>
      <c r="K16" s="30"/>
      <c r="L16" s="30"/>
      <c r="M16" s="27">
        <v>74</v>
      </c>
      <c r="N16" s="28"/>
      <c r="O16" s="28"/>
      <c r="P16" s="31"/>
      <c r="Q16" s="28">
        <v>87</v>
      </c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>
        <v>54</v>
      </c>
      <c r="F17" s="33"/>
      <c r="G17" s="33"/>
      <c r="H17" s="29"/>
      <c r="I17" s="28">
        <v>63</v>
      </c>
      <c r="J17" s="30"/>
      <c r="K17" s="30"/>
      <c r="L17" s="30"/>
      <c r="M17" s="27">
        <v>75</v>
      </c>
      <c r="N17" s="28"/>
      <c r="O17" s="28"/>
      <c r="P17" s="31"/>
      <c r="Q17" s="28">
        <v>88</v>
      </c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>
        <v>54</v>
      </c>
      <c r="F18" s="33"/>
      <c r="G18" s="33"/>
      <c r="H18" s="29"/>
      <c r="I18" s="28">
        <v>63</v>
      </c>
      <c r="J18" s="30"/>
      <c r="K18" s="30"/>
      <c r="L18" s="30"/>
      <c r="M18" s="27">
        <v>75</v>
      </c>
      <c r="N18" s="28"/>
      <c r="O18" s="28"/>
      <c r="P18" s="31"/>
      <c r="Q18" s="28">
        <v>88</v>
      </c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>
        <v>54</v>
      </c>
      <c r="F19" s="33"/>
      <c r="G19" s="33"/>
      <c r="H19" s="29"/>
      <c r="I19" s="28">
        <v>63</v>
      </c>
      <c r="J19" s="30"/>
      <c r="K19" s="30"/>
      <c r="L19" s="30"/>
      <c r="M19" s="27">
        <v>75</v>
      </c>
      <c r="N19" s="28"/>
      <c r="O19" s="28"/>
      <c r="P19" s="31"/>
      <c r="Q19" s="28">
        <v>88</v>
      </c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>
        <v>55</v>
      </c>
      <c r="F20" s="33"/>
      <c r="G20" s="33"/>
      <c r="H20" s="29"/>
      <c r="I20" s="28">
        <v>64</v>
      </c>
      <c r="J20" s="30"/>
      <c r="K20" s="30"/>
      <c r="L20" s="30"/>
      <c r="M20" s="27">
        <v>75</v>
      </c>
      <c r="N20" s="28"/>
      <c r="O20" s="28"/>
      <c r="P20" s="31"/>
      <c r="Q20" s="28">
        <v>88</v>
      </c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>
        <v>55</v>
      </c>
      <c r="F21" s="33"/>
      <c r="G21" s="33"/>
      <c r="H21" s="29"/>
      <c r="I21" s="28">
        <v>64</v>
      </c>
      <c r="J21" s="30"/>
      <c r="K21" s="30"/>
      <c r="L21" s="30"/>
      <c r="M21" s="27">
        <v>76</v>
      </c>
      <c r="N21" s="28"/>
      <c r="O21" s="28"/>
      <c r="P21" s="31"/>
      <c r="Q21" s="28"/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>
        <v>55</v>
      </c>
      <c r="F22" s="33"/>
      <c r="G22" s="33"/>
      <c r="H22" s="29"/>
      <c r="I22" s="28">
        <v>64</v>
      </c>
      <c r="J22" s="30"/>
      <c r="K22" s="30"/>
      <c r="L22" s="30"/>
      <c r="M22" s="27">
        <v>76</v>
      </c>
      <c r="N22" s="28"/>
      <c r="O22" s="28"/>
      <c r="P22" s="31"/>
      <c r="Q22" s="28"/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>
        <v>55</v>
      </c>
      <c r="F23" s="33"/>
      <c r="G23" s="33"/>
      <c r="H23" s="29"/>
      <c r="I23" s="28">
        <v>64</v>
      </c>
      <c r="J23" s="30"/>
      <c r="K23" s="30"/>
      <c r="L23" s="30"/>
      <c r="M23" s="27">
        <v>78</v>
      </c>
      <c r="N23" s="28"/>
      <c r="O23" s="28"/>
      <c r="P23" s="31"/>
      <c r="Q23" s="28"/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>
        <v>56</v>
      </c>
      <c r="F24" s="33"/>
      <c r="G24" s="33"/>
      <c r="H24" s="29"/>
      <c r="I24" s="28">
        <v>64</v>
      </c>
      <c r="J24" s="30"/>
      <c r="K24" s="30"/>
      <c r="L24" s="30"/>
      <c r="M24" s="27">
        <v>79</v>
      </c>
      <c r="N24" s="28"/>
      <c r="O24" s="28"/>
      <c r="P24" s="31"/>
      <c r="Q24" s="28"/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>
        <v>56</v>
      </c>
      <c r="F25" s="33"/>
      <c r="G25" s="33"/>
      <c r="H25" s="29"/>
      <c r="I25" s="28">
        <v>65</v>
      </c>
      <c r="J25" s="30"/>
      <c r="K25" s="30"/>
      <c r="L25" s="30"/>
      <c r="M25" s="27"/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>
        <v>57</v>
      </c>
      <c r="F26" s="33"/>
      <c r="G26" s="33"/>
      <c r="H26" s="29"/>
      <c r="I26" s="28">
        <v>65</v>
      </c>
      <c r="J26" s="30"/>
      <c r="K26" s="30"/>
      <c r="L26" s="30"/>
      <c r="M26" s="27"/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>
        <v>57</v>
      </c>
      <c r="F27" s="33"/>
      <c r="G27" s="33"/>
      <c r="H27" s="29"/>
      <c r="I27" s="28">
        <v>65</v>
      </c>
      <c r="J27" s="30"/>
      <c r="K27" s="30"/>
      <c r="L27" s="30"/>
      <c r="M27" s="27"/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>
        <v>58</v>
      </c>
      <c r="F28" s="33"/>
      <c r="G28" s="33"/>
      <c r="H28" s="29"/>
      <c r="I28" s="28">
        <v>65</v>
      </c>
      <c r="J28" s="30"/>
      <c r="K28" s="30"/>
      <c r="L28" s="30"/>
      <c r="M28" s="27"/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>
        <v>58</v>
      </c>
      <c r="F29" s="36"/>
      <c r="G29" s="36"/>
      <c r="H29" s="74"/>
      <c r="I29" s="75">
        <v>67</v>
      </c>
      <c r="J29" s="76"/>
      <c r="K29" s="76"/>
      <c r="L29" s="76"/>
      <c r="M29" s="77"/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>
        <v>59</v>
      </c>
      <c r="F30" s="43"/>
      <c r="G30" s="43"/>
      <c r="H30" s="44"/>
      <c r="I30" s="45">
        <v>67</v>
      </c>
      <c r="J30" s="46"/>
      <c r="K30" s="46"/>
      <c r="L30" s="46"/>
      <c r="M30" s="47"/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3">
        <f>COUNT(B6:D30)</f>
        <v>3</v>
      </c>
      <c r="C31" s="174"/>
      <c r="D31" s="53" t="s">
        <v>6</v>
      </c>
      <c r="E31" s="166">
        <f>COUNT(E6:H30)</f>
        <v>27</v>
      </c>
      <c r="F31" s="167"/>
      <c r="G31" s="167"/>
      <c r="H31" s="53" t="s">
        <v>6</v>
      </c>
      <c r="I31" s="166">
        <f>COUNT(I6:L30)</f>
        <v>31</v>
      </c>
      <c r="J31" s="167"/>
      <c r="K31" s="167"/>
      <c r="L31" s="53" t="s">
        <v>6</v>
      </c>
      <c r="M31" s="166">
        <f>COUNT(M6:P30)</f>
        <v>19</v>
      </c>
      <c r="N31" s="167"/>
      <c r="O31" s="167"/>
      <c r="P31" s="53" t="s">
        <v>6</v>
      </c>
      <c r="Q31" s="166">
        <f>COUNT(Q6:T30)</f>
        <v>15</v>
      </c>
      <c r="R31" s="167"/>
      <c r="S31" s="167"/>
      <c r="T31" s="53" t="s">
        <v>6</v>
      </c>
      <c r="U31" s="166">
        <f>COUNT(U6:X30)</f>
        <v>3</v>
      </c>
      <c r="V31" s="167"/>
      <c r="W31" s="167"/>
      <c r="X31" s="53" t="s">
        <v>6</v>
      </c>
      <c r="Y31" s="166">
        <f>COUNT(Y6:AB30)</f>
        <v>2</v>
      </c>
      <c r="Z31" s="167"/>
      <c r="AA31" s="167"/>
      <c r="AB31" s="53" t="s">
        <v>6</v>
      </c>
      <c r="AC31" s="173">
        <f>COUNT(AC6:AE30)</f>
        <v>0</v>
      </c>
      <c r="AD31" s="174"/>
      <c r="AE31" s="53" t="s">
        <v>6</v>
      </c>
    </row>
    <row r="32" spans="1:31" ht="24.9" customHeight="1" x14ac:dyDescent="0.4">
      <c r="A32" s="63" t="s">
        <v>1</v>
      </c>
      <c r="B32" s="185">
        <f>SUM(B6:D30)</f>
        <v>142</v>
      </c>
      <c r="C32" s="186"/>
      <c r="D32" s="54" t="s">
        <v>29</v>
      </c>
      <c r="E32" s="168">
        <f>SUM(E6:H30)</f>
        <v>1471</v>
      </c>
      <c r="F32" s="169"/>
      <c r="G32" s="169"/>
      <c r="H32" s="54" t="s">
        <v>29</v>
      </c>
      <c r="I32" s="168">
        <f>SUM(I6:L30)</f>
        <v>1992</v>
      </c>
      <c r="J32" s="169"/>
      <c r="K32" s="169"/>
      <c r="L32" s="54" t="s">
        <v>29</v>
      </c>
      <c r="M32" s="168">
        <f>SUM(M6:P30)</f>
        <v>1400</v>
      </c>
      <c r="N32" s="169"/>
      <c r="O32" s="169"/>
      <c r="P32" s="54" t="s">
        <v>29</v>
      </c>
      <c r="Q32" s="168">
        <f>SUM(Q6:T30)</f>
        <v>1277</v>
      </c>
      <c r="R32" s="169"/>
      <c r="S32" s="169"/>
      <c r="T32" s="54" t="s">
        <v>29</v>
      </c>
      <c r="U32" s="168">
        <f>SUM(U6:X30)</f>
        <v>273</v>
      </c>
      <c r="V32" s="169"/>
      <c r="W32" s="169"/>
      <c r="X32" s="54" t="s">
        <v>29</v>
      </c>
      <c r="Y32" s="168">
        <f>SUM(Y6:AB30)</f>
        <v>209</v>
      </c>
      <c r="Z32" s="169"/>
      <c r="AA32" s="169"/>
      <c r="AB32" s="54" t="s">
        <v>29</v>
      </c>
      <c r="AC32" s="185">
        <f>SUM(AC6:AE30)</f>
        <v>0</v>
      </c>
      <c r="AD32" s="186"/>
      <c r="AE32" s="54" t="s">
        <v>29</v>
      </c>
    </row>
    <row r="33" spans="1:31" ht="24.9" customHeight="1" x14ac:dyDescent="0.4">
      <c r="A33" s="64" t="s">
        <v>2</v>
      </c>
      <c r="B33" s="185">
        <f>IF(B31=0,0,B32/B31)</f>
        <v>47.333333333333336</v>
      </c>
      <c r="C33" s="186"/>
      <c r="D33" s="55" t="s">
        <v>29</v>
      </c>
      <c r="E33" s="162">
        <f>IF(E31=0,0,E32/E31)</f>
        <v>54.481481481481481</v>
      </c>
      <c r="F33" s="163"/>
      <c r="G33" s="163"/>
      <c r="H33" s="55" t="s">
        <v>29</v>
      </c>
      <c r="I33" s="162">
        <f>IF(I31=0,0,I32/I31)</f>
        <v>64.258064516129039</v>
      </c>
      <c r="J33" s="163"/>
      <c r="K33" s="163"/>
      <c r="L33" s="55" t="s">
        <v>29</v>
      </c>
      <c r="M33" s="162">
        <f>IF(M31=0,0,M32/M31)</f>
        <v>73.684210526315795</v>
      </c>
      <c r="N33" s="163"/>
      <c r="O33" s="163"/>
      <c r="P33" s="55" t="s">
        <v>29</v>
      </c>
      <c r="Q33" s="162">
        <f>IF(Q31=0,0,Q32/Q31)</f>
        <v>85.13333333333334</v>
      </c>
      <c r="R33" s="163"/>
      <c r="S33" s="163"/>
      <c r="T33" s="55" t="s">
        <v>29</v>
      </c>
      <c r="U33" s="162">
        <f>IF(U31=0,0,U32/U31)</f>
        <v>91</v>
      </c>
      <c r="V33" s="163"/>
      <c r="W33" s="163"/>
      <c r="X33" s="55" t="s">
        <v>29</v>
      </c>
      <c r="Y33" s="162">
        <f>IF(Y31=0,0,Y32/Y31)</f>
        <v>104.5</v>
      </c>
      <c r="Z33" s="163"/>
      <c r="AA33" s="163"/>
      <c r="AB33" s="55" t="s">
        <v>29</v>
      </c>
      <c r="AC33" s="185">
        <f>IF(AC31=0,0,AC32/AC31)</f>
        <v>0</v>
      </c>
      <c r="AD33" s="186"/>
      <c r="AE33" s="55" t="s">
        <v>29</v>
      </c>
    </row>
    <row r="34" spans="1:31" ht="24.9" customHeight="1" x14ac:dyDescent="0.4">
      <c r="A34" s="63" t="s">
        <v>42</v>
      </c>
      <c r="B34" s="187">
        <f>IF(B31=0,0,B31/($B31+$E31+$I31+$M31+$Q31+$U31+$Y31+$AC31))*100</f>
        <v>3</v>
      </c>
      <c r="C34" s="188"/>
      <c r="D34" s="54" t="s">
        <v>5</v>
      </c>
      <c r="E34" s="164">
        <f>IF(E31=0,0,E31/($B31+$E31+$I31+$M31+$Q31+$U31+$Y31+$AC31))*100</f>
        <v>27</v>
      </c>
      <c r="F34" s="165"/>
      <c r="G34" s="165"/>
      <c r="H34" s="54" t="s">
        <v>5</v>
      </c>
      <c r="I34" s="164">
        <f>IF(I31=0,0,I31/($B31+$E31+$I31+$M31+$Q31+$U31+$Y31+$AC31))*100</f>
        <v>31</v>
      </c>
      <c r="J34" s="165"/>
      <c r="K34" s="165"/>
      <c r="L34" s="54" t="s">
        <v>5</v>
      </c>
      <c r="M34" s="164">
        <f>IF(M31=0,0,M31/($B31+$E31+$I31+$M31+$Q31+$U31+$Y31+$AC31))*100</f>
        <v>19</v>
      </c>
      <c r="N34" s="165"/>
      <c r="O34" s="165"/>
      <c r="P34" s="54" t="s">
        <v>5</v>
      </c>
      <c r="Q34" s="164">
        <f>IF(Q31=0,0,Q31/($B31+$E31+$I31+$M31+$Q31+$U31+$Y31+$AC31))*100</f>
        <v>15</v>
      </c>
      <c r="R34" s="165"/>
      <c r="S34" s="165"/>
      <c r="T34" s="54" t="s">
        <v>5</v>
      </c>
      <c r="U34" s="164">
        <f>IF(U31=0,0,U31/($B31+$E31+$I31+$M31+$Q31+$U31+$Y31+$AC31))*100</f>
        <v>3</v>
      </c>
      <c r="V34" s="165"/>
      <c r="W34" s="165"/>
      <c r="X34" s="54" t="s">
        <v>5</v>
      </c>
      <c r="Y34" s="164">
        <f>IF(Y31=0,0,Y31/($B31+$E31+$I31+$M31+$Q31+$U31+$Y31+$AC31))*100</f>
        <v>2</v>
      </c>
      <c r="Z34" s="165"/>
      <c r="AA34" s="165"/>
      <c r="AB34" s="54" t="s">
        <v>5</v>
      </c>
      <c r="AC34" s="187">
        <f>IF(AC31=0,0,AC31/($B31+$E31+$I31+$M31+$Q31+$U31+$Y31+$AC31))*100</f>
        <v>0</v>
      </c>
      <c r="AD34" s="188"/>
      <c r="AE34" s="60" t="s">
        <v>5</v>
      </c>
    </row>
    <row r="35" spans="1:31" ht="24.9" customHeight="1" thickBot="1" x14ac:dyDescent="0.45">
      <c r="A35" s="65" t="s">
        <v>16</v>
      </c>
      <c r="B35" s="187">
        <f>IF(B32=0,0,B32/($B32+$E32+$I32+$M32+$Q32+$U32+$Y32+$AC32))*100</f>
        <v>2.0993494973388529</v>
      </c>
      <c r="C35" s="188"/>
      <c r="D35" s="56" t="s">
        <v>5</v>
      </c>
      <c r="E35" s="143">
        <f>IF(E32=0,0,E32/($B32+$E32+$I32+$M32+$Q32+$U32+$Y32+$AC32))*100</f>
        <v>21.747486694263749</v>
      </c>
      <c r="F35" s="144"/>
      <c r="G35" s="144"/>
      <c r="H35" s="56" t="s">
        <v>5</v>
      </c>
      <c r="I35" s="143">
        <f>IF(I32=0,0,I32/($B32+$E32+$I32+$M32+$Q32+$U32+$Y32+$AC32))*100</f>
        <v>29.450029568302778</v>
      </c>
      <c r="J35" s="144"/>
      <c r="K35" s="144"/>
      <c r="L35" s="56" t="s">
        <v>5</v>
      </c>
      <c r="M35" s="143">
        <f>IF(M32=0,0,M32/($B32+$E32+$I32+$M32+$Q32+$U32+$Y32+$AC32))*100</f>
        <v>20.697811945594321</v>
      </c>
      <c r="N35" s="144"/>
      <c r="O35" s="144"/>
      <c r="P35" s="56" t="s">
        <v>5</v>
      </c>
      <c r="Q35" s="143">
        <f>IF(Q32=0,0,Q32/($B32+$E32+$I32+$M32+$Q32+$U32+$Y32+$AC32))*100</f>
        <v>18.879361324659964</v>
      </c>
      <c r="R35" s="144"/>
      <c r="S35" s="144"/>
      <c r="T35" s="56" t="s">
        <v>5</v>
      </c>
      <c r="U35" s="143">
        <f>IF(U32=0,0,U32/($B32+$E32+$I32+$M32+$Q32+$U32+$Y32+$AC32))*100</f>
        <v>4.0360733293908924</v>
      </c>
      <c r="V35" s="144"/>
      <c r="W35" s="144"/>
      <c r="X35" s="56" t="s">
        <v>5</v>
      </c>
      <c r="Y35" s="143">
        <f>IF(Y32=0,0,Y32/($B32+$E32+$I32+$M32+$Q32+$U32+$Y32+$AC32))*100</f>
        <v>3.089887640449438</v>
      </c>
      <c r="Z35" s="144"/>
      <c r="AA35" s="144"/>
      <c r="AB35" s="56" t="s">
        <v>5</v>
      </c>
      <c r="AC35" s="187">
        <f>IF(AC32=0,0,AC32/($B32+$E32+$I32+$M32+$Q32+$U32+$Y32+$AC32))*100</f>
        <v>0</v>
      </c>
      <c r="AD35" s="188"/>
      <c r="AE35" s="61" t="s">
        <v>5</v>
      </c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51" t="s">
        <v>17</v>
      </c>
      <c r="B37" s="152"/>
      <c r="C37" s="152"/>
      <c r="D37" s="152"/>
      <c r="E37" s="153"/>
      <c r="F37" s="148" t="s">
        <v>25</v>
      </c>
      <c r="G37" s="149"/>
      <c r="H37" s="149"/>
      <c r="I37" s="149"/>
      <c r="J37" s="149"/>
      <c r="K37" s="149"/>
      <c r="L37" s="149"/>
      <c r="M37" s="149"/>
      <c r="N37" s="150"/>
      <c r="O37" s="145" t="s">
        <v>18</v>
      </c>
      <c r="P37" s="145"/>
      <c r="Q37" s="145"/>
      <c r="R37" s="145"/>
      <c r="S37" s="145"/>
      <c r="T37" s="145"/>
      <c r="U37" s="145"/>
      <c r="V37" s="145"/>
      <c r="W37" s="179"/>
      <c r="X37" s="180"/>
      <c r="Y37" s="180"/>
      <c r="Z37" s="180"/>
      <c r="AA37" s="180"/>
      <c r="AB37" s="180"/>
      <c r="AC37" s="180"/>
      <c r="AD37" s="180"/>
      <c r="AE37" s="181"/>
    </row>
    <row r="38" spans="1:31" ht="24.9" customHeight="1" x14ac:dyDescent="0.4">
      <c r="A38" s="105" t="s">
        <v>19</v>
      </c>
      <c r="B38" s="158" t="s">
        <v>56</v>
      </c>
      <c r="C38" s="158"/>
      <c r="D38" s="158"/>
      <c r="E38" s="159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196">
        <v>0</v>
      </c>
      <c r="S38" s="196"/>
      <c r="T38" s="196"/>
      <c r="U38" s="196"/>
      <c r="V38" s="59" t="s">
        <v>29</v>
      </c>
      <c r="W38" s="179"/>
      <c r="X38" s="180"/>
      <c r="Y38" s="180"/>
      <c r="Z38" s="180"/>
      <c r="AA38" s="180"/>
      <c r="AB38" s="180"/>
      <c r="AC38" s="180"/>
      <c r="AD38" s="180"/>
      <c r="AE38" s="181"/>
    </row>
    <row r="39" spans="1:31" ht="24.9" customHeight="1" x14ac:dyDescent="0.4">
      <c r="A39" s="102" t="s">
        <v>30</v>
      </c>
      <c r="B39" s="160" t="s">
        <v>57</v>
      </c>
      <c r="C39" s="160"/>
      <c r="D39" s="160"/>
      <c r="E39" s="161"/>
      <c r="F39" s="52"/>
      <c r="G39" s="52"/>
      <c r="H39" s="52"/>
      <c r="I39" s="52"/>
      <c r="J39" s="88"/>
      <c r="K39" s="87"/>
      <c r="L39" s="59"/>
      <c r="M39" s="87"/>
      <c r="N39" s="96"/>
      <c r="O39" s="52" t="s">
        <v>21</v>
      </c>
      <c r="P39" s="52"/>
      <c r="Q39" s="52"/>
      <c r="R39" s="196">
        <f>$B32+$E32+$I32+$M32+$Q32+$U32+$Y32+$AC32</f>
        <v>6764</v>
      </c>
      <c r="S39" s="196"/>
      <c r="T39" s="196"/>
      <c r="U39" s="196"/>
      <c r="V39" s="59" t="s">
        <v>29</v>
      </c>
      <c r="W39" s="179"/>
      <c r="X39" s="180"/>
      <c r="Y39" s="180"/>
      <c r="Z39" s="180"/>
      <c r="AA39" s="180"/>
      <c r="AB39" s="180"/>
      <c r="AC39" s="180"/>
      <c r="AD39" s="180"/>
      <c r="AE39" s="181"/>
    </row>
    <row r="40" spans="1:31" ht="24.9" customHeight="1" x14ac:dyDescent="0.4">
      <c r="A40" s="102" t="s">
        <v>8</v>
      </c>
      <c r="B40" s="160" t="s">
        <v>58</v>
      </c>
      <c r="C40" s="160"/>
      <c r="D40" s="160"/>
      <c r="E40" s="161"/>
      <c r="F40" s="52"/>
      <c r="G40" s="52"/>
      <c r="H40" s="52"/>
      <c r="I40" s="52"/>
      <c r="J40" s="88"/>
      <c r="K40" s="87"/>
      <c r="L40" s="59"/>
      <c r="M40" s="87"/>
      <c r="N40" s="96"/>
      <c r="O40" s="52" t="s">
        <v>22</v>
      </c>
      <c r="P40" s="52"/>
      <c r="Q40" s="52"/>
      <c r="R40" s="196"/>
      <c r="S40" s="196"/>
      <c r="T40" s="196"/>
      <c r="U40" s="196"/>
      <c r="V40" s="59" t="s">
        <v>29</v>
      </c>
      <c r="W40" s="179"/>
      <c r="X40" s="180"/>
      <c r="Y40" s="180"/>
      <c r="Z40" s="180"/>
      <c r="AA40" s="180"/>
      <c r="AB40" s="180"/>
      <c r="AC40" s="180"/>
      <c r="AD40" s="180"/>
      <c r="AE40" s="181"/>
    </row>
    <row r="41" spans="1:31" ht="24.9" customHeight="1" x14ac:dyDescent="0.4">
      <c r="A41" s="102" t="s">
        <v>31</v>
      </c>
      <c r="B41" s="160" t="s">
        <v>73</v>
      </c>
      <c r="C41" s="160"/>
      <c r="D41" s="160"/>
      <c r="E41" s="161"/>
      <c r="F41" s="52"/>
      <c r="G41" s="52"/>
      <c r="H41" s="52"/>
      <c r="I41" s="52"/>
      <c r="J41" s="88"/>
      <c r="K41" s="87"/>
      <c r="L41" s="59"/>
      <c r="M41" s="87"/>
      <c r="N41" s="96"/>
      <c r="O41" s="82"/>
      <c r="P41" s="83"/>
      <c r="Q41" s="83"/>
      <c r="R41" s="83"/>
      <c r="S41" s="83"/>
      <c r="T41" s="83"/>
      <c r="U41" s="82"/>
      <c r="V41" s="82"/>
      <c r="W41" s="179"/>
      <c r="X41" s="180"/>
      <c r="Y41" s="180"/>
      <c r="Z41" s="180"/>
      <c r="AA41" s="180"/>
      <c r="AB41" s="180"/>
      <c r="AC41" s="180"/>
      <c r="AD41" s="180"/>
      <c r="AE41" s="181"/>
    </row>
    <row r="42" spans="1:31" ht="24.9" customHeight="1" x14ac:dyDescent="0.4">
      <c r="A42" s="102" t="s">
        <v>23</v>
      </c>
      <c r="B42" s="160" t="s">
        <v>59</v>
      </c>
      <c r="C42" s="160"/>
      <c r="D42" s="160"/>
      <c r="E42" s="161"/>
      <c r="F42" s="52"/>
      <c r="G42" s="52"/>
      <c r="H42" s="52"/>
      <c r="I42" s="52"/>
      <c r="J42" s="88"/>
      <c r="K42" s="87"/>
      <c r="L42" s="59"/>
      <c r="M42" s="87"/>
      <c r="N42" s="96"/>
      <c r="O42" s="52" t="s">
        <v>26</v>
      </c>
      <c r="P42" s="52"/>
      <c r="Q42" s="52"/>
      <c r="R42" s="197">
        <f>$B31+$E31+$I31+$M31+$Q31+$U31+$Y31+$AC31</f>
        <v>100</v>
      </c>
      <c r="S42" s="197"/>
      <c r="T42" s="197"/>
      <c r="U42" s="197"/>
      <c r="V42" s="58"/>
      <c r="W42" s="179"/>
      <c r="X42" s="180"/>
      <c r="Y42" s="180"/>
      <c r="Z42" s="180"/>
      <c r="AA42" s="180"/>
      <c r="AB42" s="180"/>
      <c r="AC42" s="180"/>
      <c r="AD42" s="180"/>
      <c r="AE42" s="181"/>
    </row>
    <row r="43" spans="1:31" ht="24.9" customHeight="1" thickBot="1" x14ac:dyDescent="0.45">
      <c r="A43" s="106" t="s">
        <v>32</v>
      </c>
      <c r="B43" s="189" t="s">
        <v>60</v>
      </c>
      <c r="C43" s="189"/>
      <c r="D43" s="189"/>
      <c r="E43" s="190"/>
      <c r="F43" s="52"/>
      <c r="G43" s="52"/>
      <c r="H43" s="52"/>
      <c r="I43" s="52"/>
      <c r="J43" s="88"/>
      <c r="K43" s="87"/>
      <c r="L43" s="59"/>
      <c r="M43" s="87"/>
      <c r="N43" s="96"/>
      <c r="O43" s="52" t="s">
        <v>27</v>
      </c>
      <c r="P43" s="52"/>
      <c r="Q43" s="52"/>
      <c r="R43" s="191">
        <f>IF($R$42=0,0,$R$39/$R$42)</f>
        <v>67.64</v>
      </c>
      <c r="S43" s="191"/>
      <c r="T43" s="191"/>
      <c r="U43" s="191"/>
      <c r="V43" s="59" t="s">
        <v>29</v>
      </c>
      <c r="W43" s="179"/>
      <c r="X43" s="180"/>
      <c r="Y43" s="180"/>
      <c r="Z43" s="180"/>
      <c r="AA43" s="180"/>
      <c r="AB43" s="180"/>
      <c r="AC43" s="180"/>
      <c r="AD43" s="180"/>
      <c r="AE43" s="181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92"/>
      <c r="G44" s="193"/>
      <c r="H44" s="193"/>
      <c r="I44" s="193"/>
      <c r="J44" s="193"/>
      <c r="K44" s="193"/>
      <c r="L44" s="193"/>
      <c r="M44" s="193"/>
      <c r="N44" s="194"/>
      <c r="O44" s="52" t="s">
        <v>28</v>
      </c>
      <c r="P44" s="52"/>
      <c r="Q44" s="52"/>
      <c r="R44" s="195">
        <f>IF($R$43=0,0,1000/$R$43)</f>
        <v>14.78415138971023</v>
      </c>
      <c r="S44" s="195"/>
      <c r="T44" s="195"/>
      <c r="U44" s="195"/>
      <c r="V44" s="58"/>
      <c r="W44" s="179"/>
      <c r="X44" s="180"/>
      <c r="Y44" s="180"/>
      <c r="Z44" s="180"/>
      <c r="AA44" s="180"/>
      <c r="AB44" s="180"/>
      <c r="AC44" s="180"/>
      <c r="AD44" s="180"/>
      <c r="AE44" s="181"/>
    </row>
    <row r="45" spans="1:31" ht="24.9" customHeight="1" x14ac:dyDescent="0.4">
      <c r="A45" s="154"/>
      <c r="B45" s="155"/>
      <c r="C45" s="155"/>
      <c r="D45" s="155"/>
      <c r="E45" s="155"/>
      <c r="F45" s="95"/>
      <c r="G45" s="52"/>
      <c r="H45" s="100"/>
      <c r="I45" s="100"/>
      <c r="J45" s="88"/>
      <c r="K45" s="87"/>
      <c r="L45" s="59"/>
      <c r="M45" s="87"/>
      <c r="N45" s="96"/>
      <c r="O45" s="82"/>
      <c r="P45" s="82"/>
      <c r="Q45" s="82"/>
      <c r="R45" s="82"/>
      <c r="S45" s="82"/>
      <c r="T45" s="82"/>
      <c r="U45" s="82"/>
      <c r="V45" s="82"/>
      <c r="W45" s="179"/>
      <c r="X45" s="180"/>
      <c r="Y45" s="180"/>
      <c r="Z45" s="180"/>
      <c r="AA45" s="180"/>
      <c r="AB45" s="180"/>
      <c r="AC45" s="180"/>
      <c r="AD45" s="180"/>
      <c r="AE45" s="181"/>
    </row>
    <row r="46" spans="1:31" ht="24.9" customHeight="1" x14ac:dyDescent="0.4">
      <c r="A46" s="154"/>
      <c r="B46" s="155"/>
      <c r="C46" s="155"/>
      <c r="D46" s="155"/>
      <c r="E46" s="155"/>
      <c r="F46" s="108"/>
      <c r="G46" s="109"/>
      <c r="H46" s="110"/>
      <c r="I46" s="110"/>
      <c r="J46" s="111"/>
      <c r="K46" s="112"/>
      <c r="L46" s="113"/>
      <c r="M46" s="112"/>
      <c r="N46" s="114"/>
      <c r="O46" s="52" t="s">
        <v>44</v>
      </c>
      <c r="P46" s="51"/>
      <c r="Q46" s="51"/>
      <c r="R46" s="51"/>
      <c r="S46" s="51"/>
      <c r="T46" s="51"/>
      <c r="U46" s="88"/>
      <c r="V46" s="51"/>
      <c r="W46" s="179"/>
      <c r="X46" s="180"/>
      <c r="Y46" s="180"/>
      <c r="Z46" s="180"/>
      <c r="AA46" s="180"/>
      <c r="AB46" s="180"/>
      <c r="AC46" s="180"/>
      <c r="AD46" s="180"/>
      <c r="AE46" s="181"/>
    </row>
    <row r="47" spans="1:31" ht="24.9" customHeight="1" x14ac:dyDescent="0.4">
      <c r="A47" s="154"/>
      <c r="B47" s="155"/>
      <c r="C47" s="155"/>
      <c r="D47" s="155"/>
      <c r="E47" s="155"/>
      <c r="F47" s="95"/>
      <c r="G47" s="52"/>
      <c r="H47" s="100"/>
      <c r="I47" s="100"/>
      <c r="J47" s="59"/>
      <c r="K47" s="115"/>
      <c r="L47" s="88"/>
      <c r="M47" s="118"/>
      <c r="N47" s="96"/>
      <c r="O47" s="52"/>
      <c r="P47" s="52"/>
      <c r="Q47" s="52"/>
      <c r="R47" s="52"/>
      <c r="S47" s="100"/>
      <c r="T47" s="52"/>
      <c r="U47" s="87"/>
      <c r="V47" s="52"/>
      <c r="W47" s="179"/>
      <c r="X47" s="180"/>
      <c r="Y47" s="180"/>
      <c r="Z47" s="180"/>
      <c r="AA47" s="180"/>
      <c r="AB47" s="180"/>
      <c r="AC47" s="180"/>
      <c r="AD47" s="180"/>
      <c r="AE47" s="181"/>
    </row>
    <row r="48" spans="1:31" ht="24.9" customHeight="1" x14ac:dyDescent="0.4">
      <c r="A48" s="154"/>
      <c r="B48" s="155"/>
      <c r="C48" s="155"/>
      <c r="D48" s="155"/>
      <c r="E48" s="155"/>
      <c r="F48" s="95"/>
      <c r="G48" s="52"/>
      <c r="H48" s="100"/>
      <c r="I48" s="100"/>
      <c r="J48" s="59"/>
      <c r="K48" s="116"/>
      <c r="L48" s="88"/>
      <c r="M48" s="119"/>
      <c r="N48" s="96"/>
      <c r="O48" s="52"/>
      <c r="P48" s="52"/>
      <c r="Q48" s="52"/>
      <c r="R48" s="52"/>
      <c r="S48" s="100"/>
      <c r="T48" s="52"/>
      <c r="U48" s="87"/>
      <c r="V48" s="52"/>
      <c r="W48" s="179"/>
      <c r="X48" s="180"/>
      <c r="Y48" s="180"/>
      <c r="Z48" s="180"/>
      <c r="AA48" s="180"/>
      <c r="AB48" s="180"/>
      <c r="AC48" s="180"/>
      <c r="AD48" s="180"/>
      <c r="AE48" s="181"/>
    </row>
    <row r="49" spans="1:31" ht="24.9" customHeight="1" x14ac:dyDescent="0.4">
      <c r="A49" s="154"/>
      <c r="B49" s="155"/>
      <c r="C49" s="155"/>
      <c r="D49" s="155"/>
      <c r="E49" s="155"/>
      <c r="F49" s="95"/>
      <c r="G49" s="52"/>
      <c r="H49" s="100"/>
      <c r="I49" s="100"/>
      <c r="J49" s="59"/>
      <c r="K49" s="116"/>
      <c r="L49" s="88"/>
      <c r="M49" s="119"/>
      <c r="N49" s="96"/>
      <c r="O49" s="52"/>
      <c r="P49" s="52"/>
      <c r="Q49" s="52"/>
      <c r="R49" s="52"/>
      <c r="S49" s="100"/>
      <c r="T49" s="52"/>
      <c r="U49" s="87"/>
      <c r="V49" s="52"/>
      <c r="W49" s="179"/>
      <c r="X49" s="180"/>
      <c r="Y49" s="180"/>
      <c r="Z49" s="180"/>
      <c r="AA49" s="180"/>
      <c r="AB49" s="180"/>
      <c r="AC49" s="180"/>
      <c r="AD49" s="180"/>
      <c r="AE49" s="181"/>
    </row>
    <row r="50" spans="1:31" ht="24.9" customHeight="1" x14ac:dyDescent="0.4">
      <c r="A50" s="154"/>
      <c r="B50" s="155"/>
      <c r="C50" s="155"/>
      <c r="D50" s="155"/>
      <c r="E50" s="155"/>
      <c r="F50" s="95"/>
      <c r="G50" s="52"/>
      <c r="H50" s="100"/>
      <c r="I50" s="100"/>
      <c r="J50" s="59"/>
      <c r="K50" s="116"/>
      <c r="L50" s="88"/>
      <c r="M50" s="119"/>
      <c r="N50" s="96"/>
      <c r="O50" s="52"/>
      <c r="P50" s="52"/>
      <c r="Q50" s="52"/>
      <c r="R50" s="52"/>
      <c r="S50" s="100"/>
      <c r="T50" s="52"/>
      <c r="U50" s="87"/>
      <c r="V50" s="52"/>
      <c r="W50" s="179"/>
      <c r="X50" s="180"/>
      <c r="Y50" s="180"/>
      <c r="Z50" s="180"/>
      <c r="AA50" s="180"/>
      <c r="AB50" s="180"/>
      <c r="AC50" s="180"/>
      <c r="AD50" s="180"/>
      <c r="AE50" s="181"/>
    </row>
    <row r="51" spans="1:31" ht="24.9" customHeight="1" thickBot="1" x14ac:dyDescent="0.45">
      <c r="A51" s="156"/>
      <c r="B51" s="157"/>
      <c r="C51" s="157"/>
      <c r="D51" s="157"/>
      <c r="E51" s="157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82"/>
      <c r="X51" s="183"/>
      <c r="Y51" s="183"/>
      <c r="Z51" s="183"/>
      <c r="AA51" s="183"/>
      <c r="AB51" s="183"/>
      <c r="AC51" s="183"/>
      <c r="AD51" s="183"/>
      <c r="AE51" s="184"/>
    </row>
    <row r="52" spans="1:31" ht="16.5" customHeight="1" thickBot="1" x14ac:dyDescent="0.45">
      <c r="A52" s="146"/>
      <c r="B52" s="146"/>
      <c r="C52" s="146"/>
      <c r="D52" s="146"/>
      <c r="E52" s="146"/>
      <c r="F52" s="147"/>
      <c r="G52" s="147"/>
      <c r="H52" s="147"/>
      <c r="I52" s="147"/>
      <c r="J52" s="147"/>
      <c r="K52" s="147"/>
      <c r="L52" s="147"/>
      <c r="M52" s="147"/>
      <c r="N52" s="147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</row>
    <row r="53" spans="1:31" s="57" customFormat="1" ht="24.9" customHeight="1" thickBot="1" x14ac:dyDescent="0.45">
      <c r="A53" s="69" t="s">
        <v>38</v>
      </c>
      <c r="B53" s="137" t="s">
        <v>81</v>
      </c>
      <c r="C53" s="137"/>
      <c r="D53" s="137"/>
      <c r="E53" s="137"/>
      <c r="F53" s="135" t="s">
        <v>39</v>
      </c>
      <c r="G53" s="85"/>
      <c r="H53" s="85"/>
      <c r="I53" s="137" t="s">
        <v>82</v>
      </c>
      <c r="J53" s="138"/>
      <c r="K53" s="138"/>
      <c r="L53" s="138"/>
      <c r="M53" s="138"/>
      <c r="N53" s="136" t="s">
        <v>40</v>
      </c>
      <c r="O53" s="84"/>
      <c r="P53" s="136"/>
      <c r="Q53" s="139" t="s">
        <v>83</v>
      </c>
      <c r="R53" s="138"/>
      <c r="S53" s="138"/>
      <c r="T53" s="138"/>
      <c r="U53" s="138"/>
      <c r="V53" s="138"/>
      <c r="W53" s="138"/>
      <c r="X53" s="89" t="s">
        <v>41</v>
      </c>
      <c r="Y53" s="89"/>
      <c r="Z53" s="86"/>
      <c r="AA53" s="140">
        <v>44517</v>
      </c>
      <c r="AB53" s="141"/>
      <c r="AC53" s="141"/>
      <c r="AD53" s="141"/>
      <c r="AE53" s="142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F44:N44"/>
    <mergeCell ref="R44:U44"/>
    <mergeCell ref="R38:U38"/>
    <mergeCell ref="R39:U39"/>
    <mergeCell ref="R40:U40"/>
    <mergeCell ref="R42:U42"/>
    <mergeCell ref="B43:E43"/>
    <mergeCell ref="R43:U43"/>
    <mergeCell ref="M32:O32"/>
    <mergeCell ref="Q31:S31"/>
    <mergeCell ref="Q32:S32"/>
    <mergeCell ref="B32:C32"/>
    <mergeCell ref="Q35:S35"/>
    <mergeCell ref="U34:W34"/>
    <mergeCell ref="B33:C33"/>
    <mergeCell ref="B34:C34"/>
    <mergeCell ref="B35:C35"/>
    <mergeCell ref="E35:G35"/>
    <mergeCell ref="I33:K33"/>
    <mergeCell ref="I34:K34"/>
    <mergeCell ref="I35:K35"/>
    <mergeCell ref="E34:G34"/>
    <mergeCell ref="AC1:AE1"/>
    <mergeCell ref="AC2:AE2"/>
    <mergeCell ref="AC3:AE3"/>
    <mergeCell ref="W37:AE51"/>
    <mergeCell ref="Y1:AB1"/>
    <mergeCell ref="Y2:AB2"/>
    <mergeCell ref="Y3:AB3"/>
    <mergeCell ref="AC31:AD31"/>
    <mergeCell ref="AC32:AD32"/>
    <mergeCell ref="Y5:AB5"/>
    <mergeCell ref="AC5:AE5"/>
    <mergeCell ref="AC33:AD33"/>
    <mergeCell ref="AC34:AD34"/>
    <mergeCell ref="AC35:AD35"/>
    <mergeCell ref="Y35:AA35"/>
    <mergeCell ref="U33:W33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B1:D1"/>
    <mergeCell ref="B2:D2"/>
    <mergeCell ref="B3:D3"/>
    <mergeCell ref="I1:K1"/>
    <mergeCell ref="I2:K2"/>
    <mergeCell ref="I3:K3"/>
    <mergeCell ref="L1:O1"/>
    <mergeCell ref="L2:O2"/>
    <mergeCell ref="L3:O3"/>
    <mergeCell ref="E1:H1"/>
    <mergeCell ref="E2:H2"/>
    <mergeCell ref="E3:H3"/>
    <mergeCell ref="Q5:T5"/>
    <mergeCell ref="U5:X5"/>
    <mergeCell ref="I31:K31"/>
    <mergeCell ref="I32:K32"/>
    <mergeCell ref="E31:G31"/>
    <mergeCell ref="E32:G32"/>
    <mergeCell ref="U31:W31"/>
    <mergeCell ref="B5:D5"/>
    <mergeCell ref="E5:H5"/>
    <mergeCell ref="I5:L5"/>
    <mergeCell ref="M5:P5"/>
    <mergeCell ref="B31:C31"/>
    <mergeCell ref="M33:O33"/>
    <mergeCell ref="E33:G33"/>
    <mergeCell ref="M34:O34"/>
    <mergeCell ref="Y31:AA31"/>
    <mergeCell ref="Y32:AA32"/>
    <mergeCell ref="Y33:AA33"/>
    <mergeCell ref="Y34:AA34"/>
    <mergeCell ref="Q33:S33"/>
    <mergeCell ref="Q34:S34"/>
    <mergeCell ref="U32:W32"/>
    <mergeCell ref="M31:O31"/>
    <mergeCell ref="B53:E53"/>
    <mergeCell ref="I53:M53"/>
    <mergeCell ref="Q53:W53"/>
    <mergeCell ref="AA53:AE53"/>
    <mergeCell ref="U35:W35"/>
    <mergeCell ref="M35:O35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</mergeCells>
  <phoneticPr fontId="0" type="noConversion"/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56"/>
  <sheetViews>
    <sheetView topLeftCell="A19" zoomScale="50" workbookViewId="0">
      <selection activeCell="A53" sqref="A53:XFD5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3" t="s">
        <v>3</v>
      </c>
      <c r="B1" s="177" t="s">
        <v>74</v>
      </c>
      <c r="C1" s="177"/>
      <c r="D1" s="177"/>
      <c r="E1" s="175" t="s">
        <v>33</v>
      </c>
      <c r="F1" s="175"/>
      <c r="G1" s="175"/>
      <c r="H1" s="175"/>
      <c r="I1" s="177">
        <v>0</v>
      </c>
      <c r="J1" s="177"/>
      <c r="K1" s="177"/>
      <c r="L1" s="175" t="s">
        <v>9</v>
      </c>
      <c r="M1" s="175"/>
      <c r="N1" s="175"/>
      <c r="O1" s="175"/>
      <c r="P1" s="177" t="s">
        <v>52</v>
      </c>
      <c r="Q1" s="177"/>
      <c r="R1" s="177"/>
      <c r="S1" s="175" t="s">
        <v>10</v>
      </c>
      <c r="T1" s="175"/>
      <c r="U1" s="175"/>
      <c r="V1" s="177" t="s">
        <v>75</v>
      </c>
      <c r="W1" s="177"/>
      <c r="X1" s="177"/>
      <c r="Y1" s="175" t="s">
        <v>35</v>
      </c>
      <c r="Z1" s="175"/>
      <c r="AA1" s="175"/>
      <c r="AB1" s="175"/>
      <c r="AC1" s="177" t="s">
        <v>76</v>
      </c>
      <c r="AD1" s="177"/>
      <c r="AE1" s="177"/>
    </row>
    <row r="2" spans="1:31" s="57" customFormat="1" ht="24.9" customHeight="1" thickBot="1" x14ac:dyDescent="0.45">
      <c r="A2" s="133" t="s">
        <v>11</v>
      </c>
      <c r="B2" s="177"/>
      <c r="C2" s="177"/>
      <c r="D2" s="177"/>
      <c r="E2" s="175" t="s">
        <v>34</v>
      </c>
      <c r="F2" s="175"/>
      <c r="G2" s="175"/>
      <c r="H2" s="175"/>
      <c r="I2" s="177" t="s">
        <v>77</v>
      </c>
      <c r="J2" s="177"/>
      <c r="K2" s="177"/>
      <c r="L2" s="175" t="s">
        <v>0</v>
      </c>
      <c r="M2" s="175"/>
      <c r="N2" s="175"/>
      <c r="O2" s="175"/>
      <c r="P2" s="177" t="s">
        <v>53</v>
      </c>
      <c r="Q2" s="177"/>
      <c r="R2" s="177"/>
      <c r="S2" s="175" t="s">
        <v>12</v>
      </c>
      <c r="T2" s="175"/>
      <c r="U2" s="175"/>
      <c r="V2" s="177"/>
      <c r="W2" s="177"/>
      <c r="X2" s="177"/>
      <c r="Y2" s="175" t="s">
        <v>36</v>
      </c>
      <c r="Z2" s="175"/>
      <c r="AA2" s="175"/>
      <c r="AB2" s="175"/>
      <c r="AC2" s="177" t="s">
        <v>78</v>
      </c>
      <c r="AD2" s="177"/>
      <c r="AE2" s="177"/>
    </row>
    <row r="3" spans="1:31" s="57" customFormat="1" ht="24.9" customHeight="1" thickBot="1" x14ac:dyDescent="0.45">
      <c r="A3" s="134" t="s">
        <v>13</v>
      </c>
      <c r="B3" s="178" t="s">
        <v>79</v>
      </c>
      <c r="C3" s="178"/>
      <c r="D3" s="178"/>
      <c r="E3" s="176" t="s">
        <v>4</v>
      </c>
      <c r="F3" s="176"/>
      <c r="G3" s="176"/>
      <c r="H3" s="176"/>
      <c r="I3" s="178" t="s">
        <v>80</v>
      </c>
      <c r="J3" s="178"/>
      <c r="K3" s="178"/>
      <c r="L3" s="176" t="s">
        <v>14</v>
      </c>
      <c r="M3" s="176"/>
      <c r="N3" s="176"/>
      <c r="O3" s="176"/>
      <c r="P3" s="178" t="s">
        <v>54</v>
      </c>
      <c r="Q3" s="178"/>
      <c r="R3" s="178"/>
      <c r="S3" s="176" t="s">
        <v>15</v>
      </c>
      <c r="T3" s="176"/>
      <c r="U3" s="176"/>
      <c r="V3" s="178" t="s">
        <v>55</v>
      </c>
      <c r="W3" s="178"/>
      <c r="X3" s="178"/>
      <c r="Y3" s="176" t="s">
        <v>37</v>
      </c>
      <c r="Z3" s="176"/>
      <c r="AA3" s="176"/>
      <c r="AB3" s="176"/>
      <c r="AC3" s="178">
        <v>1</v>
      </c>
      <c r="AD3" s="178"/>
      <c r="AE3" s="178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69</v>
      </c>
      <c r="B5" s="170" t="s">
        <v>68</v>
      </c>
      <c r="C5" s="171"/>
      <c r="D5" s="172"/>
      <c r="E5" s="170" t="s">
        <v>67</v>
      </c>
      <c r="F5" s="171"/>
      <c r="G5" s="171"/>
      <c r="H5" s="172"/>
      <c r="I5" s="170" t="s">
        <v>66</v>
      </c>
      <c r="J5" s="171"/>
      <c r="K5" s="171"/>
      <c r="L5" s="172"/>
      <c r="M5" s="170" t="s">
        <v>65</v>
      </c>
      <c r="N5" s="171"/>
      <c r="O5" s="171"/>
      <c r="P5" s="172"/>
      <c r="Q5" s="170" t="s">
        <v>64</v>
      </c>
      <c r="R5" s="171"/>
      <c r="S5" s="171"/>
      <c r="T5" s="172"/>
      <c r="U5" s="170" t="s">
        <v>63</v>
      </c>
      <c r="V5" s="171"/>
      <c r="W5" s="171"/>
      <c r="X5" s="172"/>
      <c r="Y5" s="170"/>
      <c r="Z5" s="171"/>
      <c r="AA5" s="171"/>
      <c r="AB5" s="172"/>
      <c r="AC5" s="170"/>
      <c r="AD5" s="171"/>
      <c r="AE5" s="172"/>
    </row>
    <row r="6" spans="1:31" ht="24.9" customHeight="1" x14ac:dyDescent="0.4">
      <c r="A6" s="66">
        <v>1</v>
      </c>
      <c r="B6" s="16">
        <v>155</v>
      </c>
      <c r="C6" s="17"/>
      <c r="D6" s="18"/>
      <c r="E6" s="16">
        <v>160</v>
      </c>
      <c r="F6" s="19">
        <v>165</v>
      </c>
      <c r="G6" s="19"/>
      <c r="H6" s="20"/>
      <c r="I6" s="19">
        <v>170</v>
      </c>
      <c r="J6" s="21">
        <v>175</v>
      </c>
      <c r="K6" s="21"/>
      <c r="L6" s="21"/>
      <c r="M6" s="16">
        <v>180</v>
      </c>
      <c r="N6" s="19"/>
      <c r="O6" s="19"/>
      <c r="P6" s="22"/>
      <c r="Q6" s="19">
        <v>190</v>
      </c>
      <c r="R6" s="21"/>
      <c r="S6" s="21"/>
      <c r="T6" s="22"/>
      <c r="U6" s="19">
        <v>200</v>
      </c>
      <c r="V6" s="21"/>
      <c r="W6" s="21"/>
      <c r="X6" s="23"/>
      <c r="Y6" s="19"/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>
        <v>155</v>
      </c>
      <c r="C7" s="15"/>
      <c r="D7" s="26"/>
      <c r="E7" s="27">
        <v>160</v>
      </c>
      <c r="F7" s="28">
        <v>165</v>
      </c>
      <c r="G7" s="28"/>
      <c r="H7" s="29"/>
      <c r="I7" s="28">
        <v>170</v>
      </c>
      <c r="J7" s="30"/>
      <c r="K7" s="30"/>
      <c r="L7" s="30"/>
      <c r="M7" s="27">
        <v>180</v>
      </c>
      <c r="N7" s="28"/>
      <c r="O7" s="28"/>
      <c r="P7" s="31"/>
      <c r="Q7" s="28">
        <v>190</v>
      </c>
      <c r="R7" s="30"/>
      <c r="S7" s="30"/>
      <c r="T7" s="29"/>
      <c r="U7" s="32"/>
      <c r="V7" s="32"/>
      <c r="W7" s="33"/>
      <c r="X7" s="34"/>
      <c r="Y7" s="30"/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>
        <v>155</v>
      </c>
      <c r="C8" s="15"/>
      <c r="D8" s="26"/>
      <c r="E8" s="27">
        <v>160</v>
      </c>
      <c r="F8" s="28">
        <v>165</v>
      </c>
      <c r="G8" s="28"/>
      <c r="H8" s="29"/>
      <c r="I8" s="28">
        <v>170</v>
      </c>
      <c r="J8" s="30"/>
      <c r="K8" s="30"/>
      <c r="L8" s="30"/>
      <c r="M8" s="27">
        <v>180</v>
      </c>
      <c r="N8" s="28"/>
      <c r="O8" s="28"/>
      <c r="P8" s="31"/>
      <c r="Q8" s="28">
        <v>190</v>
      </c>
      <c r="R8" s="30"/>
      <c r="S8" s="30"/>
      <c r="T8" s="29"/>
      <c r="U8" s="32"/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>
        <v>155</v>
      </c>
      <c r="C9" s="15"/>
      <c r="D9" s="26"/>
      <c r="E9" s="27">
        <v>160</v>
      </c>
      <c r="F9" s="28">
        <v>165</v>
      </c>
      <c r="G9" s="28"/>
      <c r="H9" s="29"/>
      <c r="I9" s="28">
        <v>170</v>
      </c>
      <c r="J9" s="30"/>
      <c r="K9" s="30"/>
      <c r="L9" s="30"/>
      <c r="M9" s="27">
        <v>180</v>
      </c>
      <c r="N9" s="28"/>
      <c r="O9" s="28"/>
      <c r="P9" s="31"/>
      <c r="Q9" s="28">
        <v>195</v>
      </c>
      <c r="R9" s="30"/>
      <c r="S9" s="30"/>
      <c r="T9" s="29"/>
      <c r="U9" s="32"/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>
        <v>155</v>
      </c>
      <c r="C10" s="15"/>
      <c r="D10" s="26"/>
      <c r="E10" s="27">
        <v>160</v>
      </c>
      <c r="F10" s="28">
        <v>165</v>
      </c>
      <c r="G10" s="28"/>
      <c r="H10" s="29"/>
      <c r="I10" s="28">
        <v>170</v>
      </c>
      <c r="J10" s="30"/>
      <c r="K10" s="30"/>
      <c r="L10" s="30"/>
      <c r="M10" s="27">
        <v>180</v>
      </c>
      <c r="N10" s="28"/>
      <c r="O10" s="28"/>
      <c r="P10" s="31"/>
      <c r="Q10" s="28">
        <v>195</v>
      </c>
      <c r="R10" s="30"/>
      <c r="S10" s="30"/>
      <c r="T10" s="29"/>
      <c r="U10" s="32"/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>
        <v>155</v>
      </c>
      <c r="C11" s="15"/>
      <c r="D11" s="26"/>
      <c r="E11" s="27">
        <v>160</v>
      </c>
      <c r="F11" s="28">
        <v>165</v>
      </c>
      <c r="G11" s="28"/>
      <c r="H11" s="29"/>
      <c r="I11" s="28">
        <v>170</v>
      </c>
      <c r="J11" s="30"/>
      <c r="K11" s="30"/>
      <c r="L11" s="30"/>
      <c r="M11" s="27">
        <v>180</v>
      </c>
      <c r="N11" s="28"/>
      <c r="O11" s="28"/>
      <c r="P11" s="31"/>
      <c r="Q11" s="28"/>
      <c r="R11" s="30"/>
      <c r="S11" s="30"/>
      <c r="T11" s="29"/>
      <c r="U11" s="14"/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>
        <v>160</v>
      </c>
      <c r="F12" s="28">
        <v>165</v>
      </c>
      <c r="G12" s="28"/>
      <c r="H12" s="29"/>
      <c r="I12" s="28">
        <v>170</v>
      </c>
      <c r="J12" s="30"/>
      <c r="K12" s="30"/>
      <c r="L12" s="30"/>
      <c r="M12" s="27">
        <v>180</v>
      </c>
      <c r="N12" s="28"/>
      <c r="O12" s="28"/>
      <c r="P12" s="31"/>
      <c r="Q12" s="28"/>
      <c r="R12" s="30"/>
      <c r="S12" s="30"/>
      <c r="T12" s="29"/>
      <c r="U12" s="14"/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>
        <v>160</v>
      </c>
      <c r="F13" s="28">
        <v>165</v>
      </c>
      <c r="G13" s="28"/>
      <c r="H13" s="29"/>
      <c r="I13" s="28">
        <v>170</v>
      </c>
      <c r="J13" s="30"/>
      <c r="K13" s="30"/>
      <c r="L13" s="30"/>
      <c r="M13" s="27">
        <v>180</v>
      </c>
      <c r="N13" s="28"/>
      <c r="O13" s="28"/>
      <c r="P13" s="31"/>
      <c r="Q13" s="28"/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>
        <v>160</v>
      </c>
      <c r="F14" s="28">
        <v>165</v>
      </c>
      <c r="G14" s="28"/>
      <c r="H14" s="29"/>
      <c r="I14" s="28">
        <v>170</v>
      </c>
      <c r="J14" s="30"/>
      <c r="K14" s="30"/>
      <c r="L14" s="30"/>
      <c r="M14" s="27">
        <v>180</v>
      </c>
      <c r="N14" s="28"/>
      <c r="O14" s="28"/>
      <c r="P14" s="31"/>
      <c r="Q14" s="28"/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>
        <v>160</v>
      </c>
      <c r="F15" s="28">
        <v>165</v>
      </c>
      <c r="G15" s="28"/>
      <c r="H15" s="29"/>
      <c r="I15" s="28">
        <v>170</v>
      </c>
      <c r="J15" s="30"/>
      <c r="K15" s="30"/>
      <c r="L15" s="30"/>
      <c r="M15" s="27">
        <v>180</v>
      </c>
      <c r="N15" s="28"/>
      <c r="O15" s="28"/>
      <c r="P15" s="31"/>
      <c r="Q15" s="28"/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>
        <v>160</v>
      </c>
      <c r="F16" s="28">
        <v>165</v>
      </c>
      <c r="G16" s="28"/>
      <c r="H16" s="29"/>
      <c r="I16" s="28">
        <v>170</v>
      </c>
      <c r="J16" s="30"/>
      <c r="K16" s="30"/>
      <c r="L16" s="30"/>
      <c r="M16" s="27">
        <v>180</v>
      </c>
      <c r="N16" s="28"/>
      <c r="O16" s="28"/>
      <c r="P16" s="31"/>
      <c r="Q16" s="28"/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>
        <v>160</v>
      </c>
      <c r="F17" s="33">
        <v>165</v>
      </c>
      <c r="G17" s="33"/>
      <c r="H17" s="29"/>
      <c r="I17" s="28">
        <v>170</v>
      </c>
      <c r="J17" s="30"/>
      <c r="K17" s="30"/>
      <c r="L17" s="30"/>
      <c r="M17" s="27">
        <v>180</v>
      </c>
      <c r="N17" s="28"/>
      <c r="O17" s="28"/>
      <c r="P17" s="31"/>
      <c r="Q17" s="28"/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>
        <v>160</v>
      </c>
      <c r="F18" s="33"/>
      <c r="G18" s="33"/>
      <c r="H18" s="29"/>
      <c r="I18" s="28">
        <v>170</v>
      </c>
      <c r="J18" s="30"/>
      <c r="K18" s="30"/>
      <c r="L18" s="30"/>
      <c r="M18" s="27">
        <v>180</v>
      </c>
      <c r="N18" s="28"/>
      <c r="O18" s="28"/>
      <c r="P18" s="31"/>
      <c r="Q18" s="28"/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>
        <v>160</v>
      </c>
      <c r="F19" s="33"/>
      <c r="G19" s="33"/>
      <c r="H19" s="29"/>
      <c r="I19" s="28">
        <v>170</v>
      </c>
      <c r="J19" s="30"/>
      <c r="K19" s="30"/>
      <c r="L19" s="30"/>
      <c r="M19" s="27">
        <v>180</v>
      </c>
      <c r="N19" s="28"/>
      <c r="O19" s="28"/>
      <c r="P19" s="31"/>
      <c r="Q19" s="28"/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>
        <v>160</v>
      </c>
      <c r="F20" s="33"/>
      <c r="G20" s="33"/>
      <c r="H20" s="29"/>
      <c r="I20" s="28">
        <v>170</v>
      </c>
      <c r="J20" s="30"/>
      <c r="K20" s="30"/>
      <c r="L20" s="30"/>
      <c r="M20" s="27">
        <v>180</v>
      </c>
      <c r="N20" s="28"/>
      <c r="O20" s="28"/>
      <c r="P20" s="31"/>
      <c r="Q20" s="28"/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>
        <v>165</v>
      </c>
      <c r="F21" s="33"/>
      <c r="G21" s="33"/>
      <c r="H21" s="29"/>
      <c r="I21" s="28">
        <v>170</v>
      </c>
      <c r="J21" s="30"/>
      <c r="K21" s="30"/>
      <c r="L21" s="30"/>
      <c r="M21" s="27">
        <v>180</v>
      </c>
      <c r="N21" s="28"/>
      <c r="O21" s="28"/>
      <c r="P21" s="31"/>
      <c r="Q21" s="28"/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>
        <v>165</v>
      </c>
      <c r="F22" s="33"/>
      <c r="G22" s="33"/>
      <c r="H22" s="29"/>
      <c r="I22" s="28">
        <v>170</v>
      </c>
      <c r="J22" s="30"/>
      <c r="K22" s="30"/>
      <c r="L22" s="30"/>
      <c r="M22" s="27">
        <v>180</v>
      </c>
      <c r="N22" s="28"/>
      <c r="O22" s="28"/>
      <c r="P22" s="31"/>
      <c r="Q22" s="28"/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>
        <v>165</v>
      </c>
      <c r="F23" s="33"/>
      <c r="G23" s="33"/>
      <c r="H23" s="29"/>
      <c r="I23" s="28">
        <v>170</v>
      </c>
      <c r="J23" s="30"/>
      <c r="K23" s="30"/>
      <c r="L23" s="30"/>
      <c r="M23" s="27">
        <v>185</v>
      </c>
      <c r="N23" s="28"/>
      <c r="O23" s="28"/>
      <c r="P23" s="31"/>
      <c r="Q23" s="28"/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>
        <v>165</v>
      </c>
      <c r="F24" s="33"/>
      <c r="G24" s="33"/>
      <c r="H24" s="29"/>
      <c r="I24" s="28">
        <v>170</v>
      </c>
      <c r="J24" s="30"/>
      <c r="K24" s="30"/>
      <c r="L24" s="30"/>
      <c r="M24" s="27">
        <v>185</v>
      </c>
      <c r="N24" s="28"/>
      <c r="O24" s="28"/>
      <c r="P24" s="31"/>
      <c r="Q24" s="28"/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>
        <v>165</v>
      </c>
      <c r="F25" s="33"/>
      <c r="G25" s="33"/>
      <c r="H25" s="29"/>
      <c r="I25" s="28">
        <v>175</v>
      </c>
      <c r="J25" s="30"/>
      <c r="K25" s="30"/>
      <c r="L25" s="30"/>
      <c r="M25" s="27">
        <v>185</v>
      </c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>
        <v>165</v>
      </c>
      <c r="F26" s="33"/>
      <c r="G26" s="33"/>
      <c r="H26" s="29"/>
      <c r="I26" s="28">
        <v>175</v>
      </c>
      <c r="J26" s="30"/>
      <c r="K26" s="30"/>
      <c r="L26" s="30"/>
      <c r="M26" s="27">
        <v>185</v>
      </c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>
        <v>165</v>
      </c>
      <c r="F27" s="33"/>
      <c r="G27" s="33"/>
      <c r="H27" s="29"/>
      <c r="I27" s="28">
        <v>175</v>
      </c>
      <c r="J27" s="30"/>
      <c r="K27" s="30"/>
      <c r="L27" s="30"/>
      <c r="M27" s="27">
        <v>185</v>
      </c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>
        <v>165</v>
      </c>
      <c r="F28" s="33"/>
      <c r="G28" s="33"/>
      <c r="H28" s="29"/>
      <c r="I28" s="28">
        <v>175</v>
      </c>
      <c r="J28" s="30"/>
      <c r="K28" s="30"/>
      <c r="L28" s="30"/>
      <c r="M28" s="27">
        <v>185</v>
      </c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>
        <v>165</v>
      </c>
      <c r="F29" s="36"/>
      <c r="G29" s="36"/>
      <c r="H29" s="74"/>
      <c r="I29" s="75">
        <v>175</v>
      </c>
      <c r="J29" s="76"/>
      <c r="K29" s="76"/>
      <c r="L29" s="76"/>
      <c r="M29" s="77">
        <v>185</v>
      </c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>
        <v>165</v>
      </c>
      <c r="F30" s="43"/>
      <c r="G30" s="43"/>
      <c r="H30" s="44"/>
      <c r="I30" s="45">
        <v>175</v>
      </c>
      <c r="J30" s="46"/>
      <c r="K30" s="46"/>
      <c r="L30" s="46"/>
      <c r="M30" s="47">
        <v>185</v>
      </c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3">
        <f>COUNT(B6:D30)</f>
        <v>6</v>
      </c>
      <c r="C31" s="174"/>
      <c r="D31" s="53" t="s">
        <v>6</v>
      </c>
      <c r="E31" s="166">
        <f>COUNT(E6:H30)</f>
        <v>37</v>
      </c>
      <c r="F31" s="167"/>
      <c r="G31" s="167"/>
      <c r="H31" s="53" t="s">
        <v>6</v>
      </c>
      <c r="I31" s="166">
        <f>COUNT(I6:L30)</f>
        <v>26</v>
      </c>
      <c r="J31" s="167"/>
      <c r="K31" s="167"/>
      <c r="L31" s="53" t="s">
        <v>6</v>
      </c>
      <c r="M31" s="166">
        <f>COUNT(M6:P30)</f>
        <v>25</v>
      </c>
      <c r="N31" s="167"/>
      <c r="O31" s="167"/>
      <c r="P31" s="53" t="s">
        <v>6</v>
      </c>
      <c r="Q31" s="166">
        <f>COUNT(Q6:T30)</f>
        <v>5</v>
      </c>
      <c r="R31" s="167"/>
      <c r="S31" s="167"/>
      <c r="T31" s="53" t="s">
        <v>6</v>
      </c>
      <c r="U31" s="166">
        <f>COUNT(U6:X30)</f>
        <v>1</v>
      </c>
      <c r="V31" s="167"/>
      <c r="W31" s="167"/>
      <c r="X31" s="53" t="s">
        <v>6</v>
      </c>
      <c r="Y31" s="166">
        <f>COUNT(Y6:AB30)</f>
        <v>0</v>
      </c>
      <c r="Z31" s="167"/>
      <c r="AA31" s="167"/>
      <c r="AB31" s="53" t="s">
        <v>6</v>
      </c>
      <c r="AC31" s="173">
        <f>COUNT(AC6:AE30)</f>
        <v>0</v>
      </c>
      <c r="AD31" s="174"/>
      <c r="AE31" s="53" t="s">
        <v>6</v>
      </c>
    </row>
    <row r="32" spans="1:31" s="128" customFormat="1" ht="24.9" customHeight="1" x14ac:dyDescent="0.4">
      <c r="A32" s="130"/>
      <c r="B32" s="198">
        <f>SUM(B6:D30)</f>
        <v>930</v>
      </c>
      <c r="C32" s="199"/>
      <c r="D32" s="129"/>
      <c r="E32" s="200">
        <f>SUM(E6:H30)</f>
        <v>6030</v>
      </c>
      <c r="F32" s="201"/>
      <c r="G32" s="201"/>
      <c r="H32" s="129"/>
      <c r="I32" s="200">
        <f>SUM(I6:L30)</f>
        <v>4455</v>
      </c>
      <c r="J32" s="201"/>
      <c r="K32" s="201"/>
      <c r="L32" s="129"/>
      <c r="M32" s="200">
        <f>SUM(M6:P30)</f>
        <v>4540</v>
      </c>
      <c r="N32" s="201"/>
      <c r="O32" s="201"/>
      <c r="P32" s="129"/>
      <c r="Q32" s="200">
        <f>SUM(Q6:T30)</f>
        <v>960</v>
      </c>
      <c r="R32" s="201"/>
      <c r="S32" s="201"/>
      <c r="T32" s="129"/>
      <c r="U32" s="200">
        <f>SUM(U6:X30)</f>
        <v>200</v>
      </c>
      <c r="V32" s="201"/>
      <c r="W32" s="201"/>
      <c r="X32" s="129"/>
      <c r="Y32" s="200">
        <f>SUM(Y6:AB30)</f>
        <v>0</v>
      </c>
      <c r="Z32" s="201"/>
      <c r="AA32" s="201"/>
      <c r="AB32" s="129"/>
      <c r="AC32" s="198">
        <f>SUM(AC6:AE30)</f>
        <v>0</v>
      </c>
      <c r="AD32" s="199"/>
      <c r="AE32" s="129"/>
    </row>
    <row r="33" spans="1:31" ht="24.9" customHeight="1" x14ac:dyDescent="0.4">
      <c r="A33" s="64"/>
      <c r="B33" s="185"/>
      <c r="C33" s="186"/>
      <c r="D33" s="55"/>
      <c r="E33" s="162"/>
      <c r="F33" s="163"/>
      <c r="G33" s="163"/>
      <c r="H33" s="55"/>
      <c r="I33" s="162"/>
      <c r="J33" s="163"/>
      <c r="K33" s="163"/>
      <c r="L33" s="55"/>
      <c r="M33" s="162"/>
      <c r="N33" s="163"/>
      <c r="O33" s="163"/>
      <c r="P33" s="55"/>
      <c r="Q33" s="162"/>
      <c r="R33" s="163"/>
      <c r="S33" s="163"/>
      <c r="T33" s="55"/>
      <c r="U33" s="162"/>
      <c r="V33" s="163"/>
      <c r="W33" s="163"/>
      <c r="X33" s="55"/>
      <c r="Y33" s="162"/>
      <c r="Z33" s="163"/>
      <c r="AA33" s="163"/>
      <c r="AB33" s="55"/>
      <c r="AC33" s="185"/>
      <c r="AD33" s="186"/>
      <c r="AE33" s="55"/>
    </row>
    <row r="34" spans="1:31" ht="24.9" customHeight="1" x14ac:dyDescent="0.4">
      <c r="A34" s="63" t="s">
        <v>42</v>
      </c>
      <c r="B34" s="187">
        <f>IF(B31=0,0,B31/($B31+$E31+$I31+$M31+$Q31+$U31+$Y31+$AC31))*100</f>
        <v>6</v>
      </c>
      <c r="C34" s="188"/>
      <c r="D34" s="54" t="s">
        <v>5</v>
      </c>
      <c r="E34" s="164">
        <f>IF(E31=0,0,E31/($B31+$E31+$I31+$M31+$Q31+$U31+$Y31+$AC31))*100</f>
        <v>37</v>
      </c>
      <c r="F34" s="165"/>
      <c r="G34" s="165"/>
      <c r="H34" s="54" t="s">
        <v>5</v>
      </c>
      <c r="I34" s="164">
        <f>IF(I31=0,0,I31/($B31+$E31+$I31+$M31+$Q31+$U31+$Y31+$AC31))*100</f>
        <v>26</v>
      </c>
      <c r="J34" s="165"/>
      <c r="K34" s="165"/>
      <c r="L34" s="54" t="s">
        <v>5</v>
      </c>
      <c r="M34" s="164">
        <f>IF(M31=0,0,M31/($B31+$E31+$I31+$M31+$Q31+$U31+$Y31+$AC31))*100</f>
        <v>25</v>
      </c>
      <c r="N34" s="165"/>
      <c r="O34" s="165"/>
      <c r="P34" s="54" t="s">
        <v>5</v>
      </c>
      <c r="Q34" s="164">
        <f>IF(Q31=0,0,Q31/($B31+$E31+$I31+$M31+$Q31+$U31+$Y31+$AC31))*100</f>
        <v>5</v>
      </c>
      <c r="R34" s="165"/>
      <c r="S34" s="165"/>
      <c r="T34" s="54" t="s">
        <v>5</v>
      </c>
      <c r="U34" s="164">
        <f>IF(U31=0,0,U31/($B31+$E31+$I31+$M31+$Q31+$U31+$Y31+$AC31))*100</f>
        <v>1</v>
      </c>
      <c r="V34" s="165"/>
      <c r="W34" s="165"/>
      <c r="X34" s="54" t="s">
        <v>5</v>
      </c>
      <c r="Y34" s="164">
        <f>IF(Y31=0,0,Y31/($B31+$E31+$I31+$M31+$Q31+$U31+$Y31+$AC31))*100</f>
        <v>0</v>
      </c>
      <c r="Z34" s="165"/>
      <c r="AA34" s="165"/>
      <c r="AB34" s="54" t="s">
        <v>5</v>
      </c>
      <c r="AC34" s="187">
        <f>IF(AC31=0,0,AC31/($B31+$E31+$I31+$M31+$Q31+$U31+$Y31+$AC31))*100</f>
        <v>0</v>
      </c>
      <c r="AD34" s="188"/>
      <c r="AE34" s="60" t="s">
        <v>5</v>
      </c>
    </row>
    <row r="35" spans="1:31" ht="24.9" customHeight="1" thickBot="1" x14ac:dyDescent="0.45">
      <c r="A35" s="65"/>
      <c r="B35" s="187"/>
      <c r="C35" s="188"/>
      <c r="D35" s="56"/>
      <c r="E35" s="143"/>
      <c r="F35" s="144"/>
      <c r="G35" s="144"/>
      <c r="H35" s="56"/>
      <c r="I35" s="143"/>
      <c r="J35" s="144"/>
      <c r="K35" s="144"/>
      <c r="L35" s="56"/>
      <c r="M35" s="143"/>
      <c r="N35" s="144"/>
      <c r="O35" s="144"/>
      <c r="P35" s="56"/>
      <c r="Q35" s="143"/>
      <c r="R35" s="144"/>
      <c r="S35" s="144"/>
      <c r="T35" s="56"/>
      <c r="U35" s="143"/>
      <c r="V35" s="144"/>
      <c r="W35" s="144"/>
      <c r="X35" s="56"/>
      <c r="Y35" s="143"/>
      <c r="Z35" s="144"/>
      <c r="AA35" s="144"/>
      <c r="AB35" s="56"/>
      <c r="AC35" s="187"/>
      <c r="AD35" s="188"/>
      <c r="AE35" s="61"/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51" t="s">
        <v>17</v>
      </c>
      <c r="B37" s="152"/>
      <c r="C37" s="152"/>
      <c r="D37" s="152"/>
      <c r="E37" s="153"/>
      <c r="F37" s="148" t="s">
        <v>25</v>
      </c>
      <c r="G37" s="149"/>
      <c r="H37" s="149"/>
      <c r="I37" s="149"/>
      <c r="J37" s="149"/>
      <c r="K37" s="149"/>
      <c r="L37" s="149"/>
      <c r="M37" s="149"/>
      <c r="N37" s="150"/>
      <c r="O37" s="192" t="s">
        <v>62</v>
      </c>
      <c r="P37" s="203"/>
      <c r="Q37" s="203"/>
      <c r="R37" s="203"/>
      <c r="S37" s="203"/>
      <c r="T37" s="203"/>
      <c r="U37" s="203"/>
      <c r="V37" s="204"/>
      <c r="W37" s="205"/>
      <c r="X37" s="206"/>
      <c r="Y37" s="206"/>
      <c r="Z37" s="206"/>
      <c r="AA37" s="206"/>
      <c r="AB37" s="206"/>
      <c r="AC37" s="206"/>
      <c r="AD37" s="206"/>
      <c r="AE37" s="207"/>
    </row>
    <row r="38" spans="1:31" ht="24.9" customHeight="1" x14ac:dyDescent="0.4">
      <c r="A38" s="105" t="s">
        <v>19</v>
      </c>
      <c r="B38" s="158" t="s">
        <v>56</v>
      </c>
      <c r="C38" s="158"/>
      <c r="D38" s="158"/>
      <c r="E38" s="159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202">
        <v>0</v>
      </c>
      <c r="S38" s="202"/>
      <c r="T38" s="202"/>
      <c r="U38" s="202"/>
      <c r="V38" s="59" t="s">
        <v>29</v>
      </c>
      <c r="W38" s="179"/>
      <c r="X38" s="180"/>
      <c r="Y38" s="180"/>
      <c r="Z38" s="180"/>
      <c r="AA38" s="180"/>
      <c r="AB38" s="180"/>
      <c r="AC38" s="180"/>
      <c r="AD38" s="180"/>
      <c r="AE38" s="181"/>
    </row>
    <row r="39" spans="1:31" ht="24.9" customHeight="1" x14ac:dyDescent="0.4">
      <c r="A39" s="102" t="s">
        <v>30</v>
      </c>
      <c r="B39" s="160" t="s">
        <v>57</v>
      </c>
      <c r="C39" s="160"/>
      <c r="D39" s="160"/>
      <c r="E39" s="161"/>
      <c r="F39" s="52"/>
      <c r="G39" s="52"/>
      <c r="H39" s="52"/>
      <c r="I39" s="52"/>
      <c r="J39" s="123"/>
      <c r="K39" s="124"/>
      <c r="L39" s="59"/>
      <c r="M39" s="124"/>
      <c r="N39" s="96"/>
      <c r="O39" s="52" t="s">
        <v>21</v>
      </c>
      <c r="P39" s="52"/>
      <c r="Q39" s="52"/>
      <c r="R39" s="196">
        <v>6764</v>
      </c>
      <c r="S39" s="196"/>
      <c r="T39" s="196"/>
      <c r="U39" s="196"/>
      <c r="V39" s="59" t="s">
        <v>29</v>
      </c>
      <c r="W39" s="179"/>
      <c r="X39" s="180"/>
      <c r="Y39" s="180"/>
      <c r="Z39" s="180"/>
      <c r="AA39" s="180"/>
      <c r="AB39" s="180"/>
      <c r="AC39" s="180"/>
      <c r="AD39" s="180"/>
      <c r="AE39" s="181"/>
    </row>
    <row r="40" spans="1:31" ht="24.9" customHeight="1" x14ac:dyDescent="0.4">
      <c r="A40" s="102" t="s">
        <v>8</v>
      </c>
      <c r="B40" s="160" t="s">
        <v>58</v>
      </c>
      <c r="C40" s="160"/>
      <c r="D40" s="160"/>
      <c r="E40" s="161"/>
      <c r="F40" s="52"/>
      <c r="G40" s="52"/>
      <c r="H40" s="52"/>
      <c r="I40" s="52"/>
      <c r="J40" s="123"/>
      <c r="K40" s="124"/>
      <c r="L40" s="59"/>
      <c r="M40" s="124"/>
      <c r="N40" s="96"/>
      <c r="O40" s="52" t="s">
        <v>22</v>
      </c>
      <c r="P40" s="52"/>
      <c r="Q40" s="52"/>
      <c r="R40" s="196">
        <f>$R$38-$R$39</f>
        <v>-6764</v>
      </c>
      <c r="S40" s="196"/>
      <c r="T40" s="196"/>
      <c r="U40" s="196"/>
      <c r="V40" s="59" t="s">
        <v>29</v>
      </c>
      <c r="W40" s="179"/>
      <c r="X40" s="180"/>
      <c r="Y40" s="180"/>
      <c r="Z40" s="180"/>
      <c r="AA40" s="180"/>
      <c r="AB40" s="180"/>
      <c r="AC40" s="180"/>
      <c r="AD40" s="180"/>
      <c r="AE40" s="181"/>
    </row>
    <row r="41" spans="1:31" ht="24.9" customHeight="1" x14ac:dyDescent="0.4">
      <c r="A41" s="102" t="s">
        <v>31</v>
      </c>
      <c r="B41" s="160" t="s">
        <v>73</v>
      </c>
      <c r="C41" s="160"/>
      <c r="D41" s="160"/>
      <c r="E41" s="161"/>
      <c r="F41" s="52"/>
      <c r="G41" s="52"/>
      <c r="H41" s="52"/>
      <c r="I41" s="52"/>
      <c r="J41" s="123"/>
      <c r="K41" s="124"/>
      <c r="L41" s="59"/>
      <c r="M41" s="124"/>
      <c r="N41" s="96"/>
      <c r="O41" s="82"/>
      <c r="P41" s="83"/>
      <c r="Q41" s="83"/>
      <c r="R41" s="83"/>
      <c r="S41" s="83"/>
      <c r="T41" s="83"/>
      <c r="U41" s="127">
        <f>$B32+$E32+$I32+$M32+$Q32+$U32+$Y32+$AC32</f>
        <v>17115</v>
      </c>
      <c r="V41" s="82"/>
      <c r="W41" s="179"/>
      <c r="X41" s="180"/>
      <c r="Y41" s="180"/>
      <c r="Z41" s="180"/>
      <c r="AA41" s="180"/>
      <c r="AB41" s="180"/>
      <c r="AC41" s="180"/>
      <c r="AD41" s="180"/>
      <c r="AE41" s="181"/>
    </row>
    <row r="42" spans="1:31" ht="24.9" customHeight="1" x14ac:dyDescent="0.4">
      <c r="A42" s="102" t="s">
        <v>23</v>
      </c>
      <c r="B42" s="160" t="s">
        <v>59</v>
      </c>
      <c r="C42" s="160"/>
      <c r="D42" s="160"/>
      <c r="E42" s="161"/>
      <c r="F42" s="52"/>
      <c r="G42" s="52"/>
      <c r="H42" s="52"/>
      <c r="I42" s="52"/>
      <c r="J42" s="123"/>
      <c r="K42" s="124"/>
      <c r="L42" s="59"/>
      <c r="M42" s="124"/>
      <c r="N42" s="96"/>
      <c r="O42" s="52" t="s">
        <v>26</v>
      </c>
      <c r="P42" s="52"/>
      <c r="Q42" s="52"/>
      <c r="R42" s="197">
        <f>$B31+$E31+$I31+$M31+$Q31+$U31+$Y31+$AC31</f>
        <v>100</v>
      </c>
      <c r="S42" s="197"/>
      <c r="T42" s="197"/>
      <c r="U42" s="197"/>
      <c r="V42" s="58"/>
      <c r="W42" s="179"/>
      <c r="X42" s="180"/>
      <c r="Y42" s="180"/>
      <c r="Z42" s="180"/>
      <c r="AA42" s="180"/>
      <c r="AB42" s="180"/>
      <c r="AC42" s="180"/>
      <c r="AD42" s="180"/>
      <c r="AE42" s="181"/>
    </row>
    <row r="43" spans="1:31" ht="24.9" customHeight="1" thickBot="1" x14ac:dyDescent="0.45">
      <c r="A43" s="106" t="s">
        <v>32</v>
      </c>
      <c r="B43" s="189" t="s">
        <v>60</v>
      </c>
      <c r="C43" s="189"/>
      <c r="D43" s="189"/>
      <c r="E43" s="190"/>
      <c r="F43" s="52"/>
      <c r="G43" s="52"/>
      <c r="H43" s="52"/>
      <c r="I43" s="52"/>
      <c r="J43" s="123"/>
      <c r="K43" s="124"/>
      <c r="L43" s="59"/>
      <c r="M43" s="124"/>
      <c r="N43" s="96"/>
      <c r="O43" s="52" t="s">
        <v>27</v>
      </c>
      <c r="P43" s="52"/>
      <c r="Q43" s="52"/>
      <c r="R43" s="191">
        <f>IF($R$42=0,0,$U$41/$R$42)</f>
        <v>171.15</v>
      </c>
      <c r="S43" s="191"/>
      <c r="T43" s="191"/>
      <c r="U43" s="191"/>
      <c r="V43" s="59" t="s">
        <v>61</v>
      </c>
      <c r="W43" s="179"/>
      <c r="X43" s="180"/>
      <c r="Y43" s="180"/>
      <c r="Z43" s="180"/>
      <c r="AA43" s="180"/>
      <c r="AB43" s="180"/>
      <c r="AC43" s="180"/>
      <c r="AD43" s="180"/>
      <c r="AE43" s="181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92"/>
      <c r="G44" s="193"/>
      <c r="H44" s="193"/>
      <c r="I44" s="193"/>
      <c r="J44" s="193"/>
      <c r="K44" s="193"/>
      <c r="L44" s="193"/>
      <c r="M44" s="193"/>
      <c r="N44" s="194"/>
      <c r="O44" s="52"/>
      <c r="P44" s="52"/>
      <c r="Q44" s="52"/>
      <c r="R44" s="195"/>
      <c r="S44" s="195"/>
      <c r="T44" s="195"/>
      <c r="U44" s="195"/>
      <c r="V44" s="58"/>
      <c r="W44" s="179"/>
      <c r="X44" s="180"/>
      <c r="Y44" s="180"/>
      <c r="Z44" s="180"/>
      <c r="AA44" s="180"/>
      <c r="AB44" s="180"/>
      <c r="AC44" s="180"/>
      <c r="AD44" s="180"/>
      <c r="AE44" s="181"/>
    </row>
    <row r="45" spans="1:31" ht="24.9" customHeight="1" x14ac:dyDescent="0.4">
      <c r="A45" s="154"/>
      <c r="B45" s="155"/>
      <c r="C45" s="155"/>
      <c r="D45" s="155"/>
      <c r="E45" s="155"/>
      <c r="F45" s="95"/>
      <c r="G45" s="52"/>
      <c r="H45" s="100"/>
      <c r="I45" s="100"/>
      <c r="J45" s="123"/>
      <c r="K45" s="124"/>
      <c r="L45" s="59"/>
      <c r="M45" s="124"/>
      <c r="N45" s="96"/>
      <c r="O45" s="52" t="s">
        <v>44</v>
      </c>
      <c r="P45" s="82"/>
      <c r="Q45" s="82"/>
      <c r="R45" s="82"/>
      <c r="S45" s="82"/>
      <c r="T45" s="82"/>
      <c r="U45" s="126"/>
      <c r="V45" s="82"/>
      <c r="W45" s="179"/>
      <c r="X45" s="180"/>
      <c r="Y45" s="180"/>
      <c r="Z45" s="180"/>
      <c r="AA45" s="180"/>
      <c r="AB45" s="180"/>
      <c r="AC45" s="180"/>
      <c r="AD45" s="180"/>
      <c r="AE45" s="181"/>
    </row>
    <row r="46" spans="1:31" ht="24.9" customHeight="1" x14ac:dyDescent="0.4">
      <c r="A46" s="154"/>
      <c r="B46" s="155"/>
      <c r="C46" s="155"/>
      <c r="D46" s="155"/>
      <c r="E46" s="155"/>
      <c r="F46" s="108"/>
      <c r="G46" s="109"/>
      <c r="H46" s="110"/>
      <c r="I46" s="110"/>
      <c r="J46" s="111"/>
      <c r="K46" s="112"/>
      <c r="L46" s="113"/>
      <c r="M46" s="112"/>
      <c r="N46" s="114"/>
      <c r="O46" s="51"/>
      <c r="P46" s="51"/>
      <c r="Q46" s="51"/>
      <c r="R46" s="51"/>
      <c r="S46" s="51"/>
      <c r="T46" s="51"/>
      <c r="U46" s="125"/>
      <c r="V46" s="51"/>
      <c r="W46" s="179"/>
      <c r="X46" s="180"/>
      <c r="Y46" s="180"/>
      <c r="Z46" s="180"/>
      <c r="AA46" s="180"/>
      <c r="AB46" s="180"/>
      <c r="AC46" s="180"/>
      <c r="AD46" s="180"/>
      <c r="AE46" s="181"/>
    </row>
    <row r="47" spans="1:31" ht="24.9" customHeight="1" x14ac:dyDescent="0.4">
      <c r="A47" s="154"/>
      <c r="B47" s="155"/>
      <c r="C47" s="155"/>
      <c r="D47" s="155"/>
      <c r="E47" s="155"/>
      <c r="F47" s="95"/>
      <c r="G47" s="52"/>
      <c r="H47" s="100"/>
      <c r="I47" s="100"/>
      <c r="J47" s="59"/>
      <c r="K47" s="115"/>
      <c r="L47" s="123"/>
      <c r="M47" s="118"/>
      <c r="N47" s="96"/>
      <c r="O47" s="52"/>
      <c r="P47" s="52"/>
      <c r="Q47" s="52"/>
      <c r="R47" s="52"/>
      <c r="S47" s="100"/>
      <c r="T47" s="52"/>
      <c r="U47" s="124"/>
      <c r="V47" s="52"/>
      <c r="W47" s="179"/>
      <c r="X47" s="180"/>
      <c r="Y47" s="180"/>
      <c r="Z47" s="180"/>
      <c r="AA47" s="180"/>
      <c r="AB47" s="180"/>
      <c r="AC47" s="180"/>
      <c r="AD47" s="180"/>
      <c r="AE47" s="181"/>
    </row>
    <row r="48" spans="1:31" ht="24.9" customHeight="1" x14ac:dyDescent="0.4">
      <c r="A48" s="154"/>
      <c r="B48" s="155"/>
      <c r="C48" s="155"/>
      <c r="D48" s="155"/>
      <c r="E48" s="155"/>
      <c r="F48" s="95"/>
      <c r="G48" s="52"/>
      <c r="H48" s="100"/>
      <c r="I48" s="100"/>
      <c r="J48" s="59"/>
      <c r="K48" s="116"/>
      <c r="L48" s="123"/>
      <c r="M48" s="119"/>
      <c r="N48" s="96"/>
      <c r="O48" s="52"/>
      <c r="P48" s="52"/>
      <c r="Q48" s="52"/>
      <c r="R48" s="52"/>
      <c r="S48" s="100"/>
      <c r="T48" s="52"/>
      <c r="U48" s="124"/>
      <c r="V48" s="52"/>
      <c r="W48" s="179"/>
      <c r="X48" s="180"/>
      <c r="Y48" s="180"/>
      <c r="Z48" s="180"/>
      <c r="AA48" s="180"/>
      <c r="AB48" s="180"/>
      <c r="AC48" s="180"/>
      <c r="AD48" s="180"/>
      <c r="AE48" s="181"/>
    </row>
    <row r="49" spans="1:31" ht="24.9" customHeight="1" x14ac:dyDescent="0.4">
      <c r="A49" s="154"/>
      <c r="B49" s="155"/>
      <c r="C49" s="155"/>
      <c r="D49" s="155"/>
      <c r="E49" s="155"/>
      <c r="F49" s="95"/>
      <c r="G49" s="52"/>
      <c r="H49" s="100"/>
      <c r="I49" s="100"/>
      <c r="J49" s="59"/>
      <c r="K49" s="116"/>
      <c r="L49" s="123"/>
      <c r="M49" s="119"/>
      <c r="N49" s="96"/>
      <c r="O49" s="52"/>
      <c r="P49" s="52"/>
      <c r="Q49" s="52"/>
      <c r="R49" s="52"/>
      <c r="S49" s="100"/>
      <c r="T49" s="52"/>
      <c r="U49" s="124"/>
      <c r="V49" s="52"/>
      <c r="W49" s="179"/>
      <c r="X49" s="180"/>
      <c r="Y49" s="180"/>
      <c r="Z49" s="180"/>
      <c r="AA49" s="180"/>
      <c r="AB49" s="180"/>
      <c r="AC49" s="180"/>
      <c r="AD49" s="180"/>
      <c r="AE49" s="181"/>
    </row>
    <row r="50" spans="1:31" ht="24.9" customHeight="1" x14ac:dyDescent="0.4">
      <c r="A50" s="154"/>
      <c r="B50" s="155"/>
      <c r="C50" s="155"/>
      <c r="D50" s="155"/>
      <c r="E50" s="155"/>
      <c r="F50" s="95"/>
      <c r="G50" s="52"/>
      <c r="H50" s="100"/>
      <c r="I50" s="100"/>
      <c r="J50" s="59"/>
      <c r="K50" s="116"/>
      <c r="L50" s="123"/>
      <c r="M50" s="119"/>
      <c r="N50" s="96"/>
      <c r="O50" s="52"/>
      <c r="P50" s="52"/>
      <c r="Q50" s="52"/>
      <c r="R50" s="52"/>
      <c r="S50" s="100"/>
      <c r="T50" s="52"/>
      <c r="U50" s="124"/>
      <c r="V50" s="52"/>
      <c r="W50" s="179"/>
      <c r="X50" s="180"/>
      <c r="Y50" s="180"/>
      <c r="Z50" s="180"/>
      <c r="AA50" s="180"/>
      <c r="AB50" s="180"/>
      <c r="AC50" s="180"/>
      <c r="AD50" s="180"/>
      <c r="AE50" s="181"/>
    </row>
    <row r="51" spans="1:31" ht="24.9" customHeight="1" thickBot="1" x14ac:dyDescent="0.45">
      <c r="A51" s="156"/>
      <c r="B51" s="157"/>
      <c r="C51" s="157"/>
      <c r="D51" s="157"/>
      <c r="E51" s="157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82"/>
      <c r="X51" s="183"/>
      <c r="Y51" s="183"/>
      <c r="Z51" s="183"/>
      <c r="AA51" s="183"/>
      <c r="AB51" s="183"/>
      <c r="AC51" s="183"/>
      <c r="AD51" s="183"/>
      <c r="AE51" s="184"/>
    </row>
    <row r="52" spans="1:31" ht="16.5" customHeight="1" thickBot="1" x14ac:dyDescent="0.45">
      <c r="A52" s="146"/>
      <c r="B52" s="146"/>
      <c r="C52" s="146"/>
      <c r="D52" s="146"/>
      <c r="E52" s="146"/>
      <c r="F52" s="147"/>
      <c r="G52" s="147"/>
      <c r="H52" s="147"/>
      <c r="I52" s="147"/>
      <c r="J52" s="147"/>
      <c r="K52" s="147"/>
      <c r="L52" s="147"/>
      <c r="M52" s="147"/>
      <c r="N52" s="147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</row>
    <row r="53" spans="1:31" s="57" customFormat="1" ht="24.9" customHeight="1" thickBot="1" x14ac:dyDescent="0.45">
      <c r="A53" s="69" t="s">
        <v>38</v>
      </c>
      <c r="B53" s="137" t="s">
        <v>81</v>
      </c>
      <c r="C53" s="137"/>
      <c r="D53" s="137"/>
      <c r="E53" s="137"/>
      <c r="F53" s="135" t="s">
        <v>39</v>
      </c>
      <c r="G53" s="85"/>
      <c r="H53" s="85"/>
      <c r="I53" s="137" t="s">
        <v>82</v>
      </c>
      <c r="J53" s="138"/>
      <c r="K53" s="138"/>
      <c r="L53" s="138"/>
      <c r="M53" s="138"/>
      <c r="N53" s="136" t="s">
        <v>40</v>
      </c>
      <c r="O53" s="84"/>
      <c r="P53" s="136"/>
      <c r="Q53" s="139" t="s">
        <v>83</v>
      </c>
      <c r="R53" s="138"/>
      <c r="S53" s="138"/>
      <c r="T53" s="138"/>
      <c r="U53" s="138"/>
      <c r="V53" s="138"/>
      <c r="W53" s="138"/>
      <c r="X53" s="89" t="s">
        <v>41</v>
      </c>
      <c r="Y53" s="89"/>
      <c r="Z53" s="86"/>
      <c r="AA53" s="140">
        <v>44517</v>
      </c>
      <c r="AB53" s="141"/>
      <c r="AC53" s="141"/>
      <c r="AD53" s="141"/>
      <c r="AE53" s="142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R44:U44"/>
    <mergeCell ref="R43:U43"/>
    <mergeCell ref="F44:N44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W37:AE51"/>
    <mergeCell ref="R42:U42"/>
    <mergeCell ref="R40:U40"/>
    <mergeCell ref="R39:U39"/>
    <mergeCell ref="R38:U38"/>
    <mergeCell ref="AC3:AE3"/>
    <mergeCell ref="Y1:AB1"/>
    <mergeCell ref="Y2:AB2"/>
    <mergeCell ref="Y3:AB3"/>
    <mergeCell ref="AC2:AE2"/>
    <mergeCell ref="Y33:AA33"/>
    <mergeCell ref="Y34:AA34"/>
    <mergeCell ref="Y35:AA35"/>
    <mergeCell ref="B43:E43"/>
    <mergeCell ref="AC31:AD31"/>
    <mergeCell ref="AC32:AD32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5:AE5"/>
    <mergeCell ref="Y31:AA31"/>
    <mergeCell ref="Y32:AA32"/>
    <mergeCell ref="AC1:AE1"/>
    <mergeCell ref="B1:D1"/>
    <mergeCell ref="B2:D2"/>
    <mergeCell ref="B3:D3"/>
    <mergeCell ref="I1:K1"/>
    <mergeCell ref="I2:K2"/>
    <mergeCell ref="I3:K3"/>
    <mergeCell ref="L1:O1"/>
    <mergeCell ref="L2:O2"/>
    <mergeCell ref="L3:O3"/>
    <mergeCell ref="E1:H1"/>
    <mergeCell ref="E2:H2"/>
    <mergeCell ref="E3:H3"/>
    <mergeCell ref="B5:D5"/>
    <mergeCell ref="E5:H5"/>
    <mergeCell ref="I5:L5"/>
    <mergeCell ref="M5:P5"/>
    <mergeCell ref="Y5:AB5"/>
    <mergeCell ref="Q5:T5"/>
    <mergeCell ref="U5:X5"/>
    <mergeCell ref="I31:K31"/>
    <mergeCell ref="I32:K32"/>
    <mergeCell ref="E31:G31"/>
    <mergeCell ref="E32:G32"/>
    <mergeCell ref="U31:W31"/>
    <mergeCell ref="U32:W32"/>
    <mergeCell ref="Q31:S31"/>
    <mergeCell ref="Q32:S32"/>
    <mergeCell ref="M31:O31"/>
    <mergeCell ref="M32:O32"/>
    <mergeCell ref="U35:W35"/>
    <mergeCell ref="U33:W33"/>
    <mergeCell ref="U34:W34"/>
    <mergeCell ref="B31:C31"/>
    <mergeCell ref="B32:C32"/>
    <mergeCell ref="I34:K34"/>
    <mergeCell ref="I35:K35"/>
    <mergeCell ref="M35:O35"/>
    <mergeCell ref="Q33:S33"/>
    <mergeCell ref="Q34:S34"/>
    <mergeCell ref="Q35:S35"/>
    <mergeCell ref="B53:E53"/>
    <mergeCell ref="I53:M53"/>
    <mergeCell ref="Q53:W53"/>
    <mergeCell ref="AA53:AE53"/>
    <mergeCell ref="E33:G33"/>
    <mergeCell ref="E34:G34"/>
    <mergeCell ref="M33:O33"/>
    <mergeCell ref="M34:O34"/>
    <mergeCell ref="AC33:AD33"/>
    <mergeCell ref="AC34:AD34"/>
    <mergeCell ref="AC35:AD35"/>
    <mergeCell ref="B33:C33"/>
    <mergeCell ref="B34:C34"/>
    <mergeCell ref="B35:C35"/>
    <mergeCell ref="E35:G35"/>
    <mergeCell ref="I33:K33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1"/>
  <sheetViews>
    <sheetView workbookViewId="0"/>
  </sheetViews>
  <sheetFormatPr defaultColWidth="9.109375" defaultRowHeight="14.4" x14ac:dyDescent="0.3"/>
  <cols>
    <col min="1" max="1" width="7.5546875" style="131" bestFit="1" customWidth="1"/>
    <col min="2" max="2" width="7" style="131" bestFit="1" customWidth="1"/>
    <col min="3" max="3" width="8.109375" style="131" bestFit="1" customWidth="1"/>
    <col min="4" max="16384" width="9.109375" style="131"/>
  </cols>
  <sheetData>
    <row r="1" spans="1:3" x14ac:dyDescent="0.3">
      <c r="A1" s="132" t="s">
        <v>72</v>
      </c>
      <c r="B1" s="132" t="s">
        <v>71</v>
      </c>
      <c r="C1" s="132" t="s">
        <v>70</v>
      </c>
    </row>
    <row r="2" spans="1:3" x14ac:dyDescent="0.3">
      <c r="A2" s="131">
        <v>83</v>
      </c>
      <c r="B2" s="131">
        <v>180</v>
      </c>
    </row>
    <row r="3" spans="1:3" x14ac:dyDescent="0.3">
      <c r="A3" s="131">
        <v>87</v>
      </c>
      <c r="B3" s="131">
        <v>185</v>
      </c>
    </row>
    <row r="4" spans="1:3" x14ac:dyDescent="0.3">
      <c r="A4" s="131">
        <v>73</v>
      </c>
      <c r="B4" s="131">
        <v>170</v>
      </c>
    </row>
    <row r="5" spans="1:3" x14ac:dyDescent="0.3">
      <c r="A5" s="131">
        <v>60</v>
      </c>
      <c r="B5" s="131">
        <v>165</v>
      </c>
    </row>
    <row r="6" spans="1:3" x14ac:dyDescent="0.3">
      <c r="A6" s="131">
        <v>73</v>
      </c>
      <c r="B6" s="131">
        <v>180</v>
      </c>
    </row>
    <row r="7" spans="1:3" x14ac:dyDescent="0.3">
      <c r="A7" s="131">
        <v>48</v>
      </c>
      <c r="B7" s="131">
        <v>155</v>
      </c>
    </row>
    <row r="8" spans="1:3" x14ac:dyDescent="0.3">
      <c r="A8" s="131">
        <v>61</v>
      </c>
      <c r="B8" s="131">
        <v>165</v>
      </c>
    </row>
    <row r="9" spans="1:3" x14ac:dyDescent="0.3">
      <c r="A9" s="131">
        <v>61</v>
      </c>
      <c r="B9" s="131">
        <v>165</v>
      </c>
    </row>
    <row r="10" spans="1:3" x14ac:dyDescent="0.3">
      <c r="A10" s="131">
        <v>54</v>
      </c>
      <c r="B10" s="131">
        <v>160</v>
      </c>
    </row>
    <row r="11" spans="1:3" x14ac:dyDescent="0.3">
      <c r="A11" s="131">
        <v>50</v>
      </c>
      <c r="B11" s="131">
        <v>155</v>
      </c>
    </row>
    <row r="12" spans="1:3" x14ac:dyDescent="0.3">
      <c r="A12" s="131">
        <v>75</v>
      </c>
      <c r="B12" s="131">
        <v>180</v>
      </c>
    </row>
    <row r="13" spans="1:3" x14ac:dyDescent="0.3">
      <c r="A13" s="131">
        <v>79</v>
      </c>
      <c r="B13" s="131">
        <v>180</v>
      </c>
    </row>
    <row r="14" spans="1:3" x14ac:dyDescent="0.3">
      <c r="A14" s="131">
        <v>64</v>
      </c>
      <c r="B14" s="131">
        <v>175</v>
      </c>
    </row>
    <row r="15" spans="1:3" x14ac:dyDescent="0.3">
      <c r="A15" s="131">
        <v>64</v>
      </c>
      <c r="B15" s="131">
        <v>165</v>
      </c>
    </row>
    <row r="16" spans="1:3" x14ac:dyDescent="0.3">
      <c r="A16" s="131">
        <v>55</v>
      </c>
      <c r="B16" s="131">
        <v>160</v>
      </c>
    </row>
    <row r="17" spans="1:2" x14ac:dyDescent="0.3">
      <c r="A17" s="131">
        <v>60</v>
      </c>
      <c r="B17" s="131">
        <v>165</v>
      </c>
    </row>
    <row r="18" spans="1:2" x14ac:dyDescent="0.3">
      <c r="A18" s="131">
        <v>71</v>
      </c>
      <c r="B18" s="131">
        <v>170</v>
      </c>
    </row>
    <row r="19" spans="1:2" x14ac:dyDescent="0.3">
      <c r="A19" s="131">
        <v>93</v>
      </c>
      <c r="B19" s="131">
        <v>185</v>
      </c>
    </row>
    <row r="20" spans="1:2" x14ac:dyDescent="0.3">
      <c r="A20" s="131">
        <v>62</v>
      </c>
      <c r="B20" s="131">
        <v>170</v>
      </c>
    </row>
    <row r="21" spans="1:2" x14ac:dyDescent="0.3">
      <c r="A21" s="131">
        <v>55</v>
      </c>
      <c r="B21" s="131">
        <v>165</v>
      </c>
    </row>
    <row r="22" spans="1:2" x14ac:dyDescent="0.3">
      <c r="A22" s="131">
        <v>73</v>
      </c>
      <c r="B22" s="131">
        <v>170</v>
      </c>
    </row>
    <row r="23" spans="1:2" x14ac:dyDescent="0.3">
      <c r="A23" s="131">
        <v>75</v>
      </c>
      <c r="B23" s="131">
        <v>175</v>
      </c>
    </row>
    <row r="24" spans="1:2" x14ac:dyDescent="0.3">
      <c r="A24" s="131">
        <v>50</v>
      </c>
      <c r="B24" s="131">
        <v>160</v>
      </c>
    </row>
    <row r="25" spans="1:2" x14ac:dyDescent="0.3">
      <c r="A25" s="131">
        <v>81</v>
      </c>
      <c r="B25" s="131">
        <v>180</v>
      </c>
    </row>
    <row r="26" spans="1:2" x14ac:dyDescent="0.3">
      <c r="A26" s="131">
        <v>64</v>
      </c>
      <c r="B26" s="131">
        <v>165</v>
      </c>
    </row>
    <row r="27" spans="1:2" x14ac:dyDescent="0.3">
      <c r="A27" s="131">
        <v>65</v>
      </c>
      <c r="B27" s="131">
        <v>165</v>
      </c>
    </row>
    <row r="28" spans="1:2" x14ac:dyDescent="0.3">
      <c r="A28" s="131">
        <v>108</v>
      </c>
      <c r="B28" s="131">
        <v>200</v>
      </c>
    </row>
    <row r="29" spans="1:2" x14ac:dyDescent="0.3">
      <c r="A29" s="131">
        <v>88</v>
      </c>
      <c r="B29" s="131">
        <v>185</v>
      </c>
    </row>
    <row r="30" spans="1:2" x14ac:dyDescent="0.3">
      <c r="A30" s="131">
        <v>88</v>
      </c>
      <c r="B30" s="131">
        <v>195</v>
      </c>
    </row>
    <row r="31" spans="1:2" x14ac:dyDescent="0.3">
      <c r="A31" s="131">
        <v>81</v>
      </c>
      <c r="B31" s="131">
        <v>185</v>
      </c>
    </row>
    <row r="32" spans="1:2" x14ac:dyDescent="0.3">
      <c r="A32" s="131">
        <v>88</v>
      </c>
      <c r="B32" s="131">
        <v>190</v>
      </c>
    </row>
    <row r="33" spans="1:2" x14ac:dyDescent="0.3">
      <c r="A33" s="131">
        <v>59</v>
      </c>
      <c r="B33" s="131">
        <v>170</v>
      </c>
    </row>
    <row r="34" spans="1:2" x14ac:dyDescent="0.3">
      <c r="A34" s="131">
        <v>80</v>
      </c>
      <c r="B34" s="131">
        <v>185</v>
      </c>
    </row>
    <row r="35" spans="1:2" x14ac:dyDescent="0.3">
      <c r="A35" s="131">
        <v>64</v>
      </c>
      <c r="B35" s="131">
        <v>170</v>
      </c>
    </row>
    <row r="36" spans="1:2" x14ac:dyDescent="0.3">
      <c r="A36" s="131">
        <v>70</v>
      </c>
      <c r="B36" s="131">
        <v>180</v>
      </c>
    </row>
    <row r="37" spans="1:2" x14ac:dyDescent="0.3">
      <c r="A37" s="131">
        <v>83</v>
      </c>
      <c r="B37" s="131">
        <v>185</v>
      </c>
    </row>
    <row r="38" spans="1:2" x14ac:dyDescent="0.3">
      <c r="A38" s="131">
        <v>76</v>
      </c>
      <c r="B38" s="131">
        <v>180</v>
      </c>
    </row>
    <row r="39" spans="1:2" x14ac:dyDescent="0.3">
      <c r="A39" s="131">
        <v>68</v>
      </c>
      <c r="B39" s="131">
        <v>175</v>
      </c>
    </row>
    <row r="40" spans="1:2" x14ac:dyDescent="0.3">
      <c r="A40" s="131">
        <v>65</v>
      </c>
      <c r="B40" s="131">
        <v>170</v>
      </c>
    </row>
    <row r="41" spans="1:2" x14ac:dyDescent="0.3">
      <c r="A41" s="131">
        <v>51</v>
      </c>
      <c r="B41" s="131">
        <v>160</v>
      </c>
    </row>
    <row r="42" spans="1:2" x14ac:dyDescent="0.3">
      <c r="A42" s="131">
        <v>55</v>
      </c>
      <c r="B42" s="131">
        <v>160</v>
      </c>
    </row>
    <row r="43" spans="1:2" x14ac:dyDescent="0.3">
      <c r="A43" s="131">
        <v>63</v>
      </c>
      <c r="B43" s="131">
        <v>165</v>
      </c>
    </row>
    <row r="44" spans="1:2" x14ac:dyDescent="0.3">
      <c r="A44" s="131">
        <v>63</v>
      </c>
      <c r="B44" s="131">
        <v>170</v>
      </c>
    </row>
    <row r="45" spans="1:2" x14ac:dyDescent="0.3">
      <c r="A45" s="131">
        <v>67</v>
      </c>
      <c r="B45" s="131">
        <v>175</v>
      </c>
    </row>
    <row r="46" spans="1:2" x14ac:dyDescent="0.3">
      <c r="A46" s="131">
        <v>52</v>
      </c>
      <c r="B46" s="131">
        <v>165</v>
      </c>
    </row>
    <row r="47" spans="1:2" x14ac:dyDescent="0.3">
      <c r="A47" s="131">
        <v>87</v>
      </c>
      <c r="B47" s="131">
        <v>180</v>
      </c>
    </row>
    <row r="48" spans="1:2" x14ac:dyDescent="0.3">
      <c r="A48" s="131">
        <v>61</v>
      </c>
      <c r="B48" s="131">
        <v>170</v>
      </c>
    </row>
    <row r="49" spans="1:2" x14ac:dyDescent="0.3">
      <c r="A49" s="131">
        <v>76</v>
      </c>
      <c r="B49" s="131">
        <v>175</v>
      </c>
    </row>
    <row r="50" spans="1:2" x14ac:dyDescent="0.3">
      <c r="A50" s="131">
        <v>64</v>
      </c>
      <c r="B50" s="131">
        <v>170</v>
      </c>
    </row>
    <row r="51" spans="1:2" x14ac:dyDescent="0.3">
      <c r="A51" s="131">
        <v>68</v>
      </c>
      <c r="B51" s="131">
        <v>170</v>
      </c>
    </row>
    <row r="52" spans="1:2" x14ac:dyDescent="0.3">
      <c r="A52" s="131">
        <v>65</v>
      </c>
      <c r="B52" s="131">
        <v>175</v>
      </c>
    </row>
    <row r="53" spans="1:2" x14ac:dyDescent="0.3">
      <c r="A53" s="131">
        <v>87</v>
      </c>
      <c r="B53" s="131">
        <v>185</v>
      </c>
    </row>
    <row r="54" spans="1:2" x14ac:dyDescent="0.3">
      <c r="A54" s="131">
        <v>70</v>
      </c>
      <c r="B54" s="131">
        <v>180</v>
      </c>
    </row>
    <row r="55" spans="1:2" x14ac:dyDescent="0.3">
      <c r="A55" s="131">
        <v>78</v>
      </c>
      <c r="B55" s="131">
        <v>180</v>
      </c>
    </row>
    <row r="56" spans="1:2" x14ac:dyDescent="0.3">
      <c r="A56" s="131">
        <v>57</v>
      </c>
      <c r="B56" s="131">
        <v>165</v>
      </c>
    </row>
    <row r="57" spans="1:2" x14ac:dyDescent="0.3">
      <c r="A57" s="131">
        <v>54</v>
      </c>
      <c r="B57" s="131">
        <v>160</v>
      </c>
    </row>
    <row r="58" spans="1:2" x14ac:dyDescent="0.3">
      <c r="A58" s="131">
        <v>47</v>
      </c>
      <c r="B58" s="131">
        <v>155</v>
      </c>
    </row>
    <row r="59" spans="1:2" x14ac:dyDescent="0.3">
      <c r="A59" s="131">
        <v>56</v>
      </c>
      <c r="B59" s="131">
        <v>165</v>
      </c>
    </row>
    <row r="60" spans="1:2" x14ac:dyDescent="0.3">
      <c r="A60" s="131">
        <v>69</v>
      </c>
      <c r="B60" s="131">
        <v>175</v>
      </c>
    </row>
    <row r="61" spans="1:2" x14ac:dyDescent="0.3">
      <c r="A61" s="131">
        <v>54</v>
      </c>
      <c r="B61" s="131">
        <v>155</v>
      </c>
    </row>
    <row r="62" spans="1:2" x14ac:dyDescent="0.3">
      <c r="A62" s="131">
        <v>63</v>
      </c>
      <c r="B62" s="131">
        <v>170</v>
      </c>
    </row>
    <row r="63" spans="1:2" x14ac:dyDescent="0.3">
      <c r="A63" s="131">
        <v>53</v>
      </c>
      <c r="B63" s="131">
        <v>165</v>
      </c>
    </row>
    <row r="64" spans="1:2" x14ac:dyDescent="0.3">
      <c r="A64" s="131">
        <v>57</v>
      </c>
      <c r="B64" s="131">
        <v>160</v>
      </c>
    </row>
    <row r="65" spans="1:2" x14ac:dyDescent="0.3">
      <c r="A65" s="131">
        <v>62</v>
      </c>
      <c r="B65" s="131">
        <v>165</v>
      </c>
    </row>
    <row r="66" spans="1:2" x14ac:dyDescent="0.3">
      <c r="A66" s="131">
        <v>70</v>
      </c>
      <c r="B66" s="131">
        <v>170</v>
      </c>
    </row>
    <row r="67" spans="1:2" x14ac:dyDescent="0.3">
      <c r="A67" s="131">
        <v>75</v>
      </c>
      <c r="B67" s="131">
        <v>180</v>
      </c>
    </row>
    <row r="68" spans="1:2" x14ac:dyDescent="0.3">
      <c r="A68" s="131">
        <v>74</v>
      </c>
      <c r="B68" s="131">
        <v>180</v>
      </c>
    </row>
    <row r="69" spans="1:2" x14ac:dyDescent="0.3">
      <c r="A69" s="131">
        <v>75</v>
      </c>
      <c r="B69" s="131">
        <v>180</v>
      </c>
    </row>
    <row r="70" spans="1:2" x14ac:dyDescent="0.3">
      <c r="A70" s="131">
        <v>65</v>
      </c>
      <c r="B70" s="131">
        <v>170</v>
      </c>
    </row>
    <row r="71" spans="1:2" x14ac:dyDescent="0.3">
      <c r="A71" s="131">
        <v>90</v>
      </c>
      <c r="B71" s="131">
        <v>190</v>
      </c>
    </row>
    <row r="72" spans="1:2" x14ac:dyDescent="0.3">
      <c r="A72" s="131">
        <v>68</v>
      </c>
      <c r="B72" s="131">
        <v>170</v>
      </c>
    </row>
    <row r="73" spans="1:2" x14ac:dyDescent="0.3">
      <c r="A73" s="131">
        <v>90</v>
      </c>
      <c r="B73" s="131">
        <v>190</v>
      </c>
    </row>
    <row r="74" spans="1:2" x14ac:dyDescent="0.3">
      <c r="A74" s="131">
        <v>84</v>
      </c>
      <c r="B74" s="131">
        <v>180</v>
      </c>
    </row>
    <row r="75" spans="1:2" x14ac:dyDescent="0.3">
      <c r="A75" s="131">
        <v>59</v>
      </c>
      <c r="B75" s="131">
        <v>160</v>
      </c>
    </row>
    <row r="76" spans="1:2" x14ac:dyDescent="0.3">
      <c r="A76" s="131">
        <v>59</v>
      </c>
      <c r="B76" s="131">
        <v>165</v>
      </c>
    </row>
    <row r="77" spans="1:2" x14ac:dyDescent="0.3">
      <c r="A77" s="131">
        <v>54</v>
      </c>
      <c r="B77" s="131">
        <v>160</v>
      </c>
    </row>
    <row r="78" spans="1:2" x14ac:dyDescent="0.3">
      <c r="A78" s="131">
        <v>50</v>
      </c>
      <c r="B78" s="131">
        <v>160</v>
      </c>
    </row>
    <row r="79" spans="1:2" x14ac:dyDescent="0.3">
      <c r="A79" s="131">
        <v>55</v>
      </c>
      <c r="B79" s="131">
        <v>160</v>
      </c>
    </row>
    <row r="80" spans="1:2" x14ac:dyDescent="0.3">
      <c r="A80" s="131">
        <v>69</v>
      </c>
      <c r="B80" s="131">
        <v>170</v>
      </c>
    </row>
    <row r="81" spans="1:2" x14ac:dyDescent="0.3">
      <c r="A81" s="131">
        <v>87</v>
      </c>
      <c r="B81" s="131">
        <v>180</v>
      </c>
    </row>
    <row r="82" spans="1:2" x14ac:dyDescent="0.3">
      <c r="A82" s="131">
        <v>67</v>
      </c>
      <c r="B82" s="131">
        <v>170</v>
      </c>
    </row>
    <row r="83" spans="1:2" x14ac:dyDescent="0.3">
      <c r="A83" s="131">
        <v>88</v>
      </c>
      <c r="B83" s="131">
        <v>180</v>
      </c>
    </row>
    <row r="84" spans="1:2" x14ac:dyDescent="0.3">
      <c r="A84" s="131">
        <v>53</v>
      </c>
      <c r="B84" s="131">
        <v>160</v>
      </c>
    </row>
    <row r="85" spans="1:2" x14ac:dyDescent="0.3">
      <c r="A85" s="131">
        <v>101</v>
      </c>
      <c r="B85" s="131">
        <v>195</v>
      </c>
    </row>
    <row r="86" spans="1:2" x14ac:dyDescent="0.3">
      <c r="A86" s="131">
        <v>71</v>
      </c>
      <c r="B86" s="131">
        <v>165</v>
      </c>
    </row>
    <row r="87" spans="1:2" x14ac:dyDescent="0.3">
      <c r="A87" s="131">
        <v>69</v>
      </c>
      <c r="B87" s="131">
        <v>170</v>
      </c>
    </row>
    <row r="88" spans="1:2" x14ac:dyDescent="0.3">
      <c r="A88" s="131">
        <v>62</v>
      </c>
      <c r="B88" s="131">
        <v>160</v>
      </c>
    </row>
    <row r="89" spans="1:2" x14ac:dyDescent="0.3">
      <c r="A89" s="131">
        <v>63</v>
      </c>
      <c r="B89" s="131">
        <v>165</v>
      </c>
    </row>
    <row r="90" spans="1:2" x14ac:dyDescent="0.3">
      <c r="A90" s="131">
        <v>58</v>
      </c>
      <c r="B90" s="131">
        <v>165</v>
      </c>
    </row>
    <row r="91" spans="1:2" x14ac:dyDescent="0.3">
      <c r="A91" s="131">
        <v>85</v>
      </c>
      <c r="B91" s="131">
        <v>185</v>
      </c>
    </row>
    <row r="92" spans="1:2" x14ac:dyDescent="0.3">
      <c r="A92" s="131">
        <v>73</v>
      </c>
      <c r="B92" s="131">
        <v>180</v>
      </c>
    </row>
    <row r="93" spans="1:2" x14ac:dyDescent="0.3">
      <c r="A93" s="131">
        <v>73</v>
      </c>
      <c r="B93" s="131">
        <v>170</v>
      </c>
    </row>
    <row r="94" spans="1:2" x14ac:dyDescent="0.3">
      <c r="A94" s="131">
        <v>53</v>
      </c>
      <c r="B94" s="131">
        <v>160</v>
      </c>
    </row>
    <row r="95" spans="1:2" x14ac:dyDescent="0.3">
      <c r="A95" s="131">
        <v>58</v>
      </c>
      <c r="B95" s="131">
        <v>165</v>
      </c>
    </row>
    <row r="96" spans="1:2" x14ac:dyDescent="0.3">
      <c r="A96" s="131">
        <v>63</v>
      </c>
      <c r="B96" s="131">
        <v>165</v>
      </c>
    </row>
    <row r="97" spans="1:2" x14ac:dyDescent="0.3">
      <c r="A97" s="131">
        <v>56</v>
      </c>
      <c r="B97" s="131">
        <v>165</v>
      </c>
    </row>
    <row r="98" spans="1:2" x14ac:dyDescent="0.3">
      <c r="A98" s="131">
        <v>63</v>
      </c>
      <c r="B98" s="131">
        <v>165</v>
      </c>
    </row>
    <row r="99" spans="1:2" x14ac:dyDescent="0.3">
      <c r="A99" s="131">
        <v>47</v>
      </c>
      <c r="B99" s="131">
        <v>155</v>
      </c>
    </row>
    <row r="100" spans="1:2" x14ac:dyDescent="0.3">
      <c r="A100" s="131">
        <v>53</v>
      </c>
      <c r="B100" s="131">
        <v>160</v>
      </c>
    </row>
    <row r="101" spans="1:2" x14ac:dyDescent="0.3">
      <c r="A101" s="131">
        <v>51</v>
      </c>
      <c r="B101" s="131">
        <v>155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</vt:lpstr>
      <vt:lpstr>Length</vt:lpstr>
      <vt:lpstr>W+L</vt:lpstr>
    </vt:vector>
  </TitlesOfParts>
  <Company>Marine Foods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weigh</dc:creator>
  <cp:lastModifiedBy>Marc Farrant</cp:lastModifiedBy>
  <cp:lastPrinted>2004-06-30T16:41:23Z</cp:lastPrinted>
  <dcterms:created xsi:type="dcterms:W3CDTF">2003-10-16T12:37:37Z</dcterms:created>
  <dcterms:modified xsi:type="dcterms:W3CDTF">2021-12-15T14:13:00Z</dcterms:modified>
</cp:coreProperties>
</file>